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.b.ossi\Python\IntlExp\"/>
    </mc:Choice>
  </mc:AlternateContent>
  <xr:revisionPtr revIDLastSave="0" documentId="13_ncr:1_{C50DE3F5-0B19-471B-BF36-62FD02558F2C}" xr6:coauthVersionLast="47" xr6:coauthVersionMax="47" xr10:uidLastSave="{00000000-0000-0000-0000-000000000000}"/>
  <bookViews>
    <workbookView xWindow="-110" yWindow="-110" windowWidth="19420" windowHeight="10420" tabRatio="814" firstSheet="2" activeTab="2" xr2:uid="{EFA7ABCC-81B6-4108-899F-F4872312396A}"/>
  </bookViews>
  <sheets>
    <sheet name="Full City Country list" sheetId="1" state="hidden" r:id="rId1"/>
    <sheet name="Notes" sheetId="8" r:id="rId2"/>
    <sheet name="Country Table" sheetId="2" r:id="rId3"/>
    <sheet name="Internal sources and filters" sheetId="12" r:id="rId4"/>
    <sheet name="CUBE Bkd" sheetId="3" r:id="rId5"/>
    <sheet name="CUBE Search" sheetId="4" r:id="rId6"/>
    <sheet name="MIDT YTD" sheetId="5" state="hidden" r:id="rId7"/>
    <sheet name="MIDT MoM" sheetId="6" state="hidden" r:id="rId8"/>
    <sheet name="MIDT Weekly" sheetId="7" r:id="rId9"/>
    <sheet name="SEM Revenue" sheetId="9" r:id="rId10"/>
    <sheet name="SEM Cost" sheetId="11" r:id="rId11"/>
    <sheet name="Sheet1" sheetId="10" r:id="rId12"/>
  </sheets>
  <definedNames>
    <definedName name="_xlnm._FilterDatabase" localSheetId="2" hidden="1">'Country Table'!$A$2:$D$2</definedName>
    <definedName name="_xlnm._FilterDatabase" localSheetId="9" hidden="1">'SEM Revenue'!$A$1:$F$341</definedName>
  </definedNames>
  <calcPr calcId="191028"/>
  <pivotCaches>
    <pivotCache cacheId="0" r:id="rId13"/>
    <pivotCache cacheId="1" r:id="rId14"/>
    <pivotCache cacheId="2" r:id="rId15"/>
    <pivotCache cacheId="3" r:id="rId16"/>
    <pivotCache cacheId="4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0" i="2" l="1"/>
  <c r="C230" i="2" s="1"/>
  <c r="B234" i="2"/>
  <c r="C234" i="2" s="1"/>
  <c r="B233" i="2"/>
  <c r="B232" i="2"/>
  <c r="C232" i="2" s="1"/>
  <c r="B231" i="2"/>
  <c r="C231" i="2" s="1"/>
  <c r="B229" i="2"/>
  <c r="C233" i="2" s="1"/>
  <c r="S3" i="2"/>
  <c r="S117" i="2"/>
  <c r="S5" i="2"/>
  <c r="S6" i="2"/>
  <c r="S7" i="2"/>
  <c r="S4" i="2"/>
  <c r="S8" i="2"/>
  <c r="S10" i="2"/>
  <c r="S59" i="2"/>
  <c r="S12" i="2"/>
  <c r="S13" i="2"/>
  <c r="S20" i="2"/>
  <c r="S15" i="2"/>
  <c r="S80" i="2"/>
  <c r="S17" i="2"/>
  <c r="S18" i="2"/>
  <c r="S19" i="2"/>
  <c r="S104" i="2"/>
  <c r="S83" i="2"/>
  <c r="S81" i="2"/>
  <c r="S23" i="2"/>
  <c r="S21" i="2"/>
  <c r="S25" i="2"/>
  <c r="S26" i="2"/>
  <c r="S27" i="2"/>
  <c r="S194" i="2"/>
  <c r="S29" i="2"/>
  <c r="S147" i="2"/>
  <c r="S31" i="2"/>
  <c r="S32" i="2"/>
  <c r="S90" i="2"/>
  <c r="S36" i="2"/>
  <c r="S35" i="2"/>
  <c r="S40" i="2"/>
  <c r="S37" i="2"/>
  <c r="S213" i="2"/>
  <c r="S39" i="2"/>
  <c r="S47" i="2"/>
  <c r="S48" i="2"/>
  <c r="S42" i="2"/>
  <c r="S43" i="2"/>
  <c r="S44" i="2"/>
  <c r="S45" i="2"/>
  <c r="S204" i="2"/>
  <c r="S56" i="2"/>
  <c r="S63" i="2"/>
  <c r="S49" i="2"/>
  <c r="S50" i="2"/>
  <c r="S51" i="2"/>
  <c r="S153" i="2"/>
  <c r="S46" i="2"/>
  <c r="S99" i="2"/>
  <c r="S55" i="2"/>
  <c r="S66" i="2"/>
  <c r="S57" i="2"/>
  <c r="S165" i="2"/>
  <c r="S53" i="2"/>
  <c r="S60" i="2"/>
  <c r="S61" i="2"/>
  <c r="S62" i="2"/>
  <c r="S74" i="2"/>
  <c r="S64" i="2"/>
  <c r="S77" i="2"/>
  <c r="S86" i="2"/>
  <c r="S11" i="2"/>
  <c r="S87" i="2"/>
  <c r="S69" i="2"/>
  <c r="S78" i="2"/>
  <c r="S71" i="2"/>
  <c r="S79" i="2"/>
  <c r="S9" i="2"/>
  <c r="S120" i="2"/>
  <c r="S75" i="2"/>
  <c r="S76" i="2"/>
  <c r="S191" i="2"/>
  <c r="S214" i="2"/>
  <c r="S160" i="2"/>
  <c r="S70" i="2"/>
  <c r="S52" i="2"/>
  <c r="S82" i="2"/>
  <c r="S67" i="2"/>
  <c r="S14" i="2"/>
  <c r="S85" i="2"/>
  <c r="S114" i="2"/>
  <c r="S115" i="2"/>
  <c r="S88" i="2"/>
  <c r="S89" i="2"/>
  <c r="S168" i="2"/>
  <c r="S198" i="2"/>
  <c r="S92" i="2"/>
  <c r="S93" i="2"/>
  <c r="S94" i="2"/>
  <c r="S95" i="2"/>
  <c r="S96" i="2"/>
  <c r="S97" i="2"/>
  <c r="S98" i="2"/>
  <c r="S102" i="2"/>
  <c r="S100" i="2"/>
  <c r="S101" i="2"/>
  <c r="S38" i="2"/>
  <c r="S103" i="2"/>
  <c r="S16" i="2"/>
  <c r="S105" i="2"/>
  <c r="S28" i="2"/>
  <c r="S107" i="2"/>
  <c r="S106" i="2"/>
  <c r="S109" i="2"/>
  <c r="S193" i="2"/>
  <c r="S111" i="2"/>
  <c r="S58" i="2"/>
  <c r="S113" i="2"/>
  <c r="S121" i="2"/>
  <c r="S124" i="2"/>
  <c r="S127" i="2"/>
  <c r="S184" i="2"/>
  <c r="S118" i="2"/>
  <c r="S119" i="2"/>
  <c r="S129" i="2"/>
  <c r="S130" i="2"/>
  <c r="S122" i="2"/>
  <c r="S123" i="2"/>
  <c r="S202" i="2"/>
  <c r="S125" i="2"/>
  <c r="S126" i="2"/>
  <c r="S41" i="2"/>
  <c r="S128" i="2"/>
  <c r="S138" i="2"/>
  <c r="S140" i="2"/>
  <c r="S131" i="2"/>
  <c r="S132" i="2"/>
  <c r="S33" i="2"/>
  <c r="S65" i="2"/>
  <c r="S135" i="2"/>
  <c r="S133" i="2"/>
  <c r="S186" i="2"/>
  <c r="S217" i="2"/>
  <c r="S139" i="2"/>
  <c r="S182" i="2"/>
  <c r="S141" i="2"/>
  <c r="S142" i="2"/>
  <c r="S54" i="2"/>
  <c r="S144" i="2"/>
  <c r="S145" i="2"/>
  <c r="S146" i="2"/>
  <c r="S134" i="2"/>
  <c r="S163" i="2"/>
  <c r="S166" i="2"/>
  <c r="S150" i="2"/>
  <c r="S151" i="2"/>
  <c r="S152" i="2"/>
  <c r="S157" i="2"/>
  <c r="S154" i="2"/>
  <c r="S155" i="2"/>
  <c r="S156" i="2"/>
  <c r="S112" i="2"/>
  <c r="S158" i="2"/>
  <c r="S159" i="2"/>
  <c r="S22" i="2"/>
  <c r="S161" i="2"/>
  <c r="S162" i="2"/>
  <c r="S205" i="2"/>
  <c r="S164" i="2"/>
  <c r="S167" i="2"/>
  <c r="S169" i="2"/>
  <c r="S108" i="2"/>
  <c r="S170" i="2"/>
  <c r="S172" i="2"/>
  <c r="S175" i="2"/>
  <c r="S171" i="2"/>
  <c r="S176" i="2"/>
  <c r="S173" i="2"/>
  <c r="S174" i="2"/>
  <c r="S72" i="2"/>
  <c r="S185" i="2"/>
  <c r="S187" i="2"/>
  <c r="S178" i="2"/>
  <c r="S183" i="2"/>
  <c r="S180" i="2"/>
  <c r="S181" i="2"/>
  <c r="S189" i="2"/>
  <c r="S188" i="2"/>
  <c r="S24" i="2"/>
  <c r="S137" i="2"/>
  <c r="S68" i="2"/>
  <c r="S177" i="2"/>
  <c r="S195" i="2"/>
  <c r="S220" i="2"/>
  <c r="S110" i="2"/>
  <c r="S91" i="2"/>
  <c r="S192" i="2"/>
  <c r="S73" i="2"/>
  <c r="S201" i="2"/>
  <c r="S211" i="2"/>
  <c r="S196" i="2"/>
  <c r="S197" i="2"/>
  <c r="S149" i="2"/>
  <c r="S148" i="2"/>
  <c r="S200" i="2"/>
  <c r="S84" i="2"/>
  <c r="S208" i="2"/>
  <c r="S203" i="2"/>
  <c r="S190" i="2"/>
  <c r="S210" i="2"/>
  <c r="S206" i="2"/>
  <c r="S207" i="2"/>
  <c r="S116" i="2"/>
  <c r="S209" i="2"/>
  <c r="S30" i="2"/>
  <c r="S143" i="2"/>
  <c r="S212" i="2"/>
  <c r="S218" i="2"/>
  <c r="S179" i="2"/>
  <c r="S215" i="2"/>
  <c r="S216" i="2"/>
  <c r="S34" i="2"/>
  <c r="S136" i="2"/>
  <c r="S219" i="2"/>
  <c r="S199" i="2"/>
  <c r="S221" i="2"/>
  <c r="S222" i="2"/>
  <c r="S223" i="2"/>
  <c r="S224" i="2"/>
  <c r="S225" i="2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L2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2" i="9"/>
  <c r="A213" i="4" l="1"/>
  <c r="A214" i="4"/>
  <c r="A215" i="4"/>
  <c r="A216" i="4"/>
  <c r="I11" i="3"/>
  <c r="E1" i="2"/>
  <c r="B1" i="2"/>
  <c r="J189" i="7"/>
  <c r="I189" i="7"/>
  <c r="H189" i="7"/>
  <c r="J188" i="7"/>
  <c r="I188" i="7"/>
  <c r="H188" i="7"/>
  <c r="J187" i="7"/>
  <c r="I187" i="7"/>
  <c r="H187" i="7"/>
  <c r="J186" i="7"/>
  <c r="I186" i="7"/>
  <c r="H186" i="7"/>
  <c r="J185" i="7"/>
  <c r="I185" i="7"/>
  <c r="H185" i="7"/>
  <c r="J184" i="7"/>
  <c r="I184" i="7"/>
  <c r="H184" i="7"/>
  <c r="J183" i="7"/>
  <c r="I183" i="7"/>
  <c r="H183" i="7"/>
  <c r="J182" i="7"/>
  <c r="I182" i="7"/>
  <c r="H182" i="7"/>
  <c r="J181" i="7"/>
  <c r="I181" i="7"/>
  <c r="H181" i="7"/>
  <c r="J180" i="7"/>
  <c r="I180" i="7"/>
  <c r="H180" i="7"/>
  <c r="J179" i="7"/>
  <c r="I179" i="7"/>
  <c r="H179" i="7"/>
  <c r="J178" i="7"/>
  <c r="I178" i="7"/>
  <c r="H178" i="7"/>
  <c r="J177" i="7"/>
  <c r="I177" i="7"/>
  <c r="H177" i="7"/>
  <c r="J176" i="7"/>
  <c r="I176" i="7"/>
  <c r="H176" i="7"/>
  <c r="J175" i="7"/>
  <c r="I175" i="7"/>
  <c r="H175" i="7"/>
  <c r="J174" i="7"/>
  <c r="I174" i="7"/>
  <c r="H174" i="7"/>
  <c r="J173" i="7"/>
  <c r="I173" i="7"/>
  <c r="H173" i="7"/>
  <c r="J172" i="7"/>
  <c r="I172" i="7"/>
  <c r="H172" i="7"/>
  <c r="J171" i="7"/>
  <c r="I171" i="7"/>
  <c r="H171" i="7"/>
  <c r="J170" i="7"/>
  <c r="I170" i="7"/>
  <c r="H170" i="7"/>
  <c r="J169" i="7"/>
  <c r="I169" i="7"/>
  <c r="H169" i="7"/>
  <c r="J168" i="7"/>
  <c r="I168" i="7"/>
  <c r="H168" i="7"/>
  <c r="J167" i="7"/>
  <c r="I167" i="7"/>
  <c r="H167" i="7"/>
  <c r="J166" i="7"/>
  <c r="I166" i="7"/>
  <c r="H166" i="7"/>
  <c r="J165" i="7"/>
  <c r="I165" i="7"/>
  <c r="H165" i="7"/>
  <c r="J164" i="7"/>
  <c r="I164" i="7"/>
  <c r="H164" i="7"/>
  <c r="J163" i="7"/>
  <c r="I163" i="7"/>
  <c r="H163" i="7"/>
  <c r="J162" i="7"/>
  <c r="I162" i="7"/>
  <c r="H162" i="7"/>
  <c r="J161" i="7"/>
  <c r="I161" i="7"/>
  <c r="H161" i="7"/>
  <c r="J160" i="7"/>
  <c r="I160" i="7"/>
  <c r="H160" i="7"/>
  <c r="J159" i="7"/>
  <c r="I159" i="7"/>
  <c r="H159" i="7"/>
  <c r="J158" i="7"/>
  <c r="I158" i="7"/>
  <c r="H158" i="7"/>
  <c r="J157" i="7"/>
  <c r="I157" i="7"/>
  <c r="H157" i="7"/>
  <c r="J156" i="7"/>
  <c r="I156" i="7"/>
  <c r="H156" i="7"/>
  <c r="J155" i="7"/>
  <c r="I155" i="7"/>
  <c r="H155" i="7"/>
  <c r="J154" i="7"/>
  <c r="I154" i="7"/>
  <c r="H154" i="7"/>
  <c r="J153" i="7"/>
  <c r="I153" i="7"/>
  <c r="H153" i="7"/>
  <c r="J152" i="7"/>
  <c r="I152" i="7"/>
  <c r="H152" i="7"/>
  <c r="J151" i="7"/>
  <c r="I151" i="7"/>
  <c r="H151" i="7"/>
  <c r="J150" i="7"/>
  <c r="I150" i="7"/>
  <c r="H150" i="7"/>
  <c r="J149" i="7"/>
  <c r="I149" i="7"/>
  <c r="H149" i="7"/>
  <c r="J148" i="7"/>
  <c r="I148" i="7"/>
  <c r="H148" i="7"/>
  <c r="J147" i="7"/>
  <c r="I147" i="7"/>
  <c r="H147" i="7"/>
  <c r="J146" i="7"/>
  <c r="I146" i="7"/>
  <c r="H146" i="7"/>
  <c r="J145" i="7"/>
  <c r="I145" i="7"/>
  <c r="H145" i="7"/>
  <c r="J144" i="7"/>
  <c r="I144" i="7"/>
  <c r="H144" i="7"/>
  <c r="J143" i="7"/>
  <c r="I143" i="7"/>
  <c r="H143" i="7"/>
  <c r="J142" i="7"/>
  <c r="I142" i="7"/>
  <c r="H142" i="7"/>
  <c r="J141" i="7"/>
  <c r="I141" i="7"/>
  <c r="H141" i="7"/>
  <c r="J140" i="7"/>
  <c r="I140" i="7"/>
  <c r="H140" i="7"/>
  <c r="J139" i="7"/>
  <c r="I139" i="7"/>
  <c r="H139" i="7"/>
  <c r="J138" i="7"/>
  <c r="I138" i="7"/>
  <c r="H138" i="7"/>
  <c r="J137" i="7"/>
  <c r="I137" i="7"/>
  <c r="H137" i="7"/>
  <c r="J136" i="7"/>
  <c r="I136" i="7"/>
  <c r="H136" i="7"/>
  <c r="J135" i="7"/>
  <c r="I135" i="7"/>
  <c r="H135" i="7"/>
  <c r="J134" i="7"/>
  <c r="I134" i="7"/>
  <c r="H134" i="7"/>
  <c r="J133" i="7"/>
  <c r="I133" i="7"/>
  <c r="H133" i="7"/>
  <c r="J132" i="7"/>
  <c r="I132" i="7"/>
  <c r="H132" i="7"/>
  <c r="J131" i="7"/>
  <c r="I131" i="7"/>
  <c r="H131" i="7"/>
  <c r="J130" i="7"/>
  <c r="I130" i="7"/>
  <c r="H130" i="7"/>
  <c r="J129" i="7"/>
  <c r="I129" i="7"/>
  <c r="H129" i="7"/>
  <c r="J128" i="7"/>
  <c r="I128" i="7"/>
  <c r="H128" i="7"/>
  <c r="J127" i="7"/>
  <c r="I127" i="7"/>
  <c r="H127" i="7"/>
  <c r="J126" i="7"/>
  <c r="I126" i="7"/>
  <c r="H126" i="7"/>
  <c r="J125" i="7"/>
  <c r="I125" i="7"/>
  <c r="H125" i="7"/>
  <c r="J124" i="7"/>
  <c r="I124" i="7"/>
  <c r="H124" i="7"/>
  <c r="J123" i="7"/>
  <c r="I123" i="7"/>
  <c r="H123" i="7"/>
  <c r="J122" i="7"/>
  <c r="I122" i="7"/>
  <c r="H122" i="7"/>
  <c r="J121" i="7"/>
  <c r="I121" i="7"/>
  <c r="H121" i="7"/>
  <c r="J120" i="7"/>
  <c r="I120" i="7"/>
  <c r="H120" i="7"/>
  <c r="J119" i="7"/>
  <c r="I119" i="7"/>
  <c r="H119" i="7"/>
  <c r="J118" i="7"/>
  <c r="I118" i="7"/>
  <c r="H118" i="7"/>
  <c r="J117" i="7"/>
  <c r="I117" i="7"/>
  <c r="H117" i="7"/>
  <c r="J116" i="7"/>
  <c r="I116" i="7"/>
  <c r="H116" i="7"/>
  <c r="J115" i="7"/>
  <c r="I115" i="7"/>
  <c r="H115" i="7"/>
  <c r="J114" i="7"/>
  <c r="I114" i="7"/>
  <c r="H114" i="7"/>
  <c r="J113" i="7"/>
  <c r="I113" i="7"/>
  <c r="H113" i="7"/>
  <c r="J112" i="7"/>
  <c r="I112" i="7"/>
  <c r="H112" i="7"/>
  <c r="J111" i="7"/>
  <c r="I111" i="7"/>
  <c r="H111" i="7"/>
  <c r="J110" i="7"/>
  <c r="I110" i="7"/>
  <c r="H110" i="7"/>
  <c r="J109" i="7"/>
  <c r="I109" i="7"/>
  <c r="H109" i="7"/>
  <c r="J108" i="7"/>
  <c r="I108" i="7"/>
  <c r="H108" i="7"/>
  <c r="J107" i="7"/>
  <c r="I107" i="7"/>
  <c r="H107" i="7"/>
  <c r="J106" i="7"/>
  <c r="I106" i="7"/>
  <c r="H106" i="7"/>
  <c r="J105" i="7"/>
  <c r="I105" i="7"/>
  <c r="H105" i="7"/>
  <c r="J104" i="7"/>
  <c r="I104" i="7"/>
  <c r="H104" i="7"/>
  <c r="J103" i="7"/>
  <c r="I103" i="7"/>
  <c r="H103" i="7"/>
  <c r="J102" i="7"/>
  <c r="I102" i="7"/>
  <c r="H102" i="7"/>
  <c r="J101" i="7"/>
  <c r="I101" i="7"/>
  <c r="H101" i="7"/>
  <c r="J100" i="7"/>
  <c r="I100" i="7"/>
  <c r="H100" i="7"/>
  <c r="J99" i="7"/>
  <c r="I99" i="7"/>
  <c r="H99" i="7"/>
  <c r="J98" i="7"/>
  <c r="I98" i="7"/>
  <c r="H98" i="7"/>
  <c r="J97" i="7"/>
  <c r="I97" i="7"/>
  <c r="H97" i="7"/>
  <c r="J96" i="7"/>
  <c r="I96" i="7"/>
  <c r="H96" i="7"/>
  <c r="J95" i="7"/>
  <c r="I95" i="7"/>
  <c r="H95" i="7"/>
  <c r="J94" i="7"/>
  <c r="I94" i="7"/>
  <c r="H94" i="7"/>
  <c r="J93" i="7"/>
  <c r="I93" i="7"/>
  <c r="H93" i="7"/>
  <c r="J92" i="7"/>
  <c r="I92" i="7"/>
  <c r="H92" i="7"/>
  <c r="J91" i="7"/>
  <c r="I91" i="7"/>
  <c r="H91" i="7"/>
  <c r="J90" i="7"/>
  <c r="I90" i="7"/>
  <c r="H90" i="7"/>
  <c r="J89" i="7"/>
  <c r="I89" i="7"/>
  <c r="H89" i="7"/>
  <c r="J88" i="7"/>
  <c r="I88" i="7"/>
  <c r="H88" i="7"/>
  <c r="J87" i="7"/>
  <c r="I87" i="7"/>
  <c r="H87" i="7"/>
  <c r="J86" i="7"/>
  <c r="I86" i="7"/>
  <c r="H86" i="7"/>
  <c r="J85" i="7"/>
  <c r="I85" i="7"/>
  <c r="H85" i="7"/>
  <c r="J84" i="7"/>
  <c r="I84" i="7"/>
  <c r="H84" i="7"/>
  <c r="J83" i="7"/>
  <c r="I83" i="7"/>
  <c r="H83" i="7"/>
  <c r="J82" i="7"/>
  <c r="I82" i="7"/>
  <c r="H82" i="7"/>
  <c r="J81" i="7"/>
  <c r="I81" i="7"/>
  <c r="H81" i="7"/>
  <c r="J80" i="7"/>
  <c r="I80" i="7"/>
  <c r="H80" i="7"/>
  <c r="J79" i="7"/>
  <c r="I79" i="7"/>
  <c r="H79" i="7"/>
  <c r="J78" i="7"/>
  <c r="I78" i="7"/>
  <c r="H78" i="7"/>
  <c r="J77" i="7"/>
  <c r="I77" i="7"/>
  <c r="H77" i="7"/>
  <c r="J76" i="7"/>
  <c r="I76" i="7"/>
  <c r="H76" i="7"/>
  <c r="J75" i="7"/>
  <c r="I75" i="7"/>
  <c r="H75" i="7"/>
  <c r="J74" i="7"/>
  <c r="I74" i="7"/>
  <c r="H74" i="7"/>
  <c r="J73" i="7"/>
  <c r="I73" i="7"/>
  <c r="H73" i="7"/>
  <c r="J72" i="7"/>
  <c r="I72" i="7"/>
  <c r="H72" i="7"/>
  <c r="J71" i="7"/>
  <c r="I71" i="7"/>
  <c r="H71" i="7"/>
  <c r="J70" i="7"/>
  <c r="I70" i="7"/>
  <c r="H70" i="7"/>
  <c r="J69" i="7"/>
  <c r="I69" i="7"/>
  <c r="H69" i="7"/>
  <c r="J68" i="7"/>
  <c r="I68" i="7"/>
  <c r="H68" i="7"/>
  <c r="J67" i="7"/>
  <c r="I67" i="7"/>
  <c r="H67" i="7"/>
  <c r="J66" i="7"/>
  <c r="I66" i="7"/>
  <c r="H66" i="7"/>
  <c r="J65" i="7"/>
  <c r="I65" i="7"/>
  <c r="H65" i="7"/>
  <c r="J64" i="7"/>
  <c r="I64" i="7"/>
  <c r="H64" i="7"/>
  <c r="J63" i="7"/>
  <c r="I63" i="7"/>
  <c r="H63" i="7"/>
  <c r="J62" i="7"/>
  <c r="I62" i="7"/>
  <c r="H62" i="7"/>
  <c r="J61" i="7"/>
  <c r="I61" i="7"/>
  <c r="H61" i="7"/>
  <c r="J60" i="7"/>
  <c r="I60" i="7"/>
  <c r="H60" i="7"/>
  <c r="J59" i="7"/>
  <c r="I59" i="7"/>
  <c r="H59" i="7"/>
  <c r="J58" i="7"/>
  <c r="I58" i="7"/>
  <c r="H58" i="7"/>
  <c r="J57" i="7"/>
  <c r="I57" i="7"/>
  <c r="H57" i="7"/>
  <c r="J56" i="7"/>
  <c r="I56" i="7"/>
  <c r="H56" i="7"/>
  <c r="J55" i="7"/>
  <c r="I55" i="7"/>
  <c r="H55" i="7"/>
  <c r="J54" i="7"/>
  <c r="I54" i="7"/>
  <c r="H54" i="7"/>
  <c r="J53" i="7"/>
  <c r="I53" i="7"/>
  <c r="H53" i="7"/>
  <c r="J52" i="7"/>
  <c r="I52" i="7"/>
  <c r="H52" i="7"/>
  <c r="J51" i="7"/>
  <c r="I51" i="7"/>
  <c r="H51" i="7"/>
  <c r="J50" i="7"/>
  <c r="I50" i="7"/>
  <c r="H50" i="7"/>
  <c r="J49" i="7"/>
  <c r="I49" i="7"/>
  <c r="H49" i="7"/>
  <c r="J48" i="7"/>
  <c r="I48" i="7"/>
  <c r="H48" i="7"/>
  <c r="J47" i="7"/>
  <c r="I47" i="7"/>
  <c r="H47" i="7"/>
  <c r="J46" i="7"/>
  <c r="I46" i="7"/>
  <c r="H46" i="7"/>
  <c r="J45" i="7"/>
  <c r="I45" i="7"/>
  <c r="H45" i="7"/>
  <c r="J44" i="7"/>
  <c r="I44" i="7"/>
  <c r="H44" i="7"/>
  <c r="J43" i="7"/>
  <c r="I43" i="7"/>
  <c r="H43" i="7"/>
  <c r="J42" i="7"/>
  <c r="I42" i="7"/>
  <c r="H42" i="7"/>
  <c r="J41" i="7"/>
  <c r="I41" i="7"/>
  <c r="H41" i="7"/>
  <c r="J40" i="7"/>
  <c r="I40" i="7"/>
  <c r="H40" i="7"/>
  <c r="J39" i="7"/>
  <c r="I39" i="7"/>
  <c r="H39" i="7"/>
  <c r="J38" i="7"/>
  <c r="I38" i="7"/>
  <c r="H38" i="7"/>
  <c r="J37" i="7"/>
  <c r="I37" i="7"/>
  <c r="H37" i="7"/>
  <c r="J36" i="7"/>
  <c r="I36" i="7"/>
  <c r="H36" i="7"/>
  <c r="J35" i="7"/>
  <c r="I35" i="7"/>
  <c r="H35" i="7"/>
  <c r="J34" i="7"/>
  <c r="I34" i="7"/>
  <c r="H34" i="7"/>
  <c r="J33" i="7"/>
  <c r="I33" i="7"/>
  <c r="H33" i="7"/>
  <c r="J32" i="7"/>
  <c r="I32" i="7"/>
  <c r="H32" i="7"/>
  <c r="J31" i="7"/>
  <c r="I31" i="7"/>
  <c r="H31" i="7"/>
  <c r="J30" i="7"/>
  <c r="I30" i="7"/>
  <c r="H30" i="7"/>
  <c r="J29" i="7"/>
  <c r="I29" i="7"/>
  <c r="H29" i="7"/>
  <c r="J28" i="7"/>
  <c r="I28" i="7"/>
  <c r="H28" i="7"/>
  <c r="J27" i="7"/>
  <c r="I27" i="7"/>
  <c r="H27" i="7"/>
  <c r="J26" i="7"/>
  <c r="I26" i="7"/>
  <c r="H26" i="7"/>
  <c r="J25" i="7"/>
  <c r="I25" i="7"/>
  <c r="H25" i="7"/>
  <c r="J24" i="7"/>
  <c r="I24" i="7"/>
  <c r="H24" i="7"/>
  <c r="J23" i="7"/>
  <c r="I23" i="7"/>
  <c r="H23" i="7"/>
  <c r="J22" i="7"/>
  <c r="I22" i="7"/>
  <c r="H22" i="7"/>
  <c r="J21" i="7"/>
  <c r="I21" i="7"/>
  <c r="H21" i="7"/>
  <c r="J20" i="7"/>
  <c r="I20" i="7"/>
  <c r="H20" i="7"/>
  <c r="J19" i="7"/>
  <c r="I19" i="7"/>
  <c r="H19" i="7"/>
  <c r="J18" i="7"/>
  <c r="I18" i="7"/>
  <c r="H18" i="7"/>
  <c r="J17" i="7"/>
  <c r="I17" i="7"/>
  <c r="H17" i="7"/>
  <c r="J16" i="7"/>
  <c r="I16" i="7"/>
  <c r="H16" i="7"/>
  <c r="J15" i="7"/>
  <c r="I15" i="7"/>
  <c r="H15" i="7"/>
  <c r="J14" i="7"/>
  <c r="I14" i="7"/>
  <c r="H14" i="7"/>
  <c r="J13" i="7"/>
  <c r="I13" i="7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4" i="7"/>
  <c r="I4" i="7"/>
  <c r="H4" i="7"/>
  <c r="J3" i="7"/>
  <c r="I3" i="7"/>
  <c r="H3" i="7"/>
  <c r="F210" i="7"/>
  <c r="D210" i="7"/>
  <c r="B210" i="7"/>
  <c r="H191" i="7"/>
  <c r="I191" i="7"/>
  <c r="J191" i="7"/>
  <c r="H193" i="7"/>
  <c r="I193" i="7"/>
  <c r="J193" i="7"/>
  <c r="H195" i="7"/>
  <c r="I195" i="7"/>
  <c r="J195" i="7"/>
  <c r="H197" i="7"/>
  <c r="I197" i="7"/>
  <c r="J197" i="7"/>
  <c r="Q128" i="2"/>
  <c r="Q14" i="2"/>
  <c r="Q5" i="2"/>
  <c r="Q6" i="2"/>
  <c r="Q7" i="2"/>
  <c r="Q4" i="2"/>
  <c r="Q8" i="2"/>
  <c r="Q10" i="2"/>
  <c r="Q16" i="2"/>
  <c r="Q9" i="2"/>
  <c r="Q13" i="2"/>
  <c r="Q20" i="2"/>
  <c r="Q15" i="2"/>
  <c r="Q11" i="2"/>
  <c r="Q17" i="2"/>
  <c r="Q18" i="2"/>
  <c r="Q19" i="2"/>
  <c r="Q22" i="2"/>
  <c r="Q28" i="2"/>
  <c r="Q89" i="2"/>
  <c r="Q23" i="2"/>
  <c r="Q21" i="2"/>
  <c r="Q25" i="2"/>
  <c r="Q26" i="2"/>
  <c r="Q33" i="2"/>
  <c r="Q30" i="2"/>
  <c r="Q62" i="2"/>
  <c r="Q24" i="2"/>
  <c r="Q31" i="2"/>
  <c r="Q38" i="2"/>
  <c r="Q34" i="2"/>
  <c r="Q36" i="2"/>
  <c r="Q35" i="2"/>
  <c r="Q40" i="2"/>
  <c r="Q37" i="2"/>
  <c r="Q41" i="2"/>
  <c r="Q39" i="2"/>
  <c r="Q47" i="2"/>
  <c r="Q48" i="2"/>
  <c r="Q42" i="2"/>
  <c r="Q43" i="2"/>
  <c r="Q44" i="2"/>
  <c r="Q45" i="2"/>
  <c r="Q12" i="2"/>
  <c r="Q56" i="2"/>
  <c r="Q63" i="2"/>
  <c r="Q49" i="2"/>
  <c r="Q29" i="2"/>
  <c r="Q65" i="2"/>
  <c r="Q52" i="2"/>
  <c r="Q46" i="2"/>
  <c r="Q54" i="2"/>
  <c r="Q58" i="2"/>
  <c r="Q66" i="2"/>
  <c r="Q70" i="2"/>
  <c r="Q68" i="2"/>
  <c r="Q53" i="2"/>
  <c r="Q59" i="2"/>
  <c r="Q61" i="2"/>
  <c r="Q32" i="2"/>
  <c r="Q74" i="2"/>
  <c r="Q27" i="2"/>
  <c r="Q77" i="2"/>
  <c r="Q86" i="2"/>
  <c r="Q72" i="2"/>
  <c r="Q87" i="2"/>
  <c r="Q69" i="2"/>
  <c r="Q78" i="2"/>
  <c r="Q71" i="2"/>
  <c r="Q79" i="2"/>
  <c r="Q80" i="2"/>
  <c r="Q206" i="2"/>
  <c r="Q131" i="2"/>
  <c r="Q91" i="2"/>
  <c r="Q113" i="2"/>
  <c r="Q81" i="2"/>
  <c r="Q114" i="2"/>
  <c r="Q84" i="2"/>
  <c r="Q90" i="2"/>
  <c r="Q82" i="2"/>
  <c r="Q67" i="2"/>
  <c r="Q73" i="2"/>
  <c r="Q85" i="2"/>
  <c r="Q50" i="2"/>
  <c r="Q115" i="2"/>
  <c r="Q116" i="2"/>
  <c r="Q88" i="2"/>
  <c r="Q76" i="2"/>
  <c r="Q57" i="2"/>
  <c r="Q92" i="2"/>
  <c r="Q93" i="2"/>
  <c r="Q99" i="2"/>
  <c r="Q95" i="2"/>
  <c r="Q96" i="2"/>
  <c r="Q97" i="2"/>
  <c r="Q98" i="2"/>
  <c r="Q102" i="2"/>
  <c r="Q100" i="2"/>
  <c r="Q104" i="2"/>
  <c r="Q83" i="2"/>
  <c r="Q103" i="2"/>
  <c r="Q60" i="2"/>
  <c r="Q105" i="2"/>
  <c r="Q120" i="2"/>
  <c r="Q107" i="2"/>
  <c r="Q106" i="2"/>
  <c r="Q109" i="2"/>
  <c r="Q174" i="2"/>
  <c r="Q111" i="2"/>
  <c r="Q108" i="2"/>
  <c r="Q64" i="2"/>
  <c r="Q121" i="2"/>
  <c r="Q124" i="2"/>
  <c r="Q127" i="2"/>
  <c r="Q112" i="2"/>
  <c r="Q118" i="2"/>
  <c r="Q119" i="2"/>
  <c r="Q129" i="2"/>
  <c r="Q130" i="2"/>
  <c r="Q122" i="2"/>
  <c r="Q123" i="2"/>
  <c r="Q134" i="2"/>
  <c r="Q125" i="2"/>
  <c r="Q126" i="2"/>
  <c r="Q110" i="2"/>
  <c r="Q137" i="2"/>
  <c r="Q138" i="2"/>
  <c r="Q140" i="2"/>
  <c r="Q117" i="2"/>
  <c r="Q132" i="2"/>
  <c r="Q133" i="2"/>
  <c r="Q136" i="2"/>
  <c r="Q135" i="2"/>
  <c r="Q143" i="2"/>
  <c r="Q147" i="2"/>
  <c r="Q148" i="2"/>
  <c r="Q139" i="2"/>
  <c r="Q149" i="2"/>
  <c r="Q141" i="2"/>
  <c r="Q142" i="2"/>
  <c r="Q153" i="2"/>
  <c r="Q144" i="2"/>
  <c r="Q145" i="2"/>
  <c r="Q146" i="2"/>
  <c r="Q101" i="2"/>
  <c r="Q163" i="2"/>
  <c r="Q166" i="2"/>
  <c r="Q150" i="2"/>
  <c r="Q151" i="2"/>
  <c r="Q152" i="2"/>
  <c r="Q157" i="2"/>
  <c r="Q154" i="2"/>
  <c r="Q155" i="2"/>
  <c r="Q156" i="2"/>
  <c r="Q75" i="2"/>
  <c r="Q158" i="2"/>
  <c r="Q162" i="2"/>
  <c r="Q51" i="2"/>
  <c r="Q161" i="2"/>
  <c r="Q160" i="2"/>
  <c r="Q165" i="2"/>
  <c r="Q164" i="2"/>
  <c r="Q167" i="2"/>
  <c r="Q169" i="2"/>
  <c r="Q168" i="2"/>
  <c r="Q170" i="2"/>
  <c r="Q172" i="2"/>
  <c r="Q175" i="2"/>
  <c r="Q171" i="2"/>
  <c r="Q176" i="2"/>
  <c r="Q173" i="2"/>
  <c r="Q182" i="2"/>
  <c r="Q179" i="2"/>
  <c r="Q185" i="2"/>
  <c r="Q186" i="2"/>
  <c r="Q178" i="2"/>
  <c r="Q183" i="2"/>
  <c r="Q188" i="2"/>
  <c r="Q181" i="2"/>
  <c r="Q189" i="2"/>
  <c r="Q191" i="2"/>
  <c r="Q55" i="2"/>
  <c r="Q194" i="2"/>
  <c r="Q159" i="2"/>
  <c r="Q177" i="2"/>
  <c r="Q195" i="2"/>
  <c r="Q184" i="2"/>
  <c r="Q187" i="2"/>
  <c r="Q198" i="2"/>
  <c r="Q192" i="2"/>
  <c r="Q199" i="2"/>
  <c r="Q201" i="2"/>
  <c r="Q211" i="2"/>
  <c r="Q196" i="2"/>
  <c r="Q197" i="2"/>
  <c r="Q180" i="2"/>
  <c r="Q202" i="2"/>
  <c r="Q200" i="2"/>
  <c r="Q205" i="2"/>
  <c r="Q208" i="2"/>
  <c r="Q203" i="2"/>
  <c r="Q190" i="2"/>
  <c r="Q210" i="2"/>
  <c r="Q213" i="2"/>
  <c r="Q207" i="2"/>
  <c r="Q193" i="2"/>
  <c r="Q209" i="2"/>
  <c r="Q217" i="2"/>
  <c r="Q214" i="2"/>
  <c r="Q212" i="2"/>
  <c r="Q218" i="2"/>
  <c r="Q3" i="2"/>
  <c r="Q215" i="2"/>
  <c r="Q216" i="2"/>
  <c r="Q204" i="2"/>
  <c r="Q94" i="2"/>
  <c r="Q219" i="2"/>
  <c r="Q224" i="2"/>
  <c r="Q221" i="2"/>
  <c r="Q222" i="2"/>
  <c r="Q223" i="2"/>
  <c r="Q220" i="2"/>
  <c r="Q225" i="2"/>
  <c r="I216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C226" i="2"/>
  <c r="E226" i="2"/>
  <c r="S226" i="2"/>
  <c r="P3" i="2"/>
  <c r="R3" i="2" s="1"/>
  <c r="P117" i="2"/>
  <c r="R117" i="2" s="1"/>
  <c r="P59" i="2"/>
  <c r="R59" i="2" s="1"/>
  <c r="P218" i="2"/>
  <c r="R218" i="2" s="1"/>
  <c r="P37" i="2"/>
  <c r="R37" i="2" s="1"/>
  <c r="R12" i="2"/>
  <c r="P104" i="2"/>
  <c r="R104" i="2" s="1"/>
  <c r="P194" i="2"/>
  <c r="R194" i="2" s="1"/>
  <c r="P83" i="2"/>
  <c r="R83" i="2" s="1"/>
  <c r="P27" i="2"/>
  <c r="R27" i="2" s="1"/>
  <c r="P80" i="2"/>
  <c r="R80" i="2" s="1"/>
  <c r="P95" i="2"/>
  <c r="R95" i="2" s="1"/>
  <c r="P81" i="2"/>
  <c r="R81" i="2" s="1"/>
  <c r="P213" i="2"/>
  <c r="R213" i="2" s="1"/>
  <c r="P29" i="2"/>
  <c r="R29" i="2" s="1"/>
  <c r="P90" i="2"/>
  <c r="R90" i="2" s="1"/>
  <c r="P103" i="2"/>
  <c r="R103" i="2" s="1"/>
  <c r="P212" i="2"/>
  <c r="R212" i="2" s="1"/>
  <c r="P161" i="2"/>
  <c r="R161" i="2" s="1"/>
  <c r="P204" i="2"/>
  <c r="R204" i="2" s="1"/>
  <c r="P32" i="2"/>
  <c r="R32" i="2" s="1"/>
  <c r="P50" i="2"/>
  <c r="R50" i="2" s="1"/>
  <c r="P155" i="2"/>
  <c r="R155" i="2" s="1"/>
  <c r="P74" i="2"/>
  <c r="R74" i="2" s="1"/>
  <c r="P51" i="2"/>
  <c r="R51" i="2" s="1"/>
  <c r="P147" i="2"/>
  <c r="R147" i="2" s="1"/>
  <c r="P13" i="2"/>
  <c r="R13" i="2" s="1"/>
  <c r="P57" i="2"/>
  <c r="R57" i="2" s="1"/>
  <c r="P165" i="2"/>
  <c r="R165" i="2" s="1"/>
  <c r="P153" i="2"/>
  <c r="R153" i="2" s="1"/>
  <c r="P99" i="2"/>
  <c r="R99" i="2" s="1"/>
  <c r="P200" i="2"/>
  <c r="R200" i="2" s="1"/>
  <c r="P62" i="2"/>
  <c r="R62" i="2" s="1"/>
  <c r="P102" i="2"/>
  <c r="R102" i="2" s="1"/>
  <c r="P173" i="2"/>
  <c r="R173" i="2" s="1"/>
  <c r="P64" i="2"/>
  <c r="R64" i="2" s="1"/>
  <c r="P60" i="2"/>
  <c r="R60" i="2" s="1"/>
  <c r="P100" i="2"/>
  <c r="R100" i="2" s="1"/>
  <c r="P170" i="2"/>
  <c r="R170" i="2" s="1"/>
  <c r="P55" i="2"/>
  <c r="R55" i="2" s="1"/>
  <c r="P211" i="2"/>
  <c r="R211" i="2" s="1"/>
  <c r="P9" i="2"/>
  <c r="R9" i="2" s="1"/>
  <c r="P11" i="2"/>
  <c r="R11" i="2" s="1"/>
  <c r="P191" i="2"/>
  <c r="R191" i="2" s="1"/>
  <c r="P76" i="2"/>
  <c r="R76" i="2" s="1"/>
  <c r="P75" i="2"/>
  <c r="R75" i="2" s="1"/>
  <c r="P214" i="2"/>
  <c r="R214" i="2" s="1"/>
  <c r="P120" i="2"/>
  <c r="R120" i="2" s="1"/>
  <c r="P166" i="2"/>
  <c r="R166" i="2" s="1"/>
  <c r="P43" i="2"/>
  <c r="R43" i="2" s="1"/>
  <c r="P98" i="2"/>
  <c r="R98" i="2" s="1"/>
  <c r="P160" i="2"/>
  <c r="R160" i="2" s="1"/>
  <c r="P96" i="2"/>
  <c r="R96" i="2" s="1"/>
  <c r="P18" i="2"/>
  <c r="R18" i="2" s="1"/>
  <c r="P146" i="2"/>
  <c r="R146" i="2" s="1"/>
  <c r="P123" i="2"/>
  <c r="R123" i="2" s="1"/>
  <c r="P10" i="2"/>
  <c r="R10" i="2" s="1"/>
  <c r="P210" i="2"/>
  <c r="R210" i="2" s="1"/>
  <c r="P114" i="2"/>
  <c r="R114" i="2" s="1"/>
  <c r="P52" i="2"/>
  <c r="R52" i="2" s="1"/>
  <c r="P70" i="2"/>
  <c r="R70" i="2" s="1"/>
  <c r="P168" i="2"/>
  <c r="R168" i="2" s="1"/>
  <c r="P92" i="2"/>
  <c r="R92" i="2" s="1"/>
  <c r="P97" i="2"/>
  <c r="R97" i="2" s="1"/>
  <c r="P197" i="2"/>
  <c r="R197" i="2" s="1"/>
  <c r="P88" i="2"/>
  <c r="R88" i="2" s="1"/>
  <c r="P198" i="2"/>
  <c r="R198" i="2" s="1"/>
  <c r="P20" i="2"/>
  <c r="R20" i="2" s="1"/>
  <c r="P144" i="2"/>
  <c r="R144" i="2" s="1"/>
  <c r="P17" i="2"/>
  <c r="R17" i="2" s="1"/>
  <c r="P157" i="2"/>
  <c r="R157" i="2" s="1"/>
  <c r="P89" i="2"/>
  <c r="R89" i="2" s="1"/>
  <c r="P14" i="2"/>
  <c r="R14" i="2" s="1"/>
  <c r="P201" i="2"/>
  <c r="R201" i="2" s="1"/>
  <c r="P221" i="2"/>
  <c r="R221" i="2" s="1"/>
  <c r="P28" i="2"/>
  <c r="R28" i="2" s="1"/>
  <c r="P87" i="2"/>
  <c r="R87" i="2" s="1"/>
  <c r="P202" i="2"/>
  <c r="R202" i="2" s="1"/>
  <c r="P42" i="2"/>
  <c r="R42" i="2" s="1"/>
  <c r="P178" i="2"/>
  <c r="R178" i="2" s="1"/>
  <c r="P122" i="2"/>
  <c r="R122" i="2" s="1"/>
  <c r="P128" i="2"/>
  <c r="R128" i="2" s="1"/>
  <c r="P19" i="2"/>
  <c r="R19" i="2" s="1"/>
  <c r="P101" i="2"/>
  <c r="R101" i="2" s="1"/>
  <c r="P94" i="2"/>
  <c r="R94" i="2" s="1"/>
  <c r="P113" i="2"/>
  <c r="R113" i="2" s="1"/>
  <c r="P38" i="2"/>
  <c r="R38" i="2" s="1"/>
  <c r="P93" i="2"/>
  <c r="R93" i="2" s="1"/>
  <c r="P184" i="2"/>
  <c r="R184" i="2" s="1"/>
  <c r="P58" i="2"/>
  <c r="R58" i="2" s="1"/>
  <c r="P217" i="2"/>
  <c r="R217" i="2" s="1"/>
  <c r="P26" i="2"/>
  <c r="R26" i="2" s="1"/>
  <c r="P5" i="2"/>
  <c r="R5" i="2" s="1"/>
  <c r="P193" i="2"/>
  <c r="R193" i="2" s="1"/>
  <c r="P16" i="2"/>
  <c r="R16" i="2" s="1"/>
  <c r="P8" i="2"/>
  <c r="R8" i="2" s="1"/>
  <c r="P164" i="2"/>
  <c r="R164" i="2" s="1"/>
  <c r="P142" i="2"/>
  <c r="R142" i="2" s="1"/>
  <c r="P40" i="2"/>
  <c r="R40" i="2" s="1"/>
  <c r="P79" i="2"/>
  <c r="R79" i="2" s="1"/>
  <c r="P124" i="2"/>
  <c r="R124" i="2" s="1"/>
  <c r="P41" i="2"/>
  <c r="R41" i="2" s="1"/>
  <c r="P131" i="2"/>
  <c r="R131" i="2" s="1"/>
  <c r="P66" i="2"/>
  <c r="R66" i="2" s="1"/>
  <c r="P65" i="2"/>
  <c r="R65" i="2" s="1"/>
  <c r="P54" i="2"/>
  <c r="R54" i="2" s="1"/>
  <c r="P159" i="2"/>
  <c r="R159" i="2" s="1"/>
  <c r="P167" i="2"/>
  <c r="R167" i="2" s="1"/>
  <c r="P133" i="2"/>
  <c r="R133" i="2" s="1"/>
  <c r="P115" i="2"/>
  <c r="R115" i="2" s="1"/>
  <c r="P33" i="2"/>
  <c r="R33" i="2" s="1"/>
  <c r="P208" i="2"/>
  <c r="R208" i="2" s="1"/>
  <c r="P109" i="2"/>
  <c r="R109" i="2" s="1"/>
  <c r="P186" i="2"/>
  <c r="R186" i="2" s="1"/>
  <c r="P182" i="2"/>
  <c r="R182" i="2" s="1"/>
  <c r="P154" i="2"/>
  <c r="R154" i="2" s="1"/>
  <c r="P21" i="2"/>
  <c r="R21" i="2" s="1"/>
  <c r="P22" i="2"/>
  <c r="R22" i="2" s="1"/>
  <c r="P216" i="2"/>
  <c r="R216" i="2" s="1"/>
  <c r="P35" i="2"/>
  <c r="R35" i="2" s="1"/>
  <c r="P112" i="2"/>
  <c r="R112" i="2" s="1"/>
  <c r="P134" i="2"/>
  <c r="R134" i="2" s="1"/>
  <c r="P125" i="2"/>
  <c r="R125" i="2" s="1"/>
  <c r="P172" i="2"/>
  <c r="R172" i="2" s="1"/>
  <c r="P162" i="2"/>
  <c r="R162" i="2" s="1"/>
  <c r="P15" i="2"/>
  <c r="R15" i="2" s="1"/>
  <c r="P85" i="2"/>
  <c r="R85" i="2" s="1"/>
  <c r="P39" i="2"/>
  <c r="R39" i="2" s="1"/>
  <c r="P189" i="2"/>
  <c r="R189" i="2" s="1"/>
  <c r="P105" i="2"/>
  <c r="R105" i="2" s="1"/>
  <c r="P71" i="2"/>
  <c r="R71" i="2" s="1"/>
  <c r="P34" i="2"/>
  <c r="R34" i="2" s="1"/>
  <c r="P205" i="2"/>
  <c r="R205" i="2" s="1"/>
  <c r="P158" i="2"/>
  <c r="R158" i="2" s="1"/>
  <c r="P108" i="2"/>
  <c r="R108" i="2" s="1"/>
  <c r="P174" i="2"/>
  <c r="R174" i="2" s="1"/>
  <c r="P67" i="2"/>
  <c r="R67" i="2" s="1"/>
  <c r="P23" i="2"/>
  <c r="R23" i="2" s="1"/>
  <c r="P185" i="2"/>
  <c r="R185" i="2" s="1"/>
  <c r="P190" i="2"/>
  <c r="R190" i="2" s="1"/>
  <c r="P72" i="2"/>
  <c r="R72" i="2" s="1"/>
  <c r="P118" i="2"/>
  <c r="R118" i="2" s="1"/>
  <c r="P46" i="2"/>
  <c r="R46" i="2" s="1"/>
  <c r="P225" i="2"/>
  <c r="R225" i="2" s="1"/>
  <c r="P163" i="2"/>
  <c r="R163" i="2" s="1"/>
  <c r="P188" i="2"/>
  <c r="R188" i="2" s="1"/>
  <c r="P138" i="2"/>
  <c r="R138" i="2" s="1"/>
  <c r="P137" i="2"/>
  <c r="R137" i="2" s="1"/>
  <c r="P130" i="2"/>
  <c r="R130" i="2" s="1"/>
  <c r="P177" i="2"/>
  <c r="R177" i="2" s="1"/>
  <c r="P220" i="2"/>
  <c r="R220" i="2" s="1"/>
  <c r="P180" i="2"/>
  <c r="R180" i="2" s="1"/>
  <c r="P135" i="2"/>
  <c r="R135" i="2" s="1"/>
  <c r="P53" i="2"/>
  <c r="R53" i="2" s="1"/>
  <c r="P187" i="2"/>
  <c r="R187" i="2" s="1"/>
  <c r="P68" i="2"/>
  <c r="R68" i="2" s="1"/>
  <c r="P24" i="2"/>
  <c r="R24" i="2" s="1"/>
  <c r="P148" i="2"/>
  <c r="R148" i="2" s="1"/>
  <c r="P73" i="2"/>
  <c r="R73" i="2" s="1"/>
  <c r="P63" i="2"/>
  <c r="R63" i="2" s="1"/>
  <c r="P48" i="2"/>
  <c r="R48" i="2" s="1"/>
  <c r="P192" i="2"/>
  <c r="R192" i="2" s="1"/>
  <c r="P91" i="2"/>
  <c r="R91" i="2" s="1"/>
  <c r="P7" i="2"/>
  <c r="R7" i="2" s="1"/>
  <c r="P139" i="2"/>
  <c r="R139" i="2" s="1"/>
  <c r="P86" i="2"/>
  <c r="R86" i="2" s="1"/>
  <c r="P149" i="2"/>
  <c r="R149" i="2" s="1"/>
  <c r="P224" i="2"/>
  <c r="R224" i="2" s="1"/>
  <c r="P36" i="2"/>
  <c r="R36" i="2" s="1"/>
  <c r="P110" i="2"/>
  <c r="R110" i="2" s="1"/>
  <c r="P183" i="2"/>
  <c r="R183" i="2" s="1"/>
  <c r="P169" i="2"/>
  <c r="R169" i="2" s="1"/>
  <c r="P152" i="2"/>
  <c r="R152" i="2" s="1"/>
  <c r="P49" i="2"/>
  <c r="R49" i="2" s="1"/>
  <c r="P84" i="2"/>
  <c r="R84" i="2" s="1"/>
  <c r="P30" i="2"/>
  <c r="R30" i="2" s="1"/>
  <c r="P132" i="2"/>
  <c r="R132" i="2" s="1"/>
  <c r="P207" i="2"/>
  <c r="R207" i="2" s="1"/>
  <c r="P47" i="2"/>
  <c r="R47" i="2" s="1"/>
  <c r="P119" i="2"/>
  <c r="R119" i="2" s="1"/>
  <c r="P126" i="2"/>
  <c r="R126" i="2" s="1"/>
  <c r="P129" i="2"/>
  <c r="R129" i="2" s="1"/>
  <c r="P31" i="2"/>
  <c r="R31" i="2" s="1"/>
  <c r="P111" i="2"/>
  <c r="R111" i="2" s="1"/>
  <c r="P77" i="2"/>
  <c r="R77" i="2" s="1"/>
  <c r="P56" i="2"/>
  <c r="R56" i="2" s="1"/>
  <c r="P116" i="2"/>
  <c r="R116" i="2" s="1"/>
  <c r="P203" i="2"/>
  <c r="R203" i="2" s="1"/>
  <c r="P171" i="2"/>
  <c r="R171" i="2" s="1"/>
  <c r="P4" i="2"/>
  <c r="R4" i="2" s="1"/>
  <c r="P206" i="2"/>
  <c r="R206" i="2" s="1"/>
  <c r="P78" i="2"/>
  <c r="R78" i="2" s="1"/>
  <c r="P156" i="2"/>
  <c r="R156" i="2" s="1"/>
  <c r="P219" i="2"/>
  <c r="R219" i="2" s="1"/>
  <c r="P82" i="2"/>
  <c r="R82" i="2" s="1"/>
  <c r="P6" i="2"/>
  <c r="R6" i="2" s="1"/>
  <c r="P176" i="2"/>
  <c r="R176" i="2" s="1"/>
  <c r="P127" i="2"/>
  <c r="R127" i="2" s="1"/>
  <c r="P181" i="2"/>
  <c r="R181" i="2" s="1"/>
  <c r="P140" i="2"/>
  <c r="R140" i="2" s="1"/>
  <c r="P69" i="2"/>
  <c r="R69" i="2" s="1"/>
  <c r="P145" i="2"/>
  <c r="R145" i="2" s="1"/>
  <c r="P151" i="2"/>
  <c r="R151" i="2" s="1"/>
  <c r="P209" i="2"/>
  <c r="R209" i="2" s="1"/>
  <c r="P107" i="2"/>
  <c r="R107" i="2" s="1"/>
  <c r="P222" i="2"/>
  <c r="R222" i="2" s="1"/>
  <c r="P25" i="2"/>
  <c r="R25" i="2" s="1"/>
  <c r="P44" i="2"/>
  <c r="R44" i="2" s="1"/>
  <c r="P45" i="2"/>
  <c r="R45" i="2" s="1"/>
  <c r="P61" i="2"/>
  <c r="R61" i="2" s="1"/>
  <c r="P106" i="2"/>
  <c r="R106" i="2" s="1"/>
  <c r="P121" i="2"/>
  <c r="R121" i="2" s="1"/>
  <c r="P136" i="2"/>
  <c r="R136" i="2" s="1"/>
  <c r="P143" i="2"/>
  <c r="R143" i="2" s="1"/>
  <c r="P141" i="2"/>
  <c r="R141" i="2" s="1"/>
  <c r="P150" i="2"/>
  <c r="R150" i="2" s="1"/>
  <c r="P175" i="2"/>
  <c r="R175" i="2" s="1"/>
  <c r="P179" i="2"/>
  <c r="R179" i="2" s="1"/>
  <c r="P195" i="2"/>
  <c r="R195" i="2" s="1"/>
  <c r="P199" i="2"/>
  <c r="R199" i="2" s="1"/>
  <c r="P196" i="2"/>
  <c r="R196" i="2" s="1"/>
  <c r="P215" i="2"/>
  <c r="R215" i="2" s="1"/>
  <c r="P223" i="2"/>
  <c r="R223" i="2" s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M3" i="2" l="1"/>
  <c r="M59" i="2"/>
  <c r="M19" i="2"/>
  <c r="M27" i="2"/>
  <c r="M35" i="2"/>
  <c r="M43" i="2"/>
  <c r="M51" i="2"/>
  <c r="M53" i="2"/>
  <c r="M11" i="2"/>
  <c r="M75" i="2"/>
  <c r="M67" i="2"/>
  <c r="M198" i="2"/>
  <c r="M102" i="2"/>
  <c r="M107" i="2"/>
  <c r="M124" i="2"/>
  <c r="M123" i="2"/>
  <c r="M131" i="2"/>
  <c r="M139" i="2"/>
  <c r="M134" i="2"/>
  <c r="M155" i="2"/>
  <c r="M205" i="2"/>
  <c r="M171" i="2"/>
  <c r="M183" i="2"/>
  <c r="M177" i="2"/>
  <c r="M211" i="2"/>
  <c r="M203" i="2"/>
  <c r="M143" i="2"/>
  <c r="M219" i="2"/>
  <c r="M42" i="2"/>
  <c r="M140" i="2"/>
  <c r="M178" i="2"/>
  <c r="M136" i="2"/>
  <c r="M117" i="2"/>
  <c r="M12" i="2"/>
  <c r="M104" i="2"/>
  <c r="M194" i="2"/>
  <c r="M40" i="2"/>
  <c r="M44" i="2"/>
  <c r="M153" i="2"/>
  <c r="M60" i="2"/>
  <c r="M87" i="2"/>
  <c r="M76" i="2"/>
  <c r="M14" i="2"/>
  <c r="M92" i="2"/>
  <c r="M100" i="2"/>
  <c r="M106" i="2"/>
  <c r="M127" i="2"/>
  <c r="M202" i="2"/>
  <c r="M132" i="2"/>
  <c r="M182" i="2"/>
  <c r="M163" i="2"/>
  <c r="M156" i="2"/>
  <c r="M164" i="2"/>
  <c r="M176" i="2"/>
  <c r="M180" i="2"/>
  <c r="M195" i="2"/>
  <c r="M196" i="2"/>
  <c r="M190" i="2"/>
  <c r="M212" i="2"/>
  <c r="M199" i="2"/>
  <c r="M165" i="2"/>
  <c r="M28" i="2"/>
  <c r="M154" i="2"/>
  <c r="M208" i="2"/>
  <c r="M5" i="2"/>
  <c r="M13" i="2"/>
  <c r="M83" i="2"/>
  <c r="M29" i="2"/>
  <c r="M37" i="2"/>
  <c r="M45" i="2"/>
  <c r="M46" i="2"/>
  <c r="M61" i="2"/>
  <c r="M69" i="2"/>
  <c r="M191" i="2"/>
  <c r="M85" i="2"/>
  <c r="M93" i="2"/>
  <c r="M101" i="2"/>
  <c r="M109" i="2"/>
  <c r="M184" i="2"/>
  <c r="M125" i="2"/>
  <c r="M33" i="2"/>
  <c r="M141" i="2"/>
  <c r="M166" i="2"/>
  <c r="M112" i="2"/>
  <c r="M167" i="2"/>
  <c r="M173" i="2"/>
  <c r="M181" i="2"/>
  <c r="M220" i="2"/>
  <c r="M197" i="2"/>
  <c r="M210" i="2"/>
  <c r="M218" i="2"/>
  <c r="M221" i="2"/>
  <c r="M50" i="2"/>
  <c r="M168" i="2"/>
  <c r="M146" i="2"/>
  <c r="M30" i="2"/>
  <c r="M6" i="2"/>
  <c r="M20" i="2"/>
  <c r="M81" i="2"/>
  <c r="M147" i="2"/>
  <c r="M213" i="2"/>
  <c r="M204" i="2"/>
  <c r="M99" i="2"/>
  <c r="M62" i="2"/>
  <c r="M78" i="2"/>
  <c r="M214" i="2"/>
  <c r="M114" i="2"/>
  <c r="M94" i="2"/>
  <c r="M38" i="2"/>
  <c r="M193" i="2"/>
  <c r="M118" i="2"/>
  <c r="M126" i="2"/>
  <c r="M65" i="2"/>
  <c r="M142" i="2"/>
  <c r="M150" i="2"/>
  <c r="M158" i="2"/>
  <c r="M169" i="2"/>
  <c r="M174" i="2"/>
  <c r="M189" i="2"/>
  <c r="M110" i="2"/>
  <c r="M149" i="2"/>
  <c r="M206" i="2"/>
  <c r="M179" i="2"/>
  <c r="M222" i="2"/>
  <c r="M26" i="2"/>
  <c r="M7" i="2"/>
  <c r="M15" i="2"/>
  <c r="M23" i="2"/>
  <c r="M31" i="2"/>
  <c r="M39" i="2"/>
  <c r="M56" i="2"/>
  <c r="M55" i="2"/>
  <c r="M74" i="2"/>
  <c r="M71" i="2"/>
  <c r="M160" i="2"/>
  <c r="M115" i="2"/>
  <c r="M95" i="2"/>
  <c r="M103" i="2"/>
  <c r="M111" i="2"/>
  <c r="M119" i="2"/>
  <c r="M41" i="2"/>
  <c r="M135" i="2"/>
  <c r="M54" i="2"/>
  <c r="M151" i="2"/>
  <c r="M159" i="2"/>
  <c r="M108" i="2"/>
  <c r="M72" i="2"/>
  <c r="M188" i="2"/>
  <c r="M91" i="2"/>
  <c r="M148" i="2"/>
  <c r="M207" i="2"/>
  <c r="M215" i="2"/>
  <c r="M223" i="2"/>
  <c r="M36" i="2"/>
  <c r="M82" i="2"/>
  <c r="M122" i="2"/>
  <c r="M175" i="2"/>
  <c r="M4" i="2"/>
  <c r="M80" i="2"/>
  <c r="M21" i="2"/>
  <c r="M32" i="2"/>
  <c r="M47" i="2"/>
  <c r="M63" i="2"/>
  <c r="M66" i="2"/>
  <c r="M64" i="2"/>
  <c r="M79" i="2"/>
  <c r="M70" i="2"/>
  <c r="M88" i="2"/>
  <c r="M96" i="2"/>
  <c r="M16" i="2"/>
  <c r="M58" i="2"/>
  <c r="M129" i="2"/>
  <c r="M128" i="2"/>
  <c r="M133" i="2"/>
  <c r="M144" i="2"/>
  <c r="M152" i="2"/>
  <c r="M22" i="2"/>
  <c r="M170" i="2"/>
  <c r="M185" i="2"/>
  <c r="M24" i="2"/>
  <c r="M192" i="2"/>
  <c r="M200" i="2"/>
  <c r="M116" i="2"/>
  <c r="M216" i="2"/>
  <c r="M224" i="2"/>
  <c r="M18" i="2"/>
  <c r="M120" i="2"/>
  <c r="M121" i="2"/>
  <c r="M162" i="2"/>
  <c r="M201" i="2"/>
  <c r="M8" i="2"/>
  <c r="M17" i="2"/>
  <c r="M25" i="2"/>
  <c r="M90" i="2"/>
  <c r="M48" i="2"/>
  <c r="M49" i="2"/>
  <c r="M57" i="2"/>
  <c r="M77" i="2"/>
  <c r="M9" i="2"/>
  <c r="M52" i="2"/>
  <c r="M89" i="2"/>
  <c r="M97" i="2"/>
  <c r="M105" i="2"/>
  <c r="M113" i="2"/>
  <c r="M130" i="2"/>
  <c r="M138" i="2"/>
  <c r="M186" i="2"/>
  <c r="M145" i="2"/>
  <c r="M157" i="2"/>
  <c r="M161" i="2"/>
  <c r="M172" i="2"/>
  <c r="M187" i="2"/>
  <c r="M137" i="2"/>
  <c r="M73" i="2"/>
  <c r="M84" i="2"/>
  <c r="M209" i="2"/>
  <c r="M34" i="2"/>
  <c r="M225" i="2"/>
  <c r="M10" i="2"/>
  <c r="M86" i="2"/>
  <c r="M98" i="2"/>
  <c r="M217" i="2"/>
  <c r="M68" i="2"/>
  <c r="L121" i="2"/>
  <c r="O121" i="2" s="1"/>
  <c r="L44" i="2"/>
  <c r="O44" i="2" s="1"/>
  <c r="L218" i="2"/>
  <c r="N218" i="2" s="1"/>
  <c r="L95" i="2"/>
  <c r="N95" i="2" s="1"/>
  <c r="L155" i="2"/>
  <c r="N155" i="2" s="1"/>
  <c r="L102" i="2"/>
  <c r="N102" i="2" s="1"/>
  <c r="L165" i="2"/>
  <c r="N165" i="2" s="1"/>
  <c r="L120" i="2"/>
  <c r="N120" i="2" s="1"/>
  <c r="L160" i="2"/>
  <c r="N160" i="2" s="1"/>
  <c r="L114" i="2"/>
  <c r="N114" i="2" s="1"/>
  <c r="L168" i="2"/>
  <c r="N168" i="2" s="1"/>
  <c r="L202" i="2"/>
  <c r="N202" i="2" s="1"/>
  <c r="L17" i="2"/>
  <c r="N17" i="2" s="1"/>
  <c r="L193" i="2"/>
  <c r="N193" i="2" s="1"/>
  <c r="L109" i="2"/>
  <c r="N109" i="2" s="1"/>
  <c r="L133" i="2"/>
  <c r="N133" i="2" s="1"/>
  <c r="L208" i="2"/>
  <c r="N208" i="2" s="1"/>
  <c r="L21" i="2"/>
  <c r="N21" i="2" s="1"/>
  <c r="L189" i="2"/>
  <c r="N189" i="2" s="1"/>
  <c r="L39" i="2"/>
  <c r="N39" i="2" s="1"/>
  <c r="L187" i="2"/>
  <c r="N187" i="2" s="1"/>
  <c r="L48" i="2"/>
  <c r="N48" i="2" s="1"/>
  <c r="L86" i="2"/>
  <c r="N86" i="2" s="1"/>
  <c r="L152" i="2"/>
  <c r="N152" i="2" s="1"/>
  <c r="L47" i="2"/>
  <c r="N47" i="2" s="1"/>
  <c r="L78" i="2"/>
  <c r="N78" i="2" s="1"/>
  <c r="L181" i="2"/>
  <c r="N181" i="2" s="1"/>
  <c r="L209" i="2"/>
  <c r="N209" i="2" s="1"/>
  <c r="L195" i="2"/>
  <c r="N195" i="2" s="1"/>
  <c r="L196" i="2"/>
  <c r="N196" i="2" s="1"/>
  <c r="L12" i="2"/>
  <c r="N12" i="2" s="1"/>
  <c r="L81" i="2"/>
  <c r="N81" i="2" s="1"/>
  <c r="L204" i="2"/>
  <c r="N204" i="2" s="1"/>
  <c r="L57" i="2"/>
  <c r="N57" i="2" s="1"/>
  <c r="L13" i="2"/>
  <c r="N13" i="2" s="1"/>
  <c r="L191" i="2"/>
  <c r="N191" i="2" s="1"/>
  <c r="L10" i="2"/>
  <c r="N10" i="2" s="1"/>
  <c r="L70" i="2"/>
  <c r="N70" i="2" s="1"/>
  <c r="L88" i="2"/>
  <c r="N88" i="2" s="1"/>
  <c r="L87" i="2"/>
  <c r="N87" i="2" s="1"/>
  <c r="L128" i="2"/>
  <c r="N128" i="2" s="1"/>
  <c r="L54" i="2"/>
  <c r="N54" i="2" s="1"/>
  <c r="L33" i="2"/>
  <c r="N33" i="2" s="1"/>
  <c r="L79" i="2"/>
  <c r="N79" i="2" s="1"/>
  <c r="L205" i="2"/>
  <c r="N205" i="2" s="1"/>
  <c r="L112" i="2"/>
  <c r="N112" i="2" s="1"/>
  <c r="L67" i="2"/>
  <c r="N67" i="2" s="1"/>
  <c r="L46" i="2"/>
  <c r="N46" i="2" s="1"/>
  <c r="L137" i="2"/>
  <c r="N137" i="2" s="1"/>
  <c r="L148" i="2"/>
  <c r="N148" i="2" s="1"/>
  <c r="L224" i="2"/>
  <c r="N224" i="2" s="1"/>
  <c r="L169" i="2"/>
  <c r="N169" i="2" s="1"/>
  <c r="L171" i="2"/>
  <c r="N171" i="2" s="1"/>
  <c r="L30" i="2"/>
  <c r="N30" i="2" s="1"/>
  <c r="L151" i="2"/>
  <c r="N151" i="2" s="1"/>
  <c r="L107" i="2"/>
  <c r="N107" i="2" s="1"/>
  <c r="L223" i="2"/>
  <c r="N223" i="2" s="1"/>
  <c r="L215" i="2"/>
  <c r="N215" i="2" s="1"/>
  <c r="L213" i="2"/>
  <c r="N213" i="2" s="1"/>
  <c r="L103" i="2"/>
  <c r="N103" i="2" s="1"/>
  <c r="L9" i="2"/>
  <c r="O9" i="2" s="1"/>
  <c r="L123" i="2"/>
  <c r="O123" i="2" s="1"/>
  <c r="L94" i="2"/>
  <c r="O94" i="2" s="1"/>
  <c r="L184" i="2"/>
  <c r="N184" i="2" s="1"/>
  <c r="L159" i="2"/>
  <c r="N159" i="2" s="1"/>
  <c r="L125" i="2"/>
  <c r="N125" i="2" s="1"/>
  <c r="L158" i="2"/>
  <c r="N158" i="2" s="1"/>
  <c r="L91" i="2"/>
  <c r="O91" i="2" s="1"/>
  <c r="L129" i="2"/>
  <c r="N129" i="2" s="1"/>
  <c r="L82" i="2"/>
  <c r="O82" i="2" s="1"/>
  <c r="L145" i="2"/>
  <c r="O145" i="2" s="1"/>
  <c r="L194" i="2"/>
  <c r="O194" i="2" s="1"/>
  <c r="L212" i="2"/>
  <c r="O212" i="2" s="1"/>
  <c r="L74" i="2"/>
  <c r="O74" i="2" s="1"/>
  <c r="L200" i="2"/>
  <c r="O200" i="2" s="1"/>
  <c r="L211" i="2"/>
  <c r="O211" i="2" s="1"/>
  <c r="L75" i="2"/>
  <c r="O75" i="2" s="1"/>
  <c r="L52" i="2"/>
  <c r="O52" i="2" s="1"/>
  <c r="L14" i="2"/>
  <c r="O14" i="2" s="1"/>
  <c r="L20" i="2"/>
  <c r="O20" i="2" s="1"/>
  <c r="L42" i="2"/>
  <c r="O42" i="2" s="1"/>
  <c r="L157" i="2"/>
  <c r="O157" i="2" s="1"/>
  <c r="L164" i="2"/>
  <c r="O164" i="2" s="1"/>
  <c r="L41" i="2"/>
  <c r="O41" i="2" s="1"/>
  <c r="L167" i="2"/>
  <c r="O167" i="2" s="1"/>
  <c r="L134" i="2"/>
  <c r="O134" i="2" s="1"/>
  <c r="L174" i="2"/>
  <c r="O174" i="2" s="1"/>
  <c r="L23" i="2"/>
  <c r="O23" i="2" s="1"/>
  <c r="L72" i="2"/>
  <c r="O72" i="2" s="1"/>
  <c r="L177" i="2"/>
  <c r="O177" i="2" s="1"/>
  <c r="L73" i="2"/>
  <c r="O73" i="2" s="1"/>
  <c r="L110" i="2"/>
  <c r="O110" i="2" s="1"/>
  <c r="L56" i="2"/>
  <c r="O56" i="2" s="1"/>
  <c r="L31" i="2"/>
  <c r="O31" i="2" s="1"/>
  <c r="L49" i="2"/>
  <c r="O49" i="2" s="1"/>
  <c r="L176" i="2"/>
  <c r="O176" i="2" s="1"/>
  <c r="L45" i="2"/>
  <c r="O45" i="2" s="1"/>
  <c r="L143" i="2"/>
  <c r="O143" i="2" s="1"/>
  <c r="L136" i="2"/>
  <c r="O136" i="2" s="1"/>
  <c r="L104" i="2"/>
  <c r="O104" i="2" s="1"/>
  <c r="L29" i="2"/>
  <c r="O29" i="2" s="1"/>
  <c r="L50" i="2"/>
  <c r="O50" i="2" s="1"/>
  <c r="L99" i="2"/>
  <c r="O99" i="2" s="1"/>
  <c r="L173" i="2"/>
  <c r="O173" i="2" s="1"/>
  <c r="L18" i="2"/>
  <c r="O18" i="2" s="1"/>
  <c r="L43" i="2"/>
  <c r="O43" i="2" s="1"/>
  <c r="L92" i="2"/>
  <c r="O92" i="2" s="1"/>
  <c r="L89" i="2"/>
  <c r="O89" i="2" s="1"/>
  <c r="L38" i="2"/>
  <c r="O38" i="2" s="1"/>
  <c r="L5" i="2"/>
  <c r="O5" i="2" s="1"/>
  <c r="L217" i="2"/>
  <c r="O217" i="2" s="1"/>
  <c r="L124" i="2"/>
  <c r="O124" i="2" s="1"/>
  <c r="L154" i="2"/>
  <c r="O154" i="2" s="1"/>
  <c r="L172" i="2"/>
  <c r="O172" i="2" s="1"/>
  <c r="L15" i="2"/>
  <c r="O15" i="2" s="1"/>
  <c r="L108" i="2"/>
  <c r="O108" i="2" s="1"/>
  <c r="L118" i="2"/>
  <c r="O118" i="2" s="1"/>
  <c r="L180" i="2"/>
  <c r="O180" i="2" s="1"/>
  <c r="L36" i="2"/>
  <c r="O36" i="2" s="1"/>
  <c r="L139" i="2"/>
  <c r="O139" i="2" s="1"/>
  <c r="L132" i="2"/>
  <c r="O132" i="2" s="1"/>
  <c r="L77" i="2"/>
  <c r="O77" i="2" s="1"/>
  <c r="L219" i="2"/>
  <c r="O219" i="2" s="1"/>
  <c r="L69" i="2"/>
  <c r="O69" i="2" s="1"/>
  <c r="L106" i="2"/>
  <c r="O106" i="2" s="1"/>
  <c r="L179" i="2"/>
  <c r="O179" i="2" s="1"/>
  <c r="L199" i="2"/>
  <c r="O199" i="2" s="1"/>
  <c r="L117" i="2"/>
  <c r="O117" i="2" s="1"/>
  <c r="L80" i="2"/>
  <c r="O80" i="2" s="1"/>
  <c r="L147" i="2"/>
  <c r="O147" i="2" s="1"/>
  <c r="L51" i="2"/>
  <c r="O51" i="2" s="1"/>
  <c r="L62" i="2"/>
  <c r="O62" i="2" s="1"/>
  <c r="L11" i="2"/>
  <c r="O11" i="2" s="1"/>
  <c r="L98" i="2"/>
  <c r="O98" i="2" s="1"/>
  <c r="L146" i="2"/>
  <c r="O146" i="2" s="1"/>
  <c r="L113" i="2"/>
  <c r="O113" i="2" s="1"/>
  <c r="L201" i="2"/>
  <c r="O201" i="2" s="1"/>
  <c r="L101" i="2"/>
  <c r="O101" i="2" s="1"/>
  <c r="L58" i="2"/>
  <c r="O58" i="2" s="1"/>
  <c r="L26" i="2"/>
  <c r="O26" i="2" s="1"/>
  <c r="L131" i="2"/>
  <c r="O131" i="2" s="1"/>
  <c r="L66" i="2"/>
  <c r="O66" i="2" s="1"/>
  <c r="L162" i="2"/>
  <c r="O162" i="2" s="1"/>
  <c r="L71" i="2"/>
  <c r="O71" i="2" s="1"/>
  <c r="L185" i="2"/>
  <c r="O185" i="2" s="1"/>
  <c r="L138" i="2"/>
  <c r="O138" i="2" s="1"/>
  <c r="L130" i="2"/>
  <c r="O130" i="2" s="1"/>
  <c r="L63" i="2"/>
  <c r="O63" i="2" s="1"/>
  <c r="L183" i="2"/>
  <c r="O183" i="2" s="1"/>
  <c r="L119" i="2"/>
  <c r="O119" i="2" s="1"/>
  <c r="L203" i="2"/>
  <c r="O203" i="2" s="1"/>
  <c r="L156" i="2"/>
  <c r="O156" i="2" s="1"/>
  <c r="L140" i="2"/>
  <c r="O140" i="2" s="1"/>
  <c r="L141" i="2"/>
  <c r="O141" i="2" s="1"/>
  <c r="L222" i="2"/>
  <c r="O222" i="2" s="1"/>
  <c r="L59" i="2"/>
  <c r="O59" i="2" s="1"/>
  <c r="L83" i="2"/>
  <c r="O83" i="2" s="1"/>
  <c r="L161" i="2"/>
  <c r="O161" i="2" s="1"/>
  <c r="L60" i="2"/>
  <c r="O60" i="2" s="1"/>
  <c r="L100" i="2"/>
  <c r="O100" i="2" s="1"/>
  <c r="L55" i="2"/>
  <c r="O55" i="2" s="1"/>
  <c r="L166" i="2"/>
  <c r="O166" i="2" s="1"/>
  <c r="L97" i="2"/>
  <c r="O97" i="2" s="1"/>
  <c r="L144" i="2"/>
  <c r="O144" i="2" s="1"/>
  <c r="L19" i="2"/>
  <c r="O19" i="2" s="1"/>
  <c r="L178" i="2"/>
  <c r="O178" i="2" s="1"/>
  <c r="L122" i="2"/>
  <c r="O122" i="2" s="1"/>
  <c r="L40" i="2"/>
  <c r="O40" i="2" s="1"/>
  <c r="L65" i="2"/>
  <c r="O65" i="2" s="1"/>
  <c r="L182" i="2"/>
  <c r="O182" i="2" s="1"/>
  <c r="L35" i="2"/>
  <c r="O35" i="2" s="1"/>
  <c r="L85" i="2"/>
  <c r="O85" i="2" s="1"/>
  <c r="L163" i="2"/>
  <c r="O163" i="2" s="1"/>
  <c r="L188" i="2"/>
  <c r="O188" i="2" s="1"/>
  <c r="L68" i="2"/>
  <c r="O68" i="2" s="1"/>
  <c r="L53" i="2"/>
  <c r="O53" i="2" s="1"/>
  <c r="L192" i="2"/>
  <c r="O192" i="2" s="1"/>
  <c r="L207" i="2"/>
  <c r="O207" i="2" s="1"/>
  <c r="L111" i="2"/>
  <c r="O111" i="2" s="1"/>
  <c r="L6" i="2"/>
  <c r="O6" i="2" s="1"/>
  <c r="L4" i="2"/>
  <c r="O4" i="2" s="1"/>
  <c r="L150" i="2"/>
  <c r="O150" i="2" s="1"/>
  <c r="L25" i="2"/>
  <c r="O25" i="2" s="1"/>
  <c r="L90" i="2"/>
  <c r="O90" i="2" s="1"/>
  <c r="L64" i="2"/>
  <c r="N64" i="2" s="1"/>
  <c r="L76" i="2"/>
  <c r="N76" i="2" s="1"/>
  <c r="L198" i="2"/>
  <c r="O198" i="2" s="1"/>
  <c r="L221" i="2"/>
  <c r="N221" i="2" s="1"/>
  <c r="L8" i="2"/>
  <c r="N8" i="2" s="1"/>
  <c r="L216" i="2"/>
  <c r="N216" i="2" s="1"/>
  <c r="L22" i="2"/>
  <c r="O22" i="2" s="1"/>
  <c r="L34" i="2"/>
  <c r="O34" i="2" s="1"/>
  <c r="L220" i="2"/>
  <c r="N220" i="2" s="1"/>
  <c r="L149" i="2"/>
  <c r="O149" i="2" s="1"/>
  <c r="L206" i="2"/>
  <c r="O206" i="2" s="1"/>
  <c r="L3" i="2"/>
  <c r="O3" i="2" s="1"/>
  <c r="L37" i="2"/>
  <c r="O37" i="2" s="1"/>
  <c r="L27" i="2"/>
  <c r="O27" i="2" s="1"/>
  <c r="L32" i="2"/>
  <c r="O32" i="2" s="1"/>
  <c r="L153" i="2"/>
  <c r="O153" i="2" s="1"/>
  <c r="L170" i="2"/>
  <c r="O170" i="2" s="1"/>
  <c r="L214" i="2"/>
  <c r="O214" i="2" s="1"/>
  <c r="L96" i="2"/>
  <c r="O96" i="2" s="1"/>
  <c r="L210" i="2"/>
  <c r="O210" i="2" s="1"/>
  <c r="L197" i="2"/>
  <c r="O197" i="2" s="1"/>
  <c r="L28" i="2"/>
  <c r="O28" i="2" s="1"/>
  <c r="L93" i="2"/>
  <c r="O93" i="2" s="1"/>
  <c r="L16" i="2"/>
  <c r="O16" i="2" s="1"/>
  <c r="L142" i="2"/>
  <c r="O142" i="2" s="1"/>
  <c r="L115" i="2"/>
  <c r="O115" i="2" s="1"/>
  <c r="L186" i="2"/>
  <c r="O186" i="2" s="1"/>
  <c r="L190" i="2"/>
  <c r="O190" i="2" s="1"/>
  <c r="L105" i="2"/>
  <c r="O105" i="2" s="1"/>
  <c r="L225" i="2"/>
  <c r="O225" i="2" s="1"/>
  <c r="L135" i="2"/>
  <c r="O135" i="2" s="1"/>
  <c r="L24" i="2"/>
  <c r="O24" i="2" s="1"/>
  <c r="L7" i="2"/>
  <c r="O7" i="2" s="1"/>
  <c r="L84" i="2"/>
  <c r="O84" i="2" s="1"/>
  <c r="L116" i="2"/>
  <c r="O116" i="2" s="1"/>
  <c r="L126" i="2"/>
  <c r="O126" i="2" s="1"/>
  <c r="L127" i="2"/>
  <c r="O127" i="2" s="1"/>
  <c r="L61" i="2"/>
  <c r="O61" i="2" s="1"/>
  <c r="L175" i="2"/>
  <c r="O175" i="2" s="1"/>
  <c r="O218" i="2"/>
  <c r="O181" i="2"/>
  <c r="O158" i="2"/>
  <c r="O169" i="2"/>
  <c r="O189" i="2"/>
  <c r="O187" i="2"/>
  <c r="O213" i="2"/>
  <c r="O39" i="2"/>
  <c r="O95" i="2"/>
  <c r="O103" i="2"/>
  <c r="O168" i="2"/>
  <c r="O191" i="2"/>
  <c r="O202" i="2"/>
  <c r="O79" i="2"/>
  <c r="O129" i="2"/>
  <c r="Q226" i="2"/>
  <c r="O8" i="2"/>
  <c r="O17" i="2"/>
  <c r="O205" i="2"/>
  <c r="O209" i="2"/>
  <c r="O13" i="2"/>
  <c r="N91" i="2"/>
  <c r="O10" i="2"/>
  <c r="N9" i="2"/>
  <c r="O33" i="2"/>
  <c r="O155" i="2"/>
  <c r="O171" i="2"/>
  <c r="O195" i="2"/>
  <c r="O224" i="2"/>
  <c r="N200" i="2"/>
  <c r="N211" i="2"/>
  <c r="N75" i="2"/>
  <c r="N41" i="2"/>
  <c r="N167" i="2"/>
  <c r="N110" i="2"/>
  <c r="N56" i="2"/>
  <c r="R226" i="2"/>
  <c r="P226" i="2"/>
  <c r="N62" i="2"/>
  <c r="N11" i="2"/>
  <c r="N26" i="2"/>
  <c r="N131" i="2"/>
  <c r="N63" i="2"/>
  <c r="N183" i="2"/>
  <c r="N59" i="2"/>
  <c r="N83" i="2"/>
  <c r="N144" i="2"/>
  <c r="N19" i="2"/>
  <c r="N85" i="2"/>
  <c r="N163" i="2"/>
  <c r="N6" i="2"/>
  <c r="N4" i="2"/>
  <c r="N37" i="2"/>
  <c r="N210" i="2"/>
  <c r="N197" i="2"/>
  <c r="N105" i="2"/>
  <c r="N104" i="2"/>
  <c r="N29" i="2"/>
  <c r="N89" i="2"/>
  <c r="N38" i="2"/>
  <c r="N108" i="2"/>
  <c r="N118" i="2"/>
  <c r="N69" i="2"/>
  <c r="N106" i="2"/>
  <c r="N66" i="2" l="1"/>
  <c r="O70" i="2"/>
  <c r="N161" i="2"/>
  <c r="N188" i="2"/>
  <c r="N127" i="2"/>
  <c r="N14" i="2"/>
  <c r="O67" i="2"/>
  <c r="N94" i="2"/>
  <c r="O109" i="2"/>
  <c r="N99" i="2"/>
  <c r="N36" i="2"/>
  <c r="O88" i="2"/>
  <c r="O86" i="2"/>
  <c r="O151" i="2"/>
  <c r="N217" i="2"/>
  <c r="N174" i="2"/>
  <c r="O165" i="2"/>
  <c r="O12" i="2"/>
  <c r="N145" i="2"/>
  <c r="N93" i="2"/>
  <c r="N49" i="2"/>
  <c r="N146" i="2"/>
  <c r="N44" i="2"/>
  <c r="N121" i="2"/>
  <c r="N203" i="2"/>
  <c r="N199" i="2"/>
  <c r="N122" i="2"/>
  <c r="N25" i="2"/>
  <c r="N162" i="2"/>
  <c r="N60" i="2"/>
  <c r="N68" i="2"/>
  <c r="N28" i="2"/>
  <c r="N134" i="2"/>
  <c r="O193" i="2"/>
  <c r="O196" i="2"/>
  <c r="N179" i="2"/>
  <c r="N5" i="2"/>
  <c r="N61" i="2"/>
  <c r="N27" i="2"/>
  <c r="O30" i="2"/>
  <c r="O48" i="2"/>
  <c r="N31" i="2"/>
  <c r="N52" i="2"/>
  <c r="N82" i="2"/>
  <c r="N225" i="2"/>
  <c r="O112" i="2"/>
  <c r="N123" i="2"/>
  <c r="N150" i="2"/>
  <c r="N178" i="2"/>
  <c r="N119" i="2"/>
  <c r="N98" i="2"/>
  <c r="N180" i="2"/>
  <c r="N50" i="2"/>
  <c r="O102" i="2"/>
  <c r="N175" i="2"/>
  <c r="N32" i="2"/>
  <c r="N135" i="2"/>
  <c r="N219" i="2"/>
  <c r="O120" i="2"/>
  <c r="N222" i="2"/>
  <c r="O208" i="2"/>
  <c r="O160" i="2"/>
  <c r="N55" i="2"/>
  <c r="N72" i="2"/>
  <c r="N212" i="2"/>
  <c r="N154" i="2"/>
  <c r="N142" i="2"/>
  <c r="N42" i="2"/>
  <c r="O223" i="2"/>
  <c r="O128" i="2"/>
  <c r="O204" i="2"/>
  <c r="N92" i="2"/>
  <c r="N58" i="2"/>
  <c r="N136" i="2"/>
  <c r="N126" i="2"/>
  <c r="N130" i="2"/>
  <c r="N164" i="2"/>
  <c r="N15" i="2"/>
  <c r="N51" i="2"/>
  <c r="N73" i="2"/>
  <c r="O184" i="2"/>
  <c r="N3" i="2"/>
  <c r="O221" i="2"/>
  <c r="N190" i="2"/>
  <c r="O78" i="2"/>
  <c r="N45" i="2"/>
  <c r="O47" i="2"/>
  <c r="N132" i="2"/>
  <c r="O159" i="2"/>
  <c r="O137" i="2"/>
  <c r="N80" i="2"/>
  <c r="N18" i="2"/>
  <c r="N43" i="2"/>
  <c r="N74" i="2"/>
  <c r="N182" i="2"/>
  <c r="N7" i="2"/>
  <c r="N101" i="2"/>
  <c r="N157" i="2"/>
  <c r="O21" i="2"/>
  <c r="N65" i="2"/>
  <c r="N138" i="2"/>
  <c r="N201" i="2"/>
  <c r="O54" i="2"/>
  <c r="N170" i="2"/>
  <c r="N192" i="2"/>
  <c r="N185" i="2"/>
  <c r="O57" i="2"/>
  <c r="O148" i="2"/>
  <c r="O114" i="2"/>
  <c r="N140" i="2"/>
  <c r="N143" i="2"/>
  <c r="O64" i="2"/>
  <c r="O220" i="2"/>
  <c r="O215" i="2"/>
  <c r="N96" i="2"/>
  <c r="N97" i="2"/>
  <c r="N141" i="2"/>
  <c r="N198" i="2"/>
  <c r="N172" i="2"/>
  <c r="N77" i="2"/>
  <c r="N186" i="2"/>
  <c r="N214" i="2"/>
  <c r="N35" i="2"/>
  <c r="N166" i="2"/>
  <c r="N177" i="2"/>
  <c r="N22" i="2"/>
  <c r="N116" i="2"/>
  <c r="N115" i="2"/>
  <c r="N207" i="2"/>
  <c r="O125" i="2"/>
  <c r="N111" i="2"/>
  <c r="N84" i="2"/>
  <c r="N147" i="2"/>
  <c r="N139" i="2"/>
  <c r="N124" i="2"/>
  <c r="N173" i="2"/>
  <c r="N53" i="2"/>
  <c r="N40" i="2"/>
  <c r="N100" i="2"/>
  <c r="N156" i="2"/>
  <c r="N71" i="2"/>
  <c r="N113" i="2"/>
  <c r="L226" i="2"/>
  <c r="O87" i="2"/>
  <c r="O107" i="2"/>
  <c r="O76" i="2"/>
  <c r="N34" i="2"/>
  <c r="O133" i="2"/>
  <c r="N20" i="2"/>
  <c r="O81" i="2"/>
  <c r="N176" i="2"/>
  <c r="N23" i="2"/>
  <c r="N194" i="2"/>
  <c r="O46" i="2"/>
  <c r="O216" i="2"/>
  <c r="N90" i="2"/>
  <c r="N206" i="2"/>
  <c r="N24" i="2"/>
  <c r="N16" i="2"/>
  <c r="N153" i="2"/>
  <c r="N117" i="2"/>
  <c r="N149" i="2"/>
  <c r="O152" i="2"/>
  <c r="A31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6" i="4"/>
  <c r="A35" i="4"/>
  <c r="A34" i="4"/>
  <c r="A33" i="4"/>
  <c r="A32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J194" i="6"/>
  <c r="I194" i="6"/>
  <c r="H194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H52" i="6"/>
  <c r="I52" i="6"/>
  <c r="J52" i="6"/>
  <c r="H53" i="6"/>
  <c r="I53" i="6"/>
  <c r="J53" i="6"/>
  <c r="H54" i="6"/>
  <c r="I54" i="6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J59" i="6"/>
  <c r="H60" i="6"/>
  <c r="I60" i="6"/>
  <c r="J60" i="6"/>
  <c r="H61" i="6"/>
  <c r="I61" i="6"/>
  <c r="J61" i="6"/>
  <c r="H62" i="6"/>
  <c r="I62" i="6"/>
  <c r="J62" i="6"/>
  <c r="H63" i="6"/>
  <c r="I63" i="6"/>
  <c r="J63" i="6"/>
  <c r="H64" i="6"/>
  <c r="I64" i="6"/>
  <c r="J64" i="6"/>
  <c r="H65" i="6"/>
  <c r="I65" i="6"/>
  <c r="J65" i="6"/>
  <c r="H66" i="6"/>
  <c r="I66" i="6"/>
  <c r="J66" i="6"/>
  <c r="H67" i="6"/>
  <c r="I67" i="6"/>
  <c r="J67" i="6"/>
  <c r="H68" i="6"/>
  <c r="I68" i="6"/>
  <c r="J68" i="6"/>
  <c r="H69" i="6"/>
  <c r="I69" i="6"/>
  <c r="J69" i="6"/>
  <c r="H70" i="6"/>
  <c r="I70" i="6"/>
  <c r="J70" i="6"/>
  <c r="H71" i="6"/>
  <c r="I71" i="6"/>
  <c r="J71" i="6"/>
  <c r="H72" i="6"/>
  <c r="I72" i="6"/>
  <c r="J72" i="6"/>
  <c r="H73" i="6"/>
  <c r="I73" i="6"/>
  <c r="J73" i="6"/>
  <c r="H74" i="6"/>
  <c r="I74" i="6"/>
  <c r="J74" i="6"/>
  <c r="H75" i="6"/>
  <c r="I75" i="6"/>
  <c r="J75" i="6"/>
  <c r="H76" i="6"/>
  <c r="I76" i="6"/>
  <c r="J76" i="6"/>
  <c r="H77" i="6"/>
  <c r="I77" i="6"/>
  <c r="J77" i="6"/>
  <c r="H78" i="6"/>
  <c r="I78" i="6"/>
  <c r="J78" i="6"/>
  <c r="H79" i="6"/>
  <c r="I79" i="6"/>
  <c r="J79" i="6"/>
  <c r="H80" i="6"/>
  <c r="I80" i="6"/>
  <c r="J80" i="6"/>
  <c r="H81" i="6"/>
  <c r="I81" i="6"/>
  <c r="J81" i="6"/>
  <c r="H82" i="6"/>
  <c r="I82" i="6"/>
  <c r="J82" i="6"/>
  <c r="H83" i="6"/>
  <c r="I83" i="6"/>
  <c r="J83" i="6"/>
  <c r="H84" i="6"/>
  <c r="I84" i="6"/>
  <c r="J84" i="6"/>
  <c r="H85" i="6"/>
  <c r="I85" i="6"/>
  <c r="J85" i="6"/>
  <c r="H86" i="6"/>
  <c r="I86" i="6"/>
  <c r="J86" i="6"/>
  <c r="H87" i="6"/>
  <c r="I87" i="6"/>
  <c r="J87" i="6"/>
  <c r="H88" i="6"/>
  <c r="I88" i="6"/>
  <c r="J88" i="6"/>
  <c r="H89" i="6"/>
  <c r="I89" i="6"/>
  <c r="J89" i="6"/>
  <c r="H90" i="6"/>
  <c r="I90" i="6"/>
  <c r="J90" i="6"/>
  <c r="H91" i="6"/>
  <c r="I91" i="6"/>
  <c r="J91" i="6"/>
  <c r="H92" i="6"/>
  <c r="I92" i="6"/>
  <c r="J92" i="6"/>
  <c r="H93" i="6"/>
  <c r="I93" i="6"/>
  <c r="J93" i="6"/>
  <c r="H94" i="6"/>
  <c r="I94" i="6"/>
  <c r="J94" i="6"/>
  <c r="H95" i="6"/>
  <c r="I95" i="6"/>
  <c r="J95" i="6"/>
  <c r="H96" i="6"/>
  <c r="I96" i="6"/>
  <c r="J96" i="6"/>
  <c r="H97" i="6"/>
  <c r="I97" i="6"/>
  <c r="J97" i="6"/>
  <c r="H98" i="6"/>
  <c r="I98" i="6"/>
  <c r="J98" i="6"/>
  <c r="H99" i="6"/>
  <c r="I99" i="6"/>
  <c r="J99" i="6"/>
  <c r="H100" i="6"/>
  <c r="I100" i="6"/>
  <c r="J100" i="6"/>
  <c r="H101" i="6"/>
  <c r="I101" i="6"/>
  <c r="J101" i="6"/>
  <c r="H102" i="6"/>
  <c r="I102" i="6"/>
  <c r="J102" i="6"/>
  <c r="H103" i="6"/>
  <c r="I103" i="6"/>
  <c r="J103" i="6"/>
  <c r="H104" i="6"/>
  <c r="I104" i="6"/>
  <c r="J104" i="6"/>
  <c r="H105" i="6"/>
  <c r="I105" i="6"/>
  <c r="J105" i="6"/>
  <c r="H106" i="6"/>
  <c r="I106" i="6"/>
  <c r="J106" i="6"/>
  <c r="H107" i="6"/>
  <c r="I107" i="6"/>
  <c r="J107" i="6"/>
  <c r="H108" i="6"/>
  <c r="I108" i="6"/>
  <c r="J108" i="6"/>
  <c r="H109" i="6"/>
  <c r="I109" i="6"/>
  <c r="J109" i="6"/>
  <c r="H110" i="6"/>
  <c r="I110" i="6"/>
  <c r="J110" i="6"/>
  <c r="H111" i="6"/>
  <c r="I111" i="6"/>
  <c r="J111" i="6"/>
  <c r="H112" i="6"/>
  <c r="I112" i="6"/>
  <c r="J112" i="6"/>
  <c r="H113" i="6"/>
  <c r="I113" i="6"/>
  <c r="J113" i="6"/>
  <c r="H114" i="6"/>
  <c r="I114" i="6"/>
  <c r="J114" i="6"/>
  <c r="H115" i="6"/>
  <c r="I115" i="6"/>
  <c r="J115" i="6"/>
  <c r="H116" i="6"/>
  <c r="I116" i="6"/>
  <c r="J116" i="6"/>
  <c r="H117" i="6"/>
  <c r="I117" i="6"/>
  <c r="J117" i="6"/>
  <c r="H118" i="6"/>
  <c r="I118" i="6"/>
  <c r="J118" i="6"/>
  <c r="H119" i="6"/>
  <c r="I119" i="6"/>
  <c r="J119" i="6"/>
  <c r="H120" i="6"/>
  <c r="I120" i="6"/>
  <c r="J120" i="6"/>
  <c r="H121" i="6"/>
  <c r="I121" i="6"/>
  <c r="J121" i="6"/>
  <c r="H122" i="6"/>
  <c r="I122" i="6"/>
  <c r="J122" i="6"/>
  <c r="H123" i="6"/>
  <c r="I123" i="6"/>
  <c r="J123" i="6"/>
  <c r="H124" i="6"/>
  <c r="I124" i="6"/>
  <c r="J124" i="6"/>
  <c r="H125" i="6"/>
  <c r="I125" i="6"/>
  <c r="J125" i="6"/>
  <c r="H126" i="6"/>
  <c r="I126" i="6"/>
  <c r="J126" i="6"/>
  <c r="H127" i="6"/>
  <c r="I127" i="6"/>
  <c r="J127" i="6"/>
  <c r="H128" i="6"/>
  <c r="I128" i="6"/>
  <c r="J128" i="6"/>
  <c r="H129" i="6"/>
  <c r="I129" i="6"/>
  <c r="J129" i="6"/>
  <c r="H130" i="6"/>
  <c r="I130" i="6"/>
  <c r="J130" i="6"/>
  <c r="H131" i="6"/>
  <c r="I131" i="6"/>
  <c r="J131" i="6"/>
  <c r="H132" i="6"/>
  <c r="I132" i="6"/>
  <c r="J132" i="6"/>
  <c r="H133" i="6"/>
  <c r="I133" i="6"/>
  <c r="J133" i="6"/>
  <c r="H134" i="6"/>
  <c r="I134" i="6"/>
  <c r="J134" i="6"/>
  <c r="H135" i="6"/>
  <c r="I135" i="6"/>
  <c r="J135" i="6"/>
  <c r="H136" i="6"/>
  <c r="I136" i="6"/>
  <c r="J136" i="6"/>
  <c r="H137" i="6"/>
  <c r="I137" i="6"/>
  <c r="J137" i="6"/>
  <c r="H138" i="6"/>
  <c r="I138" i="6"/>
  <c r="J138" i="6"/>
  <c r="H139" i="6"/>
  <c r="I139" i="6"/>
  <c r="J139" i="6"/>
  <c r="H140" i="6"/>
  <c r="I140" i="6"/>
  <c r="J140" i="6"/>
  <c r="H141" i="6"/>
  <c r="I141" i="6"/>
  <c r="J141" i="6"/>
  <c r="H142" i="6"/>
  <c r="I142" i="6"/>
  <c r="J142" i="6"/>
  <c r="H143" i="6"/>
  <c r="I143" i="6"/>
  <c r="J143" i="6"/>
  <c r="H144" i="6"/>
  <c r="I144" i="6"/>
  <c r="J144" i="6"/>
  <c r="H145" i="6"/>
  <c r="I145" i="6"/>
  <c r="J145" i="6"/>
  <c r="H146" i="6"/>
  <c r="I146" i="6"/>
  <c r="J146" i="6"/>
  <c r="H147" i="6"/>
  <c r="I147" i="6"/>
  <c r="J147" i="6"/>
  <c r="H148" i="6"/>
  <c r="I148" i="6"/>
  <c r="J148" i="6"/>
  <c r="H149" i="6"/>
  <c r="I149" i="6"/>
  <c r="J149" i="6"/>
  <c r="H150" i="6"/>
  <c r="I150" i="6"/>
  <c r="J150" i="6"/>
  <c r="H151" i="6"/>
  <c r="I151" i="6"/>
  <c r="J151" i="6"/>
  <c r="H152" i="6"/>
  <c r="I152" i="6"/>
  <c r="J152" i="6"/>
  <c r="H153" i="6"/>
  <c r="I153" i="6"/>
  <c r="J153" i="6"/>
  <c r="H154" i="6"/>
  <c r="I154" i="6"/>
  <c r="J154" i="6"/>
  <c r="H155" i="6"/>
  <c r="I155" i="6"/>
  <c r="J155" i="6"/>
  <c r="H156" i="6"/>
  <c r="I156" i="6"/>
  <c r="J156" i="6"/>
  <c r="H157" i="6"/>
  <c r="I157" i="6"/>
  <c r="J157" i="6"/>
  <c r="H158" i="6"/>
  <c r="I158" i="6"/>
  <c r="J158" i="6"/>
  <c r="H159" i="6"/>
  <c r="I159" i="6"/>
  <c r="J159" i="6"/>
  <c r="H160" i="6"/>
  <c r="I160" i="6"/>
  <c r="J160" i="6"/>
  <c r="H161" i="6"/>
  <c r="I161" i="6"/>
  <c r="J161" i="6"/>
  <c r="H162" i="6"/>
  <c r="I162" i="6"/>
  <c r="J162" i="6"/>
  <c r="H163" i="6"/>
  <c r="I163" i="6"/>
  <c r="J163" i="6"/>
  <c r="H164" i="6"/>
  <c r="I164" i="6"/>
  <c r="J164" i="6"/>
  <c r="H165" i="6"/>
  <c r="I165" i="6"/>
  <c r="J165" i="6"/>
  <c r="H166" i="6"/>
  <c r="I166" i="6"/>
  <c r="J166" i="6"/>
  <c r="H167" i="6"/>
  <c r="I167" i="6"/>
  <c r="J167" i="6"/>
  <c r="H168" i="6"/>
  <c r="I168" i="6"/>
  <c r="J168" i="6"/>
  <c r="H169" i="6"/>
  <c r="I169" i="6"/>
  <c r="J169" i="6"/>
  <c r="H170" i="6"/>
  <c r="I170" i="6"/>
  <c r="J170" i="6"/>
  <c r="H171" i="6"/>
  <c r="I171" i="6"/>
  <c r="J171" i="6"/>
  <c r="H172" i="6"/>
  <c r="I172" i="6"/>
  <c r="J172" i="6"/>
  <c r="H173" i="6"/>
  <c r="I173" i="6"/>
  <c r="J173" i="6"/>
  <c r="H174" i="6"/>
  <c r="I174" i="6"/>
  <c r="J174" i="6"/>
  <c r="H175" i="6"/>
  <c r="I175" i="6"/>
  <c r="J175" i="6"/>
  <c r="H176" i="6"/>
  <c r="I176" i="6"/>
  <c r="J176" i="6"/>
  <c r="H177" i="6"/>
  <c r="I177" i="6"/>
  <c r="J177" i="6"/>
  <c r="H178" i="6"/>
  <c r="I178" i="6"/>
  <c r="J178" i="6"/>
  <c r="H179" i="6"/>
  <c r="I179" i="6"/>
  <c r="J179" i="6"/>
  <c r="H180" i="6"/>
  <c r="I180" i="6"/>
  <c r="J180" i="6"/>
  <c r="H181" i="6"/>
  <c r="I181" i="6"/>
  <c r="J181" i="6"/>
  <c r="H182" i="6"/>
  <c r="I182" i="6"/>
  <c r="J182" i="6"/>
  <c r="H183" i="6"/>
  <c r="I183" i="6"/>
  <c r="J183" i="6"/>
  <c r="H184" i="6"/>
  <c r="I184" i="6"/>
  <c r="J184" i="6"/>
  <c r="H185" i="6"/>
  <c r="I185" i="6"/>
  <c r="J185" i="6"/>
  <c r="H186" i="6"/>
  <c r="I186" i="6"/>
  <c r="J186" i="6"/>
  <c r="H187" i="6"/>
  <c r="I187" i="6"/>
  <c r="J187" i="6"/>
  <c r="H188" i="6"/>
  <c r="I188" i="6"/>
  <c r="J188" i="6"/>
  <c r="H189" i="6"/>
  <c r="I189" i="6"/>
  <c r="J189" i="6"/>
  <c r="H190" i="6"/>
  <c r="I190" i="6"/>
  <c r="J190" i="6"/>
  <c r="H191" i="6"/>
  <c r="I191" i="6"/>
  <c r="J191" i="6"/>
  <c r="H192" i="6"/>
  <c r="I192" i="6"/>
  <c r="J192" i="6"/>
  <c r="H193" i="6"/>
  <c r="I193" i="6"/>
  <c r="J193" i="6"/>
  <c r="J3" i="6"/>
  <c r="I3" i="6"/>
  <c r="H3" i="6"/>
  <c r="F194" i="6"/>
  <c r="D194" i="6"/>
  <c r="B194" i="6"/>
  <c r="F222" i="5"/>
  <c r="J14" i="5" s="1"/>
  <c r="D222" i="5"/>
  <c r="I17" i="5" s="1"/>
  <c r="B222" i="5"/>
  <c r="H5" i="5" s="1"/>
  <c r="N226" i="2" l="1"/>
  <c r="G215" i="2"/>
  <c r="G44" i="2"/>
  <c r="G222" i="2"/>
  <c r="G179" i="2"/>
  <c r="G223" i="2"/>
  <c r="G175" i="2"/>
  <c r="G141" i="2"/>
  <c r="G106" i="2"/>
  <c r="G107" i="2"/>
  <c r="G61" i="2"/>
  <c r="G140" i="2"/>
  <c r="G69" i="2"/>
  <c r="G151" i="2"/>
  <c r="G127" i="2"/>
  <c r="G156" i="2"/>
  <c r="G219" i="2"/>
  <c r="G30" i="2"/>
  <c r="G126" i="2"/>
  <c r="G203" i="2"/>
  <c r="G77" i="2"/>
  <c r="G171" i="2"/>
  <c r="G116" i="2"/>
  <c r="G119" i="2"/>
  <c r="G132" i="2"/>
  <c r="G169" i="2"/>
  <c r="G84" i="2"/>
  <c r="G183" i="2"/>
  <c r="G139" i="2"/>
  <c r="G224" i="2"/>
  <c r="G7" i="2"/>
  <c r="G63" i="2"/>
  <c r="G36" i="2"/>
  <c r="G148" i="2"/>
  <c r="G24" i="2"/>
  <c r="G130" i="2"/>
  <c r="G180" i="2"/>
  <c r="G137" i="2"/>
  <c r="G135" i="2"/>
  <c r="G138" i="2"/>
  <c r="G118" i="2"/>
  <c r="G46" i="2"/>
  <c r="G225" i="2"/>
  <c r="G185" i="2"/>
  <c r="G108" i="2"/>
  <c r="G67" i="2"/>
  <c r="G105" i="2"/>
  <c r="G71" i="2"/>
  <c r="G15" i="2"/>
  <c r="G112" i="2"/>
  <c r="G190" i="2"/>
  <c r="G162" i="2"/>
  <c r="G172" i="2"/>
  <c r="G205" i="2"/>
  <c r="G186" i="2"/>
  <c r="G66" i="2"/>
  <c r="G154" i="2"/>
  <c r="G79" i="2"/>
  <c r="G115" i="2"/>
  <c r="G131" i="2"/>
  <c r="G124" i="2"/>
  <c r="G33" i="2"/>
  <c r="G142" i="2"/>
  <c r="G26" i="2"/>
  <c r="G217" i="2"/>
  <c r="G54" i="2"/>
  <c r="G16" i="2"/>
  <c r="F215" i="2"/>
  <c r="F44" i="2"/>
  <c r="F222" i="2"/>
  <c r="F179" i="2"/>
  <c r="F223" i="2"/>
  <c r="F175" i="2"/>
  <c r="F141" i="2"/>
  <c r="F106" i="2"/>
  <c r="F107" i="2"/>
  <c r="F61" i="2"/>
  <c r="F140" i="2"/>
  <c r="F69" i="2"/>
  <c r="F151" i="2"/>
  <c r="F127" i="2"/>
  <c r="F156" i="2"/>
  <c r="F219" i="2"/>
  <c r="F30" i="2"/>
  <c r="F126" i="2"/>
  <c r="F203" i="2"/>
  <c r="F77" i="2"/>
  <c r="F171" i="2"/>
  <c r="F116" i="2"/>
  <c r="F119" i="2"/>
  <c r="F132" i="2"/>
  <c r="F169" i="2"/>
  <c r="F84" i="2"/>
  <c r="F183" i="2"/>
  <c r="F139" i="2"/>
  <c r="F224" i="2"/>
  <c r="F7" i="2"/>
  <c r="F63" i="2"/>
  <c r="F36" i="2"/>
  <c r="F148" i="2"/>
  <c r="F24" i="2"/>
  <c r="F130" i="2"/>
  <c r="F180" i="2"/>
  <c r="F137" i="2"/>
  <c r="F135" i="2"/>
  <c r="F138" i="2"/>
  <c r="F118" i="2"/>
  <c r="F46" i="2"/>
  <c r="F225" i="2"/>
  <c r="F185" i="2"/>
  <c r="F108" i="2"/>
  <c r="F67" i="2"/>
  <c r="F105" i="2"/>
  <c r="F71" i="2"/>
  <c r="F15" i="2"/>
  <c r="F112" i="2"/>
  <c r="F190" i="2"/>
  <c r="F162" i="2"/>
  <c r="F172" i="2"/>
  <c r="F205" i="2"/>
  <c r="F186" i="2"/>
  <c r="F66" i="2"/>
  <c r="F154" i="2"/>
  <c r="F79" i="2"/>
  <c r="F115" i="2"/>
  <c r="F131" i="2"/>
  <c r="F124" i="2"/>
  <c r="F33" i="2"/>
  <c r="F142" i="2"/>
  <c r="F26" i="2"/>
  <c r="F217" i="2"/>
  <c r="F54" i="2"/>
  <c r="F16" i="2"/>
  <c r="F58" i="2"/>
  <c r="F5" i="2"/>
  <c r="F128" i="2"/>
  <c r="F93" i="2"/>
  <c r="F101" i="2"/>
  <c r="F38" i="2"/>
  <c r="F87" i="2"/>
  <c r="F28" i="2"/>
  <c r="F201" i="2"/>
  <c r="F89" i="2"/>
  <c r="F88" i="2"/>
  <c r="F197" i="2"/>
  <c r="F113" i="2"/>
  <c r="F92" i="2"/>
  <c r="F70" i="2"/>
  <c r="F210" i="2"/>
  <c r="F146" i="2"/>
  <c r="F43" i="2"/>
  <c r="K136" i="2"/>
  <c r="K196" i="2"/>
  <c r="K25" i="2"/>
  <c r="K199" i="2"/>
  <c r="K143" i="2"/>
  <c r="K195" i="2"/>
  <c r="K150" i="2"/>
  <c r="K121" i="2"/>
  <c r="K45" i="2"/>
  <c r="K209" i="2"/>
  <c r="K4" i="2"/>
  <c r="K145" i="2"/>
  <c r="K176" i="2"/>
  <c r="K181" i="2"/>
  <c r="K6" i="2"/>
  <c r="K82" i="2"/>
  <c r="K49" i="2"/>
  <c r="K78" i="2"/>
  <c r="K111" i="2"/>
  <c r="K206" i="2"/>
  <c r="K31" i="2"/>
  <c r="K47" i="2"/>
  <c r="K207" i="2"/>
  <c r="K129" i="2"/>
  <c r="K56" i="2"/>
  <c r="K152" i="2"/>
  <c r="K192" i="2"/>
  <c r="K149" i="2"/>
  <c r="K110" i="2"/>
  <c r="K86" i="2"/>
  <c r="K53" i="2"/>
  <c r="K91" i="2"/>
  <c r="K73" i="2"/>
  <c r="K48" i="2"/>
  <c r="K68" i="2"/>
  <c r="K220" i="2"/>
  <c r="K177" i="2"/>
  <c r="K187" i="2"/>
  <c r="K188" i="2"/>
  <c r="K158" i="2"/>
  <c r="K72" i="2"/>
  <c r="K39" i="2"/>
  <c r="K163" i="2"/>
  <c r="K34" i="2"/>
  <c r="K23" i="2"/>
  <c r="K189" i="2"/>
  <c r="K85" i="2"/>
  <c r="K125" i="2"/>
  <c r="K174" i="2"/>
  <c r="K21" i="2"/>
  <c r="K35" i="2"/>
  <c r="K22" i="2"/>
  <c r="K134" i="2"/>
  <c r="K208" i="2"/>
  <c r="K182" i="2"/>
  <c r="K216" i="2"/>
  <c r="K167" i="2"/>
  <c r="K133" i="2"/>
  <c r="K65" i="2"/>
  <c r="K159" i="2"/>
  <c r="K41" i="2"/>
  <c r="K109" i="2"/>
  <c r="K40" i="2"/>
  <c r="K8" i="2"/>
  <c r="K164" i="2"/>
  <c r="K193" i="2"/>
  <c r="K122" i="2"/>
  <c r="K184" i="2"/>
  <c r="K157" i="2"/>
  <c r="K17" i="2"/>
  <c r="K178" i="2"/>
  <c r="K221" i="2"/>
  <c r="K42" i="2"/>
  <c r="K202" i="2"/>
  <c r="K19" i="2"/>
  <c r="K94" i="2"/>
  <c r="K20" i="2"/>
  <c r="K168" i="2"/>
  <c r="K144" i="2"/>
  <c r="K198" i="2"/>
  <c r="K14" i="2"/>
  <c r="K114" i="2"/>
  <c r="K97" i="2"/>
  <c r="K123" i="2"/>
  <c r="K52" i="2"/>
  <c r="J136" i="2"/>
  <c r="J196" i="2"/>
  <c r="J25" i="2"/>
  <c r="J199" i="2"/>
  <c r="J143" i="2"/>
  <c r="J195" i="2"/>
  <c r="J150" i="2"/>
  <c r="J121" i="2"/>
  <c r="J45" i="2"/>
  <c r="J209" i="2"/>
  <c r="J4" i="2"/>
  <c r="J145" i="2"/>
  <c r="J176" i="2"/>
  <c r="J181" i="2"/>
  <c r="J6" i="2"/>
  <c r="J82" i="2"/>
  <c r="J49" i="2"/>
  <c r="J78" i="2"/>
  <c r="J111" i="2"/>
  <c r="J206" i="2"/>
  <c r="J31" i="2"/>
  <c r="J47" i="2"/>
  <c r="J207" i="2"/>
  <c r="J129" i="2"/>
  <c r="J56" i="2"/>
  <c r="J152" i="2"/>
  <c r="J192" i="2"/>
  <c r="J149" i="2"/>
  <c r="J110" i="2"/>
  <c r="J86" i="2"/>
  <c r="J53" i="2"/>
  <c r="J91" i="2"/>
  <c r="J73" i="2"/>
  <c r="J48" i="2"/>
  <c r="J68" i="2"/>
  <c r="J220" i="2"/>
  <c r="J177" i="2"/>
  <c r="J187" i="2"/>
  <c r="J188" i="2"/>
  <c r="J158" i="2"/>
  <c r="J72" i="2"/>
  <c r="J39" i="2"/>
  <c r="J163" i="2"/>
  <c r="J34" i="2"/>
  <c r="J23" i="2"/>
  <c r="J189" i="2"/>
  <c r="J85" i="2"/>
  <c r="J125" i="2"/>
  <c r="J174" i="2"/>
  <c r="J21" i="2"/>
  <c r="J35" i="2"/>
  <c r="J22" i="2"/>
  <c r="J134" i="2"/>
  <c r="J208" i="2"/>
  <c r="J182" i="2"/>
  <c r="J216" i="2"/>
  <c r="J167" i="2"/>
  <c r="J133" i="2"/>
  <c r="J65" i="2"/>
  <c r="J159" i="2"/>
  <c r="J41" i="2"/>
  <c r="J109" i="2"/>
  <c r="J40" i="2"/>
  <c r="J8" i="2"/>
  <c r="J164" i="2"/>
  <c r="J193" i="2"/>
  <c r="J122" i="2"/>
  <c r="J184" i="2"/>
  <c r="J157" i="2"/>
  <c r="J17" i="2"/>
  <c r="J178" i="2"/>
  <c r="J221" i="2"/>
  <c r="J42" i="2"/>
  <c r="J202" i="2"/>
  <c r="J19" i="2"/>
  <c r="J94" i="2"/>
  <c r="J20" i="2"/>
  <c r="J168" i="2"/>
  <c r="J144" i="2"/>
  <c r="J198" i="2"/>
  <c r="J14" i="2"/>
  <c r="J114" i="2"/>
  <c r="J97" i="2"/>
  <c r="J123" i="2"/>
  <c r="J52" i="2"/>
  <c r="G136" i="2"/>
  <c r="G196" i="2"/>
  <c r="G25" i="2"/>
  <c r="G199" i="2"/>
  <c r="G143" i="2"/>
  <c r="G195" i="2"/>
  <c r="G150" i="2"/>
  <c r="G121" i="2"/>
  <c r="G45" i="2"/>
  <c r="G209" i="2"/>
  <c r="G4" i="2"/>
  <c r="G145" i="2"/>
  <c r="G176" i="2"/>
  <c r="G181" i="2"/>
  <c r="G6" i="2"/>
  <c r="G82" i="2"/>
  <c r="G49" i="2"/>
  <c r="G78" i="2"/>
  <c r="G111" i="2"/>
  <c r="G206" i="2"/>
  <c r="G31" i="2"/>
  <c r="G47" i="2"/>
  <c r="G207" i="2"/>
  <c r="G129" i="2"/>
  <c r="G56" i="2"/>
  <c r="G152" i="2"/>
  <c r="G192" i="2"/>
  <c r="G149" i="2"/>
  <c r="G110" i="2"/>
  <c r="G86" i="2"/>
  <c r="G53" i="2"/>
  <c r="G91" i="2"/>
  <c r="G73" i="2"/>
  <c r="G48" i="2"/>
  <c r="G68" i="2"/>
  <c r="G220" i="2"/>
  <c r="G177" i="2"/>
  <c r="G187" i="2"/>
  <c r="G188" i="2"/>
  <c r="G158" i="2"/>
  <c r="G72" i="2"/>
  <c r="G39" i="2"/>
  <c r="G163" i="2"/>
  <c r="G34" i="2"/>
  <c r="G23" i="2"/>
  <c r="G189" i="2"/>
  <c r="G85" i="2"/>
  <c r="G125" i="2"/>
  <c r="G174" i="2"/>
  <c r="G21" i="2"/>
  <c r="G35" i="2"/>
  <c r="G22" i="2"/>
  <c r="G134" i="2"/>
  <c r="G208" i="2"/>
  <c r="G182" i="2"/>
  <c r="G216" i="2"/>
  <c r="G167" i="2"/>
  <c r="G133" i="2"/>
  <c r="G65" i="2"/>
  <c r="G159" i="2"/>
  <c r="G41" i="2"/>
  <c r="G109" i="2"/>
  <c r="G40" i="2"/>
  <c r="G8" i="2"/>
  <c r="G164" i="2"/>
  <c r="G193" i="2"/>
  <c r="G122" i="2"/>
  <c r="G184" i="2"/>
  <c r="G157" i="2"/>
  <c r="G17" i="2"/>
  <c r="G178" i="2"/>
  <c r="G221" i="2"/>
  <c r="G42" i="2"/>
  <c r="G202" i="2"/>
  <c r="G19" i="2"/>
  <c r="G94" i="2"/>
  <c r="G20" i="2"/>
  <c r="G168" i="2"/>
  <c r="G144" i="2"/>
  <c r="G198" i="2"/>
  <c r="G14" i="2"/>
  <c r="G114" i="2"/>
  <c r="G97" i="2"/>
  <c r="G123" i="2"/>
  <c r="G52" i="2"/>
  <c r="F136" i="2"/>
  <c r="F196" i="2"/>
  <c r="F25" i="2"/>
  <c r="F199" i="2"/>
  <c r="F143" i="2"/>
  <c r="F195" i="2"/>
  <c r="F150" i="2"/>
  <c r="F121" i="2"/>
  <c r="F45" i="2"/>
  <c r="F209" i="2"/>
  <c r="F4" i="2"/>
  <c r="F145" i="2"/>
  <c r="I145" i="2" s="1"/>
  <c r="F176" i="2"/>
  <c r="F181" i="2"/>
  <c r="F6" i="2"/>
  <c r="F82" i="2"/>
  <c r="F49" i="2"/>
  <c r="F78" i="2"/>
  <c r="F111" i="2"/>
  <c r="F206" i="2"/>
  <c r="F31" i="2"/>
  <c r="F47" i="2"/>
  <c r="F207" i="2"/>
  <c r="F129" i="2"/>
  <c r="F56" i="2"/>
  <c r="F152" i="2"/>
  <c r="F192" i="2"/>
  <c r="F149" i="2"/>
  <c r="F110" i="2"/>
  <c r="F86" i="2"/>
  <c r="F53" i="2"/>
  <c r="F91" i="2"/>
  <c r="F73" i="2"/>
  <c r="F48" i="2"/>
  <c r="F68" i="2"/>
  <c r="F220" i="2"/>
  <c r="F177" i="2"/>
  <c r="F187" i="2"/>
  <c r="F188" i="2"/>
  <c r="F158" i="2"/>
  <c r="F72" i="2"/>
  <c r="F39" i="2"/>
  <c r="F163" i="2"/>
  <c r="F34" i="2"/>
  <c r="F23" i="2"/>
  <c r="F189" i="2"/>
  <c r="F85" i="2"/>
  <c r="F125" i="2"/>
  <c r="F174" i="2"/>
  <c r="F21" i="2"/>
  <c r="F35" i="2"/>
  <c r="F22" i="2"/>
  <c r="F134" i="2"/>
  <c r="F208" i="2"/>
  <c r="F182" i="2"/>
  <c r="F216" i="2"/>
  <c r="F167" i="2"/>
  <c r="F133" i="2"/>
  <c r="F65" i="2"/>
  <c r="F159" i="2"/>
  <c r="F41" i="2"/>
  <c r="F109" i="2"/>
  <c r="F40" i="2"/>
  <c r="F8" i="2"/>
  <c r="F164" i="2"/>
  <c r="F193" i="2"/>
  <c r="F122" i="2"/>
  <c r="F184" i="2"/>
  <c r="F157" i="2"/>
  <c r="F17" i="2"/>
  <c r="F178" i="2"/>
  <c r="F221" i="2"/>
  <c r="F42" i="2"/>
  <c r="F202" i="2"/>
  <c r="F19" i="2"/>
  <c r="F94" i="2"/>
  <c r="F20" i="2"/>
  <c r="F168" i="2"/>
  <c r="F144" i="2"/>
  <c r="F198" i="2"/>
  <c r="F14" i="2"/>
  <c r="F114" i="2"/>
  <c r="F97" i="2"/>
  <c r="F123" i="2"/>
  <c r="F52" i="2"/>
  <c r="K215" i="2"/>
  <c r="K44" i="2"/>
  <c r="K222" i="2"/>
  <c r="K179" i="2"/>
  <c r="K223" i="2"/>
  <c r="K175" i="2"/>
  <c r="K141" i="2"/>
  <c r="K106" i="2"/>
  <c r="K107" i="2"/>
  <c r="K61" i="2"/>
  <c r="K140" i="2"/>
  <c r="K69" i="2"/>
  <c r="K151" i="2"/>
  <c r="K127" i="2"/>
  <c r="K156" i="2"/>
  <c r="K219" i="2"/>
  <c r="K30" i="2"/>
  <c r="K126" i="2"/>
  <c r="K203" i="2"/>
  <c r="K77" i="2"/>
  <c r="K171" i="2"/>
  <c r="K116" i="2"/>
  <c r="K119" i="2"/>
  <c r="K132" i="2"/>
  <c r="K169" i="2"/>
  <c r="K84" i="2"/>
  <c r="K183" i="2"/>
  <c r="K139" i="2"/>
  <c r="K224" i="2"/>
  <c r="K7" i="2"/>
  <c r="K63" i="2"/>
  <c r="K36" i="2"/>
  <c r="K148" i="2"/>
  <c r="K24" i="2"/>
  <c r="K130" i="2"/>
  <c r="K180" i="2"/>
  <c r="K137" i="2"/>
  <c r="K135" i="2"/>
  <c r="K138" i="2"/>
  <c r="K118" i="2"/>
  <c r="K46" i="2"/>
  <c r="K225" i="2"/>
  <c r="K185" i="2"/>
  <c r="K108" i="2"/>
  <c r="K67" i="2"/>
  <c r="K105" i="2"/>
  <c r="K71" i="2"/>
  <c r="K15" i="2"/>
  <c r="K112" i="2"/>
  <c r="K190" i="2"/>
  <c r="K162" i="2"/>
  <c r="K172" i="2"/>
  <c r="K205" i="2"/>
  <c r="K186" i="2"/>
  <c r="K66" i="2"/>
  <c r="K154" i="2"/>
  <c r="K79" i="2"/>
  <c r="K115" i="2"/>
  <c r="K131" i="2"/>
  <c r="K124" i="2"/>
  <c r="K33" i="2"/>
  <c r="K142" i="2"/>
  <c r="K26" i="2"/>
  <c r="K217" i="2"/>
  <c r="K54" i="2"/>
  <c r="K16" i="2"/>
  <c r="K58" i="2"/>
  <c r="K5" i="2"/>
  <c r="K128" i="2"/>
  <c r="K93" i="2"/>
  <c r="K101" i="2"/>
  <c r="K38" i="2"/>
  <c r="K87" i="2"/>
  <c r="K28" i="2"/>
  <c r="K201" i="2"/>
  <c r="K89" i="2"/>
  <c r="K88" i="2"/>
  <c r="K197" i="2"/>
  <c r="K113" i="2"/>
  <c r="K92" i="2"/>
  <c r="K70" i="2"/>
  <c r="K210" i="2"/>
  <c r="K146" i="2"/>
  <c r="K43" i="2"/>
  <c r="K10" i="2"/>
  <c r="J141" i="2"/>
  <c r="J156" i="2"/>
  <c r="J119" i="2"/>
  <c r="J63" i="2"/>
  <c r="J138" i="2"/>
  <c r="J71" i="2"/>
  <c r="J66" i="2"/>
  <c r="J26" i="2"/>
  <c r="J128" i="2"/>
  <c r="J87" i="2"/>
  <c r="J88" i="2"/>
  <c r="J70" i="2"/>
  <c r="J10" i="2"/>
  <c r="J96" i="2"/>
  <c r="J98" i="2"/>
  <c r="J18" i="2"/>
  <c r="J191" i="2"/>
  <c r="J214" i="2"/>
  <c r="J11" i="2"/>
  <c r="J173" i="2"/>
  <c r="J13" i="2"/>
  <c r="J170" i="2"/>
  <c r="J62" i="2"/>
  <c r="J99" i="2"/>
  <c r="J57" i="2"/>
  <c r="J153" i="2"/>
  <c r="J51" i="2"/>
  <c r="J50" i="2"/>
  <c r="J204" i="2"/>
  <c r="J32" i="2"/>
  <c r="J147" i="2"/>
  <c r="J29" i="2"/>
  <c r="J81" i="2"/>
  <c r="J27" i="2"/>
  <c r="J80" i="2"/>
  <c r="J104" i="2"/>
  <c r="J12" i="2"/>
  <c r="J37" i="2"/>
  <c r="J117" i="2"/>
  <c r="J186" i="2"/>
  <c r="K98" i="2"/>
  <c r="K62" i="2"/>
  <c r="K204" i="2"/>
  <c r="K27" i="2"/>
  <c r="K117" i="2"/>
  <c r="J106" i="2"/>
  <c r="J219" i="2"/>
  <c r="J132" i="2"/>
  <c r="J36" i="2"/>
  <c r="J118" i="2"/>
  <c r="J15" i="2"/>
  <c r="J154" i="2"/>
  <c r="J217" i="2"/>
  <c r="G128" i="2"/>
  <c r="G87" i="2"/>
  <c r="G88" i="2"/>
  <c r="G70" i="2"/>
  <c r="G10" i="2"/>
  <c r="G96" i="2"/>
  <c r="G98" i="2"/>
  <c r="G18" i="2"/>
  <c r="G191" i="2"/>
  <c r="G214" i="2"/>
  <c r="G11" i="2"/>
  <c r="G173" i="2"/>
  <c r="G13" i="2"/>
  <c r="G170" i="2"/>
  <c r="G62" i="2"/>
  <c r="G99" i="2"/>
  <c r="G57" i="2"/>
  <c r="G153" i="2"/>
  <c r="G51" i="2"/>
  <c r="G50" i="2"/>
  <c r="G204" i="2"/>
  <c r="G32" i="2"/>
  <c r="G147" i="2"/>
  <c r="G29" i="2"/>
  <c r="G81" i="2"/>
  <c r="G27" i="2"/>
  <c r="G80" i="2"/>
  <c r="G104" i="2"/>
  <c r="G12" i="2"/>
  <c r="G37" i="2"/>
  <c r="G117" i="2"/>
  <c r="J135" i="2"/>
  <c r="G92" i="2"/>
  <c r="K214" i="2"/>
  <c r="K51" i="2"/>
  <c r="K29" i="2"/>
  <c r="K12" i="2"/>
  <c r="J215" i="2"/>
  <c r="J107" i="2"/>
  <c r="J30" i="2"/>
  <c r="J169" i="2"/>
  <c r="J148" i="2"/>
  <c r="J46" i="2"/>
  <c r="J112" i="2"/>
  <c r="J79" i="2"/>
  <c r="J54" i="2"/>
  <c r="J93" i="2"/>
  <c r="J28" i="2"/>
  <c r="J197" i="2"/>
  <c r="J210" i="2"/>
  <c r="F10" i="2"/>
  <c r="F96" i="2"/>
  <c r="F98" i="2"/>
  <c r="F18" i="2"/>
  <c r="F191" i="2"/>
  <c r="F214" i="2"/>
  <c r="F11" i="2"/>
  <c r="F173" i="2"/>
  <c r="F13" i="2"/>
  <c r="F170" i="2"/>
  <c r="F62" i="2"/>
  <c r="F99" i="2"/>
  <c r="F57" i="2"/>
  <c r="F153" i="2"/>
  <c r="F51" i="2"/>
  <c r="F50" i="2"/>
  <c r="F204" i="2"/>
  <c r="F32" i="2"/>
  <c r="F147" i="2"/>
  <c r="F29" i="2"/>
  <c r="F81" i="2"/>
  <c r="F27" i="2"/>
  <c r="F80" i="2"/>
  <c r="F104" i="2"/>
  <c r="F12" i="2"/>
  <c r="F37" i="2"/>
  <c r="F117" i="2"/>
  <c r="J7" i="2"/>
  <c r="K96" i="2"/>
  <c r="K173" i="2"/>
  <c r="K57" i="2"/>
  <c r="K32" i="2"/>
  <c r="K80" i="2"/>
  <c r="J44" i="2"/>
  <c r="J61" i="2"/>
  <c r="J126" i="2"/>
  <c r="J84" i="2"/>
  <c r="J24" i="2"/>
  <c r="J225" i="2"/>
  <c r="J190" i="2"/>
  <c r="J115" i="2"/>
  <c r="J16" i="2"/>
  <c r="G93" i="2"/>
  <c r="G28" i="2"/>
  <c r="G197" i="2"/>
  <c r="G210" i="2"/>
  <c r="K160" i="2"/>
  <c r="K166" i="2"/>
  <c r="K76" i="2"/>
  <c r="K75" i="2"/>
  <c r="K120" i="2"/>
  <c r="K55" i="2"/>
  <c r="K9" i="2"/>
  <c r="K211" i="2"/>
  <c r="K165" i="2"/>
  <c r="K100" i="2"/>
  <c r="K64" i="2"/>
  <c r="K200" i="2"/>
  <c r="K102" i="2"/>
  <c r="K60" i="2"/>
  <c r="K103" i="2"/>
  <c r="K74" i="2"/>
  <c r="K155" i="2"/>
  <c r="K161" i="2"/>
  <c r="K90" i="2"/>
  <c r="K212" i="2"/>
  <c r="K95" i="2"/>
  <c r="K83" i="2"/>
  <c r="K213" i="2"/>
  <c r="K194" i="2"/>
  <c r="K218" i="2"/>
  <c r="K59" i="2"/>
  <c r="G3" i="2"/>
  <c r="J105" i="2"/>
  <c r="G43" i="2"/>
  <c r="K11" i="2"/>
  <c r="K153" i="2"/>
  <c r="K147" i="2"/>
  <c r="K104" i="2"/>
  <c r="J222" i="2"/>
  <c r="J140" i="2"/>
  <c r="J203" i="2"/>
  <c r="J183" i="2"/>
  <c r="J130" i="2"/>
  <c r="J185" i="2"/>
  <c r="J162" i="2"/>
  <c r="J131" i="2"/>
  <c r="J58" i="2"/>
  <c r="J101" i="2"/>
  <c r="J201" i="2"/>
  <c r="J113" i="2"/>
  <c r="J146" i="2"/>
  <c r="J160" i="2"/>
  <c r="J166" i="2"/>
  <c r="J76" i="2"/>
  <c r="J75" i="2"/>
  <c r="J120" i="2"/>
  <c r="J55" i="2"/>
  <c r="J9" i="2"/>
  <c r="J211" i="2"/>
  <c r="J165" i="2"/>
  <c r="J100" i="2"/>
  <c r="J64" i="2"/>
  <c r="J200" i="2"/>
  <c r="J102" i="2"/>
  <c r="J60" i="2"/>
  <c r="J103" i="2"/>
  <c r="J74" i="2"/>
  <c r="J155" i="2"/>
  <c r="J161" i="2"/>
  <c r="J90" i="2"/>
  <c r="J212" i="2"/>
  <c r="J95" i="2"/>
  <c r="J83" i="2"/>
  <c r="J213" i="2"/>
  <c r="J194" i="2"/>
  <c r="J218" i="2"/>
  <c r="J59" i="2"/>
  <c r="K13" i="2"/>
  <c r="J179" i="2"/>
  <c r="J69" i="2"/>
  <c r="J77" i="2"/>
  <c r="J139" i="2"/>
  <c r="J180" i="2"/>
  <c r="J108" i="2"/>
  <c r="J172" i="2"/>
  <c r="J124" i="2"/>
  <c r="G58" i="2"/>
  <c r="G101" i="2"/>
  <c r="G201" i="2"/>
  <c r="G113" i="2"/>
  <c r="G146" i="2"/>
  <c r="G160" i="2"/>
  <c r="G166" i="2"/>
  <c r="G76" i="2"/>
  <c r="G75" i="2"/>
  <c r="G120" i="2"/>
  <c r="G55" i="2"/>
  <c r="G9" i="2"/>
  <c r="G211" i="2"/>
  <c r="G165" i="2"/>
  <c r="G100" i="2"/>
  <c r="G64" i="2"/>
  <c r="G200" i="2"/>
  <c r="G102" i="2"/>
  <c r="G60" i="2"/>
  <c r="G103" i="2"/>
  <c r="G74" i="2"/>
  <c r="G155" i="2"/>
  <c r="G161" i="2"/>
  <c r="G90" i="2"/>
  <c r="G212" i="2"/>
  <c r="G95" i="2"/>
  <c r="G83" i="2"/>
  <c r="G213" i="2"/>
  <c r="G194" i="2"/>
  <c r="G218" i="2"/>
  <c r="G59" i="2"/>
  <c r="J142" i="2"/>
  <c r="K18" i="2"/>
  <c r="K170" i="2"/>
  <c r="K50" i="2"/>
  <c r="K81" i="2"/>
  <c r="K37" i="2"/>
  <c r="J223" i="2"/>
  <c r="J151" i="2"/>
  <c r="J171" i="2"/>
  <c r="J224" i="2"/>
  <c r="J137" i="2"/>
  <c r="J67" i="2"/>
  <c r="J205" i="2"/>
  <c r="J33" i="2"/>
  <c r="J5" i="2"/>
  <c r="J38" i="2"/>
  <c r="J89" i="2"/>
  <c r="J92" i="2"/>
  <c r="J43" i="2"/>
  <c r="F160" i="2"/>
  <c r="F166" i="2"/>
  <c r="F76" i="2"/>
  <c r="F75" i="2"/>
  <c r="F120" i="2"/>
  <c r="F55" i="2"/>
  <c r="F9" i="2"/>
  <c r="F211" i="2"/>
  <c r="F165" i="2"/>
  <c r="F100" i="2"/>
  <c r="F64" i="2"/>
  <c r="F200" i="2"/>
  <c r="F102" i="2"/>
  <c r="F60" i="2"/>
  <c r="F103" i="2"/>
  <c r="F74" i="2"/>
  <c r="F155" i="2"/>
  <c r="F161" i="2"/>
  <c r="F90" i="2"/>
  <c r="F212" i="2"/>
  <c r="F95" i="2"/>
  <c r="F83" i="2"/>
  <c r="F213" i="2"/>
  <c r="F194" i="2"/>
  <c r="F218" i="2"/>
  <c r="F59" i="2"/>
  <c r="J175" i="2"/>
  <c r="J127" i="2"/>
  <c r="J116" i="2"/>
  <c r="G5" i="2"/>
  <c r="G38" i="2"/>
  <c r="G89" i="2"/>
  <c r="K191" i="2"/>
  <c r="K99" i="2"/>
  <c r="K3" i="2"/>
  <c r="J3" i="2"/>
  <c r="F3" i="2"/>
  <c r="I201" i="5"/>
  <c r="I129" i="5"/>
  <c r="I183" i="5"/>
  <c r="I15" i="5"/>
  <c r="I81" i="5"/>
  <c r="I79" i="5"/>
  <c r="I217" i="5"/>
  <c r="I150" i="5"/>
  <c r="I66" i="5"/>
  <c r="I31" i="5"/>
  <c r="I95" i="5"/>
  <c r="I221" i="5"/>
  <c r="I159" i="5"/>
  <c r="I214" i="5"/>
  <c r="I143" i="5"/>
  <c r="I65" i="5"/>
  <c r="I166" i="5"/>
  <c r="I218" i="5"/>
  <c r="I205" i="5"/>
  <c r="I130" i="5"/>
  <c r="I50" i="5"/>
  <c r="J188" i="5"/>
  <c r="I114" i="5"/>
  <c r="H210" i="5"/>
  <c r="H197" i="5"/>
  <c r="H184" i="5"/>
  <c r="H180" i="5"/>
  <c r="H161" i="5"/>
  <c r="H124" i="5"/>
  <c r="J116" i="5"/>
  <c r="H109" i="5"/>
  <c r="J87" i="5"/>
  <c r="H60" i="5"/>
  <c r="J52" i="5"/>
  <c r="H45" i="5"/>
  <c r="J38" i="5"/>
  <c r="J23" i="5"/>
  <c r="H10" i="5"/>
  <c r="I4" i="5"/>
  <c r="I12" i="5"/>
  <c r="I20" i="5"/>
  <c r="I28" i="5"/>
  <c r="I36" i="5"/>
  <c r="I44" i="5"/>
  <c r="I52" i="5"/>
  <c r="I60" i="5"/>
  <c r="I68" i="5"/>
  <c r="I76" i="5"/>
  <c r="I84" i="5"/>
  <c r="I92" i="5"/>
  <c r="I100" i="5"/>
  <c r="I108" i="5"/>
  <c r="I116" i="5"/>
  <c r="I124" i="5"/>
  <c r="I132" i="5"/>
  <c r="I140" i="5"/>
  <c r="I148" i="5"/>
  <c r="I156" i="5"/>
  <c r="I164" i="5"/>
  <c r="I172" i="5"/>
  <c r="I180" i="5"/>
  <c r="I188" i="5"/>
  <c r="I196" i="5"/>
  <c r="I204" i="5"/>
  <c r="I212" i="5"/>
  <c r="I220" i="5"/>
  <c r="I5" i="5"/>
  <c r="I13" i="5"/>
  <c r="I21" i="5"/>
  <c r="I29" i="5"/>
  <c r="I37" i="5"/>
  <c r="I45" i="5"/>
  <c r="I53" i="5"/>
  <c r="I61" i="5"/>
  <c r="I69" i="5"/>
  <c r="I77" i="5"/>
  <c r="I85" i="5"/>
  <c r="I93" i="5"/>
  <c r="I101" i="5"/>
  <c r="I109" i="5"/>
  <c r="I117" i="5"/>
  <c r="I125" i="5"/>
  <c r="I133" i="5"/>
  <c r="I141" i="5"/>
  <c r="I149" i="5"/>
  <c r="I157" i="5"/>
  <c r="I165" i="5"/>
  <c r="I8" i="5"/>
  <c r="I16" i="5"/>
  <c r="I24" i="5"/>
  <c r="I32" i="5"/>
  <c r="I40" i="5"/>
  <c r="I48" i="5"/>
  <c r="I56" i="5"/>
  <c r="I64" i="5"/>
  <c r="I72" i="5"/>
  <c r="I80" i="5"/>
  <c r="I88" i="5"/>
  <c r="I96" i="5"/>
  <c r="I104" i="5"/>
  <c r="I112" i="5"/>
  <c r="I120" i="5"/>
  <c r="I128" i="5"/>
  <c r="I136" i="5"/>
  <c r="I144" i="5"/>
  <c r="I152" i="5"/>
  <c r="I160" i="5"/>
  <c r="I168" i="5"/>
  <c r="I176" i="5"/>
  <c r="I184" i="5"/>
  <c r="I192" i="5"/>
  <c r="I200" i="5"/>
  <c r="I208" i="5"/>
  <c r="I216" i="5"/>
  <c r="I222" i="5"/>
  <c r="I118" i="5"/>
  <c r="I11" i="5"/>
  <c r="I19" i="5"/>
  <c r="I27" i="5"/>
  <c r="I35" i="5"/>
  <c r="I43" i="5"/>
  <c r="I51" i="5"/>
  <c r="I59" i="5"/>
  <c r="I67" i="5"/>
  <c r="I75" i="5"/>
  <c r="I83" i="5"/>
  <c r="I91" i="5"/>
  <c r="I99" i="5"/>
  <c r="I107" i="5"/>
  <c r="I115" i="5"/>
  <c r="I123" i="5"/>
  <c r="I131" i="5"/>
  <c r="I139" i="5"/>
  <c r="I147" i="5"/>
  <c r="I155" i="5"/>
  <c r="I163" i="5"/>
  <c r="I171" i="5"/>
  <c r="I179" i="5"/>
  <c r="I187" i="5"/>
  <c r="I195" i="5"/>
  <c r="I203" i="5"/>
  <c r="I211" i="5"/>
  <c r="I219" i="5"/>
  <c r="I6" i="5"/>
  <c r="I14" i="5"/>
  <c r="I22" i="5"/>
  <c r="I30" i="5"/>
  <c r="I38" i="5"/>
  <c r="I46" i="5"/>
  <c r="I54" i="5"/>
  <c r="I62" i="5"/>
  <c r="I70" i="5"/>
  <c r="I78" i="5"/>
  <c r="I86" i="5"/>
  <c r="I94" i="5"/>
  <c r="I102" i="5"/>
  <c r="I110" i="5"/>
  <c r="I126" i="5"/>
  <c r="I134" i="5"/>
  <c r="I142" i="5"/>
  <c r="H218" i="5"/>
  <c r="I213" i="5"/>
  <c r="I209" i="5"/>
  <c r="H205" i="5"/>
  <c r="H201" i="5"/>
  <c r="J196" i="5"/>
  <c r="H192" i="5"/>
  <c r="H188" i="5"/>
  <c r="J183" i="5"/>
  <c r="J179" i="5"/>
  <c r="I175" i="5"/>
  <c r="I170" i="5"/>
  <c r="H165" i="5"/>
  <c r="J159" i="5"/>
  <c r="I154" i="5"/>
  <c r="H149" i="5"/>
  <c r="J143" i="5"/>
  <c r="I137" i="5"/>
  <c r="H130" i="5"/>
  <c r="I122" i="5"/>
  <c r="H116" i="5"/>
  <c r="J108" i="5"/>
  <c r="H101" i="5"/>
  <c r="J94" i="5"/>
  <c r="I87" i="5"/>
  <c r="J79" i="5"/>
  <c r="I73" i="5"/>
  <c r="H66" i="5"/>
  <c r="I58" i="5"/>
  <c r="H52" i="5"/>
  <c r="J44" i="5"/>
  <c r="H37" i="5"/>
  <c r="J30" i="5"/>
  <c r="I23" i="5"/>
  <c r="J15" i="5"/>
  <c r="I9" i="5"/>
  <c r="H193" i="5"/>
  <c r="H138" i="5"/>
  <c r="J204" i="5"/>
  <c r="H196" i="5"/>
  <c r="J178" i="5"/>
  <c r="J164" i="5"/>
  <c r="H122" i="5"/>
  <c r="H58" i="5"/>
  <c r="J7" i="5"/>
  <c r="I3" i="5"/>
  <c r="H221" i="5"/>
  <c r="H217" i="5"/>
  <c r="J212" i="5"/>
  <c r="H208" i="5"/>
  <c r="H204" i="5"/>
  <c r="J199" i="5"/>
  <c r="J195" i="5"/>
  <c r="I191" i="5"/>
  <c r="J186" i="5"/>
  <c r="J182" i="5"/>
  <c r="I178" i="5"/>
  <c r="I174" i="5"/>
  <c r="I169" i="5"/>
  <c r="H164" i="5"/>
  <c r="J158" i="5"/>
  <c r="I153" i="5"/>
  <c r="H148" i="5"/>
  <c r="J142" i="5"/>
  <c r="I135" i="5"/>
  <c r="J127" i="5"/>
  <c r="I121" i="5"/>
  <c r="H114" i="5"/>
  <c r="I106" i="5"/>
  <c r="H100" i="5"/>
  <c r="J92" i="5"/>
  <c r="H85" i="5"/>
  <c r="J78" i="5"/>
  <c r="I71" i="5"/>
  <c r="J63" i="5"/>
  <c r="I57" i="5"/>
  <c r="H50" i="5"/>
  <c r="I42" i="5"/>
  <c r="H36" i="5"/>
  <c r="J28" i="5"/>
  <c r="H21" i="5"/>
  <c r="I7" i="5"/>
  <c r="J9" i="5"/>
  <c r="J17" i="5"/>
  <c r="J25" i="5"/>
  <c r="J33" i="5"/>
  <c r="J41" i="5"/>
  <c r="J49" i="5"/>
  <c r="J57" i="5"/>
  <c r="J65" i="5"/>
  <c r="J73" i="5"/>
  <c r="J81" i="5"/>
  <c r="J89" i="5"/>
  <c r="J97" i="5"/>
  <c r="J105" i="5"/>
  <c r="J113" i="5"/>
  <c r="J121" i="5"/>
  <c r="J129" i="5"/>
  <c r="J137" i="5"/>
  <c r="J145" i="5"/>
  <c r="J153" i="5"/>
  <c r="J161" i="5"/>
  <c r="J169" i="5"/>
  <c r="J177" i="5"/>
  <c r="J185" i="5"/>
  <c r="J193" i="5"/>
  <c r="J201" i="5"/>
  <c r="J209" i="5"/>
  <c r="J217" i="5"/>
  <c r="J10" i="5"/>
  <c r="J18" i="5"/>
  <c r="J26" i="5"/>
  <c r="J34" i="5"/>
  <c r="J42" i="5"/>
  <c r="J50" i="5"/>
  <c r="J58" i="5"/>
  <c r="J66" i="5"/>
  <c r="J74" i="5"/>
  <c r="J82" i="5"/>
  <c r="J90" i="5"/>
  <c r="J98" i="5"/>
  <c r="J106" i="5"/>
  <c r="J114" i="5"/>
  <c r="J122" i="5"/>
  <c r="J130" i="5"/>
  <c r="J138" i="5"/>
  <c r="J146" i="5"/>
  <c r="J154" i="5"/>
  <c r="J162" i="5"/>
  <c r="J170" i="5"/>
  <c r="J5" i="5"/>
  <c r="J13" i="5"/>
  <c r="J21" i="5"/>
  <c r="J29" i="5"/>
  <c r="J37" i="5"/>
  <c r="J45" i="5"/>
  <c r="J53" i="5"/>
  <c r="J61" i="5"/>
  <c r="J69" i="5"/>
  <c r="J77" i="5"/>
  <c r="J85" i="5"/>
  <c r="J93" i="5"/>
  <c r="J101" i="5"/>
  <c r="J109" i="5"/>
  <c r="J117" i="5"/>
  <c r="J125" i="5"/>
  <c r="J133" i="5"/>
  <c r="J141" i="5"/>
  <c r="J149" i="5"/>
  <c r="J157" i="5"/>
  <c r="J165" i="5"/>
  <c r="J173" i="5"/>
  <c r="J181" i="5"/>
  <c r="J189" i="5"/>
  <c r="J197" i="5"/>
  <c r="J205" i="5"/>
  <c r="J213" i="5"/>
  <c r="J221" i="5"/>
  <c r="J139" i="5"/>
  <c r="J8" i="5"/>
  <c r="J16" i="5"/>
  <c r="J24" i="5"/>
  <c r="J32" i="5"/>
  <c r="J40" i="5"/>
  <c r="J48" i="5"/>
  <c r="J56" i="5"/>
  <c r="J64" i="5"/>
  <c r="J72" i="5"/>
  <c r="J80" i="5"/>
  <c r="J88" i="5"/>
  <c r="J96" i="5"/>
  <c r="J104" i="5"/>
  <c r="J112" i="5"/>
  <c r="J120" i="5"/>
  <c r="J128" i="5"/>
  <c r="J136" i="5"/>
  <c r="J144" i="5"/>
  <c r="J152" i="5"/>
  <c r="J160" i="5"/>
  <c r="J168" i="5"/>
  <c r="J176" i="5"/>
  <c r="J184" i="5"/>
  <c r="J192" i="5"/>
  <c r="J200" i="5"/>
  <c r="J208" i="5"/>
  <c r="J216" i="5"/>
  <c r="J222" i="5"/>
  <c r="J11" i="5"/>
  <c r="J19" i="5"/>
  <c r="J27" i="5"/>
  <c r="J35" i="5"/>
  <c r="J43" i="5"/>
  <c r="J51" i="5"/>
  <c r="J59" i="5"/>
  <c r="J67" i="5"/>
  <c r="J75" i="5"/>
  <c r="J83" i="5"/>
  <c r="J91" i="5"/>
  <c r="J99" i="5"/>
  <c r="J107" i="5"/>
  <c r="J115" i="5"/>
  <c r="J123" i="5"/>
  <c r="J131" i="5"/>
  <c r="J174" i="5"/>
  <c r="J135" i="5"/>
  <c r="J100" i="5"/>
  <c r="J22" i="5"/>
  <c r="H216" i="5"/>
  <c r="J203" i="5"/>
  <c r="I199" i="5"/>
  <c r="J194" i="5"/>
  <c r="J190" i="5"/>
  <c r="I186" i="5"/>
  <c r="I182" i="5"/>
  <c r="H178" i="5"/>
  <c r="I173" i="5"/>
  <c r="H169" i="5"/>
  <c r="J163" i="5"/>
  <c r="I158" i="5"/>
  <c r="H153" i="5"/>
  <c r="J147" i="5"/>
  <c r="H141" i="5"/>
  <c r="J134" i="5"/>
  <c r="I127" i="5"/>
  <c r="J119" i="5"/>
  <c r="I113" i="5"/>
  <c r="H106" i="5"/>
  <c r="I98" i="5"/>
  <c r="H92" i="5"/>
  <c r="J84" i="5"/>
  <c r="H77" i="5"/>
  <c r="J70" i="5"/>
  <c r="I63" i="5"/>
  <c r="J55" i="5"/>
  <c r="I49" i="5"/>
  <c r="H42" i="5"/>
  <c r="I34" i="5"/>
  <c r="H28" i="5"/>
  <c r="J20" i="5"/>
  <c r="H13" i="5"/>
  <c r="J6" i="5"/>
  <c r="J171" i="5"/>
  <c r="J102" i="5"/>
  <c r="H209" i="5"/>
  <c r="H154" i="5"/>
  <c r="J86" i="5"/>
  <c r="J71" i="5"/>
  <c r="J36" i="5"/>
  <c r="J3" i="5"/>
  <c r="J207" i="5"/>
  <c r="H220" i="5"/>
  <c r="J215" i="5"/>
  <c r="J211" i="5"/>
  <c r="I207" i="5"/>
  <c r="J202" i="5"/>
  <c r="J198" i="5"/>
  <c r="I194" i="5"/>
  <c r="I190" i="5"/>
  <c r="H186" i="5"/>
  <c r="I181" i="5"/>
  <c r="I177" i="5"/>
  <c r="H173" i="5"/>
  <c r="J167" i="5"/>
  <c r="I162" i="5"/>
  <c r="H157" i="5"/>
  <c r="J151" i="5"/>
  <c r="I146" i="5"/>
  <c r="J140" i="5"/>
  <c r="H133" i="5"/>
  <c r="J126" i="5"/>
  <c r="I119" i="5"/>
  <c r="J111" i="5"/>
  <c r="I105" i="5"/>
  <c r="H98" i="5"/>
  <c r="I90" i="5"/>
  <c r="H84" i="5"/>
  <c r="J76" i="5"/>
  <c r="H69" i="5"/>
  <c r="J62" i="5"/>
  <c r="I55" i="5"/>
  <c r="J47" i="5"/>
  <c r="I41" i="5"/>
  <c r="H34" i="5"/>
  <c r="I26" i="5"/>
  <c r="H20" i="5"/>
  <c r="J12" i="5"/>
  <c r="H7" i="5"/>
  <c r="H15" i="5"/>
  <c r="H23" i="5"/>
  <c r="H31" i="5"/>
  <c r="H39" i="5"/>
  <c r="H47" i="5"/>
  <c r="H55" i="5"/>
  <c r="H63" i="5"/>
  <c r="H71" i="5"/>
  <c r="H79" i="5"/>
  <c r="H87" i="5"/>
  <c r="H95" i="5"/>
  <c r="H103" i="5"/>
  <c r="H111" i="5"/>
  <c r="H119" i="5"/>
  <c r="H127" i="5"/>
  <c r="H135" i="5"/>
  <c r="H143" i="5"/>
  <c r="H151" i="5"/>
  <c r="H159" i="5"/>
  <c r="H167" i="5"/>
  <c r="H175" i="5"/>
  <c r="H183" i="5"/>
  <c r="H191" i="5"/>
  <c r="H199" i="5"/>
  <c r="H207" i="5"/>
  <c r="H215" i="5"/>
  <c r="H3" i="5"/>
  <c r="H8" i="5"/>
  <c r="H16" i="5"/>
  <c r="H24" i="5"/>
  <c r="H32" i="5"/>
  <c r="H40" i="5"/>
  <c r="H48" i="5"/>
  <c r="H56" i="5"/>
  <c r="H64" i="5"/>
  <c r="H72" i="5"/>
  <c r="H80" i="5"/>
  <c r="H88" i="5"/>
  <c r="H96" i="5"/>
  <c r="H104" i="5"/>
  <c r="H112" i="5"/>
  <c r="H120" i="5"/>
  <c r="H128" i="5"/>
  <c r="H136" i="5"/>
  <c r="H144" i="5"/>
  <c r="H152" i="5"/>
  <c r="H160" i="5"/>
  <c r="H168" i="5"/>
  <c r="H11" i="5"/>
  <c r="H19" i="5"/>
  <c r="H27" i="5"/>
  <c r="H35" i="5"/>
  <c r="H43" i="5"/>
  <c r="H51" i="5"/>
  <c r="H59" i="5"/>
  <c r="H67" i="5"/>
  <c r="H75" i="5"/>
  <c r="H83" i="5"/>
  <c r="H91" i="5"/>
  <c r="H99" i="5"/>
  <c r="H107" i="5"/>
  <c r="H115" i="5"/>
  <c r="H123" i="5"/>
  <c r="H131" i="5"/>
  <c r="H139" i="5"/>
  <c r="H147" i="5"/>
  <c r="H155" i="5"/>
  <c r="H163" i="5"/>
  <c r="H171" i="5"/>
  <c r="H179" i="5"/>
  <c r="H187" i="5"/>
  <c r="H195" i="5"/>
  <c r="H203" i="5"/>
  <c r="H211" i="5"/>
  <c r="H219" i="5"/>
  <c r="H6" i="5"/>
  <c r="H14" i="5"/>
  <c r="H22" i="5"/>
  <c r="H30" i="5"/>
  <c r="H38" i="5"/>
  <c r="H46" i="5"/>
  <c r="H54" i="5"/>
  <c r="H62" i="5"/>
  <c r="H70" i="5"/>
  <c r="H78" i="5"/>
  <c r="H86" i="5"/>
  <c r="H94" i="5"/>
  <c r="H102" i="5"/>
  <c r="H110" i="5"/>
  <c r="H118" i="5"/>
  <c r="H126" i="5"/>
  <c r="H134" i="5"/>
  <c r="H142" i="5"/>
  <c r="H150" i="5"/>
  <c r="H158" i="5"/>
  <c r="H166" i="5"/>
  <c r="H174" i="5"/>
  <c r="H182" i="5"/>
  <c r="H190" i="5"/>
  <c r="H198" i="5"/>
  <c r="H206" i="5"/>
  <c r="H214" i="5"/>
  <c r="H113" i="5"/>
  <c r="H9" i="5"/>
  <c r="H17" i="5"/>
  <c r="H25" i="5"/>
  <c r="H33" i="5"/>
  <c r="H41" i="5"/>
  <c r="H49" i="5"/>
  <c r="H57" i="5"/>
  <c r="H65" i="5"/>
  <c r="H73" i="5"/>
  <c r="H81" i="5"/>
  <c r="H89" i="5"/>
  <c r="H97" i="5"/>
  <c r="H105" i="5"/>
  <c r="H121" i="5"/>
  <c r="H129" i="5"/>
  <c r="H137" i="5"/>
  <c r="J175" i="5"/>
  <c r="H145" i="5"/>
  <c r="H74" i="5"/>
  <c r="H200" i="5"/>
  <c r="J191" i="5"/>
  <c r="H170" i="5"/>
  <c r="H108" i="5"/>
  <c r="H44" i="5"/>
  <c r="H29" i="5"/>
  <c r="J220" i="5"/>
  <c r="H212" i="5"/>
  <c r="H222" i="5"/>
  <c r="J219" i="5"/>
  <c r="I215" i="5"/>
  <c r="J210" i="5"/>
  <c r="J206" i="5"/>
  <c r="I202" i="5"/>
  <c r="I198" i="5"/>
  <c r="H194" i="5"/>
  <c r="I189" i="5"/>
  <c r="I185" i="5"/>
  <c r="H181" i="5"/>
  <c r="H177" i="5"/>
  <c r="J172" i="5"/>
  <c r="I167" i="5"/>
  <c r="H162" i="5"/>
  <c r="J156" i="5"/>
  <c r="I151" i="5"/>
  <c r="H146" i="5"/>
  <c r="H140" i="5"/>
  <c r="J132" i="5"/>
  <c r="H125" i="5"/>
  <c r="J118" i="5"/>
  <c r="I111" i="5"/>
  <c r="J103" i="5"/>
  <c r="I97" i="5"/>
  <c r="H90" i="5"/>
  <c r="I82" i="5"/>
  <c r="H76" i="5"/>
  <c r="J68" i="5"/>
  <c r="H61" i="5"/>
  <c r="J54" i="5"/>
  <c r="I47" i="5"/>
  <c r="J39" i="5"/>
  <c r="I33" i="5"/>
  <c r="H26" i="5"/>
  <c r="I18" i="5"/>
  <c r="H12" i="5"/>
  <c r="J4" i="5"/>
  <c r="J155" i="5"/>
  <c r="H213" i="5"/>
  <c r="J187" i="5"/>
  <c r="J148" i="5"/>
  <c r="H93" i="5"/>
  <c r="J218" i="5"/>
  <c r="J214" i="5"/>
  <c r="I210" i="5"/>
  <c r="I206" i="5"/>
  <c r="H202" i="5"/>
  <c r="I197" i="5"/>
  <c r="I193" i="5"/>
  <c r="H189" i="5"/>
  <c r="H185" i="5"/>
  <c r="J180" i="5"/>
  <c r="H176" i="5"/>
  <c r="H172" i="5"/>
  <c r="J166" i="5"/>
  <c r="I161" i="5"/>
  <c r="H156" i="5"/>
  <c r="J150" i="5"/>
  <c r="I145" i="5"/>
  <c r="I138" i="5"/>
  <c r="H132" i="5"/>
  <c r="J124" i="5"/>
  <c r="H117" i="5"/>
  <c r="J110" i="5"/>
  <c r="I103" i="5"/>
  <c r="J95" i="5"/>
  <c r="I89" i="5"/>
  <c r="H82" i="5"/>
  <c r="I74" i="5"/>
  <c r="H68" i="5"/>
  <c r="J60" i="5"/>
  <c r="H53" i="5"/>
  <c r="J46" i="5"/>
  <c r="I39" i="5"/>
  <c r="J31" i="5"/>
  <c r="I25" i="5"/>
  <c r="H18" i="5"/>
  <c r="I10" i="5"/>
  <c r="H4" i="5"/>
  <c r="I155" i="2" l="1"/>
  <c r="H155" i="2"/>
  <c r="H97" i="2"/>
  <c r="I97" i="2"/>
  <c r="I25" i="2"/>
  <c r="H25" i="2"/>
  <c r="I93" i="2"/>
  <c r="H93" i="2"/>
  <c r="I186" i="2"/>
  <c r="H186" i="2"/>
  <c r="I135" i="2"/>
  <c r="H135" i="2"/>
  <c r="I7" i="2"/>
  <c r="H7" i="2"/>
  <c r="I127" i="2"/>
  <c r="H127" i="2"/>
  <c r="I194" i="2"/>
  <c r="H194" i="2"/>
  <c r="H74" i="2"/>
  <c r="I74" i="2"/>
  <c r="H211" i="2"/>
  <c r="I211" i="2"/>
  <c r="G226" i="2"/>
  <c r="I12" i="2"/>
  <c r="H12" i="2"/>
  <c r="I204" i="2"/>
  <c r="H204" i="2"/>
  <c r="I13" i="2"/>
  <c r="H13" i="2"/>
  <c r="I10" i="2"/>
  <c r="H10" i="2"/>
  <c r="I114" i="2"/>
  <c r="H114" i="2"/>
  <c r="H202" i="2"/>
  <c r="I202" i="2"/>
  <c r="I193" i="2"/>
  <c r="H193" i="2"/>
  <c r="H133" i="2"/>
  <c r="I133" i="2"/>
  <c r="I21" i="2"/>
  <c r="H21" i="2"/>
  <c r="H39" i="2"/>
  <c r="I39" i="2"/>
  <c r="I48" i="2"/>
  <c r="H48" i="2"/>
  <c r="I152" i="2"/>
  <c r="H152" i="2"/>
  <c r="I78" i="2"/>
  <c r="H78" i="2"/>
  <c r="H209" i="2"/>
  <c r="I209" i="2"/>
  <c r="I196" i="2"/>
  <c r="H196" i="2"/>
  <c r="I88" i="2"/>
  <c r="H88" i="2"/>
  <c r="H128" i="2"/>
  <c r="I128" i="2"/>
  <c r="I33" i="2"/>
  <c r="H33" i="2"/>
  <c r="H205" i="2"/>
  <c r="I205" i="2"/>
  <c r="H67" i="2"/>
  <c r="I67" i="2"/>
  <c r="H137" i="2"/>
  <c r="I137" i="2"/>
  <c r="H224" i="2"/>
  <c r="I224" i="2"/>
  <c r="I171" i="2"/>
  <c r="H171" i="2"/>
  <c r="I151" i="2"/>
  <c r="H151" i="2"/>
  <c r="I223" i="2"/>
  <c r="H223" i="2"/>
  <c r="I160" i="2"/>
  <c r="H160" i="2"/>
  <c r="I32" i="2"/>
  <c r="H32" i="2"/>
  <c r="I35" i="2"/>
  <c r="H35" i="2"/>
  <c r="I197" i="2"/>
  <c r="H197" i="2"/>
  <c r="I142" i="2"/>
  <c r="H142" i="2"/>
  <c r="I105" i="2"/>
  <c r="H105" i="2"/>
  <c r="I116" i="2"/>
  <c r="H116" i="2"/>
  <c r="I175" i="2"/>
  <c r="H175" i="2"/>
  <c r="I213" i="2"/>
  <c r="H213" i="2"/>
  <c r="I103" i="2"/>
  <c r="H103" i="2"/>
  <c r="I9" i="2"/>
  <c r="H9" i="2"/>
  <c r="I104" i="2"/>
  <c r="H104" i="2"/>
  <c r="I50" i="2"/>
  <c r="H50" i="2"/>
  <c r="I173" i="2"/>
  <c r="H173" i="2"/>
  <c r="I14" i="2"/>
  <c r="H14" i="2"/>
  <c r="I42" i="2"/>
  <c r="H42" i="2"/>
  <c r="I164" i="2"/>
  <c r="H164" i="2"/>
  <c r="I167" i="2"/>
  <c r="H167" i="2"/>
  <c r="I174" i="2"/>
  <c r="H174" i="2"/>
  <c r="H72" i="2"/>
  <c r="I72" i="2"/>
  <c r="I73" i="2"/>
  <c r="H73" i="2"/>
  <c r="I56" i="2"/>
  <c r="H56" i="2"/>
  <c r="I49" i="2"/>
  <c r="H49" i="2"/>
  <c r="H45" i="2"/>
  <c r="I45" i="2"/>
  <c r="I136" i="2"/>
  <c r="H136" i="2"/>
  <c r="I43" i="2"/>
  <c r="H43" i="2"/>
  <c r="I89" i="2"/>
  <c r="H89" i="2"/>
  <c r="I5" i="2"/>
  <c r="H5" i="2"/>
  <c r="I124" i="2"/>
  <c r="H124" i="2"/>
  <c r="I172" i="2"/>
  <c r="H172" i="2"/>
  <c r="I108" i="2"/>
  <c r="H108" i="2"/>
  <c r="I180" i="2"/>
  <c r="H180" i="2"/>
  <c r="I139" i="2"/>
  <c r="H139" i="2"/>
  <c r="I77" i="2"/>
  <c r="H77" i="2"/>
  <c r="I69" i="2"/>
  <c r="H69" i="2"/>
  <c r="I179" i="2"/>
  <c r="H179" i="2"/>
  <c r="I218" i="2"/>
  <c r="H218" i="2"/>
  <c r="I65" i="2"/>
  <c r="H65" i="2"/>
  <c r="I68" i="2"/>
  <c r="H68" i="2"/>
  <c r="H55" i="2"/>
  <c r="I55" i="2"/>
  <c r="I80" i="2"/>
  <c r="H80" i="2"/>
  <c r="I51" i="2"/>
  <c r="H51" i="2"/>
  <c r="I11" i="2"/>
  <c r="H11" i="2"/>
  <c r="I198" i="2"/>
  <c r="H198" i="2"/>
  <c r="I221" i="2"/>
  <c r="H221" i="2"/>
  <c r="I8" i="2"/>
  <c r="H8" i="2"/>
  <c r="I216" i="2"/>
  <c r="H216" i="2"/>
  <c r="I125" i="2"/>
  <c r="H125" i="2"/>
  <c r="I158" i="2"/>
  <c r="H158" i="2"/>
  <c r="I91" i="2"/>
  <c r="H91" i="2"/>
  <c r="I129" i="2"/>
  <c r="H129" i="2"/>
  <c r="I82" i="2"/>
  <c r="H82" i="2"/>
  <c r="I121" i="2"/>
  <c r="H121" i="2"/>
  <c r="I146" i="2"/>
  <c r="H146" i="2"/>
  <c r="I201" i="2"/>
  <c r="H201" i="2"/>
  <c r="H58" i="2"/>
  <c r="I58" i="2"/>
  <c r="H131" i="2"/>
  <c r="I131" i="2"/>
  <c r="H162" i="2"/>
  <c r="I162" i="2"/>
  <c r="H185" i="2"/>
  <c r="I185" i="2"/>
  <c r="I130" i="2"/>
  <c r="H130" i="2"/>
  <c r="I183" i="2"/>
  <c r="H183" i="2"/>
  <c r="I203" i="2"/>
  <c r="H203" i="2"/>
  <c r="I140" i="2"/>
  <c r="H140" i="2"/>
  <c r="I222" i="2"/>
  <c r="H222" i="2"/>
  <c r="I165" i="2"/>
  <c r="H165" i="2"/>
  <c r="I122" i="2"/>
  <c r="H122" i="2"/>
  <c r="I60" i="2"/>
  <c r="H60" i="2"/>
  <c r="I95" i="2"/>
  <c r="H95" i="2"/>
  <c r="I102" i="2"/>
  <c r="H102" i="2"/>
  <c r="I120" i="2"/>
  <c r="H120" i="2"/>
  <c r="I27" i="2"/>
  <c r="H27" i="2"/>
  <c r="I153" i="2"/>
  <c r="H153" i="2"/>
  <c r="I214" i="2"/>
  <c r="H214" i="2"/>
  <c r="H144" i="2"/>
  <c r="I144" i="2"/>
  <c r="I178" i="2"/>
  <c r="H178" i="2"/>
  <c r="I40" i="2"/>
  <c r="H40" i="2"/>
  <c r="I182" i="2"/>
  <c r="H182" i="2"/>
  <c r="I85" i="2"/>
  <c r="H85" i="2"/>
  <c r="H188" i="2"/>
  <c r="I188" i="2"/>
  <c r="I53" i="2"/>
  <c r="H53" i="2"/>
  <c r="I207" i="2"/>
  <c r="H207" i="2"/>
  <c r="H6" i="2"/>
  <c r="I6" i="2"/>
  <c r="I150" i="2"/>
  <c r="H150" i="2"/>
  <c r="H145" i="2"/>
  <c r="I210" i="2"/>
  <c r="H210" i="2"/>
  <c r="I28" i="2"/>
  <c r="H28" i="2"/>
  <c r="I16" i="2"/>
  <c r="H16" i="2"/>
  <c r="I115" i="2"/>
  <c r="H115" i="2"/>
  <c r="I190" i="2"/>
  <c r="H190" i="2"/>
  <c r="I225" i="2"/>
  <c r="H225" i="2"/>
  <c r="I24" i="2"/>
  <c r="H24" i="2"/>
  <c r="I84" i="2"/>
  <c r="H84" i="2"/>
  <c r="I126" i="2"/>
  <c r="H126" i="2"/>
  <c r="I61" i="2"/>
  <c r="H61" i="2"/>
  <c r="I44" i="2"/>
  <c r="H44" i="2"/>
  <c r="I37" i="2"/>
  <c r="H37" i="2"/>
  <c r="I192" i="2"/>
  <c r="H192" i="2"/>
  <c r="J226" i="2"/>
  <c r="H212" i="2"/>
  <c r="I212" i="2"/>
  <c r="H200" i="2"/>
  <c r="I200" i="2"/>
  <c r="I75" i="2"/>
  <c r="H75" i="2"/>
  <c r="I81" i="2"/>
  <c r="H81" i="2"/>
  <c r="I57" i="2"/>
  <c r="H57" i="2"/>
  <c r="I191" i="2"/>
  <c r="H191" i="2"/>
  <c r="I168" i="2"/>
  <c r="H168" i="2"/>
  <c r="I17" i="2"/>
  <c r="H17" i="2"/>
  <c r="I109" i="2"/>
  <c r="H109" i="2"/>
  <c r="I208" i="2"/>
  <c r="H208" i="2"/>
  <c r="I189" i="2"/>
  <c r="H189" i="2"/>
  <c r="I187" i="2"/>
  <c r="H187" i="2"/>
  <c r="I86" i="2"/>
  <c r="H86" i="2"/>
  <c r="I47" i="2"/>
  <c r="H47" i="2"/>
  <c r="I181" i="2"/>
  <c r="H181" i="2"/>
  <c r="I195" i="2"/>
  <c r="H195" i="2"/>
  <c r="I70" i="2"/>
  <c r="H70" i="2"/>
  <c r="I87" i="2"/>
  <c r="H87" i="2"/>
  <c r="I54" i="2"/>
  <c r="H54" i="2"/>
  <c r="H79" i="2"/>
  <c r="I79" i="2"/>
  <c r="H112" i="2"/>
  <c r="I112" i="2"/>
  <c r="H46" i="2"/>
  <c r="I46" i="2"/>
  <c r="H148" i="2"/>
  <c r="I148" i="2"/>
  <c r="H169" i="2"/>
  <c r="I169" i="2"/>
  <c r="H30" i="2"/>
  <c r="I30" i="2"/>
  <c r="I107" i="2"/>
  <c r="H107" i="2"/>
  <c r="I215" i="2"/>
  <c r="H215" i="2"/>
  <c r="I96" i="2"/>
  <c r="H96" i="2"/>
  <c r="I19" i="2"/>
  <c r="H19" i="2"/>
  <c r="K226" i="2"/>
  <c r="I90" i="2"/>
  <c r="H90" i="2"/>
  <c r="I76" i="2"/>
  <c r="H76" i="2"/>
  <c r="I29" i="2"/>
  <c r="H29" i="2"/>
  <c r="I99" i="2"/>
  <c r="H99" i="2"/>
  <c r="I18" i="2"/>
  <c r="H18" i="2"/>
  <c r="H52" i="2"/>
  <c r="I52" i="2"/>
  <c r="I20" i="2"/>
  <c r="H20" i="2"/>
  <c r="H157" i="2"/>
  <c r="I157" i="2"/>
  <c r="I41" i="2"/>
  <c r="H41" i="2"/>
  <c r="I134" i="2"/>
  <c r="H134" i="2"/>
  <c r="I23" i="2"/>
  <c r="H23" i="2"/>
  <c r="I177" i="2"/>
  <c r="H177" i="2"/>
  <c r="I110" i="2"/>
  <c r="H110" i="2"/>
  <c r="I31" i="2"/>
  <c r="H31" i="2"/>
  <c r="I176" i="2"/>
  <c r="H176" i="2"/>
  <c r="I143" i="2"/>
  <c r="H143" i="2"/>
  <c r="I92" i="2"/>
  <c r="H92" i="2"/>
  <c r="I38" i="2"/>
  <c r="H38" i="2"/>
  <c r="I217" i="2"/>
  <c r="H217" i="2"/>
  <c r="I154" i="2"/>
  <c r="H154" i="2"/>
  <c r="I15" i="2"/>
  <c r="H15" i="2"/>
  <c r="I118" i="2"/>
  <c r="H118" i="2"/>
  <c r="I36" i="2"/>
  <c r="H36" i="2"/>
  <c r="I132" i="2"/>
  <c r="H132" i="2"/>
  <c r="I219" i="2"/>
  <c r="H219" i="2"/>
  <c r="I106" i="2"/>
  <c r="H106" i="2"/>
  <c r="I170" i="2"/>
  <c r="H170" i="2"/>
  <c r="I163" i="2"/>
  <c r="H163" i="2"/>
  <c r="I111" i="2"/>
  <c r="H111" i="2"/>
  <c r="H4" i="2"/>
  <c r="I4" i="2"/>
  <c r="H83" i="2"/>
  <c r="I83" i="2"/>
  <c r="I64" i="2"/>
  <c r="H64" i="2"/>
  <c r="H59" i="2"/>
  <c r="I59" i="2"/>
  <c r="H161" i="2"/>
  <c r="I161" i="2"/>
  <c r="H100" i="2"/>
  <c r="I100" i="2"/>
  <c r="H166" i="2"/>
  <c r="I166" i="2"/>
  <c r="I117" i="2"/>
  <c r="H117" i="2"/>
  <c r="I147" i="2"/>
  <c r="H147" i="2"/>
  <c r="I62" i="2"/>
  <c r="H62" i="2"/>
  <c r="I98" i="2"/>
  <c r="H98" i="2"/>
  <c r="I123" i="2"/>
  <c r="H123" i="2"/>
  <c r="I94" i="2"/>
  <c r="H94" i="2"/>
  <c r="I184" i="2"/>
  <c r="H184" i="2"/>
  <c r="I159" i="2"/>
  <c r="H159" i="2"/>
  <c r="I22" i="2"/>
  <c r="H22" i="2"/>
  <c r="I34" i="2"/>
  <c r="H34" i="2"/>
  <c r="I220" i="2"/>
  <c r="H220" i="2"/>
  <c r="I149" i="2"/>
  <c r="H149" i="2"/>
  <c r="I206" i="2"/>
  <c r="H206" i="2"/>
  <c r="I199" i="2"/>
  <c r="H199" i="2"/>
  <c r="I113" i="2"/>
  <c r="H113" i="2"/>
  <c r="H101" i="2"/>
  <c r="I101" i="2"/>
  <c r="I26" i="2"/>
  <c r="H26" i="2"/>
  <c r="H66" i="2"/>
  <c r="I66" i="2"/>
  <c r="I71" i="2"/>
  <c r="H71" i="2"/>
  <c r="H138" i="2"/>
  <c r="I138" i="2"/>
  <c r="I63" i="2"/>
  <c r="H63" i="2"/>
  <c r="I119" i="2"/>
  <c r="H119" i="2"/>
  <c r="I156" i="2"/>
  <c r="H156" i="2"/>
  <c r="I141" i="2"/>
  <c r="H141" i="2"/>
  <c r="H3" i="2"/>
  <c r="I3" i="2"/>
  <c r="F226" i="2"/>
  <c r="H226" i="2" s="1"/>
  <c r="I22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2FA778-5DEF-46C5-B2A4-6BD80D291A28}" odcFile="C:\Users\a.w.cwy2\Documents\My Data Sources\10.7.2.13 Fareportal.odc" keepAlive="1" name="10.7.2.13 Fareportal" type="5" refreshedVersion="7" background="1">
    <dbPr connection="Provider=MSOLAP.8;Persist Security Info=True;User ID=corp\a.w.cwy2;Initial Catalog=Fareportal;Data Source=10.7.2.13;Location=10.7.2.13;MDX Compatibility=1;Safety Options=2;MDX Missing Member Mode=Error;Update Isolation Level=2" command="Fareportal" commandType="1"/>
    <olapPr sendLocale="1" rowDrillCount="1000"/>
  </connection>
  <connection id="2" xr16:uid="{5E8AC362-CB0E-4507-B245-162361B3F0C6}" odcFile="C:\Users\a.w.cwy2\Documents\My Data Sources\10.7.2.13 Fareportal_Bookings_Searches_Hits.odc" keepAlive="1" name="10.7.2.13 Fareportal_Bookings_Searches_Hits" type="5" refreshedVersion="7" background="1">
    <dbPr connection="Provider=MSOLAP.8;Integrated Security=SSPI;Persist Security Info=True;Initial Catalog=Fareportal_Bookings_Searches_Hits;Data Source=10.7.2.13;MDX Compatibility=1;Safety Options=2;MDX Missing Member Mode=Error;Update Isolation Level=2" command="Fareportal_Bookings_Searches_Hit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3">
    <s v="10.7.2.13 Fareportal"/>
    <s v="{[_Lead Days].[Period].[All]}"/>
    <s v="{[Air Supplier].[Supplier Group].[Group Name].&amp;[Other],[Air Supplier].[Supplier Group].[Group Name].&amp;[Farebuzz],[Air Supplier].[Supplier Group].[Group Name].&amp;[Onetravel],[Air Supplier].[Supplier Group].[Group Name].&amp;[Travelong],[Air Supplier].[Supplier Group].[Group Name].&amp;[WK Travel]}"/>
    <s v="{[Air Booking Status].[Status].&amp;[45],[Air Booking Status].[Status].&amp;[50]}"/>
    <s v="{[_Portal].[Portal].[Portal Group].&amp;[Farebuzz],[_Portal].[Portal].[Portal Group].&amp;[CheapOair],[_Portal].[Portal].[Portal Group].&amp;[GetSetFly],[_Portal].[Portal].[Portal Group].&amp;[Onetravel]}"/>
    <s v="10.7.2.13 Fareportal_Bookings_Searches_Hits"/>
    <s v="{[_Transaction Date].[Month].[All]}"/>
    <s v="{[_Transaction Date].[Transaction Date].[Week].&amp;[06/06/2021-06/12/2021]&amp;[6],[_Transaction Date].[Transaction Date].[Week].&amp;[06/13/2021-06/19/2021]&amp;[6]}"/>
    <s v="{[_Transaction Date].[Transaction Date].[Quarter].&amp;[2021]&amp;[3],[_Transaction Date].[Transaction Date].[Quarter].&amp;[2021]&amp;[4],[_Transaction Date].[Transaction Date].[Month].&amp;[2021]&amp;[6]}"/>
    <s v="{[_Transaction Date].[Week Number].&amp;[25]}"/>
    <s v="{[_Transaction Date].[Transaction Date].[Quarter].&amp;[2019]&amp;[1],[_Transaction Date].[Transaction Date].[Quarter].&amp;[2021]&amp;[1],[_Transaction Date].[Transaction Date].[Month].&amp;[2019]&amp;[4],[_Transaction Date].[Transaction Date].[Month].&amp;[2019]&amp;[5],[_Transaction Date].[Transaction Date].[Month].&amp;[2021]&amp;[4],[_Transaction Date].[Transaction Date].[Month].&amp;[2021]&amp;[5],[_Transaction Date].[Transaction Date].[Week].&amp;[05/26/2019-06/01/2019]&amp;[6],[_Transaction Date].[Transaction Date].[Week].&amp;[06/02/2019-06/08/2019]&amp;[6],[_Transaction Date].[Transaction Date].[Week].&amp;[06/09/2019-06/15/2019]&amp;[6],[_Transaction Date].[Transaction Date].[Week].&amp;[06/16/2019-06/22/2019]&amp;[6],[_Transaction Date].[Transaction Date].[Week].&amp;[05/30/2021-06/05/2021]&amp;[6],[_Transaction Date].[Transaction Date].[Week].&amp;[06/06/2021-06/12/2021]&amp;[6],[_Transaction Date].[Transaction Date].[Date].&amp;[44359],[_Transaction Date].[Transaction Date].[Date].&amp;[44360],[_Transaction Date].[Transaction Date].[Date].&amp;[44361]}"/>
    <s v="{[Air Origin].[Country].&amp;[US]}"/>
    <s v="{[Air Actual Origin].[Country].[All]}"/>
  </metadataStrings>
  <mdxMetadata count="12">
    <mdx n="0" f="s">
      <ms ns="1" c="0"/>
    </mdx>
    <mdx n="0" f="s">
      <ms ns="2" c="0"/>
    </mdx>
    <mdx n="0" f="s">
      <ms ns="3" c="0"/>
    </mdx>
    <mdx n="0" f="s">
      <ms ns="4" c="0"/>
    </mdx>
    <mdx n="5" f="s">
      <ms ns="4" c="0"/>
    </mdx>
    <mdx n="5" f="s">
      <ms ns="6" c="0"/>
    </mdx>
    <mdx n="5" f="s">
      <ms ns="7" c="0"/>
    </mdx>
    <mdx n="0" f="s">
      <ms ns="8" c="0"/>
    </mdx>
    <mdx n="0" f="s">
      <ms ns="9" c="0"/>
    </mdx>
    <mdx n="0" f="s">
      <ms ns="10" c="0"/>
    </mdx>
    <mdx n="5" f="s">
      <ms ns="11" c="0"/>
    </mdx>
    <mdx n="0" f="s">
      <ms ns="12" c="0"/>
    </mdx>
  </mdx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<sst xmlns="http://schemas.openxmlformats.org/spreadsheetml/2006/main" count="63413" uniqueCount="10892">
  <si>
    <t>Airport Code</t>
  </si>
  <si>
    <t>City Code</t>
  </si>
  <si>
    <t>City Name</t>
  </si>
  <si>
    <t>State (US)</t>
  </si>
  <si>
    <t>State Name</t>
  </si>
  <si>
    <t>Country Code</t>
  </si>
  <si>
    <t>Country Name</t>
  </si>
  <si>
    <t xml:space="preserve">Region </t>
  </si>
  <si>
    <t>Region Name</t>
  </si>
  <si>
    <t>Continent</t>
  </si>
  <si>
    <t>Continent Name</t>
  </si>
  <si>
    <t>Vlookup List/Countries</t>
  </si>
  <si>
    <t>AAN</t>
  </si>
  <si>
    <t>Al Ain</t>
  </si>
  <si>
    <t>NULL</t>
  </si>
  <si>
    <t>AE</t>
  </si>
  <si>
    <t>United Arab Emirates</t>
  </si>
  <si>
    <t>ASI</t>
  </si>
  <si>
    <t>Asia</t>
  </si>
  <si>
    <t>AS</t>
  </si>
  <si>
    <t>Afghanistan</t>
  </si>
  <si>
    <t>AF</t>
  </si>
  <si>
    <t>AUH</t>
  </si>
  <si>
    <t>Abu Dhabi</t>
  </si>
  <si>
    <t>Albania</t>
  </si>
  <si>
    <t>AL</t>
  </si>
  <si>
    <t>DCG</t>
  </si>
  <si>
    <t>DXB</t>
  </si>
  <si>
    <t>Dubai</t>
  </si>
  <si>
    <t>Algeria</t>
  </si>
  <si>
    <t>DZ</t>
  </si>
  <si>
    <t>DJH</t>
  </si>
  <si>
    <t>American Samoa</t>
  </si>
  <si>
    <t>DWC</t>
  </si>
  <si>
    <t>Al Maktoum International</t>
  </si>
  <si>
    <t>Angola</t>
  </si>
  <si>
    <t>AO</t>
  </si>
  <si>
    <t>Anguilla</t>
  </si>
  <si>
    <t>AI</t>
  </si>
  <si>
    <t>FJR</t>
  </si>
  <si>
    <t>Al-Fujairah</t>
  </si>
  <si>
    <t>Antigua and Barbuda</t>
  </si>
  <si>
    <t>AG</t>
  </si>
  <si>
    <t>RKT</t>
  </si>
  <si>
    <t>Ras Al Khaimah</t>
  </si>
  <si>
    <t>Argentina</t>
  </si>
  <si>
    <t>AR</t>
  </si>
  <si>
    <t>SHJ</t>
  </si>
  <si>
    <t>Sharjah</t>
  </si>
  <si>
    <t>Armenia</t>
  </si>
  <si>
    <t>AM</t>
  </si>
  <si>
    <t>XNB</t>
  </si>
  <si>
    <t>Dubai Ey Bus Station</t>
  </si>
  <si>
    <t>Aruba</t>
  </si>
  <si>
    <t>AW</t>
  </si>
  <si>
    <t>ZVH</t>
  </si>
  <si>
    <t>Al Ain Bus Station</t>
  </si>
  <si>
    <t>Australia</t>
  </si>
  <si>
    <t>AU</t>
  </si>
  <si>
    <t>ZVJ</t>
  </si>
  <si>
    <t>Austria</t>
  </si>
  <si>
    <t>AT</t>
  </si>
  <si>
    <t>KBL</t>
  </si>
  <si>
    <t>Kabul</t>
  </si>
  <si>
    <t>Azerbaijan</t>
  </si>
  <si>
    <t>AZ</t>
  </si>
  <si>
    <t>KDH</t>
  </si>
  <si>
    <t>Kandahar</t>
  </si>
  <si>
    <t>Bahrain</t>
  </si>
  <si>
    <t>BH</t>
  </si>
  <si>
    <t>OAI</t>
  </si>
  <si>
    <t>Bagram</t>
  </si>
  <si>
    <t>Bangladesh</t>
  </si>
  <si>
    <t>BD</t>
  </si>
  <si>
    <t>ANU</t>
  </si>
  <si>
    <t>St. John's</t>
  </si>
  <si>
    <t>CAR</t>
  </si>
  <si>
    <t>Caribbean</t>
  </si>
  <si>
    <t>NA</t>
  </si>
  <si>
    <t>North America</t>
  </si>
  <si>
    <t>Barbados</t>
  </si>
  <si>
    <t>BB</t>
  </si>
  <si>
    <t>BBQ</t>
  </si>
  <si>
    <t>Barbuda</t>
  </si>
  <si>
    <t>Belarus</t>
  </si>
  <si>
    <t>BY</t>
  </si>
  <si>
    <t>AXA</t>
  </si>
  <si>
    <t>Belgium</t>
  </si>
  <si>
    <t>BE</t>
  </si>
  <si>
    <t>ASN</t>
  </si>
  <si>
    <t>Talladega</t>
  </si>
  <si>
    <t xml:space="preserve">US </t>
  </si>
  <si>
    <t>EUR</t>
  </si>
  <si>
    <t>Europe</t>
  </si>
  <si>
    <t>EU</t>
  </si>
  <si>
    <t>Belize</t>
  </si>
  <si>
    <t>BZ</t>
  </si>
  <si>
    <t>TIA</t>
  </si>
  <si>
    <t>Tirana</t>
  </si>
  <si>
    <t>Benin</t>
  </si>
  <si>
    <t>BJ</t>
  </si>
  <si>
    <t>EVN</t>
  </si>
  <si>
    <t>Yerevan</t>
  </si>
  <si>
    <t>Bermuda</t>
  </si>
  <si>
    <t>BM</t>
  </si>
  <si>
    <t>LWN</t>
  </si>
  <si>
    <t>Gyoumri</t>
  </si>
  <si>
    <t>Bhutan</t>
  </si>
  <si>
    <t>BT</t>
  </si>
  <si>
    <t>BON</t>
  </si>
  <si>
    <t>Bonaire</t>
  </si>
  <si>
    <t>AN</t>
  </si>
  <si>
    <t>Netherlands Antilles</t>
  </si>
  <si>
    <t>Bolivia</t>
  </si>
  <si>
    <t>BO</t>
  </si>
  <si>
    <t>CUR</t>
  </si>
  <si>
    <t>Curacao</t>
  </si>
  <si>
    <t>Bosnia and Herzegovina</t>
  </si>
  <si>
    <t>BA</t>
  </si>
  <si>
    <t>EUX</t>
  </si>
  <si>
    <t>St Eustatius</t>
  </si>
  <si>
    <t>Botswana</t>
  </si>
  <si>
    <t>BW</t>
  </si>
  <si>
    <t>SAB</t>
  </si>
  <si>
    <t>Saba Island</t>
  </si>
  <si>
    <t>Brazil</t>
  </si>
  <si>
    <t>BR</t>
  </si>
  <si>
    <t>SXM</t>
  </si>
  <si>
    <t>St Maarten</t>
  </si>
  <si>
    <t>British Virgin Islands</t>
  </si>
  <si>
    <t>VG</t>
  </si>
  <si>
    <t>BUG</t>
  </si>
  <si>
    <t>Benguela</t>
  </si>
  <si>
    <t>AFR</t>
  </si>
  <si>
    <t>Africa</t>
  </si>
  <si>
    <t>Brunei Darussalam</t>
  </si>
  <si>
    <t>BN</t>
  </si>
  <si>
    <t>CAB</t>
  </si>
  <si>
    <t>Cabinda</t>
  </si>
  <si>
    <t>Bulgaria</t>
  </si>
  <si>
    <t>BG</t>
  </si>
  <si>
    <t>CBT</t>
  </si>
  <si>
    <t>Catumbela</t>
  </si>
  <si>
    <t>Burkina Faso</t>
  </si>
  <si>
    <t>BF</t>
  </si>
  <si>
    <t>DUE</t>
  </si>
  <si>
    <t>Dundo</t>
  </si>
  <si>
    <t>Burma</t>
  </si>
  <si>
    <t>MM</t>
  </si>
  <si>
    <t>GXG</t>
  </si>
  <si>
    <t>Negage</t>
  </si>
  <si>
    <t>Burundi</t>
  </si>
  <si>
    <t>BI</t>
  </si>
  <si>
    <t>LAD</t>
  </si>
  <si>
    <t>Luanda</t>
  </si>
  <si>
    <t>Cambodia</t>
  </si>
  <si>
    <t>KH</t>
  </si>
  <si>
    <t>LUO</t>
  </si>
  <si>
    <t>Luena</t>
  </si>
  <si>
    <t>Cameroon</t>
  </si>
  <si>
    <t>CM</t>
  </si>
  <si>
    <t>MEG</t>
  </si>
  <si>
    <t>Malange</t>
  </si>
  <si>
    <t>Canada</t>
  </si>
  <si>
    <t>CA</t>
  </si>
  <si>
    <t>MSZ</t>
  </si>
  <si>
    <t>Namibe</t>
  </si>
  <si>
    <t>Cape Verde</t>
  </si>
  <si>
    <t>CV</t>
  </si>
  <si>
    <t>NOV</t>
  </si>
  <si>
    <t>Huambo</t>
  </si>
  <si>
    <t>Cayman Islands</t>
  </si>
  <si>
    <t>KY</t>
  </si>
  <si>
    <t>SDD</t>
  </si>
  <si>
    <t>Lubango</t>
  </si>
  <si>
    <t>Central African Republic</t>
  </si>
  <si>
    <t>CF</t>
  </si>
  <si>
    <t>SPP</t>
  </si>
  <si>
    <t>Menongue</t>
  </si>
  <si>
    <t>Chad</t>
  </si>
  <si>
    <t>TD</t>
  </si>
  <si>
    <t>SVP</t>
  </si>
  <si>
    <t>Kuito</t>
  </si>
  <si>
    <t>Chile</t>
  </si>
  <si>
    <t>CL</t>
  </si>
  <si>
    <t>SZA</t>
  </si>
  <si>
    <t>Soyo</t>
  </si>
  <si>
    <t>China</t>
  </si>
  <si>
    <t>CN</t>
  </si>
  <si>
    <t>VHC</t>
  </si>
  <si>
    <t>Saurimo</t>
  </si>
  <si>
    <t>Christmas Island</t>
  </si>
  <si>
    <t>CX</t>
  </si>
  <si>
    <t>VPE</t>
  </si>
  <si>
    <t>Ongiva</t>
  </si>
  <si>
    <t>Cocos (Keeling) Islands</t>
  </si>
  <si>
    <t>CC</t>
  </si>
  <si>
    <t>AEP</t>
  </si>
  <si>
    <t>BUE</t>
  </si>
  <si>
    <t>Buenos Aires</t>
  </si>
  <si>
    <t>SOA</t>
  </si>
  <si>
    <t>South America</t>
  </si>
  <si>
    <t>SA</t>
  </si>
  <si>
    <t>Colombia</t>
  </si>
  <si>
    <t>CO</t>
  </si>
  <si>
    <t>AFA</t>
  </si>
  <si>
    <t>San Rafael</t>
  </si>
  <si>
    <t>Comoros</t>
  </si>
  <si>
    <t>KM</t>
  </si>
  <si>
    <t>AOL</t>
  </si>
  <si>
    <t>Paso De Los Libres</t>
  </si>
  <si>
    <t>Congo, Democratic Republic of the</t>
  </si>
  <si>
    <t>CD</t>
  </si>
  <si>
    <t>ARR</t>
  </si>
  <si>
    <t>Alto Rio Senguerr</t>
  </si>
  <si>
    <t>Congo, Republic of the</t>
  </si>
  <si>
    <t>CG</t>
  </si>
  <si>
    <t>BHI</t>
  </si>
  <si>
    <t>Bahia Blanca</t>
  </si>
  <si>
    <t>Cook Islands</t>
  </si>
  <si>
    <t>CK</t>
  </si>
  <si>
    <t>BRC</t>
  </si>
  <si>
    <t>San Carlos DeBariloche</t>
  </si>
  <si>
    <t>Costa Rica</t>
  </si>
  <si>
    <t>CR</t>
  </si>
  <si>
    <t>Cote dIvoire</t>
  </si>
  <si>
    <t>CI</t>
  </si>
  <si>
    <t>CNQ</t>
  </si>
  <si>
    <t>Corrientes</t>
  </si>
  <si>
    <t>Croatia</t>
  </si>
  <si>
    <t>HR</t>
  </si>
  <si>
    <t>COC</t>
  </si>
  <si>
    <t>Concordia</t>
  </si>
  <si>
    <t>Cuba</t>
  </si>
  <si>
    <t>CU</t>
  </si>
  <si>
    <t>COR</t>
  </si>
  <si>
    <t>Cordoba</t>
  </si>
  <si>
    <t>Cyprus</t>
  </si>
  <si>
    <t>CY</t>
  </si>
  <si>
    <t>CPC</t>
  </si>
  <si>
    <t>San Martin DeLos Andes</t>
  </si>
  <si>
    <t>Czech Republic</t>
  </si>
  <si>
    <t>CZ</t>
  </si>
  <si>
    <t>CPG</t>
  </si>
  <si>
    <t>Carmen De Patagones BA</t>
  </si>
  <si>
    <t>Denmark</t>
  </si>
  <si>
    <t>DK</t>
  </si>
  <si>
    <t>CRD</t>
  </si>
  <si>
    <t>Comodoro Rivadavia</t>
  </si>
  <si>
    <t>Djibouti</t>
  </si>
  <si>
    <t>DJ</t>
  </si>
  <si>
    <t>CTC</t>
  </si>
  <si>
    <t>Catamarca</t>
  </si>
  <si>
    <t>Dominica</t>
  </si>
  <si>
    <t>DM</t>
  </si>
  <si>
    <t>CUT</t>
  </si>
  <si>
    <t>Cutral</t>
  </si>
  <si>
    <t>Dominican Republic</t>
  </si>
  <si>
    <t>DO</t>
  </si>
  <si>
    <t>EHL</t>
  </si>
  <si>
    <t>El Bolson</t>
  </si>
  <si>
    <t>East Timor</t>
  </si>
  <si>
    <t>TP</t>
  </si>
  <si>
    <t>EMX</t>
  </si>
  <si>
    <t>El Maiten</t>
  </si>
  <si>
    <t>Ecuador</t>
  </si>
  <si>
    <t>EC</t>
  </si>
  <si>
    <t>EPA</t>
  </si>
  <si>
    <t>El Palomar</t>
  </si>
  <si>
    <t>Egypt</t>
  </si>
  <si>
    <t>EG</t>
  </si>
  <si>
    <t>EQS</t>
  </si>
  <si>
    <t>Esquel</t>
  </si>
  <si>
    <t>El Salvador</t>
  </si>
  <si>
    <t>SV</t>
  </si>
  <si>
    <t>EZE</t>
  </si>
  <si>
    <t>Equatorial Guinea</t>
  </si>
  <si>
    <t>GQ</t>
  </si>
  <si>
    <t>FMA</t>
  </si>
  <si>
    <t>Formosa</t>
  </si>
  <si>
    <t>Eritrea</t>
  </si>
  <si>
    <t>ER</t>
  </si>
  <si>
    <t>FTE</t>
  </si>
  <si>
    <t>El Calafate</t>
  </si>
  <si>
    <t>Estonia</t>
  </si>
  <si>
    <t>EE</t>
  </si>
  <si>
    <t>GGS</t>
  </si>
  <si>
    <t>Gobernador Gregores</t>
  </si>
  <si>
    <t>Ethiopia</t>
  </si>
  <si>
    <t>ET</t>
  </si>
  <si>
    <t>IGR</t>
  </si>
  <si>
    <t>Iguazu</t>
  </si>
  <si>
    <t>Falkland Islands (Islas Malvinas)</t>
  </si>
  <si>
    <t>FK</t>
  </si>
  <si>
    <t>ING</t>
  </si>
  <si>
    <t>Lago Argentino</t>
  </si>
  <si>
    <t>Faroe Islands</t>
  </si>
  <si>
    <t>FO</t>
  </si>
  <si>
    <t>IRJ</t>
  </si>
  <si>
    <t>La Rioja</t>
  </si>
  <si>
    <t>Fiji</t>
  </si>
  <si>
    <t>FJ</t>
  </si>
  <si>
    <t>JSM</t>
  </si>
  <si>
    <t>Jose De San Martin</t>
  </si>
  <si>
    <t>Finland</t>
  </si>
  <si>
    <t>FI</t>
  </si>
  <si>
    <t>JUJ</t>
  </si>
  <si>
    <t>Jujuy</t>
  </si>
  <si>
    <t>France</t>
  </si>
  <si>
    <t>FR</t>
  </si>
  <si>
    <t>LCM</t>
  </si>
  <si>
    <t>La Combre</t>
  </si>
  <si>
    <t>French Guiana</t>
  </si>
  <si>
    <t>GF</t>
  </si>
  <si>
    <t>LUQ</t>
  </si>
  <si>
    <t>San Luis</t>
  </si>
  <si>
    <t>French Polynesia</t>
  </si>
  <si>
    <t>PF</t>
  </si>
  <si>
    <t>MDQ</t>
  </si>
  <si>
    <t>Mar Del Plata</t>
  </si>
  <si>
    <t>Gabon</t>
  </si>
  <si>
    <t>GA</t>
  </si>
  <si>
    <t>MDZ</t>
  </si>
  <si>
    <t>Mendoza</t>
  </si>
  <si>
    <t>Georgia</t>
  </si>
  <si>
    <t>GE</t>
  </si>
  <si>
    <t>MJR</t>
  </si>
  <si>
    <t>Miramar</t>
  </si>
  <si>
    <t>Germany</t>
  </si>
  <si>
    <t>DE</t>
  </si>
  <si>
    <t>NEC</t>
  </si>
  <si>
    <t>Necochea</t>
  </si>
  <si>
    <t>Ghana</t>
  </si>
  <si>
    <t>GH</t>
  </si>
  <si>
    <t>NQN</t>
  </si>
  <si>
    <t>Neuquen</t>
  </si>
  <si>
    <t>Gibraltar</t>
  </si>
  <si>
    <t>GI</t>
  </si>
  <si>
    <t>OES</t>
  </si>
  <si>
    <t>San Antonio Oeste</t>
  </si>
  <si>
    <t>Greece</t>
  </si>
  <si>
    <t>GR</t>
  </si>
  <si>
    <t>OYA</t>
  </si>
  <si>
    <t>Goya</t>
  </si>
  <si>
    <t>Greenland</t>
  </si>
  <si>
    <t>GL</t>
  </si>
  <si>
    <t>PMQ</t>
  </si>
  <si>
    <t>Perito Moreno</t>
  </si>
  <si>
    <t>Grenada</t>
  </si>
  <si>
    <t>GD</t>
  </si>
  <si>
    <t>PMY</t>
  </si>
  <si>
    <t>Puerto Madryn</t>
  </si>
  <si>
    <t>Guadeloupe</t>
  </si>
  <si>
    <t>GP</t>
  </si>
  <si>
    <t>PRA</t>
  </si>
  <si>
    <t>Parana</t>
  </si>
  <si>
    <t>Guam</t>
  </si>
  <si>
    <t>GU</t>
  </si>
  <si>
    <t>PRQ</t>
  </si>
  <si>
    <t>Pres. Roque Saenz Pena</t>
  </si>
  <si>
    <t>Guatemala</t>
  </si>
  <si>
    <t>GT</t>
  </si>
  <si>
    <t>PSS</t>
  </si>
  <si>
    <t>Posadas</t>
  </si>
  <si>
    <t>Guinea</t>
  </si>
  <si>
    <t>GN</t>
  </si>
  <si>
    <t>PUD</t>
  </si>
  <si>
    <t>Puerto Deseado</t>
  </si>
  <si>
    <t>Guinea-Bissau</t>
  </si>
  <si>
    <t>GW</t>
  </si>
  <si>
    <t>RCQ</t>
  </si>
  <si>
    <t>Reconquista</t>
  </si>
  <si>
    <t>Guyana</t>
  </si>
  <si>
    <t>GY</t>
  </si>
  <si>
    <t>RCU</t>
  </si>
  <si>
    <t>Rio Cuarto</t>
  </si>
  <si>
    <t>Haiti</t>
  </si>
  <si>
    <t>HT</t>
  </si>
  <si>
    <t>RDS</t>
  </si>
  <si>
    <t>Rincon de los Sauces</t>
  </si>
  <si>
    <t>Honduras</t>
  </si>
  <si>
    <t>HN</t>
  </si>
  <si>
    <t>REL</t>
  </si>
  <si>
    <t>Trelew</t>
  </si>
  <si>
    <t>Hong Kong (SAR)</t>
  </si>
  <si>
    <t>HK</t>
  </si>
  <si>
    <t>RES</t>
  </si>
  <si>
    <t>Resistencia</t>
  </si>
  <si>
    <t>Hungary</t>
  </si>
  <si>
    <t>HU</t>
  </si>
  <si>
    <t>RGA</t>
  </si>
  <si>
    <t>Rio Grande</t>
  </si>
  <si>
    <t>Iceland</t>
  </si>
  <si>
    <t>IS</t>
  </si>
  <si>
    <t>RGL</t>
  </si>
  <si>
    <t>Rio Gallegos</t>
  </si>
  <si>
    <t>India</t>
  </si>
  <si>
    <t>IN</t>
  </si>
  <si>
    <t>RLO</t>
  </si>
  <si>
    <t>Santa Rose de Conlara</t>
  </si>
  <si>
    <t>SL</t>
  </si>
  <si>
    <t>Indonesia</t>
  </si>
  <si>
    <t>ID</t>
  </si>
  <si>
    <t>ROS</t>
  </si>
  <si>
    <t>Rosario</t>
  </si>
  <si>
    <t>Iran</t>
  </si>
  <si>
    <t>IR</t>
  </si>
  <si>
    <t>ROY</t>
  </si>
  <si>
    <t>Rio Mayo</t>
  </si>
  <si>
    <t>Iraq</t>
  </si>
  <si>
    <t>IQ</t>
  </si>
  <si>
    <t>RSA</t>
  </si>
  <si>
    <t>Santa Rosa</t>
  </si>
  <si>
    <t>Ireland</t>
  </si>
  <si>
    <t>IE</t>
  </si>
  <si>
    <t>RYO</t>
  </si>
  <si>
    <t>Rio Turbio</t>
  </si>
  <si>
    <t>Israel</t>
  </si>
  <si>
    <t>IL</t>
  </si>
  <si>
    <t>RZA</t>
  </si>
  <si>
    <t>Santa Cruz</t>
  </si>
  <si>
    <t>Italy</t>
  </si>
  <si>
    <t>IT</t>
  </si>
  <si>
    <t>SDE</t>
  </si>
  <si>
    <t>Santiago Del Estero</t>
  </si>
  <si>
    <t>Jamaica</t>
  </si>
  <si>
    <t>JM</t>
  </si>
  <si>
    <t>SFN</t>
  </si>
  <si>
    <t>Santa Fe</t>
  </si>
  <si>
    <t>Japan</t>
  </si>
  <si>
    <t>JP</t>
  </si>
  <si>
    <t>SLA</t>
  </si>
  <si>
    <t>Salta</t>
  </si>
  <si>
    <t>Jordan</t>
  </si>
  <si>
    <t>JO</t>
  </si>
  <si>
    <t>SST</t>
  </si>
  <si>
    <t>Santa Teresita</t>
  </si>
  <si>
    <t>Kazakhstan</t>
  </si>
  <si>
    <t>KZ</t>
  </si>
  <si>
    <t>TDL</t>
  </si>
  <si>
    <t>Tandil</t>
  </si>
  <si>
    <t>Kenya</t>
  </si>
  <si>
    <t>KE</t>
  </si>
  <si>
    <t>TTG</t>
  </si>
  <si>
    <t>Tartagal</t>
  </si>
  <si>
    <t>Kiribati</t>
  </si>
  <si>
    <t>KI</t>
  </si>
  <si>
    <t>TUC</t>
  </si>
  <si>
    <t>Tucuman (Tucumán)</t>
  </si>
  <si>
    <t>Korea, South</t>
  </si>
  <si>
    <t>KR</t>
  </si>
  <si>
    <t>UAQ</t>
  </si>
  <si>
    <t>San Juan</t>
  </si>
  <si>
    <t>Kosovo</t>
  </si>
  <si>
    <t>XK</t>
  </si>
  <si>
    <t>ULA</t>
  </si>
  <si>
    <t>San Julian</t>
  </si>
  <si>
    <t>Kuwait</t>
  </si>
  <si>
    <t>KW</t>
  </si>
  <si>
    <t>USH</t>
  </si>
  <si>
    <t>Ushuaia</t>
  </si>
  <si>
    <t>Kyrgyzstan</t>
  </si>
  <si>
    <t>KG</t>
  </si>
  <si>
    <t>VDM</t>
  </si>
  <si>
    <t>Viedma</t>
  </si>
  <si>
    <t>Laos</t>
  </si>
  <si>
    <t>LA</t>
  </si>
  <si>
    <t>VLG</t>
  </si>
  <si>
    <t>Villa Gesell</t>
  </si>
  <si>
    <t>Latvia</t>
  </si>
  <si>
    <t>LV</t>
  </si>
  <si>
    <t>VME</t>
  </si>
  <si>
    <t>Villa Mercedes</t>
  </si>
  <si>
    <t>Lebanon</t>
  </si>
  <si>
    <t>LB</t>
  </si>
  <si>
    <t>OFU</t>
  </si>
  <si>
    <t>Ofu</t>
  </si>
  <si>
    <t>NOA</t>
  </si>
  <si>
    <t>OC</t>
  </si>
  <si>
    <t>Oceania</t>
  </si>
  <si>
    <t>Lesotho</t>
  </si>
  <si>
    <t>LS</t>
  </si>
  <si>
    <t>PPG</t>
  </si>
  <si>
    <t>Pago Pago</t>
  </si>
  <si>
    <t>Liberia</t>
  </si>
  <si>
    <t>LR</t>
  </si>
  <si>
    <t>TAV</t>
  </si>
  <si>
    <t>Tau</t>
  </si>
  <si>
    <t>Libya</t>
  </si>
  <si>
    <t>LY</t>
  </si>
  <si>
    <t>GGZ</t>
  </si>
  <si>
    <t>GRZ</t>
  </si>
  <si>
    <t>Graz</t>
  </si>
  <si>
    <t>Lithuania</t>
  </si>
  <si>
    <t>LT</t>
  </si>
  <si>
    <t>Luxembourg</t>
  </si>
  <si>
    <t>LU</t>
  </si>
  <si>
    <t>INN</t>
  </si>
  <si>
    <t>Innsbruck</t>
  </si>
  <si>
    <t>Macao</t>
  </si>
  <si>
    <t>MO</t>
  </si>
  <si>
    <t>KLU</t>
  </si>
  <si>
    <t>Klagenfurt</t>
  </si>
  <si>
    <t>Macedonia, The Former Yugoslav Republic of</t>
  </si>
  <si>
    <t>MK</t>
  </si>
  <si>
    <t>LNZ</t>
  </si>
  <si>
    <t>Linz</t>
  </si>
  <si>
    <t>Madagascar</t>
  </si>
  <si>
    <t>MG</t>
  </si>
  <si>
    <t>SZG</t>
  </si>
  <si>
    <t>Salzburg</t>
  </si>
  <si>
    <t>Malawi</t>
  </si>
  <si>
    <t>MW</t>
  </si>
  <si>
    <t>VIE</t>
  </si>
  <si>
    <t>Vienna (Wien)</t>
  </si>
  <si>
    <t>Malaysia</t>
  </si>
  <si>
    <t>MY</t>
  </si>
  <si>
    <t>ZSB</t>
  </si>
  <si>
    <t>Maldives</t>
  </si>
  <si>
    <t>MV</t>
  </si>
  <si>
    <t>AAB</t>
  </si>
  <si>
    <t>Arrabury</t>
  </si>
  <si>
    <t>SPA</t>
  </si>
  <si>
    <t>South Pacific</t>
  </si>
  <si>
    <t>Mali</t>
  </si>
  <si>
    <t>ML</t>
  </si>
  <si>
    <t>ABG</t>
  </si>
  <si>
    <t>Abingdon Downs</t>
  </si>
  <si>
    <t>Malta</t>
  </si>
  <si>
    <t>MT</t>
  </si>
  <si>
    <t>ABM</t>
  </si>
  <si>
    <t>Bamaga</t>
  </si>
  <si>
    <t>Marshall Islands</t>
  </si>
  <si>
    <t>MH</t>
  </si>
  <si>
    <t>ABX</t>
  </si>
  <si>
    <t>Albury</t>
  </si>
  <si>
    <t>Martinique</t>
  </si>
  <si>
    <t>MQ</t>
  </si>
  <si>
    <t>ADL</t>
  </si>
  <si>
    <t>Adelaide</t>
  </si>
  <si>
    <t>Mauritania</t>
  </si>
  <si>
    <t>MR</t>
  </si>
  <si>
    <t>AGW</t>
  </si>
  <si>
    <t>Agnew</t>
  </si>
  <si>
    <t>Mauritius</t>
  </si>
  <si>
    <t>MU</t>
  </si>
  <si>
    <t>ALH</t>
  </si>
  <si>
    <t>Albany</t>
  </si>
  <si>
    <t>Mayotte</t>
  </si>
  <si>
    <t>YT</t>
  </si>
  <si>
    <t>ARM</t>
  </si>
  <si>
    <t>Armidale</t>
  </si>
  <si>
    <t>Mexico</t>
  </si>
  <si>
    <t>MX</t>
  </si>
  <si>
    <t>ASP</t>
  </si>
  <si>
    <t>Alice Springs</t>
  </si>
  <si>
    <t>Micronesia, Federated States of</t>
  </si>
  <si>
    <t>FM</t>
  </si>
  <si>
    <t>AUD</t>
  </si>
  <si>
    <t>Augustus Downs</t>
  </si>
  <si>
    <t>Moldova</t>
  </si>
  <si>
    <t>MD</t>
  </si>
  <si>
    <t>AUU</t>
  </si>
  <si>
    <t>Aurukun Mission</t>
  </si>
  <si>
    <t>Monaco</t>
  </si>
  <si>
    <t>MC</t>
  </si>
  <si>
    <t>AVV</t>
  </si>
  <si>
    <t>Avalon</t>
  </si>
  <si>
    <t>Mongolia</t>
  </si>
  <si>
    <t>MN</t>
  </si>
  <si>
    <t>AXC</t>
  </si>
  <si>
    <t>Aramac</t>
  </si>
  <si>
    <t>Montenegro</t>
  </si>
  <si>
    <t>ME</t>
  </si>
  <si>
    <t>AYQ</t>
  </si>
  <si>
    <t>Ayers Rock</t>
  </si>
  <si>
    <t>Morocco</t>
  </si>
  <si>
    <t>MA</t>
  </si>
  <si>
    <t>AYR</t>
  </si>
  <si>
    <t>Ayr</t>
  </si>
  <si>
    <t>Mozambique</t>
  </si>
  <si>
    <t>MZ</t>
  </si>
  <si>
    <t>BCI</t>
  </si>
  <si>
    <t>Barcaldine</t>
  </si>
  <si>
    <t>Namibia</t>
  </si>
  <si>
    <t>BCK</t>
  </si>
  <si>
    <t>Bolwarra</t>
  </si>
  <si>
    <t>QL</t>
  </si>
  <si>
    <t>Nauru</t>
  </si>
  <si>
    <t>NR</t>
  </si>
  <si>
    <t>BCZ</t>
  </si>
  <si>
    <t>Bickerton Island</t>
  </si>
  <si>
    <t>Nepal</t>
  </si>
  <si>
    <t>NP</t>
  </si>
  <si>
    <t>BDB</t>
  </si>
  <si>
    <t>Bundaberg</t>
  </si>
  <si>
    <t>Netherlands</t>
  </si>
  <si>
    <t>NL</t>
  </si>
  <si>
    <t>BDD</t>
  </si>
  <si>
    <t>Badu Island</t>
  </si>
  <si>
    <t>BEO</t>
  </si>
  <si>
    <t>NTL</t>
  </si>
  <si>
    <t>Newcastle</t>
  </si>
  <si>
    <t>New Caledonia</t>
  </si>
  <si>
    <t>NC</t>
  </si>
  <si>
    <t>BEU</t>
  </si>
  <si>
    <t>Bedourie</t>
  </si>
  <si>
    <t>New Zealand</t>
  </si>
  <si>
    <t>NZ</t>
  </si>
  <si>
    <t>BFC</t>
  </si>
  <si>
    <t>Bloomfield</t>
  </si>
  <si>
    <t>Nicaragua</t>
  </si>
  <si>
    <t>NI</t>
  </si>
  <si>
    <t>BHQ</t>
  </si>
  <si>
    <t>Broken Hill</t>
  </si>
  <si>
    <t>Niger</t>
  </si>
  <si>
    <t>NE</t>
  </si>
  <si>
    <t>BHS</t>
  </si>
  <si>
    <t>Bathurst</t>
  </si>
  <si>
    <t>Nigeria</t>
  </si>
  <si>
    <t>NG</t>
  </si>
  <si>
    <t>BHT</t>
  </si>
  <si>
    <t>Brighton Downs</t>
  </si>
  <si>
    <t>Niue</t>
  </si>
  <si>
    <t>NU</t>
  </si>
  <si>
    <t>BIP</t>
  </si>
  <si>
    <t>Bulimba</t>
  </si>
  <si>
    <t>Norfolk Island</t>
  </si>
  <si>
    <t>NF</t>
  </si>
  <si>
    <t>BKP</t>
  </si>
  <si>
    <t>Barkly Downs</t>
  </si>
  <si>
    <t>Northern Mariana Islands</t>
  </si>
  <si>
    <t>MP</t>
  </si>
  <si>
    <t>BKQ</t>
  </si>
  <si>
    <t>Blackall</t>
  </si>
  <si>
    <t>Norway</t>
  </si>
  <si>
    <t>NO</t>
  </si>
  <si>
    <t>BLS</t>
  </si>
  <si>
    <t>Bollon</t>
  </si>
  <si>
    <t>Oman</t>
  </si>
  <si>
    <t>OM</t>
  </si>
  <si>
    <t>BLT</t>
  </si>
  <si>
    <t>Blackwater</t>
  </si>
  <si>
    <t>Pakistan</t>
  </si>
  <si>
    <t>PK</t>
  </si>
  <si>
    <t>BME</t>
  </si>
  <si>
    <t>Broome</t>
  </si>
  <si>
    <t>Palau</t>
  </si>
  <si>
    <t>PW</t>
  </si>
  <si>
    <t>BMP</t>
  </si>
  <si>
    <t>Brampton Island</t>
  </si>
  <si>
    <t>Panama</t>
  </si>
  <si>
    <t>PA</t>
  </si>
  <si>
    <t>BNE</t>
  </si>
  <si>
    <t>Brisbane</t>
  </si>
  <si>
    <t>Papua New Guinea</t>
  </si>
  <si>
    <t>PG</t>
  </si>
  <si>
    <t>BNK</t>
  </si>
  <si>
    <t>Ballina</t>
  </si>
  <si>
    <t>Paraguay</t>
  </si>
  <si>
    <t>PY</t>
  </si>
  <si>
    <t>BOX</t>
  </si>
  <si>
    <t>Borroloola</t>
  </si>
  <si>
    <t>Peru</t>
  </si>
  <si>
    <t>PE</t>
  </si>
  <si>
    <t>BQL</t>
  </si>
  <si>
    <t>Boulia</t>
  </si>
  <si>
    <t>Philippines</t>
  </si>
  <si>
    <t>PH</t>
  </si>
  <si>
    <t>BRJ</t>
  </si>
  <si>
    <t>Bright VIC</t>
  </si>
  <si>
    <t>VI</t>
  </si>
  <si>
    <t>Poland</t>
  </si>
  <si>
    <t>PL</t>
  </si>
  <si>
    <t>BRK</t>
  </si>
  <si>
    <t>Bourke</t>
  </si>
  <si>
    <t>Portugal</t>
  </si>
  <si>
    <t>PT</t>
  </si>
  <si>
    <t>BRT</t>
  </si>
  <si>
    <t>Bathurst Island</t>
  </si>
  <si>
    <t>Qatar</t>
  </si>
  <si>
    <t>QA</t>
  </si>
  <si>
    <t>BTD</t>
  </si>
  <si>
    <t>Brunette Downs</t>
  </si>
  <si>
    <t>NT</t>
  </si>
  <si>
    <t>Northwest Territories</t>
  </si>
  <si>
    <t>Réunion</t>
  </si>
  <si>
    <t>RE</t>
  </si>
  <si>
    <t>BUC</t>
  </si>
  <si>
    <t>Burketown</t>
  </si>
  <si>
    <t>Romania</t>
  </si>
  <si>
    <t>RO</t>
  </si>
  <si>
    <t>BVI</t>
  </si>
  <si>
    <t>Birdsville</t>
  </si>
  <si>
    <t>Russia</t>
  </si>
  <si>
    <t>RU</t>
  </si>
  <si>
    <t>BVW</t>
  </si>
  <si>
    <t>Batavia Downs</t>
  </si>
  <si>
    <t>Rwanda</t>
  </si>
  <si>
    <t>RW</t>
  </si>
  <si>
    <t>BWQ</t>
  </si>
  <si>
    <t>Brewarrina</t>
  </si>
  <si>
    <t>Saint Kitts and Nevis</t>
  </si>
  <si>
    <t>KN</t>
  </si>
  <si>
    <t>BWT</t>
  </si>
  <si>
    <t>Burnie</t>
  </si>
  <si>
    <t>Saint Lucia</t>
  </si>
  <si>
    <t>LC</t>
  </si>
  <si>
    <t>BWU</t>
  </si>
  <si>
    <t>SYD</t>
  </si>
  <si>
    <t>Sydney</t>
  </si>
  <si>
    <t>Saint Pierre and Miquelon</t>
  </si>
  <si>
    <t>PM</t>
  </si>
  <si>
    <t>CAZ</t>
  </si>
  <si>
    <t>Cobar</t>
  </si>
  <si>
    <t>Saint Vincent and The Grenadines</t>
  </si>
  <si>
    <t>VC</t>
  </si>
  <si>
    <t>CBI</t>
  </si>
  <si>
    <t>Cape Barren Island</t>
  </si>
  <si>
    <t>Samoa</t>
  </si>
  <si>
    <t>WS</t>
  </si>
  <si>
    <t>CBR</t>
  </si>
  <si>
    <t>Canberra</t>
  </si>
  <si>
    <t>São Tomé and Príncipe</t>
  </si>
  <si>
    <t>ST</t>
  </si>
  <si>
    <t>CED</t>
  </si>
  <si>
    <t>Ceduna</t>
  </si>
  <si>
    <t>Saudi Arabia</t>
  </si>
  <si>
    <t>CFS</t>
  </si>
  <si>
    <t>Coffs Harbour</t>
  </si>
  <si>
    <t>Senegal</t>
  </si>
  <si>
    <t>SN</t>
  </si>
  <si>
    <t>CKI</t>
  </si>
  <si>
    <t>Croker Island</t>
  </si>
  <si>
    <t>Serbia</t>
  </si>
  <si>
    <t>RS</t>
  </si>
  <si>
    <t>CMA</t>
  </si>
  <si>
    <t>Cunnamulla</t>
  </si>
  <si>
    <t>Seychelles</t>
  </si>
  <si>
    <t>SC</t>
  </si>
  <si>
    <t>CNB</t>
  </si>
  <si>
    <t>Coonamble</t>
  </si>
  <si>
    <t>Sierra Leone</t>
  </si>
  <si>
    <t>CNC</t>
  </si>
  <si>
    <t>Coconut Island</t>
  </si>
  <si>
    <t>Singapore</t>
  </si>
  <si>
    <t>SG</t>
  </si>
  <si>
    <t>CNJ</t>
  </si>
  <si>
    <t>Cloncurry</t>
  </si>
  <si>
    <t>Slovakia</t>
  </si>
  <si>
    <t>SK</t>
  </si>
  <si>
    <t>CNS</t>
  </si>
  <si>
    <t>Cairns</t>
  </si>
  <si>
    <t>Slovenia</t>
  </si>
  <si>
    <t>SI</t>
  </si>
  <si>
    <t>CPD</t>
  </si>
  <si>
    <t>Coober Pedy</t>
  </si>
  <si>
    <t>Solomon Islands</t>
  </si>
  <si>
    <t>SB</t>
  </si>
  <si>
    <t>CQP</t>
  </si>
  <si>
    <t>Cape Flattery</t>
  </si>
  <si>
    <t>Somalia</t>
  </si>
  <si>
    <t>SO</t>
  </si>
  <si>
    <t>CRH</t>
  </si>
  <si>
    <t>Cherribah</t>
  </si>
  <si>
    <t>South Africa</t>
  </si>
  <si>
    <t>ZA</t>
  </si>
  <si>
    <t>CRY</t>
  </si>
  <si>
    <t>Charlton Hill</t>
  </si>
  <si>
    <t>Spain</t>
  </si>
  <si>
    <t>ES</t>
  </si>
  <si>
    <t>CSI</t>
  </si>
  <si>
    <t>Casino</t>
  </si>
  <si>
    <t>Sri Lanka</t>
  </si>
  <si>
    <t>LK</t>
  </si>
  <si>
    <t>CTL</t>
  </si>
  <si>
    <t>Charleville</t>
  </si>
  <si>
    <t>St. Helena Island</t>
  </si>
  <si>
    <t>SH</t>
  </si>
  <si>
    <t>CTN</t>
  </si>
  <si>
    <t>Cooktown</t>
  </si>
  <si>
    <t>Sudan</t>
  </si>
  <si>
    <t>SD</t>
  </si>
  <si>
    <t>CUD</t>
  </si>
  <si>
    <t>Caloundra</t>
  </si>
  <si>
    <t>Suriname</t>
  </si>
  <si>
    <t>SR</t>
  </si>
  <si>
    <t>CUG</t>
  </si>
  <si>
    <t>Cudal</t>
  </si>
  <si>
    <t>Swaziland</t>
  </si>
  <si>
    <t>SZ</t>
  </si>
  <si>
    <t>CUQ</t>
  </si>
  <si>
    <t>Coen</t>
  </si>
  <si>
    <t>Sweden</t>
  </si>
  <si>
    <t>SE</t>
  </si>
  <si>
    <t>CVC</t>
  </si>
  <si>
    <t>Cleve</t>
  </si>
  <si>
    <t>Switzerland</t>
  </si>
  <si>
    <t>CH</t>
  </si>
  <si>
    <t>CVQ</t>
  </si>
  <si>
    <t>Carnarvon</t>
  </si>
  <si>
    <t>Syrian Arab Republic</t>
  </si>
  <si>
    <t>SY</t>
  </si>
  <si>
    <t>CWT</t>
  </si>
  <si>
    <t>Cowra</t>
  </si>
  <si>
    <t>Taiwan</t>
  </si>
  <si>
    <t>TW</t>
  </si>
  <si>
    <t>CWW</t>
  </si>
  <si>
    <t>Corowa</t>
  </si>
  <si>
    <t>Tajikistan</t>
  </si>
  <si>
    <t>TJ</t>
  </si>
  <si>
    <t>DBO</t>
  </si>
  <si>
    <t>Dubbo</t>
  </si>
  <si>
    <t>Tanzania</t>
  </si>
  <si>
    <t>TZ</t>
  </si>
  <si>
    <t>DDN</t>
  </si>
  <si>
    <t>Delta Downs</t>
  </si>
  <si>
    <t>Thailand</t>
  </si>
  <si>
    <t>TH</t>
  </si>
  <si>
    <t>DGE</t>
  </si>
  <si>
    <t>Mudgee</t>
  </si>
  <si>
    <t>The Bahamas</t>
  </si>
  <si>
    <t>BS</t>
  </si>
  <si>
    <t>DKI</t>
  </si>
  <si>
    <t>Dunk Island</t>
  </si>
  <si>
    <t>The Gambia</t>
  </si>
  <si>
    <t>GM</t>
  </si>
  <si>
    <t>DMD</t>
  </si>
  <si>
    <t>Doomadgee</t>
  </si>
  <si>
    <t>Togo</t>
  </si>
  <si>
    <t>TG</t>
  </si>
  <si>
    <t>DOX</t>
  </si>
  <si>
    <t>Dongara</t>
  </si>
  <si>
    <t>WA</t>
  </si>
  <si>
    <t>Washington</t>
  </si>
  <si>
    <t>Tonga</t>
  </si>
  <si>
    <t>TO</t>
  </si>
  <si>
    <t>DPO</t>
  </si>
  <si>
    <t>Devonport</t>
  </si>
  <si>
    <t>Trinidad and Tobago</t>
  </si>
  <si>
    <t>TT</t>
  </si>
  <si>
    <t>DRB</t>
  </si>
  <si>
    <t>Derby</t>
  </si>
  <si>
    <t>Tunisia</t>
  </si>
  <si>
    <t>TN</t>
  </si>
  <si>
    <t>DRD</t>
  </si>
  <si>
    <t>Dorunda Station</t>
  </si>
  <si>
    <t>Turkey</t>
  </si>
  <si>
    <t>TR</t>
  </si>
  <si>
    <t>DRN</t>
  </si>
  <si>
    <t>Dirranbandi</t>
  </si>
  <si>
    <t>Turkmenistan</t>
  </si>
  <si>
    <t>TM</t>
  </si>
  <si>
    <t>DRR</t>
  </si>
  <si>
    <t>Durrie</t>
  </si>
  <si>
    <t>Turks and Caicos Islands</t>
  </si>
  <si>
    <t>TC</t>
  </si>
  <si>
    <t>DRW</t>
  </si>
  <si>
    <t>Darwin</t>
  </si>
  <si>
    <t>Tuvalu</t>
  </si>
  <si>
    <t>TV</t>
  </si>
  <si>
    <t>DRY</t>
  </si>
  <si>
    <t>Drysdale River</t>
  </si>
  <si>
    <t>Uganda</t>
  </si>
  <si>
    <t>UG</t>
  </si>
  <si>
    <t>DVP</t>
  </si>
  <si>
    <t>Devenport Downs</t>
  </si>
  <si>
    <t>Ukraine</t>
  </si>
  <si>
    <t>UA</t>
  </si>
  <si>
    <t>DXD</t>
  </si>
  <si>
    <t>Dixie</t>
  </si>
  <si>
    <t>DYA</t>
  </si>
  <si>
    <t>Dysart Airport</t>
  </si>
  <si>
    <t>United Kingdom</t>
  </si>
  <si>
    <t>GB</t>
  </si>
  <si>
    <t>DYM</t>
  </si>
  <si>
    <t>Diamantina Lakes</t>
  </si>
  <si>
    <t>United States</t>
  </si>
  <si>
    <t>US</t>
  </si>
  <si>
    <t>EDR</t>
  </si>
  <si>
    <t>Edward River</t>
  </si>
  <si>
    <t>United States Minor Outlying Islands</t>
  </si>
  <si>
    <t>UM</t>
  </si>
  <si>
    <t>EIH</t>
  </si>
  <si>
    <t>Einasleigh</t>
  </si>
  <si>
    <t>Uruguay</t>
  </si>
  <si>
    <t>UY</t>
  </si>
  <si>
    <t>ELC</t>
  </si>
  <si>
    <t>Elcho Island</t>
  </si>
  <si>
    <t>Uzbekistan</t>
  </si>
  <si>
    <t>UZ</t>
  </si>
  <si>
    <t>EMD</t>
  </si>
  <si>
    <t>Emerald</t>
  </si>
  <si>
    <t>Vanuatu</t>
  </si>
  <si>
    <t>VU</t>
  </si>
  <si>
    <t>EPR</t>
  </si>
  <si>
    <t>Esperance</t>
  </si>
  <si>
    <t>Venezuela</t>
  </si>
  <si>
    <t>VE</t>
  </si>
  <si>
    <t>FIZ</t>
  </si>
  <si>
    <t>Fitzroy Crossing</t>
  </si>
  <si>
    <t>Vietnam</t>
  </si>
  <si>
    <t>VN</t>
  </si>
  <si>
    <t>FLS</t>
  </si>
  <si>
    <t>Flinders Island</t>
  </si>
  <si>
    <t>Virgin Islands</t>
  </si>
  <si>
    <t>GBL</t>
  </si>
  <si>
    <t>Goulburn Island</t>
  </si>
  <si>
    <t>Wallis and Futuna</t>
  </si>
  <si>
    <t>WF</t>
  </si>
  <si>
    <t>GBP</t>
  </si>
  <si>
    <t>Gambolla</t>
  </si>
  <si>
    <t>Yemen</t>
  </si>
  <si>
    <t>YE</t>
  </si>
  <si>
    <t>GEE</t>
  </si>
  <si>
    <t>Georgetown</t>
  </si>
  <si>
    <t>Zambia</t>
  </si>
  <si>
    <t>ZM</t>
  </si>
  <si>
    <t>GET</t>
  </si>
  <si>
    <t>Geraldton</t>
  </si>
  <si>
    <t>Zimbabwe</t>
  </si>
  <si>
    <t>ZW</t>
  </si>
  <si>
    <t>GEX</t>
  </si>
  <si>
    <t>Geelong</t>
  </si>
  <si>
    <t>GFF</t>
  </si>
  <si>
    <t>Griffith</t>
  </si>
  <si>
    <t>GFN</t>
  </si>
  <si>
    <t>Grafton</t>
  </si>
  <si>
    <t>GGD</t>
  </si>
  <si>
    <t>Gregory Down</t>
  </si>
  <si>
    <t>GIC</t>
  </si>
  <si>
    <t>Boigu Island</t>
  </si>
  <si>
    <t>GKL</t>
  </si>
  <si>
    <t>Great Keppel Island</t>
  </si>
  <si>
    <t>GLG</t>
  </si>
  <si>
    <t>Glengyle</t>
  </si>
  <si>
    <t>GLI</t>
  </si>
  <si>
    <t>Glen Innes</t>
  </si>
  <si>
    <t>GLM</t>
  </si>
  <si>
    <t>Glenormiston</t>
  </si>
  <si>
    <t>GLT</t>
  </si>
  <si>
    <t>Gladstone</t>
  </si>
  <si>
    <t>GOS</t>
  </si>
  <si>
    <t>Gosford</t>
  </si>
  <si>
    <t>GOV</t>
  </si>
  <si>
    <t>Gove</t>
  </si>
  <si>
    <t>GPN</t>
  </si>
  <si>
    <t>Garden Point</t>
  </si>
  <si>
    <t>GTE</t>
  </si>
  <si>
    <t>Groote Eylandt</t>
  </si>
  <si>
    <t>GTT</t>
  </si>
  <si>
    <t>GUL</t>
  </si>
  <si>
    <t>Goulburn</t>
  </si>
  <si>
    <t>GVP</t>
  </si>
  <si>
    <t>Greenvale Airport</t>
  </si>
  <si>
    <t>GYL</t>
  </si>
  <si>
    <t>Argyle</t>
  </si>
  <si>
    <t>HAT</t>
  </si>
  <si>
    <t>Heathlands</t>
  </si>
  <si>
    <t>HBA</t>
  </si>
  <si>
    <t>Hobart</t>
  </si>
  <si>
    <t>HCQ</t>
  </si>
  <si>
    <t>Halls Creek</t>
  </si>
  <si>
    <t>HGD</t>
  </si>
  <si>
    <t>Hughenden</t>
  </si>
  <si>
    <t>HID</t>
  </si>
  <si>
    <t>Horn Island</t>
  </si>
  <si>
    <t>HIG</t>
  </si>
  <si>
    <t>Highbury</t>
  </si>
  <si>
    <t>HIP</t>
  </si>
  <si>
    <t>Headingly</t>
  </si>
  <si>
    <t>HIS</t>
  </si>
  <si>
    <t>Hayman Island</t>
  </si>
  <si>
    <t>HLV</t>
  </si>
  <si>
    <t>Helenvale</t>
  </si>
  <si>
    <t>HOK</t>
  </si>
  <si>
    <t>Hooker Creek</t>
  </si>
  <si>
    <t>HPE</t>
  </si>
  <si>
    <t>Hopevale</t>
  </si>
  <si>
    <t>HTI</t>
  </si>
  <si>
    <t>Hamilton Island</t>
  </si>
  <si>
    <t>HVB</t>
  </si>
  <si>
    <t>Hervey Bay</t>
  </si>
  <si>
    <t>IFF</t>
  </si>
  <si>
    <t>Iffley</t>
  </si>
  <si>
    <t>IFL</t>
  </si>
  <si>
    <t>Innisfail</t>
  </si>
  <si>
    <t>IKP</t>
  </si>
  <si>
    <t>Inkerman</t>
  </si>
  <si>
    <t>INJ</t>
  </si>
  <si>
    <t>Injune</t>
  </si>
  <si>
    <t>IRG</t>
  </si>
  <si>
    <t>Lockhart River</t>
  </si>
  <si>
    <t>ISA</t>
  </si>
  <si>
    <t>Mount Isa</t>
  </si>
  <si>
    <t>ISI</t>
  </si>
  <si>
    <t>Isisford</t>
  </si>
  <si>
    <t>IVR</t>
  </si>
  <si>
    <t>Inverell</t>
  </si>
  <si>
    <t>JCK</t>
  </si>
  <si>
    <t>Julia Creek</t>
  </si>
  <si>
    <t>JUN</t>
  </si>
  <si>
    <t>Jundah</t>
  </si>
  <si>
    <t>KCE</t>
  </si>
  <si>
    <t>Collinsville</t>
  </si>
  <si>
    <t>KDB</t>
  </si>
  <si>
    <t>Kambalda</t>
  </si>
  <si>
    <t>KDS</t>
  </si>
  <si>
    <t>Kamaran Downs</t>
  </si>
  <si>
    <t>KFG</t>
  </si>
  <si>
    <t>Kalkurung</t>
  </si>
  <si>
    <t>KGC</t>
  </si>
  <si>
    <t>Kingscote</t>
  </si>
  <si>
    <t>KGI</t>
  </si>
  <si>
    <t>Kalgoorlie</t>
  </si>
  <si>
    <t>KGY</t>
  </si>
  <si>
    <t>Kingaroy</t>
  </si>
  <si>
    <t>KML</t>
  </si>
  <si>
    <t>Kamileroi</t>
  </si>
  <si>
    <t>KNS</t>
  </si>
  <si>
    <t>King Island</t>
  </si>
  <si>
    <t>KNX</t>
  </si>
  <si>
    <t>Kununurra</t>
  </si>
  <si>
    <t>KOH</t>
  </si>
  <si>
    <t>Koolatah</t>
  </si>
  <si>
    <t>KPP</t>
  </si>
  <si>
    <t>Kalpowar</t>
  </si>
  <si>
    <t>KPS</t>
  </si>
  <si>
    <t>Kempsey</t>
  </si>
  <si>
    <t>KRB</t>
  </si>
  <si>
    <t>Karumba</t>
  </si>
  <si>
    <t>KTA</t>
  </si>
  <si>
    <t>Karratha</t>
  </si>
  <si>
    <t>KTR</t>
  </si>
  <si>
    <t>Katherine</t>
  </si>
  <si>
    <t>KUG</t>
  </si>
  <si>
    <t>Kubin Island</t>
  </si>
  <si>
    <t>KWM</t>
  </si>
  <si>
    <t>Kowanyama</t>
  </si>
  <si>
    <t>LDC</t>
  </si>
  <si>
    <t>Lindeman Island</t>
  </si>
  <si>
    <t>LDH</t>
  </si>
  <si>
    <t>Lord Howe Island</t>
  </si>
  <si>
    <t>LEA</t>
  </si>
  <si>
    <t>Learmonth</t>
  </si>
  <si>
    <t>LEL</t>
  </si>
  <si>
    <t>Lake Evella</t>
  </si>
  <si>
    <t>LER</t>
  </si>
  <si>
    <t>Leinster</t>
  </si>
  <si>
    <t>LFP</t>
  </si>
  <si>
    <t>Lakefield</t>
  </si>
  <si>
    <t>LGH</t>
  </si>
  <si>
    <t>Leigh Creek</t>
  </si>
  <si>
    <t>LHG</t>
  </si>
  <si>
    <t>Lightning Ridge</t>
  </si>
  <si>
    <t>LKD</t>
  </si>
  <si>
    <t>Lakeland</t>
  </si>
  <si>
    <t>LLG</t>
  </si>
  <si>
    <t>Queensland</t>
  </si>
  <si>
    <t>LLP</t>
  </si>
  <si>
    <t>Linda Downs</t>
  </si>
  <si>
    <t>LNO</t>
  </si>
  <si>
    <t>Leonora</t>
  </si>
  <si>
    <t>LRE</t>
  </si>
  <si>
    <t>Longreach</t>
  </si>
  <si>
    <t>LST</t>
  </si>
  <si>
    <t>Launceston</t>
  </si>
  <si>
    <t>LSY</t>
  </si>
  <si>
    <t>Lismore</t>
  </si>
  <si>
    <t>LVO</t>
  </si>
  <si>
    <t>Laverton</t>
  </si>
  <si>
    <t>LZR</t>
  </si>
  <si>
    <t>Lizard Island</t>
  </si>
  <si>
    <t>MBH</t>
  </si>
  <si>
    <t>Maryborough</t>
  </si>
  <si>
    <t>MBW</t>
  </si>
  <si>
    <t>Moorabbin</t>
  </si>
  <si>
    <t>MCV</t>
  </si>
  <si>
    <t>Mcarthur River</t>
  </si>
  <si>
    <t>MCY</t>
  </si>
  <si>
    <t>Sunshine Coast</t>
  </si>
  <si>
    <t>MEB</t>
  </si>
  <si>
    <t>Melbourne</t>
  </si>
  <si>
    <t>MEL</t>
  </si>
  <si>
    <t>MGB</t>
  </si>
  <si>
    <t>Mount Gambier</t>
  </si>
  <si>
    <t>MGT</t>
  </si>
  <si>
    <t>Milingimbi</t>
  </si>
  <si>
    <t>MHU</t>
  </si>
  <si>
    <t>Mount Hotham</t>
  </si>
  <si>
    <t>MIM</t>
  </si>
  <si>
    <t>Merimbula</t>
  </si>
  <si>
    <t>MJK</t>
  </si>
  <si>
    <t>Monkey Mia</t>
  </si>
  <si>
    <t>MKR</t>
  </si>
  <si>
    <t>Meekatharra</t>
  </si>
  <si>
    <t>MKY</t>
  </si>
  <si>
    <t>Mackay</t>
  </si>
  <si>
    <t>MMG</t>
  </si>
  <si>
    <t>Mount Magnet</t>
  </si>
  <si>
    <t>MNG</t>
  </si>
  <si>
    <t>Maningrida</t>
  </si>
  <si>
    <t>MOV</t>
  </si>
  <si>
    <t>Moranbah</t>
  </si>
  <si>
    <t>MQL</t>
  </si>
  <si>
    <t>Mildura</t>
  </si>
  <si>
    <t>MRG</t>
  </si>
  <si>
    <t>Mareeba</t>
  </si>
  <si>
    <t>MRL</t>
  </si>
  <si>
    <t>Miners Lake</t>
  </si>
  <si>
    <t>MRZ</t>
  </si>
  <si>
    <t>Moree</t>
  </si>
  <si>
    <t>MTL</t>
  </si>
  <si>
    <t>Maitland</t>
  </si>
  <si>
    <t>MVH</t>
  </si>
  <si>
    <t>Macksville</t>
  </si>
  <si>
    <t>MVU</t>
  </si>
  <si>
    <t>Musgrave</t>
  </si>
  <si>
    <t>MWY</t>
  </si>
  <si>
    <t>Miranda Downs</t>
  </si>
  <si>
    <t>MXD</t>
  </si>
  <si>
    <t>Marion Downs</t>
  </si>
  <si>
    <t>MYA</t>
  </si>
  <si>
    <t>Moruya</t>
  </si>
  <si>
    <t>MYI</t>
  </si>
  <si>
    <t>Murray Island</t>
  </si>
  <si>
    <t>NAA</t>
  </si>
  <si>
    <t>Narrabri</t>
  </si>
  <si>
    <t>NBH</t>
  </si>
  <si>
    <t>Nambucca Heads</t>
  </si>
  <si>
    <t>NLF</t>
  </si>
  <si>
    <t>Darnley Island</t>
  </si>
  <si>
    <t>NMP</t>
  </si>
  <si>
    <t>New Moon</t>
  </si>
  <si>
    <t>NMR</t>
  </si>
  <si>
    <t>Nappamerry</t>
  </si>
  <si>
    <t>NRA</t>
  </si>
  <si>
    <t>Narrandera</t>
  </si>
  <si>
    <t>NTN</t>
  </si>
  <si>
    <t>Normanton</t>
  </si>
  <si>
    <t>NUB</t>
  </si>
  <si>
    <t>Numbulwar</t>
  </si>
  <si>
    <t>NYN</t>
  </si>
  <si>
    <t>Nyngan</t>
  </si>
  <si>
    <t>OAG</t>
  </si>
  <si>
    <t>Orange</t>
  </si>
  <si>
    <t>OKB</t>
  </si>
  <si>
    <t>Orchid Beach</t>
  </si>
  <si>
    <t>OKR</t>
  </si>
  <si>
    <t>Yorke Island</t>
  </si>
  <si>
    <t>OLP</t>
  </si>
  <si>
    <t>Olympic Dam</t>
  </si>
  <si>
    <t>ONG</t>
  </si>
  <si>
    <t>Mornington</t>
  </si>
  <si>
    <t>ONR</t>
  </si>
  <si>
    <t>Monkira</t>
  </si>
  <si>
    <t>OOL</t>
  </si>
  <si>
    <t>Gold Coast</t>
  </si>
  <si>
    <t>OOM</t>
  </si>
  <si>
    <t>Cooma</t>
  </si>
  <si>
    <t>OOR</t>
  </si>
  <si>
    <t>Mooraberree</t>
  </si>
  <si>
    <t>OXO</t>
  </si>
  <si>
    <t>Orientos</t>
  </si>
  <si>
    <t>OXY</t>
  </si>
  <si>
    <t>Morney</t>
  </si>
  <si>
    <t>PBO</t>
  </si>
  <si>
    <t>Paraburdoo</t>
  </si>
  <si>
    <t>PDN</t>
  </si>
  <si>
    <t>Parndana</t>
  </si>
  <si>
    <t>PEA</t>
  </si>
  <si>
    <t>Penneshaw</t>
  </si>
  <si>
    <t>PER</t>
  </si>
  <si>
    <t>Perth</t>
  </si>
  <si>
    <t>PHE</t>
  </si>
  <si>
    <t>Port Hedland</t>
  </si>
  <si>
    <t>PKE</t>
  </si>
  <si>
    <t>Parkes</t>
  </si>
  <si>
    <t>PLO</t>
  </si>
  <si>
    <t>Port Lincoln</t>
  </si>
  <si>
    <t>PMK</t>
  </si>
  <si>
    <t>Palm Island</t>
  </si>
  <si>
    <t>PPI</t>
  </si>
  <si>
    <t>Port Pirie</t>
  </si>
  <si>
    <t>PPP</t>
  </si>
  <si>
    <t>Proserpine</t>
  </si>
  <si>
    <t>PQQ</t>
  </si>
  <si>
    <t>Port Macquarie</t>
  </si>
  <si>
    <t>PTJ</t>
  </si>
  <si>
    <t>Portland</t>
  </si>
  <si>
    <t>PUG</t>
  </si>
  <si>
    <t>Port Augusta</t>
  </si>
  <si>
    <t>RAM</t>
  </si>
  <si>
    <t>Ramingining</t>
  </si>
  <si>
    <t>RCM</t>
  </si>
  <si>
    <t>Richmond</t>
  </si>
  <si>
    <t>RMA</t>
  </si>
  <si>
    <t>Roma</t>
  </si>
  <si>
    <t>ROK</t>
  </si>
  <si>
    <t>Rockhampton</t>
  </si>
  <si>
    <t>RPM</t>
  </si>
  <si>
    <t>Ngukurr</t>
  </si>
  <si>
    <t>SBR</t>
  </si>
  <si>
    <t>Saibai Island</t>
  </si>
  <si>
    <t>SGO</t>
  </si>
  <si>
    <t>St George</t>
  </si>
  <si>
    <t>SNB</t>
  </si>
  <si>
    <t>Snake Bay</t>
  </si>
  <si>
    <t>SYU</t>
  </si>
  <si>
    <t>Sue Island</t>
  </si>
  <si>
    <t>TCA</t>
  </si>
  <si>
    <t>Tennant Creek</t>
  </si>
  <si>
    <t>TGN</t>
  </si>
  <si>
    <t>Traralgon</t>
  </si>
  <si>
    <t>THG</t>
  </si>
  <si>
    <t>Thangool</t>
  </si>
  <si>
    <t>TMW</t>
  </si>
  <si>
    <t>Tamworth</t>
  </si>
  <si>
    <t>TPR</t>
  </si>
  <si>
    <t>Tom Price</t>
  </si>
  <si>
    <t>TRO</t>
  </si>
  <si>
    <t>Taree</t>
  </si>
  <si>
    <t>TSV</t>
  </si>
  <si>
    <t>Townsville</t>
  </si>
  <si>
    <t>TWB</t>
  </si>
  <si>
    <t>Toowoomba</t>
  </si>
  <si>
    <t>UBB</t>
  </si>
  <si>
    <t>Mabuiag Island</t>
  </si>
  <si>
    <t>UIR</t>
  </si>
  <si>
    <t>Quirindi</t>
  </si>
  <si>
    <t>NS</t>
  </si>
  <si>
    <t>Nova Scotia</t>
  </si>
  <si>
    <t>ULP</t>
  </si>
  <si>
    <t>Quilpie</t>
  </si>
  <si>
    <t>UTB</t>
  </si>
  <si>
    <t>Muttaburra</t>
  </si>
  <si>
    <t>VCD</t>
  </si>
  <si>
    <t>Victoria River Downs</t>
  </si>
  <si>
    <t>WEI</t>
  </si>
  <si>
    <t>Weipa</t>
  </si>
  <si>
    <t>WGA</t>
  </si>
  <si>
    <t>Wagga Wagga</t>
  </si>
  <si>
    <t>WGE</t>
  </si>
  <si>
    <t>Walgett</t>
  </si>
  <si>
    <t>WIN</t>
  </si>
  <si>
    <t>Winton</t>
  </si>
  <si>
    <t>WME</t>
  </si>
  <si>
    <t>Mount Keith</t>
  </si>
  <si>
    <t>WNR</t>
  </si>
  <si>
    <t>Windorah</t>
  </si>
  <si>
    <t>WOL</t>
  </si>
  <si>
    <t>Wollongong</t>
  </si>
  <si>
    <t>WSY</t>
  </si>
  <si>
    <t>Airlie Beach</t>
  </si>
  <si>
    <t>WTB</t>
  </si>
  <si>
    <t>Wellcamp</t>
  </si>
  <si>
    <t>WUD</t>
  </si>
  <si>
    <t>Wudinna</t>
  </si>
  <si>
    <t>WUN</t>
  </si>
  <si>
    <t>Wiluna</t>
  </si>
  <si>
    <t>WYA</t>
  </si>
  <si>
    <t>Whyalla</t>
  </si>
  <si>
    <t>XMC</t>
  </si>
  <si>
    <t>Mallacoota</t>
  </si>
  <si>
    <t>XMY</t>
  </si>
  <si>
    <t>Yam Island</t>
  </si>
  <si>
    <t>XTG</t>
  </si>
  <si>
    <t>Thargomindah</t>
  </si>
  <si>
    <t>ZBL</t>
  </si>
  <si>
    <t>Biloela</t>
  </si>
  <si>
    <t>ZBO</t>
  </si>
  <si>
    <t>Bowen</t>
  </si>
  <si>
    <t>ZNE</t>
  </si>
  <si>
    <t>Newman</t>
  </si>
  <si>
    <t>AUA</t>
  </si>
  <si>
    <t>BAK</t>
  </si>
  <si>
    <t>Baku</t>
  </si>
  <si>
    <t>GYD</t>
  </si>
  <si>
    <t>KVD</t>
  </si>
  <si>
    <t>Gyandzha</t>
  </si>
  <si>
    <t>ZXT</t>
  </si>
  <si>
    <t>BNX</t>
  </si>
  <si>
    <t>Banja Luka</t>
  </si>
  <si>
    <t>Bosnia Herzegovina</t>
  </si>
  <si>
    <t>OMO</t>
  </si>
  <si>
    <t>Mostar</t>
  </si>
  <si>
    <t>SJJ</t>
  </si>
  <si>
    <t>Sarajevo</t>
  </si>
  <si>
    <t>TZL</t>
  </si>
  <si>
    <t>Tuzla</t>
  </si>
  <si>
    <t>BGI</t>
  </si>
  <si>
    <t>Bridgetown</t>
  </si>
  <si>
    <t>BZL</t>
  </si>
  <si>
    <t>Barisal</t>
  </si>
  <si>
    <t>CGP</t>
  </si>
  <si>
    <t>Chittagong</t>
  </si>
  <si>
    <t>CXB</t>
  </si>
  <si>
    <t>Cox's Bazar</t>
  </si>
  <si>
    <t>DAC</t>
  </si>
  <si>
    <t>Dhaka</t>
  </si>
  <si>
    <t>IRD</t>
  </si>
  <si>
    <t>Ishurdi</t>
  </si>
  <si>
    <t>JSR</t>
  </si>
  <si>
    <t>Jessore</t>
  </si>
  <si>
    <t>RJH</t>
  </si>
  <si>
    <t>Rajshahi</t>
  </si>
  <si>
    <t>SPD</t>
  </si>
  <si>
    <t>Saidpur</t>
  </si>
  <si>
    <t>ZYL</t>
  </si>
  <si>
    <t>Sylhet</t>
  </si>
  <si>
    <t>ANR</t>
  </si>
  <si>
    <t>Antwerp</t>
  </si>
  <si>
    <t>BRU</t>
  </si>
  <si>
    <t>Brussels</t>
  </si>
  <si>
    <t>CRL</t>
  </si>
  <si>
    <t>GNE</t>
  </si>
  <si>
    <t>Ghent</t>
  </si>
  <si>
    <t>KJK</t>
  </si>
  <si>
    <t>Kortrijk</t>
  </si>
  <si>
    <t>LGG</t>
  </si>
  <si>
    <t>Liege</t>
  </si>
  <si>
    <t>OST</t>
  </si>
  <si>
    <t>Ostend</t>
  </si>
  <si>
    <t>ZWE</t>
  </si>
  <si>
    <t>Antwerp Central Railway Station</t>
  </si>
  <si>
    <t>ZYR</t>
  </si>
  <si>
    <t>BNR</t>
  </si>
  <si>
    <t>Banfora Airport</t>
  </si>
  <si>
    <t>BOY</t>
  </si>
  <si>
    <t>Bobo Dioulasso</t>
  </si>
  <si>
    <t>OUA</t>
  </si>
  <si>
    <t>Ouagadougou</t>
  </si>
  <si>
    <t>BOJ</t>
  </si>
  <si>
    <t>Bourgas</t>
  </si>
  <si>
    <t>PDV</t>
  </si>
  <si>
    <t>Plovdiv</t>
  </si>
  <si>
    <t>SOF</t>
  </si>
  <si>
    <t>Sofia</t>
  </si>
  <si>
    <t>VAR</t>
  </si>
  <si>
    <t>Varna</t>
  </si>
  <si>
    <t>VID</t>
  </si>
  <si>
    <t>Vidin</t>
  </si>
  <si>
    <t>BAH</t>
  </si>
  <si>
    <t>BJM</t>
  </si>
  <si>
    <t>Bujumbura</t>
  </si>
  <si>
    <t>GID</t>
  </si>
  <si>
    <t>Gitega</t>
  </si>
  <si>
    <t>COO</t>
  </si>
  <si>
    <t>Cotonou</t>
  </si>
  <si>
    <t>BDA</t>
  </si>
  <si>
    <t>BWN</t>
  </si>
  <si>
    <t>Bandar Seri Begawan</t>
  </si>
  <si>
    <t>CBB</t>
  </si>
  <si>
    <t>Cochabamba</t>
  </si>
  <si>
    <t>CIJ</t>
  </si>
  <si>
    <t>Cobija</t>
  </si>
  <si>
    <t>GYA</t>
  </si>
  <si>
    <t>Guayaramerin</t>
  </si>
  <si>
    <t>LPB</t>
  </si>
  <si>
    <t>La Paz</t>
  </si>
  <si>
    <t>POI</t>
  </si>
  <si>
    <t>Potosi</t>
  </si>
  <si>
    <t>PSZ</t>
  </si>
  <si>
    <t>Puerto Suarez</t>
  </si>
  <si>
    <t>RIB</t>
  </si>
  <si>
    <t>Riberalta</t>
  </si>
  <si>
    <t>SRE</t>
  </si>
  <si>
    <t>Sucre</t>
  </si>
  <si>
    <t>SRZ</t>
  </si>
  <si>
    <t>TDD</t>
  </si>
  <si>
    <t>Trinidad</t>
  </si>
  <si>
    <t>TJA</t>
  </si>
  <si>
    <t>Tarija</t>
  </si>
  <si>
    <t>VVI</t>
  </si>
  <si>
    <t>AAX</t>
  </si>
  <si>
    <t>Araxa</t>
  </si>
  <si>
    <t>AFL</t>
  </si>
  <si>
    <t>Alta Floresta</t>
  </si>
  <si>
    <t>AIF</t>
  </si>
  <si>
    <t>Assis</t>
  </si>
  <si>
    <t>AIR</t>
  </si>
  <si>
    <t>Aripuana</t>
  </si>
  <si>
    <t>AJU</t>
  </si>
  <si>
    <t>Aracaju</t>
  </si>
  <si>
    <t>ALT</t>
  </si>
  <si>
    <t>Alenquer</t>
  </si>
  <si>
    <t>APS</t>
  </si>
  <si>
    <t>Anapolis</t>
  </si>
  <si>
    <t>APU</t>
  </si>
  <si>
    <t>Apucarana</t>
  </si>
  <si>
    <t>APX</t>
  </si>
  <si>
    <t>Arapongas</t>
  </si>
  <si>
    <t>AQA</t>
  </si>
  <si>
    <t>Araquara</t>
  </si>
  <si>
    <t>ARU</t>
  </si>
  <si>
    <t>Aracatuba</t>
  </si>
  <si>
    <t>ATM</t>
  </si>
  <si>
    <t>Altamira</t>
  </si>
  <si>
    <t>AUX</t>
  </si>
  <si>
    <t>Araguaina</t>
  </si>
  <si>
    <t>AXE</t>
  </si>
  <si>
    <t>Xanxere</t>
  </si>
  <si>
    <t>BAU</t>
  </si>
  <si>
    <t>Bauru</t>
  </si>
  <si>
    <t>BEL</t>
  </si>
  <si>
    <t>Belem</t>
  </si>
  <si>
    <t>BFH</t>
  </si>
  <si>
    <t>Curitiba</t>
  </si>
  <si>
    <t>BGV</t>
  </si>
  <si>
    <t>Bento Goncalves</t>
  </si>
  <si>
    <t>BHZ</t>
  </si>
  <si>
    <t>Belo Horizonte</t>
  </si>
  <si>
    <t>BJP</t>
  </si>
  <si>
    <t>Braganca Paulista</t>
  </si>
  <si>
    <t>SP</t>
  </si>
  <si>
    <t>BNU</t>
  </si>
  <si>
    <t>Blumenau</t>
  </si>
  <si>
    <t>South Carolina</t>
  </si>
  <si>
    <t>BPS</t>
  </si>
  <si>
    <t>Porto Seguro</t>
  </si>
  <si>
    <t>BRA</t>
  </si>
  <si>
    <t>Barreiras</t>
  </si>
  <si>
    <t>BSB</t>
  </si>
  <si>
    <t>Brasilia</t>
  </si>
  <si>
    <t>BVB</t>
  </si>
  <si>
    <t>Boa Vista</t>
  </si>
  <si>
    <t>BVH</t>
  </si>
  <si>
    <t>Vilhena</t>
  </si>
  <si>
    <t>BVS</t>
  </si>
  <si>
    <t>Breves</t>
  </si>
  <si>
    <t>CAC</t>
  </si>
  <si>
    <t>Cascavel</t>
  </si>
  <si>
    <t>CAF</t>
  </si>
  <si>
    <t>Carauari</t>
  </si>
  <si>
    <t>CAW</t>
  </si>
  <si>
    <t>Campos</t>
  </si>
  <si>
    <t>CCM</t>
  </si>
  <si>
    <t>Criciuma</t>
  </si>
  <si>
    <t>CFB</t>
  </si>
  <si>
    <t>Cabo Frio</t>
  </si>
  <si>
    <t>CFC</t>
  </si>
  <si>
    <t>Cacador</t>
  </si>
  <si>
    <t>CGB</t>
  </si>
  <si>
    <t>Cuiaba</t>
  </si>
  <si>
    <t>CGH</t>
  </si>
  <si>
    <t>SAO</t>
  </si>
  <si>
    <t>Sao Paulo</t>
  </si>
  <si>
    <t>CGR</t>
  </si>
  <si>
    <t>Campo Grande</t>
  </si>
  <si>
    <t>CIZ</t>
  </si>
  <si>
    <t>COARI</t>
  </si>
  <si>
    <t>CKS</t>
  </si>
  <si>
    <t>Carajas</t>
  </si>
  <si>
    <t>CLV</t>
  </si>
  <si>
    <t>CALDAS NOVAS</t>
  </si>
  <si>
    <t>CMG</t>
  </si>
  <si>
    <t>Corumba</t>
  </si>
  <si>
    <t>CNF</t>
  </si>
  <si>
    <t>CPQ</t>
  </si>
  <si>
    <t>Campinas</t>
  </si>
  <si>
    <t>CPV</t>
  </si>
  <si>
    <t>Campina Grande</t>
  </si>
  <si>
    <t>CQS</t>
  </si>
  <si>
    <t>Costa Marques</t>
  </si>
  <si>
    <t>CWB</t>
  </si>
  <si>
    <t>CXJ</t>
  </si>
  <si>
    <t>Caxias Do Sul</t>
  </si>
  <si>
    <t>CZS</t>
  </si>
  <si>
    <t>Cruzeiro Do Sul</t>
  </si>
  <si>
    <t>DOU</t>
  </si>
  <si>
    <t>Dourados</t>
  </si>
  <si>
    <t>ERM</t>
  </si>
  <si>
    <t>Erechim</t>
  </si>
  <si>
    <t>ERN</t>
  </si>
  <si>
    <t>Eirunepe</t>
  </si>
  <si>
    <t>FEC</t>
  </si>
  <si>
    <t>FEIRA DE SANTANA</t>
  </si>
  <si>
    <t>FEJ</t>
  </si>
  <si>
    <t>Feijo</t>
  </si>
  <si>
    <t>FEN</t>
  </si>
  <si>
    <t>Fernando De Noronha</t>
  </si>
  <si>
    <t>FLN</t>
  </si>
  <si>
    <t>Florianopolis</t>
  </si>
  <si>
    <t>FOR</t>
  </si>
  <si>
    <t>Fortaleza</t>
  </si>
  <si>
    <t>FRC</t>
  </si>
  <si>
    <t>Franca</t>
  </si>
  <si>
    <t>GEL</t>
  </si>
  <si>
    <t>Santo Angelo</t>
  </si>
  <si>
    <t>GIG</t>
  </si>
  <si>
    <t>RIO</t>
  </si>
  <si>
    <t>Rio De Janeiro</t>
  </si>
  <si>
    <t>GJM</t>
  </si>
  <si>
    <t>Guajara-Mirim</t>
  </si>
  <si>
    <t>GMS</t>
  </si>
  <si>
    <t>Guimaraes</t>
  </si>
  <si>
    <t>GPB</t>
  </si>
  <si>
    <t>Gauarapuava</t>
  </si>
  <si>
    <t>GRU</t>
  </si>
  <si>
    <t>GUZ</t>
  </si>
  <si>
    <t>Guarapari</t>
  </si>
  <si>
    <t>GVR</t>
  </si>
  <si>
    <t>Governador Valadares</t>
  </si>
  <si>
    <t>GYN</t>
  </si>
  <si>
    <t>Goiania</t>
  </si>
  <si>
    <t>IDO</t>
  </si>
  <si>
    <t>Santa Isabel do Morro</t>
  </si>
  <si>
    <t>IGU</t>
  </si>
  <si>
    <t>Iguassu Falls</t>
  </si>
  <si>
    <t>IMP</t>
  </si>
  <si>
    <t>Imperatriz</t>
  </si>
  <si>
    <t>IOS</t>
  </si>
  <si>
    <t>Ilheus</t>
  </si>
  <si>
    <t>IPN</t>
  </si>
  <si>
    <t>Ipatinga</t>
  </si>
  <si>
    <t>ITB</t>
  </si>
  <si>
    <t>Itaituba</t>
  </si>
  <si>
    <t>ITE</t>
  </si>
  <si>
    <t>Itubera</t>
  </si>
  <si>
    <t>ITN</t>
  </si>
  <si>
    <t>Itabuna</t>
  </si>
  <si>
    <t>IZA</t>
  </si>
  <si>
    <t>Juiz de Fora</t>
  </si>
  <si>
    <t>JCB</t>
  </si>
  <si>
    <t>Joacaba</t>
  </si>
  <si>
    <t>JCR</t>
  </si>
  <si>
    <t>Jacareacanga</t>
  </si>
  <si>
    <t>JDF</t>
  </si>
  <si>
    <t>Juiz De Fora</t>
  </si>
  <si>
    <t>JDO</t>
  </si>
  <si>
    <t>Juazeiro Do Norte</t>
  </si>
  <si>
    <t>JIA</t>
  </si>
  <si>
    <t>Juina</t>
  </si>
  <si>
    <t>JOI</t>
  </si>
  <si>
    <t>Joinville</t>
  </si>
  <si>
    <t>JPA</t>
  </si>
  <si>
    <t>Joao Pessoa</t>
  </si>
  <si>
    <t>JPR</t>
  </si>
  <si>
    <t>Ji-Parana</t>
  </si>
  <si>
    <t>JRN</t>
  </si>
  <si>
    <t>Juruena</t>
  </si>
  <si>
    <t>JTC</t>
  </si>
  <si>
    <t>BAURU</t>
  </si>
  <si>
    <t>JUA</t>
  </si>
  <si>
    <t>Juara</t>
  </si>
  <si>
    <t>LAJ</t>
  </si>
  <si>
    <t>Lages</t>
  </si>
  <si>
    <t>LBR</t>
  </si>
  <si>
    <t>Labrea</t>
  </si>
  <si>
    <t>LDB</t>
  </si>
  <si>
    <t>Londrina</t>
  </si>
  <si>
    <t>LEC</t>
  </si>
  <si>
    <t>Lencois</t>
  </si>
  <si>
    <t>LIP</t>
  </si>
  <si>
    <t>Lins</t>
  </si>
  <si>
    <t>MAB</t>
  </si>
  <si>
    <t>Maraba</t>
  </si>
  <si>
    <t>MAO</t>
  </si>
  <si>
    <t>Manaus</t>
  </si>
  <si>
    <t>MBK</t>
  </si>
  <si>
    <t>Matupa</t>
  </si>
  <si>
    <t>MCP</t>
  </si>
  <si>
    <t>Macapa</t>
  </si>
  <si>
    <t>MCZ</t>
  </si>
  <si>
    <t>Maceio</t>
  </si>
  <si>
    <t>MEA</t>
  </si>
  <si>
    <t>Macae</t>
  </si>
  <si>
    <t>MEU</t>
  </si>
  <si>
    <t>Monte Dourado</t>
  </si>
  <si>
    <t>MGF</t>
  </si>
  <si>
    <t>Maringa</t>
  </si>
  <si>
    <t>MII</t>
  </si>
  <si>
    <t>Marilia</t>
  </si>
  <si>
    <t>MOC</t>
  </si>
  <si>
    <t>Montes Claros</t>
  </si>
  <si>
    <t>MTE</t>
  </si>
  <si>
    <t>Monte Alegre</t>
  </si>
  <si>
    <t>MVS</t>
  </si>
  <si>
    <t>Mucuri</t>
  </si>
  <si>
    <t>NAT</t>
  </si>
  <si>
    <t>Natal</t>
  </si>
  <si>
    <t>NTM</t>
  </si>
  <si>
    <t>Miracena Do Norte</t>
  </si>
  <si>
    <t>NVT</t>
  </si>
  <si>
    <t>Navegantes</t>
  </si>
  <si>
    <t>OAL</t>
  </si>
  <si>
    <t>CACCOAL</t>
  </si>
  <si>
    <t>OBI</t>
  </si>
  <si>
    <t>Obidos</t>
  </si>
  <si>
    <t>OPS</t>
  </si>
  <si>
    <t>Sinop</t>
  </si>
  <si>
    <t>ORX</t>
  </si>
  <si>
    <t>Oriximina</t>
  </si>
  <si>
    <t>OYK</t>
  </si>
  <si>
    <t>Oiapoque</t>
  </si>
  <si>
    <t>PAV</t>
  </si>
  <si>
    <t>PAULO AFONSO</t>
  </si>
  <si>
    <t>PBQ</t>
  </si>
  <si>
    <t>Pimenta Bueno</t>
  </si>
  <si>
    <t>PET</t>
  </si>
  <si>
    <t>Pelotas</t>
  </si>
  <si>
    <t>PFB</t>
  </si>
  <si>
    <t>Passo Fundo</t>
  </si>
  <si>
    <t>PHB</t>
  </si>
  <si>
    <t>Parnaiba</t>
  </si>
  <si>
    <t>PIN</t>
  </si>
  <si>
    <t>Parintins</t>
  </si>
  <si>
    <t>PLU</t>
  </si>
  <si>
    <t>PMW</t>
  </si>
  <si>
    <t>Palmas</t>
  </si>
  <si>
    <t>PNB</t>
  </si>
  <si>
    <t>PORTO NACIONAL</t>
  </si>
  <si>
    <t>PNG</t>
  </si>
  <si>
    <t>Paranagua</t>
  </si>
  <si>
    <t>PNZ</t>
  </si>
  <si>
    <t>Petrolina</t>
  </si>
  <si>
    <t>POA</t>
  </si>
  <si>
    <t>Porto Alegre</t>
  </si>
  <si>
    <t>POJ</t>
  </si>
  <si>
    <t>Patos De Minas</t>
  </si>
  <si>
    <t>PPB</t>
  </si>
  <si>
    <t>Presidente Prudente</t>
  </si>
  <si>
    <t>PTQ</t>
  </si>
  <si>
    <t>Porto de Moz</t>
  </si>
  <si>
    <t>PVH</t>
  </si>
  <si>
    <t>Porto Velho</t>
  </si>
  <si>
    <t>RAO</t>
  </si>
  <si>
    <t>Ribeirao Preto</t>
  </si>
  <si>
    <t>RBR</t>
  </si>
  <si>
    <t>Rio Branco</t>
  </si>
  <si>
    <t>REC</t>
  </si>
  <si>
    <t>Recife</t>
  </si>
  <si>
    <t>REZ</t>
  </si>
  <si>
    <t>Resende</t>
  </si>
  <si>
    <t>RIA</t>
  </si>
  <si>
    <t>Santa Maria</t>
  </si>
  <si>
    <t>RIG</t>
  </si>
  <si>
    <t>ROO</t>
  </si>
  <si>
    <t>Rondonopolis</t>
  </si>
  <si>
    <t>RVD</t>
  </si>
  <si>
    <t>Rio Verde</t>
  </si>
  <si>
    <t>SDU</t>
  </si>
  <si>
    <t>SJK</t>
  </si>
  <si>
    <t>Sao Jose Dos Campos</t>
  </si>
  <si>
    <t>SJL</t>
  </si>
  <si>
    <t>Sao Gabriel</t>
  </si>
  <si>
    <t>SJP</t>
  </si>
  <si>
    <t>Sao Jose Do Rio Preto</t>
  </si>
  <si>
    <t>SLZ</t>
  </si>
  <si>
    <t>Sao Luiz</t>
  </si>
  <si>
    <t>SOD</t>
  </si>
  <si>
    <t>Sorocaba</t>
  </si>
  <si>
    <t>SRA</t>
  </si>
  <si>
    <t>SSA</t>
  </si>
  <si>
    <t>Salvador</t>
  </si>
  <si>
    <t>STM</t>
  </si>
  <si>
    <t>Santarem (Santarém)</t>
  </si>
  <si>
    <t>TBT</t>
  </si>
  <si>
    <t>Tabatinga</t>
  </si>
  <si>
    <t>TFF</t>
  </si>
  <si>
    <t>Tefe</t>
  </si>
  <si>
    <t>THE</t>
  </si>
  <si>
    <t>Teresina</t>
  </si>
  <si>
    <t>TJL</t>
  </si>
  <si>
    <t>TRES LAGOAS</t>
  </si>
  <si>
    <t>TMT</t>
  </si>
  <si>
    <t>Trombetas</t>
  </si>
  <si>
    <t>TOW</t>
  </si>
  <si>
    <t>Toledo</t>
  </si>
  <si>
    <t>TRQ</t>
  </si>
  <si>
    <t>Tarauaca</t>
  </si>
  <si>
    <t>TUR</t>
  </si>
  <si>
    <t>Tucurui</t>
  </si>
  <si>
    <t>TXF</t>
  </si>
  <si>
    <t>TEIXEIRA FREITAS</t>
  </si>
  <si>
    <t>UBA</t>
  </si>
  <si>
    <t>Uberaba</t>
  </si>
  <si>
    <t>UDI</t>
  </si>
  <si>
    <t>Uberlandia</t>
  </si>
  <si>
    <t>UNA</t>
  </si>
  <si>
    <t>Una</t>
  </si>
  <si>
    <t>URG</t>
  </si>
  <si>
    <t>Uruguaiana</t>
  </si>
  <si>
    <t>VAG</t>
  </si>
  <si>
    <t>Varginha</t>
  </si>
  <si>
    <t>VAL</t>
  </si>
  <si>
    <t>VALENCA</t>
  </si>
  <si>
    <t>VCP</t>
  </si>
  <si>
    <t>VDC</t>
  </si>
  <si>
    <t>Vitoria Da Conquista</t>
  </si>
  <si>
    <t>VIX</t>
  </si>
  <si>
    <t>Vitoria</t>
  </si>
  <si>
    <t>XAP</t>
  </si>
  <si>
    <t>Chapeco</t>
  </si>
  <si>
    <t>ASD</t>
  </si>
  <si>
    <t>Andros Town</t>
  </si>
  <si>
    <t>Bahamas</t>
  </si>
  <si>
    <t>ATC</t>
  </si>
  <si>
    <t>Arthur's Town</t>
  </si>
  <si>
    <t>AXP</t>
  </si>
  <si>
    <t>Spring Point</t>
  </si>
  <si>
    <t>BIM</t>
  </si>
  <si>
    <t>Bimini</t>
  </si>
  <si>
    <t>CRI</t>
  </si>
  <si>
    <t>Crooked Island</t>
  </si>
  <si>
    <t>ELH</t>
  </si>
  <si>
    <t>North Eleuthera</t>
  </si>
  <si>
    <t>FPO</t>
  </si>
  <si>
    <t>Freeport</t>
  </si>
  <si>
    <t>GGT</t>
  </si>
  <si>
    <t>George Town</t>
  </si>
  <si>
    <t>GHB</t>
  </si>
  <si>
    <t>Governors Harbour</t>
  </si>
  <si>
    <t>IGA</t>
  </si>
  <si>
    <t>Inagua</t>
  </si>
  <si>
    <t>LGI</t>
  </si>
  <si>
    <t>Long Island</t>
  </si>
  <si>
    <t>MAY</t>
  </si>
  <si>
    <t>Mangrove Cay</t>
  </si>
  <si>
    <t>MHH</t>
  </si>
  <si>
    <t>Marsh Harbour</t>
  </si>
  <si>
    <t>MYG</t>
  </si>
  <si>
    <t>Mayaguana</t>
  </si>
  <si>
    <t>NAS</t>
  </si>
  <si>
    <t>Nassau</t>
  </si>
  <si>
    <t>PID</t>
  </si>
  <si>
    <t>RSD</t>
  </si>
  <si>
    <t>Rock Sound</t>
  </si>
  <si>
    <t>SAQ</t>
  </si>
  <si>
    <t>San Andros</t>
  </si>
  <si>
    <t>SML</t>
  </si>
  <si>
    <t>Stella Maris</t>
  </si>
  <si>
    <t>TBI</t>
  </si>
  <si>
    <t>The Bight</t>
  </si>
  <si>
    <t>TCB</t>
  </si>
  <si>
    <t>Treasure Cay</t>
  </si>
  <si>
    <t>TZN</t>
  </si>
  <si>
    <t>South Andros</t>
  </si>
  <si>
    <t>ZSA</t>
  </si>
  <si>
    <t>San Salvador</t>
  </si>
  <si>
    <t>PBH</t>
  </si>
  <si>
    <t>Paro</t>
  </si>
  <si>
    <t>BBK</t>
  </si>
  <si>
    <t>Kasane</t>
  </si>
  <si>
    <t>FRW</t>
  </si>
  <si>
    <t>Francistown</t>
  </si>
  <si>
    <t>GBE</t>
  </si>
  <si>
    <t>Gaborone</t>
  </si>
  <si>
    <t>MUB</t>
  </si>
  <si>
    <t>Maun</t>
  </si>
  <si>
    <t>TLD</t>
  </si>
  <si>
    <t>Tuli Lodge</t>
  </si>
  <si>
    <t>GNA</t>
  </si>
  <si>
    <t>Grodna</t>
  </si>
  <si>
    <t>MHP</t>
  </si>
  <si>
    <t>MSQ</t>
  </si>
  <si>
    <t>Minsk</t>
  </si>
  <si>
    <t>VTB</t>
  </si>
  <si>
    <t>Vitebsk</t>
  </si>
  <si>
    <t>BCV</t>
  </si>
  <si>
    <t>Belmopan</t>
  </si>
  <si>
    <t>CEA</t>
  </si>
  <si>
    <t>Central America</t>
  </si>
  <si>
    <t>BGK</t>
  </si>
  <si>
    <t>Big Creek</t>
  </si>
  <si>
    <t>BZE</t>
  </si>
  <si>
    <t>Belize City</t>
  </si>
  <si>
    <t>CUK</t>
  </si>
  <si>
    <t>Caye Caulker</t>
  </si>
  <si>
    <t>CYC</t>
  </si>
  <si>
    <t>Caye Chapel</t>
  </si>
  <si>
    <t>CYD</t>
  </si>
  <si>
    <t>San Ignacio</t>
  </si>
  <si>
    <t>CZH</t>
  </si>
  <si>
    <t>Corozal</t>
  </si>
  <si>
    <t>DGA</t>
  </si>
  <si>
    <t>Dangriga</t>
  </si>
  <si>
    <t>INB</t>
  </si>
  <si>
    <t>Indepencence</t>
  </si>
  <si>
    <t>ORZ</t>
  </si>
  <si>
    <t>Orange Walk</t>
  </si>
  <si>
    <t>PLJ</t>
  </si>
  <si>
    <t>Placencia</t>
  </si>
  <si>
    <t>PND</t>
  </si>
  <si>
    <t>Punta Gorda</t>
  </si>
  <si>
    <t>SPR</t>
  </si>
  <si>
    <t>San Pedro</t>
  </si>
  <si>
    <t>TZA</t>
  </si>
  <si>
    <t>BELIZE CITY MNP</t>
  </si>
  <si>
    <t>AKV</t>
  </si>
  <si>
    <t>Akulivik</t>
  </si>
  <si>
    <t>QC</t>
  </si>
  <si>
    <t>Quebec</t>
  </si>
  <si>
    <t>DUQ</t>
  </si>
  <si>
    <t>Duncan/Quam</t>
  </si>
  <si>
    <t>BC</t>
  </si>
  <si>
    <t>British Columbia</t>
  </si>
  <si>
    <t>ERL</t>
  </si>
  <si>
    <t>Erenhot</t>
  </si>
  <si>
    <t>ILF</t>
  </si>
  <si>
    <t>Ilford</t>
  </si>
  <si>
    <t>MB</t>
  </si>
  <si>
    <t>Manitoba</t>
  </si>
  <si>
    <t>KEW</t>
  </si>
  <si>
    <t>Keewaywin</t>
  </si>
  <si>
    <t>ON</t>
  </si>
  <si>
    <t>Ontario</t>
  </si>
  <si>
    <t>KIF</t>
  </si>
  <si>
    <t>Kingfisher Lake</t>
  </si>
  <si>
    <t>LAK</t>
  </si>
  <si>
    <t>Aklavik NT</t>
  </si>
  <si>
    <t>MSA</t>
  </si>
  <si>
    <t>Muskrat Dam</t>
  </si>
  <si>
    <t>PIW</t>
  </si>
  <si>
    <t>Pikwitonei</t>
  </si>
  <si>
    <t>QBC</t>
  </si>
  <si>
    <t>Bella Coola</t>
  </si>
  <si>
    <t>SUR</t>
  </si>
  <si>
    <t>Summer Beaver</t>
  </si>
  <si>
    <t>WNN</t>
  </si>
  <si>
    <t>Wunnummin Lake</t>
  </si>
  <si>
    <t>XBB</t>
  </si>
  <si>
    <t>Blubber Bay</t>
  </si>
  <si>
    <t>XBE</t>
  </si>
  <si>
    <t>Bearskin Lake</t>
  </si>
  <si>
    <t>XBR</t>
  </si>
  <si>
    <t>Brockville</t>
  </si>
  <si>
    <t>XCM</t>
  </si>
  <si>
    <t>Chatham</t>
  </si>
  <si>
    <t>XDS</t>
  </si>
  <si>
    <t>YOW</t>
  </si>
  <si>
    <t>Ottawa</t>
  </si>
  <si>
    <t>XEC</t>
  </si>
  <si>
    <t>YQG</t>
  </si>
  <si>
    <t>Windsor</t>
  </si>
  <si>
    <t>XGR</t>
  </si>
  <si>
    <t>Kangiqsualujjuaq</t>
  </si>
  <si>
    <t>XKS</t>
  </si>
  <si>
    <t>Kasabonika</t>
  </si>
  <si>
    <t>XLB</t>
  </si>
  <si>
    <t>Lac Brochet</t>
  </si>
  <si>
    <t>XPK</t>
  </si>
  <si>
    <t>Pukatawagan</t>
  </si>
  <si>
    <t>XQU</t>
  </si>
  <si>
    <t>Qualicum</t>
  </si>
  <si>
    <t>XSI</t>
  </si>
  <si>
    <t>South Indian Lake</t>
  </si>
  <si>
    <t>XTL</t>
  </si>
  <si>
    <t>Tadoule Lake</t>
  </si>
  <si>
    <t>YAA</t>
  </si>
  <si>
    <t>Anahim Lake</t>
  </si>
  <si>
    <t>YAB</t>
  </si>
  <si>
    <t>Arctic Bay</t>
  </si>
  <si>
    <t>Nunavut</t>
  </si>
  <si>
    <t>YAC</t>
  </si>
  <si>
    <t>Cat Lake</t>
  </si>
  <si>
    <t>YAG</t>
  </si>
  <si>
    <t>Fort Frances</t>
  </si>
  <si>
    <t>YAL</t>
  </si>
  <si>
    <t>Alert Bay</t>
  </si>
  <si>
    <t>YAM</t>
  </si>
  <si>
    <t>Sault Ste Marie</t>
  </si>
  <si>
    <t>YAQ</t>
  </si>
  <si>
    <t>Maple Bay</t>
  </si>
  <si>
    <t>YAT</t>
  </si>
  <si>
    <t>Attawapiskat</t>
  </si>
  <si>
    <t>YAV</t>
  </si>
  <si>
    <t>Miner's Bay</t>
  </si>
  <si>
    <t>YAX</t>
  </si>
  <si>
    <t>Angling Lake</t>
  </si>
  <si>
    <t>YAY</t>
  </si>
  <si>
    <t>St Anthony</t>
  </si>
  <si>
    <t>Newfoundland</t>
  </si>
  <si>
    <t>YAZ</t>
  </si>
  <si>
    <t>Tofino</t>
  </si>
  <si>
    <t>YBA</t>
  </si>
  <si>
    <t>Banff</t>
  </si>
  <si>
    <t>AB</t>
  </si>
  <si>
    <t>Alberta</t>
  </si>
  <si>
    <t>YBB</t>
  </si>
  <si>
    <t>Kugaaruk</t>
  </si>
  <si>
    <t>YBC</t>
  </si>
  <si>
    <t>Baie Comeau</t>
  </si>
  <si>
    <t>YBE</t>
  </si>
  <si>
    <t>Uranium City</t>
  </si>
  <si>
    <t>Saskatchewan</t>
  </si>
  <si>
    <t>YBG</t>
  </si>
  <si>
    <t>Bagotville</t>
  </si>
  <si>
    <t>YBH</t>
  </si>
  <si>
    <t>Bull Harbour</t>
  </si>
  <si>
    <t>YBI</t>
  </si>
  <si>
    <t>Black Tickle</t>
  </si>
  <si>
    <t>YBK</t>
  </si>
  <si>
    <t>Baker Lake</t>
  </si>
  <si>
    <t>YBL</t>
  </si>
  <si>
    <t>Campbell River</t>
  </si>
  <si>
    <t>YBQ</t>
  </si>
  <si>
    <t>Telegraph Harbour</t>
  </si>
  <si>
    <t>YBT</t>
  </si>
  <si>
    <t>Brochet</t>
  </si>
  <si>
    <t>YBW</t>
  </si>
  <si>
    <t>Bedwell Harbor</t>
  </si>
  <si>
    <t>YBX</t>
  </si>
  <si>
    <t>Blanc Sablon</t>
  </si>
  <si>
    <t>YBZ</t>
  </si>
  <si>
    <t>YTO</t>
  </si>
  <si>
    <t>Toronto</t>
  </si>
  <si>
    <t>YCA</t>
  </si>
  <si>
    <t>Courtenay</t>
  </si>
  <si>
    <t>YCB</t>
  </si>
  <si>
    <t>Cambridge Bay</t>
  </si>
  <si>
    <t>YCC</t>
  </si>
  <si>
    <t>Cornwall</t>
  </si>
  <si>
    <t>YCD</t>
  </si>
  <si>
    <t>Nanaimo</t>
  </si>
  <si>
    <t>YCG</t>
  </si>
  <si>
    <t>Castlegar</t>
  </si>
  <si>
    <t>YCH</t>
  </si>
  <si>
    <t>Miramichi</t>
  </si>
  <si>
    <t>NB</t>
  </si>
  <si>
    <t>New Brunswick</t>
  </si>
  <si>
    <t>YCK</t>
  </si>
  <si>
    <t>Colville Lake</t>
  </si>
  <si>
    <t>YCM</t>
  </si>
  <si>
    <t>St Catharines</t>
  </si>
  <si>
    <t>YCO</t>
  </si>
  <si>
    <t>Kugluktuk/Coppermine</t>
  </si>
  <si>
    <t>YCS</t>
  </si>
  <si>
    <t>Chesterfield Inlet</t>
  </si>
  <si>
    <t>YCT</t>
  </si>
  <si>
    <t>Coronation</t>
  </si>
  <si>
    <t>YCY</t>
  </si>
  <si>
    <t>Clyde River</t>
  </si>
  <si>
    <t>YCZ</t>
  </si>
  <si>
    <t>Fairmont Springs</t>
  </si>
  <si>
    <t>YDA</t>
  </si>
  <si>
    <t>Dawson City</t>
  </si>
  <si>
    <t>Yukon Territory</t>
  </si>
  <si>
    <t>YDF</t>
  </si>
  <si>
    <t>Deer Lake</t>
  </si>
  <si>
    <t>YDG</t>
  </si>
  <si>
    <t>Digby</t>
  </si>
  <si>
    <t>YDI</t>
  </si>
  <si>
    <t>Davis Inlet</t>
  </si>
  <si>
    <t>YDN</t>
  </si>
  <si>
    <t>Dauphin</t>
  </si>
  <si>
    <t>YDP</t>
  </si>
  <si>
    <t>Nain</t>
  </si>
  <si>
    <t>YDQ</t>
  </si>
  <si>
    <t>Dawson Creek</t>
  </si>
  <si>
    <t>YEA</t>
  </si>
  <si>
    <t>Edmonton</t>
  </si>
  <si>
    <t>YEB</t>
  </si>
  <si>
    <t>Bar River</t>
  </si>
  <si>
    <t>YEG</t>
  </si>
  <si>
    <t>YEK</t>
  </si>
  <si>
    <t>Arviat</t>
  </si>
  <si>
    <t>YER</t>
  </si>
  <si>
    <t>Fort Severn</t>
  </si>
  <si>
    <t>YEV</t>
  </si>
  <si>
    <t>Inuvik</t>
  </si>
  <si>
    <t>YEY</t>
  </si>
  <si>
    <t>Amos</t>
  </si>
  <si>
    <t>YFA</t>
  </si>
  <si>
    <t>Fort Albany</t>
  </si>
  <si>
    <t>YFB</t>
  </si>
  <si>
    <t>Iqaluit</t>
  </si>
  <si>
    <t>YFC</t>
  </si>
  <si>
    <t>Fredericton</t>
  </si>
  <si>
    <t>YFE</t>
  </si>
  <si>
    <t>Forestville</t>
  </si>
  <si>
    <t>YFH</t>
  </si>
  <si>
    <t>Fort Hope</t>
  </si>
  <si>
    <t>YFJ</t>
  </si>
  <si>
    <t>Snare Lake</t>
  </si>
  <si>
    <t>YFO</t>
  </si>
  <si>
    <t>Flin Flon</t>
  </si>
  <si>
    <t>YFS</t>
  </si>
  <si>
    <t>Fort Simpson</t>
  </si>
  <si>
    <t>YFX</t>
  </si>
  <si>
    <t>Fox Harbour</t>
  </si>
  <si>
    <t>YGB</t>
  </si>
  <si>
    <t>Gillies Bay</t>
  </si>
  <si>
    <t>YGH</t>
  </si>
  <si>
    <t>Fort Good Hope</t>
  </si>
  <si>
    <t>YGK</t>
  </si>
  <si>
    <t>Kingston</t>
  </si>
  <si>
    <t>YGL</t>
  </si>
  <si>
    <t>La Grande</t>
  </si>
  <si>
    <t>YGO</t>
  </si>
  <si>
    <t>Gods Narrows</t>
  </si>
  <si>
    <t>YGP</t>
  </si>
  <si>
    <t>Gaspe</t>
  </si>
  <si>
    <t>YGR</t>
  </si>
  <si>
    <t>Iles De La Madeleine</t>
  </si>
  <si>
    <t>YGT</t>
  </si>
  <si>
    <t>Igloolik</t>
  </si>
  <si>
    <t>YGV</t>
  </si>
  <si>
    <t>Havre St Pierre</t>
  </si>
  <si>
    <t>YGW</t>
  </si>
  <si>
    <t>Kuujjuarapik</t>
  </si>
  <si>
    <t>YGX</t>
  </si>
  <si>
    <t>Gillam</t>
  </si>
  <si>
    <t>YGZ</t>
  </si>
  <si>
    <t>Grise Fiord</t>
  </si>
  <si>
    <t>YHA</t>
  </si>
  <si>
    <t>Port Hope Simpson</t>
  </si>
  <si>
    <t>YHB</t>
  </si>
  <si>
    <t>Hudson Bay</t>
  </si>
  <si>
    <t>YHD</t>
  </si>
  <si>
    <t>Dryden</t>
  </si>
  <si>
    <t>YHG</t>
  </si>
  <si>
    <t>Charlottetown</t>
  </si>
  <si>
    <t>YHH</t>
  </si>
  <si>
    <t>YHI</t>
  </si>
  <si>
    <t>Holman</t>
  </si>
  <si>
    <t>YHK</t>
  </si>
  <si>
    <t>Gjoa Haven</t>
  </si>
  <si>
    <t>YHM</t>
  </si>
  <si>
    <t>YHO</t>
  </si>
  <si>
    <t>Hopedale</t>
  </si>
  <si>
    <t>YHP</t>
  </si>
  <si>
    <t>Poplar Hill</t>
  </si>
  <si>
    <t>YHR</t>
  </si>
  <si>
    <t>Chevery</t>
  </si>
  <si>
    <t>YHY</t>
  </si>
  <si>
    <t>Hay River</t>
  </si>
  <si>
    <t>YHZ</t>
  </si>
  <si>
    <t>Halifax</t>
  </si>
  <si>
    <t>YIF</t>
  </si>
  <si>
    <t>Pakuashipi</t>
  </si>
  <si>
    <t>YIK</t>
  </si>
  <si>
    <t>Ivujivik</t>
  </si>
  <si>
    <t>YIO</t>
  </si>
  <si>
    <t>Pond Inlet</t>
  </si>
  <si>
    <t>YIV</t>
  </si>
  <si>
    <t>Island Lake /Garden Hill</t>
  </si>
  <si>
    <t>YJA</t>
  </si>
  <si>
    <t>Jasper</t>
  </si>
  <si>
    <t>YJT</t>
  </si>
  <si>
    <t>Stephenville</t>
  </si>
  <si>
    <t>YKA</t>
  </si>
  <si>
    <t>Kamloops</t>
  </si>
  <si>
    <t>YKF</t>
  </si>
  <si>
    <t>Kitchener</t>
  </si>
  <si>
    <t>YKG</t>
  </si>
  <si>
    <t>Kangirsuk</t>
  </si>
  <si>
    <t>YKL</t>
  </si>
  <si>
    <t>Schefferville</t>
  </si>
  <si>
    <t>YKQ</t>
  </si>
  <si>
    <t>Waskaganish</t>
  </si>
  <si>
    <t>YKT</t>
  </si>
  <si>
    <t>Klemtu</t>
  </si>
  <si>
    <t>YKU</t>
  </si>
  <si>
    <t>Chisasibi</t>
  </si>
  <si>
    <t>YKZ</t>
  </si>
  <si>
    <t>YLC</t>
  </si>
  <si>
    <t>Kimmirut/Lake Harbour</t>
  </si>
  <si>
    <t>YLD</t>
  </si>
  <si>
    <t>Chapleau</t>
  </si>
  <si>
    <t>YLE</t>
  </si>
  <si>
    <t>Wha Ti/Lac La Martre</t>
  </si>
  <si>
    <t>YLH</t>
  </si>
  <si>
    <t>Lansdowne House</t>
  </si>
  <si>
    <t>YLL</t>
  </si>
  <si>
    <t>Lloydminster</t>
  </si>
  <si>
    <t>YLQ</t>
  </si>
  <si>
    <t>La Tuque</t>
  </si>
  <si>
    <t>YLR</t>
  </si>
  <si>
    <t>Leaf Rapids</t>
  </si>
  <si>
    <t>YLW</t>
  </si>
  <si>
    <t>Kelowna</t>
  </si>
  <si>
    <t>YLY</t>
  </si>
  <si>
    <t>Langley</t>
  </si>
  <si>
    <t>YMB</t>
  </si>
  <si>
    <t>Merritt</t>
  </si>
  <si>
    <t>YME</t>
  </si>
  <si>
    <t>Matane</t>
  </si>
  <si>
    <t>YMH</t>
  </si>
  <si>
    <t>Mary's Harbour</t>
  </si>
  <si>
    <t>YMJ</t>
  </si>
  <si>
    <t>Moose Jaw</t>
  </si>
  <si>
    <t>YMM</t>
  </si>
  <si>
    <t>Fort Mcmurray</t>
  </si>
  <si>
    <t>YMN</t>
  </si>
  <si>
    <t>Makkovik</t>
  </si>
  <si>
    <t>YMO</t>
  </si>
  <si>
    <t>Moosonee</t>
  </si>
  <si>
    <t>YMQ</t>
  </si>
  <si>
    <t>Montreal</t>
  </si>
  <si>
    <t>YMT</t>
  </si>
  <si>
    <t>Chibougamau</t>
  </si>
  <si>
    <t>YMU</t>
  </si>
  <si>
    <t>Mansons Landing</t>
  </si>
  <si>
    <t>YMX</t>
  </si>
  <si>
    <t>YNA</t>
  </si>
  <si>
    <t>Natashquan</t>
  </si>
  <si>
    <t>YNC</t>
  </si>
  <si>
    <t>Wemindji</t>
  </si>
  <si>
    <t>YNE</t>
  </si>
  <si>
    <t>Norway House</t>
  </si>
  <si>
    <t>YNL</t>
  </si>
  <si>
    <t>Points North Landing</t>
  </si>
  <si>
    <t>YNO</t>
  </si>
  <si>
    <t>North Spirit Lake</t>
  </si>
  <si>
    <t>YNP</t>
  </si>
  <si>
    <t>Natuashish Airport</t>
  </si>
  <si>
    <t>YNS</t>
  </si>
  <si>
    <t>Nemiscau</t>
  </si>
  <si>
    <t>YOA</t>
  </si>
  <si>
    <t>Ekati</t>
  </si>
  <si>
    <t>YOC</t>
  </si>
  <si>
    <t>Old Crow</t>
  </si>
  <si>
    <t>YOG</t>
  </si>
  <si>
    <t>Ogoki</t>
  </si>
  <si>
    <t>YOH</t>
  </si>
  <si>
    <t>Oxford House</t>
  </si>
  <si>
    <t>YOJ</t>
  </si>
  <si>
    <t>High Level</t>
  </si>
  <si>
    <t>YOO</t>
  </si>
  <si>
    <t>Oshawa</t>
  </si>
  <si>
    <t>YOP</t>
  </si>
  <si>
    <t>Rainbow Lake</t>
  </si>
  <si>
    <t>YPA</t>
  </si>
  <si>
    <t>Prince Albert</t>
  </si>
  <si>
    <t>YPB</t>
  </si>
  <si>
    <t>Port Alberni</t>
  </si>
  <si>
    <t>YPC</t>
  </si>
  <si>
    <t>Paulatuk</t>
  </si>
  <si>
    <t>YPE</t>
  </si>
  <si>
    <t>Peace River</t>
  </si>
  <si>
    <t>YPF</t>
  </si>
  <si>
    <t>Esquimalt</t>
  </si>
  <si>
    <t>YPH</t>
  </si>
  <si>
    <t>Inukjuak</t>
  </si>
  <si>
    <t>YPJ</t>
  </si>
  <si>
    <t>Aupaluk</t>
  </si>
  <si>
    <t>YPL</t>
  </si>
  <si>
    <t>Pickle Lake</t>
  </si>
  <si>
    <t>YPM</t>
  </si>
  <si>
    <t>Pikangikum</t>
  </si>
  <si>
    <t>YPO</t>
  </si>
  <si>
    <t>Peawanuck</t>
  </si>
  <si>
    <t>YPR</t>
  </si>
  <si>
    <t>Prince Rupert</t>
  </si>
  <si>
    <t>YPW</t>
  </si>
  <si>
    <t>Powell River</t>
  </si>
  <si>
    <t>YPX</t>
  </si>
  <si>
    <t>Povungnituk</t>
  </si>
  <si>
    <t>YPY</t>
  </si>
  <si>
    <t>Fort Chipewyan</t>
  </si>
  <si>
    <t>YPZ</t>
  </si>
  <si>
    <t>Burns Lake</t>
  </si>
  <si>
    <t>YQB</t>
  </si>
  <si>
    <t>YQC</t>
  </si>
  <si>
    <t>Quaqtaq</t>
  </si>
  <si>
    <t>YQD</t>
  </si>
  <si>
    <t>The Pas</t>
  </si>
  <si>
    <t>YQF</t>
  </si>
  <si>
    <t>Red Deer Alberta</t>
  </si>
  <si>
    <t>YQI</t>
  </si>
  <si>
    <t>Yarmouth</t>
  </si>
  <si>
    <t>YQK</t>
  </si>
  <si>
    <t>Kenora</t>
  </si>
  <si>
    <t>YQL</t>
  </si>
  <si>
    <t>Lethbridge</t>
  </si>
  <si>
    <t>YQM</t>
  </si>
  <si>
    <t>Moncton</t>
  </si>
  <si>
    <t>YQN</t>
  </si>
  <si>
    <t>Nakina</t>
  </si>
  <si>
    <t>YQQ</t>
  </si>
  <si>
    <t>Comox</t>
  </si>
  <si>
    <t>YQR</t>
  </si>
  <si>
    <t>Regina</t>
  </si>
  <si>
    <t>YQS</t>
  </si>
  <si>
    <t>St Thomas</t>
  </si>
  <si>
    <t>YQT</t>
  </si>
  <si>
    <t>Thunder Bay</t>
  </si>
  <si>
    <t>YQU</t>
  </si>
  <si>
    <t>Grande Prairie</t>
  </si>
  <si>
    <t>YQX</t>
  </si>
  <si>
    <t>Gander</t>
  </si>
  <si>
    <t>YQY</t>
  </si>
  <si>
    <t>YQZ</t>
  </si>
  <si>
    <t>Quesnel</t>
  </si>
  <si>
    <t>YRA</t>
  </si>
  <si>
    <t>Rae Lakes</t>
  </si>
  <si>
    <t>YRB</t>
  </si>
  <si>
    <t>Resolute</t>
  </si>
  <si>
    <t>YRF</t>
  </si>
  <si>
    <t>Cartwright</t>
  </si>
  <si>
    <t>YRG</t>
  </si>
  <si>
    <t>Rigolet</t>
  </si>
  <si>
    <t>YRJ</t>
  </si>
  <si>
    <t>Roberval</t>
  </si>
  <si>
    <t>YRL</t>
  </si>
  <si>
    <t>Red Lake</t>
  </si>
  <si>
    <t>YRT</t>
  </si>
  <si>
    <t>Rankin Inlet</t>
  </si>
  <si>
    <t>YSB</t>
  </si>
  <si>
    <t>Sudbury</t>
  </si>
  <si>
    <t>YSF</t>
  </si>
  <si>
    <t>Stony Rapids</t>
  </si>
  <si>
    <t>YSG</t>
  </si>
  <si>
    <t>Lutselke/Snowdrift</t>
  </si>
  <si>
    <t>YSH</t>
  </si>
  <si>
    <t>Smith Falls</t>
  </si>
  <si>
    <t>YSJ</t>
  </si>
  <si>
    <t>Saint John</t>
  </si>
  <si>
    <t>YSK</t>
  </si>
  <si>
    <t>Sanikiluaq</t>
  </si>
  <si>
    <t>YSL</t>
  </si>
  <si>
    <t>St Leonard</t>
  </si>
  <si>
    <t>YSM</t>
  </si>
  <si>
    <t>Fort Smith</t>
  </si>
  <si>
    <t>YSO</t>
  </si>
  <si>
    <t>Postville</t>
  </si>
  <si>
    <t>YSR</t>
  </si>
  <si>
    <t>Nanisivik</t>
  </si>
  <si>
    <t>YST</t>
  </si>
  <si>
    <t>Ste Therese Point</t>
  </si>
  <si>
    <t>YSX</t>
  </si>
  <si>
    <t>Shearwater</t>
  </si>
  <si>
    <t>YSY</t>
  </si>
  <si>
    <t>Sachs Harbour</t>
  </si>
  <si>
    <t>YTD</t>
  </si>
  <si>
    <t>Thicket Portage</t>
  </si>
  <si>
    <t>YTE</t>
  </si>
  <si>
    <t>Cape Dorset</t>
  </si>
  <si>
    <t>YTF</t>
  </si>
  <si>
    <t>Alma</t>
  </si>
  <si>
    <t>YTH</t>
  </si>
  <si>
    <t>Thompson</t>
  </si>
  <si>
    <t>YTL</t>
  </si>
  <si>
    <t>Big Trout</t>
  </si>
  <si>
    <t>YTM</t>
  </si>
  <si>
    <t>La Macaza</t>
  </si>
  <si>
    <t>YTQ</t>
  </si>
  <si>
    <t>Tasiujuaq</t>
  </si>
  <si>
    <t>YTS</t>
  </si>
  <si>
    <t>Timmins</t>
  </si>
  <si>
    <t>YTZ</t>
  </si>
  <si>
    <t>YUB</t>
  </si>
  <si>
    <t>Tuktoyaktuk</t>
  </si>
  <si>
    <t>YUD</t>
  </si>
  <si>
    <t>Umiujaq</t>
  </si>
  <si>
    <t>YUL</t>
  </si>
  <si>
    <t>YUT</t>
  </si>
  <si>
    <t>Repulse Bay</t>
  </si>
  <si>
    <t>YUX</t>
  </si>
  <si>
    <t>Hall Beach</t>
  </si>
  <si>
    <t>YUY</t>
  </si>
  <si>
    <t>Rouyn</t>
  </si>
  <si>
    <t>YVB</t>
  </si>
  <si>
    <t>Bonaventure</t>
  </si>
  <si>
    <t>YVC</t>
  </si>
  <si>
    <t>La Ronge</t>
  </si>
  <si>
    <t>YVM</t>
  </si>
  <si>
    <t>Qikiqtarjuaq</t>
  </si>
  <si>
    <t>YVO</t>
  </si>
  <si>
    <t>Val D'Or</t>
  </si>
  <si>
    <t>YVP</t>
  </si>
  <si>
    <t>Kuujjuaq</t>
  </si>
  <si>
    <t>YVQ</t>
  </si>
  <si>
    <t>Norman Wells</t>
  </si>
  <si>
    <t>YVR</t>
  </si>
  <si>
    <t>Vancouver</t>
  </si>
  <si>
    <t>YVZ</t>
  </si>
  <si>
    <t>YWB</t>
  </si>
  <si>
    <t>Kangiqsujuaq</t>
  </si>
  <si>
    <t>YWG</t>
  </si>
  <si>
    <t>Winnipeg</t>
  </si>
  <si>
    <t>YWH</t>
  </si>
  <si>
    <t>YYJ</t>
  </si>
  <si>
    <t>Victoria</t>
  </si>
  <si>
    <t>YWJ</t>
  </si>
  <si>
    <t>Deline</t>
  </si>
  <si>
    <t>YWK</t>
  </si>
  <si>
    <t>Wabush</t>
  </si>
  <si>
    <t>YWL</t>
  </si>
  <si>
    <t>Williams Lake</t>
  </si>
  <si>
    <t>YWM</t>
  </si>
  <si>
    <t>Williams Harbour</t>
  </si>
  <si>
    <t>YWP</t>
  </si>
  <si>
    <t>Webequie</t>
  </si>
  <si>
    <t>YWQ</t>
  </si>
  <si>
    <t>Chute-Des-Passes</t>
  </si>
  <si>
    <t>YWR</t>
  </si>
  <si>
    <t>White River</t>
  </si>
  <si>
    <t>YXC</t>
  </si>
  <si>
    <t>Cranbrook</t>
  </si>
  <si>
    <t>YXE</t>
  </si>
  <si>
    <t>Saskatoon</t>
  </si>
  <si>
    <t>YXH</t>
  </si>
  <si>
    <t>Medicine Hat</t>
  </si>
  <si>
    <t>YXJ</t>
  </si>
  <si>
    <t>Fort St John</t>
  </si>
  <si>
    <t>YXL</t>
  </si>
  <si>
    <t>Sioux Lookout</t>
  </si>
  <si>
    <t>YXN</t>
  </si>
  <si>
    <t>Whale Cove</t>
  </si>
  <si>
    <t>YXP</t>
  </si>
  <si>
    <t>Pangnirtung</t>
  </si>
  <si>
    <t>YXS</t>
  </si>
  <si>
    <t>Prince George</t>
  </si>
  <si>
    <t>YXT</t>
  </si>
  <si>
    <t>Terrace</t>
  </si>
  <si>
    <t>YXU</t>
  </si>
  <si>
    <t>London</t>
  </si>
  <si>
    <t>YXX</t>
  </si>
  <si>
    <t>Abbotsford</t>
  </si>
  <si>
    <t>YXY</t>
  </si>
  <si>
    <t>Whitehorse</t>
  </si>
  <si>
    <t>YYB</t>
  </si>
  <si>
    <t>North Bay</t>
  </si>
  <si>
    <t>YYC</t>
  </si>
  <si>
    <t>Calgary</t>
  </si>
  <si>
    <t>YYD</t>
  </si>
  <si>
    <t>Smithers</t>
  </si>
  <si>
    <t>YYE</t>
  </si>
  <si>
    <t>Fort Nelson</t>
  </si>
  <si>
    <t>YYF</t>
  </si>
  <si>
    <t>Penticton</t>
  </si>
  <si>
    <t>YYG</t>
  </si>
  <si>
    <t>Prince Edward Island</t>
  </si>
  <si>
    <t>YYH</t>
  </si>
  <si>
    <t>Taloyoak</t>
  </si>
  <si>
    <t>YYL</t>
  </si>
  <si>
    <t>Lynn Lake</t>
  </si>
  <si>
    <t>YYQ</t>
  </si>
  <si>
    <t>Churchill</t>
  </si>
  <si>
    <t>YYR</t>
  </si>
  <si>
    <t>Goose Bay</t>
  </si>
  <si>
    <t>YYT</t>
  </si>
  <si>
    <t>St Johns</t>
  </si>
  <si>
    <t>YYU</t>
  </si>
  <si>
    <t>Kapuskasing</t>
  </si>
  <si>
    <t>YYY</t>
  </si>
  <si>
    <t>Mont Joli</t>
  </si>
  <si>
    <t>YYZ</t>
  </si>
  <si>
    <t>YZA</t>
  </si>
  <si>
    <t>Ashcroft</t>
  </si>
  <si>
    <t>YZF</t>
  </si>
  <si>
    <t>Yellowknife</t>
  </si>
  <si>
    <t>YZG</t>
  </si>
  <si>
    <t>Salluit</t>
  </si>
  <si>
    <t>YZP</t>
  </si>
  <si>
    <t>Sandspit</t>
  </si>
  <si>
    <t>YZR</t>
  </si>
  <si>
    <t>Sarnia</t>
  </si>
  <si>
    <t>YZS</t>
  </si>
  <si>
    <t>Coral Harbour</t>
  </si>
  <si>
    <t>YZT</t>
  </si>
  <si>
    <t>Port Hardy</t>
  </si>
  <si>
    <t>YZV</t>
  </si>
  <si>
    <t>Sept-Iles</t>
  </si>
  <si>
    <t>YZZ</t>
  </si>
  <si>
    <t>Trail British Columbia Airport</t>
  </si>
  <si>
    <t>ZAC</t>
  </si>
  <si>
    <t>York Landing</t>
  </si>
  <si>
    <t>ZBF</t>
  </si>
  <si>
    <t>ZEL</t>
  </si>
  <si>
    <t>Bella Bella</t>
  </si>
  <si>
    <t>ZEM</t>
  </si>
  <si>
    <t>East Main</t>
  </si>
  <si>
    <t>ZFD</t>
  </si>
  <si>
    <t>Fond du Lac</t>
  </si>
  <si>
    <t>ZFN</t>
  </si>
  <si>
    <t>Tulita/Fort Norman</t>
  </si>
  <si>
    <t>ZGI</t>
  </si>
  <si>
    <t>Gods River</t>
  </si>
  <si>
    <t>ZGS</t>
  </si>
  <si>
    <t>Gethsemani</t>
  </si>
  <si>
    <t>ZJN</t>
  </si>
  <si>
    <t>Swan River</t>
  </si>
  <si>
    <t>ZKE</t>
  </si>
  <si>
    <t>Kaschechewan</t>
  </si>
  <si>
    <t>ZKG</t>
  </si>
  <si>
    <t>Kegaska</t>
  </si>
  <si>
    <t>ZLT</t>
  </si>
  <si>
    <t>La Tabatiere</t>
  </si>
  <si>
    <t>ZMH</t>
  </si>
  <si>
    <t>108 Mile Ranch</t>
  </si>
  <si>
    <t>ZNA</t>
  </si>
  <si>
    <t>ZPB</t>
  </si>
  <si>
    <t>Sachigo Lake</t>
  </si>
  <si>
    <t>ZRJ</t>
  </si>
  <si>
    <t>Round Lake</t>
  </si>
  <si>
    <t>ZSJ</t>
  </si>
  <si>
    <t>Sandy Lake</t>
  </si>
  <si>
    <t>ZTB</t>
  </si>
  <si>
    <t>Tete-a-La Baleine</t>
  </si>
  <si>
    <t>ZTM</t>
  </si>
  <si>
    <t>Shamattawa</t>
  </si>
  <si>
    <t>ZUC</t>
  </si>
  <si>
    <t>Ignace</t>
  </si>
  <si>
    <t>ZUM</t>
  </si>
  <si>
    <t>Churchill Falls</t>
  </si>
  <si>
    <t>ZWL</t>
  </si>
  <si>
    <t>Wollaston Lake</t>
  </si>
  <si>
    <t>CCK</t>
  </si>
  <si>
    <t>Cocos Islands</t>
  </si>
  <si>
    <t>BKY</t>
  </si>
  <si>
    <t>Bukavu</t>
  </si>
  <si>
    <t>Democratic Republic of The Congo</t>
  </si>
  <si>
    <t>BOA</t>
  </si>
  <si>
    <t>Boma</t>
  </si>
  <si>
    <t>FBM</t>
  </si>
  <si>
    <t>Lubumbashi</t>
  </si>
  <si>
    <t>FIH</t>
  </si>
  <si>
    <t>Kinshasa</t>
  </si>
  <si>
    <t>FKI</t>
  </si>
  <si>
    <t>Kisangani</t>
  </si>
  <si>
    <t>GOM</t>
  </si>
  <si>
    <t>Goma</t>
  </si>
  <si>
    <t>KGA</t>
  </si>
  <si>
    <t>Kananga</t>
  </si>
  <si>
    <t>MDK</t>
  </si>
  <si>
    <t>Mbandaka</t>
  </si>
  <si>
    <t>MJM</t>
  </si>
  <si>
    <t>Mbuji Mayi</t>
  </si>
  <si>
    <t>RUE</t>
  </si>
  <si>
    <t>Butembo</t>
  </si>
  <si>
    <t>BGF</t>
  </si>
  <si>
    <t>Bangui</t>
  </si>
  <si>
    <t>BZV</t>
  </si>
  <si>
    <t>Brazzaville</t>
  </si>
  <si>
    <t>Congo</t>
  </si>
  <si>
    <t>DIS</t>
  </si>
  <si>
    <t>Loubomo</t>
  </si>
  <si>
    <t>ION</t>
  </si>
  <si>
    <t>Impfondo</t>
  </si>
  <si>
    <t>NKY</t>
  </si>
  <si>
    <t>Nkayi</t>
  </si>
  <si>
    <t>OUE</t>
  </si>
  <si>
    <t>Ouesso</t>
  </si>
  <si>
    <t>PNR</t>
  </si>
  <si>
    <t>Pointe Noire</t>
  </si>
  <si>
    <t>ACH</t>
  </si>
  <si>
    <t>Altenrhein</t>
  </si>
  <si>
    <t>BRN</t>
  </si>
  <si>
    <t>Berne</t>
  </si>
  <si>
    <t>BSL</t>
  </si>
  <si>
    <t>EAP</t>
  </si>
  <si>
    <t>Euroairport All Airports</t>
  </si>
  <si>
    <t>EML</t>
  </si>
  <si>
    <t>Emmen</t>
  </si>
  <si>
    <t>GVA</t>
  </si>
  <si>
    <t>Geneva</t>
  </si>
  <si>
    <t>LUG</t>
  </si>
  <si>
    <t>Lugano</t>
  </si>
  <si>
    <t>SIR</t>
  </si>
  <si>
    <t>Sion</t>
  </si>
  <si>
    <t>ZRH</t>
  </si>
  <si>
    <t>Zürich</t>
  </si>
  <si>
    <t>ABJ</t>
  </si>
  <si>
    <t>Abidjan</t>
  </si>
  <si>
    <t>Cote d'Ivoire</t>
  </si>
  <si>
    <t>BYK</t>
  </si>
  <si>
    <t>Bouake</t>
  </si>
  <si>
    <t>DC</t>
  </si>
  <si>
    <t>District of Columbia</t>
  </si>
  <si>
    <t>GGN</t>
  </si>
  <si>
    <t>Gagnoa</t>
  </si>
  <si>
    <t>KTC</t>
  </si>
  <si>
    <t>Katiola</t>
  </si>
  <si>
    <t>AIT</t>
  </si>
  <si>
    <t>Aitutaki</t>
  </si>
  <si>
    <t>AIU</t>
  </si>
  <si>
    <t>Atiu Island</t>
  </si>
  <si>
    <t>MGS</t>
  </si>
  <si>
    <t>Mangaia Island</t>
  </si>
  <si>
    <t>MHX</t>
  </si>
  <si>
    <t>Manihiki Island</t>
  </si>
  <si>
    <t>MOI</t>
  </si>
  <si>
    <t>Mitiaro Island</t>
  </si>
  <si>
    <t>MUK</t>
  </si>
  <si>
    <t>Mauke Island</t>
  </si>
  <si>
    <t>PYE</t>
  </si>
  <si>
    <t>Penrhyn Island</t>
  </si>
  <si>
    <t>RAR</t>
  </si>
  <si>
    <t>Rarotonga</t>
  </si>
  <si>
    <t>ANF</t>
  </si>
  <si>
    <t>Antofagasta</t>
  </si>
  <si>
    <t>ARI</t>
  </si>
  <si>
    <t>Arica</t>
  </si>
  <si>
    <t>BBA</t>
  </si>
  <si>
    <t>Balmaceda</t>
  </si>
  <si>
    <t>CCP</t>
  </si>
  <si>
    <t>Concepcion</t>
  </si>
  <si>
    <t>CJC</t>
  </si>
  <si>
    <t>Calama</t>
  </si>
  <si>
    <t>CPO</t>
  </si>
  <si>
    <t>Copiapo</t>
  </si>
  <si>
    <t>ESR</t>
  </si>
  <si>
    <t>GXQ</t>
  </si>
  <si>
    <t>Coyhaique</t>
  </si>
  <si>
    <t>IPC</t>
  </si>
  <si>
    <t>Easter Island</t>
  </si>
  <si>
    <t>IQQ</t>
  </si>
  <si>
    <t>Iquique</t>
  </si>
  <si>
    <t>LSC</t>
  </si>
  <si>
    <t>La Serena</t>
  </si>
  <si>
    <t>LSQ</t>
  </si>
  <si>
    <t>Los Angeles</t>
  </si>
  <si>
    <t>OVL</t>
  </si>
  <si>
    <t>Ovalle</t>
  </si>
  <si>
    <t>PMC</t>
  </si>
  <si>
    <t>Puerto Montt</t>
  </si>
  <si>
    <t>PNT</t>
  </si>
  <si>
    <t>Puerto Natales</t>
  </si>
  <si>
    <t>PUQ</t>
  </si>
  <si>
    <t>Punta Arenas</t>
  </si>
  <si>
    <t>SCL</t>
  </si>
  <si>
    <t>Santiago</t>
  </si>
  <si>
    <t>ZAL</t>
  </si>
  <si>
    <t>Valdivia</t>
  </si>
  <si>
    <t>ZCO</t>
  </si>
  <si>
    <t>Temuco</t>
  </si>
  <si>
    <t>ZOS</t>
  </si>
  <si>
    <t>Osorno</t>
  </si>
  <si>
    <t>ZPC</t>
  </si>
  <si>
    <t>Pucon</t>
  </si>
  <si>
    <t>BFX</t>
  </si>
  <si>
    <t>Bafoussam</t>
  </si>
  <si>
    <t>BPC</t>
  </si>
  <si>
    <t>Bamenda</t>
  </si>
  <si>
    <t>BTA</t>
  </si>
  <si>
    <t>Bertoua</t>
  </si>
  <si>
    <t>DLA</t>
  </si>
  <si>
    <t>Douala</t>
  </si>
  <si>
    <t>EBW</t>
  </si>
  <si>
    <t>Ebolowa</t>
  </si>
  <si>
    <t>GOU</t>
  </si>
  <si>
    <t>Garoua</t>
  </si>
  <si>
    <t>MVR</t>
  </si>
  <si>
    <t>Maroua</t>
  </si>
  <si>
    <t>NGE</t>
  </si>
  <si>
    <t>Ngaoundere</t>
  </si>
  <si>
    <t>NSI</t>
  </si>
  <si>
    <t>YAO</t>
  </si>
  <si>
    <t>Yaounde</t>
  </si>
  <si>
    <t>AAT</t>
  </si>
  <si>
    <t>Altay</t>
  </si>
  <si>
    <t>ACX</t>
  </si>
  <si>
    <t>Xingyi Airport</t>
  </si>
  <si>
    <t>AHJ</t>
  </si>
  <si>
    <t>HONGYUAN</t>
  </si>
  <si>
    <t>AKA</t>
  </si>
  <si>
    <t>Ankang</t>
  </si>
  <si>
    <t>AKU</t>
  </si>
  <si>
    <t>Aksu</t>
  </si>
  <si>
    <t>AOG</t>
  </si>
  <si>
    <t>Anshan</t>
  </si>
  <si>
    <t>AQG</t>
  </si>
  <si>
    <t>Anqing</t>
  </si>
  <si>
    <t>BAV</t>
  </si>
  <si>
    <t>Baotou</t>
  </si>
  <si>
    <t>BFJ</t>
  </si>
  <si>
    <t>Bijie</t>
  </si>
  <si>
    <t>BHY</t>
  </si>
  <si>
    <t>Beihai</t>
  </si>
  <si>
    <t>BJS</t>
  </si>
  <si>
    <t>Beijing</t>
  </si>
  <si>
    <t>BPX</t>
  </si>
  <si>
    <t>Bangda</t>
  </si>
  <si>
    <t>BSD</t>
  </si>
  <si>
    <t>Baoshan</t>
  </si>
  <si>
    <t>CAN</t>
  </si>
  <si>
    <t>Guangzhou</t>
  </si>
  <si>
    <t>CGD</t>
  </si>
  <si>
    <t>Changde</t>
  </si>
  <si>
    <t>CGO</t>
  </si>
  <si>
    <t>Zhengzhou</t>
  </si>
  <si>
    <t>CGQ</t>
  </si>
  <si>
    <t>Changchun</t>
  </si>
  <si>
    <t>CHG</t>
  </si>
  <si>
    <t>Chaoyang</t>
  </si>
  <si>
    <t>CIF</t>
  </si>
  <si>
    <t>Chifeng</t>
  </si>
  <si>
    <t>CIH</t>
  </si>
  <si>
    <t>Changzhi</t>
  </si>
  <si>
    <t>CKG</t>
  </si>
  <si>
    <t>Chongqing</t>
  </si>
  <si>
    <t>CSX</t>
  </si>
  <si>
    <t>Changsha</t>
  </si>
  <si>
    <t>CTU</t>
  </si>
  <si>
    <t>Chengdu</t>
  </si>
  <si>
    <t>CZX</t>
  </si>
  <si>
    <t>Changzhou</t>
  </si>
  <si>
    <t>DAT</t>
  </si>
  <si>
    <t>Datong</t>
  </si>
  <si>
    <t>DAX</t>
  </si>
  <si>
    <t>Daxian</t>
  </si>
  <si>
    <t>DDG</t>
  </si>
  <si>
    <t>Dandong</t>
  </si>
  <si>
    <t>DIG</t>
  </si>
  <si>
    <t>Diqing</t>
  </si>
  <si>
    <t>DLC</t>
  </si>
  <si>
    <t>Dalian</t>
  </si>
  <si>
    <t>DLU</t>
  </si>
  <si>
    <t>Dali City</t>
  </si>
  <si>
    <t>DNH</t>
  </si>
  <si>
    <t>Dunhuang</t>
  </si>
  <si>
    <t>DOY</t>
  </si>
  <si>
    <t>Dongying</t>
  </si>
  <si>
    <t>DQA</t>
  </si>
  <si>
    <t>Daqing</t>
  </si>
  <si>
    <t>DSN</t>
  </si>
  <si>
    <t>Dongsheng</t>
  </si>
  <si>
    <t>DYG</t>
  </si>
  <si>
    <t>Dayong</t>
  </si>
  <si>
    <t>DZU</t>
  </si>
  <si>
    <t>Dazu</t>
  </si>
  <si>
    <t>ENH</t>
  </si>
  <si>
    <t>Enshi</t>
  </si>
  <si>
    <t>ENY</t>
  </si>
  <si>
    <t>Yan'an</t>
  </si>
  <si>
    <t>FOC</t>
  </si>
  <si>
    <t>Fuzhou</t>
  </si>
  <si>
    <t>FUG</t>
  </si>
  <si>
    <t>Fuyang</t>
  </si>
  <si>
    <t>GHN</t>
  </si>
  <si>
    <t>Guanghan</t>
  </si>
  <si>
    <t>GOQ</t>
  </si>
  <si>
    <t>Golmud</t>
  </si>
  <si>
    <t>GXH</t>
  </si>
  <si>
    <t>Xiahe</t>
  </si>
  <si>
    <t>GYS</t>
  </si>
  <si>
    <t>Guang Yuan</t>
  </si>
  <si>
    <t>GYU</t>
  </si>
  <si>
    <t>Guyuan</t>
  </si>
  <si>
    <t>HAK</t>
  </si>
  <si>
    <t>Haikou</t>
  </si>
  <si>
    <t>HDG</t>
  </si>
  <si>
    <t>Handan</t>
  </si>
  <si>
    <t>HEK</t>
  </si>
  <si>
    <t>Heihe</t>
  </si>
  <si>
    <t>HET</t>
  </si>
  <si>
    <t>Hohhot</t>
  </si>
  <si>
    <t>HFE</t>
  </si>
  <si>
    <t>Hefei</t>
  </si>
  <si>
    <t>HGH</t>
  </si>
  <si>
    <t>Hangzhou</t>
  </si>
  <si>
    <t>HIA</t>
  </si>
  <si>
    <t>Huaian</t>
  </si>
  <si>
    <t>HJJ</t>
  </si>
  <si>
    <t>Huaihua</t>
  </si>
  <si>
    <t>HLD</t>
  </si>
  <si>
    <t>Hailar</t>
  </si>
  <si>
    <t>HLH</t>
  </si>
  <si>
    <t>Ulanhot</t>
  </si>
  <si>
    <t>HMI</t>
  </si>
  <si>
    <t>Hami</t>
  </si>
  <si>
    <t>HPG</t>
  </si>
  <si>
    <t>Hongping</t>
  </si>
  <si>
    <t>HRB</t>
  </si>
  <si>
    <t>Harbin</t>
  </si>
  <si>
    <t>HSJ</t>
  </si>
  <si>
    <t>Zhengzou</t>
  </si>
  <si>
    <t>HSN</t>
  </si>
  <si>
    <t>Zhoushan</t>
  </si>
  <si>
    <t>HTN</t>
  </si>
  <si>
    <t>Hotan</t>
  </si>
  <si>
    <t>HUZ</t>
  </si>
  <si>
    <t>Huizhou</t>
  </si>
  <si>
    <t>HXD</t>
  </si>
  <si>
    <t>Delingha</t>
  </si>
  <si>
    <t>HYN</t>
  </si>
  <si>
    <t>Huangyan</t>
  </si>
  <si>
    <t>HZG</t>
  </si>
  <si>
    <t>Hanzhong</t>
  </si>
  <si>
    <t>INC</t>
  </si>
  <si>
    <t>Yinchuan</t>
  </si>
  <si>
    <t>IQM</t>
  </si>
  <si>
    <t>Qiemo</t>
  </si>
  <si>
    <t>JDZ</t>
  </si>
  <si>
    <t>Jingdezhen</t>
  </si>
  <si>
    <t>JGN</t>
  </si>
  <si>
    <t>Jiayuguan</t>
  </si>
  <si>
    <t>JGS</t>
  </si>
  <si>
    <t>Ji An Jing Gang Shan Airport</t>
  </si>
  <si>
    <t>JHG</t>
  </si>
  <si>
    <t>Jinghong</t>
  </si>
  <si>
    <t>JIL</t>
  </si>
  <si>
    <t>Jilin</t>
  </si>
  <si>
    <t>JIU</t>
  </si>
  <si>
    <t>Jiujiang</t>
  </si>
  <si>
    <t>JJN</t>
  </si>
  <si>
    <t>Jinjiang</t>
  </si>
  <si>
    <t>JMU</t>
  </si>
  <si>
    <t>Jiamusi</t>
  </si>
  <si>
    <t>JNG</t>
  </si>
  <si>
    <t>Jining</t>
  </si>
  <si>
    <t>JNZ</t>
  </si>
  <si>
    <t>Jinzhou</t>
  </si>
  <si>
    <t>JUH</t>
  </si>
  <si>
    <t>Chizhou</t>
  </si>
  <si>
    <t>JUZ</t>
  </si>
  <si>
    <t>Juzhou</t>
  </si>
  <si>
    <t>JXA</t>
  </si>
  <si>
    <t>Jixi</t>
  </si>
  <si>
    <t>JZH</t>
  </si>
  <si>
    <t>Song Pan Jiu Zhai Huang Long Airport</t>
  </si>
  <si>
    <t>KCA</t>
  </si>
  <si>
    <t>Kuqa</t>
  </si>
  <si>
    <t>KGT</t>
  </si>
  <si>
    <t>Kangding</t>
  </si>
  <si>
    <t>KHG</t>
  </si>
  <si>
    <t>Kashi</t>
  </si>
  <si>
    <t>KHN</t>
  </si>
  <si>
    <t>Nanchang</t>
  </si>
  <si>
    <t>KMG</t>
  </si>
  <si>
    <t>Kunming</t>
  </si>
  <si>
    <t>KOW</t>
  </si>
  <si>
    <t>Ganzhou</t>
  </si>
  <si>
    <t>KRL</t>
  </si>
  <si>
    <t>Korla</t>
  </si>
  <si>
    <t>KRY</t>
  </si>
  <si>
    <t>Karamay</t>
  </si>
  <si>
    <t>KWE</t>
  </si>
  <si>
    <t>Guiyang</t>
  </si>
  <si>
    <t>KWL</t>
  </si>
  <si>
    <t>Guilin</t>
  </si>
  <si>
    <t>LDS</t>
  </si>
  <si>
    <t>Yichun</t>
  </si>
  <si>
    <t>LHK</t>
  </si>
  <si>
    <t>Laohekou</t>
  </si>
  <si>
    <t>LHW</t>
  </si>
  <si>
    <t>Lanzhou</t>
  </si>
  <si>
    <t>LJG</t>
  </si>
  <si>
    <t>Lijiang City</t>
  </si>
  <si>
    <t>LLB</t>
  </si>
  <si>
    <t>Libo County</t>
  </si>
  <si>
    <t>LLF</t>
  </si>
  <si>
    <t>Yongzhou</t>
  </si>
  <si>
    <t>LLV</t>
  </si>
  <si>
    <t>Luliang</t>
  </si>
  <si>
    <t>LNJ</t>
  </si>
  <si>
    <t>Lincang Airport</t>
  </si>
  <si>
    <t>LUM</t>
  </si>
  <si>
    <t>Luxi</t>
  </si>
  <si>
    <t>LXA</t>
  </si>
  <si>
    <t>Lhasa</t>
  </si>
  <si>
    <t>LYA</t>
  </si>
  <si>
    <t>Luoyang</t>
  </si>
  <si>
    <t>LYG</t>
  </si>
  <si>
    <t>Lianyungang</t>
  </si>
  <si>
    <t>LYI</t>
  </si>
  <si>
    <t>Linyi</t>
  </si>
  <si>
    <t>LZH</t>
  </si>
  <si>
    <t>Liuzhou</t>
  </si>
  <si>
    <t>LZN</t>
  </si>
  <si>
    <t>Nangan Airport (Matsu Islands)</t>
  </si>
  <si>
    <t>LZO</t>
  </si>
  <si>
    <t>Luzhou</t>
  </si>
  <si>
    <t>MDG</t>
  </si>
  <si>
    <t>Mudanjiang</t>
  </si>
  <si>
    <t>MIG</t>
  </si>
  <si>
    <t>Mian Yang</t>
  </si>
  <si>
    <t>MXZ</t>
  </si>
  <si>
    <t>Meixian</t>
  </si>
  <si>
    <t>NAO</t>
  </si>
  <si>
    <t>Nanchong</t>
  </si>
  <si>
    <t>NAY</t>
  </si>
  <si>
    <t>BEIJING</t>
  </si>
  <si>
    <t>NBS</t>
  </si>
  <si>
    <t>Baishan</t>
  </si>
  <si>
    <t>NDG</t>
  </si>
  <si>
    <t>Qiqihar</t>
  </si>
  <si>
    <t>NGB</t>
  </si>
  <si>
    <t>Ningbo</t>
  </si>
  <si>
    <t>NKG</t>
  </si>
  <si>
    <t>Nanking/Nanjing</t>
  </si>
  <si>
    <t>NKJ</t>
  </si>
  <si>
    <t>NANJING</t>
  </si>
  <si>
    <t>NNG</t>
  </si>
  <si>
    <t>Nanning</t>
  </si>
  <si>
    <t>NNY</t>
  </si>
  <si>
    <t>Nanyang</t>
  </si>
  <si>
    <t>NTG</t>
  </si>
  <si>
    <t>Nantong</t>
  </si>
  <si>
    <t>NZH</t>
  </si>
  <si>
    <t>Manzhouli Airport</t>
  </si>
  <si>
    <t>PEK</t>
  </si>
  <si>
    <t>PKX</t>
  </si>
  <si>
    <t>PVG</t>
  </si>
  <si>
    <t>SHA</t>
  </si>
  <si>
    <t>Shanghai</t>
  </si>
  <si>
    <t>PZI</t>
  </si>
  <si>
    <t>Pan Zhi Hua Bao An Ying</t>
  </si>
  <si>
    <t>SHE</t>
  </si>
  <si>
    <t>Shenyang</t>
  </si>
  <si>
    <t>SHP</t>
  </si>
  <si>
    <t>Qinhuangdao</t>
  </si>
  <si>
    <t>SHS</t>
  </si>
  <si>
    <t>Shashi</t>
  </si>
  <si>
    <t>SIA</t>
  </si>
  <si>
    <t>Xi An</t>
  </si>
  <si>
    <t>SJW</t>
  </si>
  <si>
    <t>Shijiazhuang</t>
  </si>
  <si>
    <t>SWA</t>
  </si>
  <si>
    <t>Shantou</t>
  </si>
  <si>
    <t>SYM</t>
  </si>
  <si>
    <t>Simao</t>
  </si>
  <si>
    <t>SYX</t>
  </si>
  <si>
    <t>Sanya</t>
  </si>
  <si>
    <t>SZX</t>
  </si>
  <si>
    <t>Shenzhen</t>
  </si>
  <si>
    <t>TAO</t>
  </si>
  <si>
    <t>Qingdao</t>
  </si>
  <si>
    <t>TCG</t>
  </si>
  <si>
    <t>Tacheng</t>
  </si>
  <si>
    <t>TCZ</t>
  </si>
  <si>
    <t>Tengchong</t>
  </si>
  <si>
    <t>TEN</t>
  </si>
  <si>
    <t>Tongren</t>
  </si>
  <si>
    <t>TGO</t>
  </si>
  <si>
    <t>Tongliao</t>
  </si>
  <si>
    <t>TNA</t>
  </si>
  <si>
    <t>Jinan</t>
  </si>
  <si>
    <t>TSN</t>
  </si>
  <si>
    <t>Tianjin</t>
  </si>
  <si>
    <t>TXN</t>
  </si>
  <si>
    <t>Tunxi</t>
  </si>
  <si>
    <t>TYN</t>
  </si>
  <si>
    <t>Taiyuan</t>
  </si>
  <si>
    <t>URC</t>
  </si>
  <si>
    <t>Urumqi</t>
  </si>
  <si>
    <t>UYN</t>
  </si>
  <si>
    <t>Yulin</t>
  </si>
  <si>
    <t>WEF</t>
  </si>
  <si>
    <t>Weifang</t>
  </si>
  <si>
    <t>WEH</t>
  </si>
  <si>
    <t>Weihai</t>
  </si>
  <si>
    <t>WNH</t>
  </si>
  <si>
    <t>Wenshan</t>
  </si>
  <si>
    <t>WNZ</t>
  </si>
  <si>
    <t>Wenzhou</t>
  </si>
  <si>
    <t>WUA</t>
  </si>
  <si>
    <t>Wu Hai Airport</t>
  </si>
  <si>
    <t>WUH</t>
  </si>
  <si>
    <t>Wuhan</t>
  </si>
  <si>
    <t>WUS</t>
  </si>
  <si>
    <t>Wuyishan</t>
  </si>
  <si>
    <t>WUX</t>
  </si>
  <si>
    <t>Wuxi</t>
  </si>
  <si>
    <t>WUZ</t>
  </si>
  <si>
    <t>Wuzhou</t>
  </si>
  <si>
    <t>WXN</t>
  </si>
  <si>
    <t>Wanxian</t>
  </si>
  <si>
    <t>XFN</t>
  </si>
  <si>
    <t>Xiangfan</t>
  </si>
  <si>
    <t>XIC</t>
  </si>
  <si>
    <t>Xichang</t>
  </si>
  <si>
    <t>XIL</t>
  </si>
  <si>
    <t>Xilinhot</t>
  </si>
  <si>
    <t>XIY</t>
  </si>
  <si>
    <t>XMN</t>
  </si>
  <si>
    <t>Xiamen</t>
  </si>
  <si>
    <t>XNN</t>
  </si>
  <si>
    <t>Xining</t>
  </si>
  <si>
    <t>XUZ</t>
  </si>
  <si>
    <t>Xuzhou</t>
  </si>
  <si>
    <t>YBP</t>
  </si>
  <si>
    <t>Yibin</t>
  </si>
  <si>
    <t>YCU</t>
  </si>
  <si>
    <t>Yun Cheng Zhangxiao</t>
  </si>
  <si>
    <t>YIH</t>
  </si>
  <si>
    <t>Yichang</t>
  </si>
  <si>
    <t>YIN</t>
  </si>
  <si>
    <t>Yining</t>
  </si>
  <si>
    <t>YIW</t>
  </si>
  <si>
    <t>Yiwu</t>
  </si>
  <si>
    <t>YNJ</t>
  </si>
  <si>
    <t>Yanji</t>
  </si>
  <si>
    <t>YNT</t>
  </si>
  <si>
    <t>Yantai</t>
  </si>
  <si>
    <t>YNZ</t>
  </si>
  <si>
    <t>Yancheng</t>
  </si>
  <si>
    <t>YTY</t>
  </si>
  <si>
    <t>Yangzhou</t>
  </si>
  <si>
    <t>YUS</t>
  </si>
  <si>
    <t>Yushu</t>
  </si>
  <si>
    <t>ZAT</t>
  </si>
  <si>
    <t>Zhaotong</t>
  </si>
  <si>
    <t>ZGC</t>
  </si>
  <si>
    <t>ZHA</t>
  </si>
  <si>
    <t>Zhanjiang</t>
  </si>
  <si>
    <t>ZUH</t>
  </si>
  <si>
    <t>Zhuhai</t>
  </si>
  <si>
    <t>ADN</t>
  </si>
  <si>
    <t>Andes</t>
  </si>
  <si>
    <t>ADZ</t>
  </si>
  <si>
    <t>San Andres Island</t>
  </si>
  <si>
    <t>API</t>
  </si>
  <si>
    <t>Apiay</t>
  </si>
  <si>
    <t>APO</t>
  </si>
  <si>
    <t>Apartado</t>
  </si>
  <si>
    <t>ARO</t>
  </si>
  <si>
    <t>Arboletas</t>
  </si>
  <si>
    <t>ARQ</t>
  </si>
  <si>
    <t>Arauquita</t>
  </si>
  <si>
    <t>AUC</t>
  </si>
  <si>
    <t>Arauca</t>
  </si>
  <si>
    <t>AXM</t>
  </si>
  <si>
    <t>AYG</t>
  </si>
  <si>
    <t>Yaguara</t>
  </si>
  <si>
    <t>AYI</t>
  </si>
  <si>
    <t>Yari</t>
  </si>
  <si>
    <t>AZT</t>
  </si>
  <si>
    <t>Zapatoca</t>
  </si>
  <si>
    <t>BAQ</t>
  </si>
  <si>
    <t>Barranquilla</t>
  </si>
  <si>
    <t>BGA</t>
  </si>
  <si>
    <t>Bucaramanga</t>
  </si>
  <si>
    <t>BOG</t>
  </si>
  <si>
    <t>Bogota</t>
  </si>
  <si>
    <t>BSC</t>
  </si>
  <si>
    <t>Bahia Solano</t>
  </si>
  <si>
    <t>CAQ</t>
  </si>
  <si>
    <t>Caucasia</t>
  </si>
  <si>
    <t>CLO</t>
  </si>
  <si>
    <t>Cali</t>
  </si>
  <si>
    <t>COG</t>
  </si>
  <si>
    <t>Condoto</t>
  </si>
  <si>
    <t>CPB</t>
  </si>
  <si>
    <t>Capurgana</t>
  </si>
  <si>
    <t>CPL</t>
  </si>
  <si>
    <t>Chaparral</t>
  </si>
  <si>
    <t>CRC</t>
  </si>
  <si>
    <t>Cartago</t>
  </si>
  <si>
    <t>CTG</t>
  </si>
  <si>
    <t>Cartagena</t>
  </si>
  <si>
    <t>CUC</t>
  </si>
  <si>
    <t>Cucuta</t>
  </si>
  <si>
    <t>CUI</t>
  </si>
  <si>
    <t>Currillo</t>
  </si>
  <si>
    <t>CVE</t>
  </si>
  <si>
    <t>Covenas</t>
  </si>
  <si>
    <t>CZU</t>
  </si>
  <si>
    <t>DZI</t>
  </si>
  <si>
    <t>Codazzi</t>
  </si>
  <si>
    <t>EBG</t>
  </si>
  <si>
    <t>El Bagre</t>
  </si>
  <si>
    <t>EJA</t>
  </si>
  <si>
    <t>Barrancabermeja</t>
  </si>
  <si>
    <t>EOH</t>
  </si>
  <si>
    <t>MDE</t>
  </si>
  <si>
    <t>Medellin</t>
  </si>
  <si>
    <t>EYP</t>
  </si>
  <si>
    <t>El Yopal</t>
  </si>
  <si>
    <t>FLA</t>
  </si>
  <si>
    <t>Florencia</t>
  </si>
  <si>
    <t>GIR</t>
  </si>
  <si>
    <t>Girardot</t>
  </si>
  <si>
    <t>GPI</t>
  </si>
  <si>
    <t>Guapi</t>
  </si>
  <si>
    <t>HRR</t>
  </si>
  <si>
    <t>Herrera</t>
  </si>
  <si>
    <t>IBE</t>
  </si>
  <si>
    <t>Ibague</t>
  </si>
  <si>
    <t>IGO</t>
  </si>
  <si>
    <t>Chigorodo</t>
  </si>
  <si>
    <t>IPI</t>
  </si>
  <si>
    <t>Ipiales</t>
  </si>
  <si>
    <t>LET</t>
  </si>
  <si>
    <t>Leticia</t>
  </si>
  <si>
    <t>LMC</t>
  </si>
  <si>
    <t>La Macarena</t>
  </si>
  <si>
    <t>LMX</t>
  </si>
  <si>
    <t>Lopez De Micay</t>
  </si>
  <si>
    <t>MGN</t>
  </si>
  <si>
    <t>Magangue</t>
  </si>
  <si>
    <t>MTR</t>
  </si>
  <si>
    <t>Monteria</t>
  </si>
  <si>
    <t>MZL</t>
  </si>
  <si>
    <t>Manizales</t>
  </si>
  <si>
    <t>NAR</t>
  </si>
  <si>
    <t>Nare</t>
  </si>
  <si>
    <t>NCI</t>
  </si>
  <si>
    <t>Necocli</t>
  </si>
  <si>
    <t>NQU</t>
  </si>
  <si>
    <t>Nuqui</t>
  </si>
  <si>
    <t>NUH</t>
  </si>
  <si>
    <t>Nunchia</t>
  </si>
  <si>
    <t>NVA</t>
  </si>
  <si>
    <t>Neiva</t>
  </si>
  <si>
    <t>OCV</t>
  </si>
  <si>
    <t>Ocana</t>
  </si>
  <si>
    <t>OTU</t>
  </si>
  <si>
    <t>Otu</t>
  </si>
  <si>
    <t>PBE</t>
  </si>
  <si>
    <t>Puerto Berrio</t>
  </si>
  <si>
    <t>PCC</t>
  </si>
  <si>
    <t>Puerto Rico</t>
  </si>
  <si>
    <t>PEI</t>
  </si>
  <si>
    <t>Pereira</t>
  </si>
  <si>
    <t>PPN</t>
  </si>
  <si>
    <t>Popayan</t>
  </si>
  <si>
    <t>PRE</t>
  </si>
  <si>
    <t>Pore</t>
  </si>
  <si>
    <t>PSO</t>
  </si>
  <si>
    <t>Pasto</t>
  </si>
  <si>
    <t>PUU</t>
  </si>
  <si>
    <t>Puerto Asis</t>
  </si>
  <si>
    <t>RCH</t>
  </si>
  <si>
    <t>Riohacha</t>
  </si>
  <si>
    <t>SMR</t>
  </si>
  <si>
    <t>Santa Marta</t>
  </si>
  <si>
    <t>TCO</t>
  </si>
  <si>
    <t>Tumaco</t>
  </si>
  <si>
    <t>TRB</t>
  </si>
  <si>
    <t>Turbo</t>
  </si>
  <si>
    <t>UIB</t>
  </si>
  <si>
    <t>Quibdo</t>
  </si>
  <si>
    <t>URR</t>
  </si>
  <si>
    <t>Urrao</t>
  </si>
  <si>
    <t>VUP</t>
  </si>
  <si>
    <t>Valledupar</t>
  </si>
  <si>
    <t>VVC</t>
  </si>
  <si>
    <t>Villavicencio</t>
  </si>
  <si>
    <t>BAI</t>
  </si>
  <si>
    <t>BCL</t>
  </si>
  <si>
    <t>Barra Colorado</t>
  </si>
  <si>
    <t>CSC</t>
  </si>
  <si>
    <t>Canas</t>
  </si>
  <si>
    <t>FON</t>
  </si>
  <si>
    <t>Fortuna</t>
  </si>
  <si>
    <t>GLF</t>
  </si>
  <si>
    <t>Golfito</t>
  </si>
  <si>
    <t>GPL</t>
  </si>
  <si>
    <t>Guapiles</t>
  </si>
  <si>
    <t>LIR</t>
  </si>
  <si>
    <t>NCT</t>
  </si>
  <si>
    <t>Nicoya</t>
  </si>
  <si>
    <t>NOB</t>
  </si>
  <si>
    <t>Nosara Beach</t>
  </si>
  <si>
    <t>PBP</t>
  </si>
  <si>
    <t>Punta Islita</t>
  </si>
  <si>
    <t>PJM</t>
  </si>
  <si>
    <t>Puerto Jimenez</t>
  </si>
  <si>
    <t>PMZ</t>
  </si>
  <si>
    <t>Palmar</t>
  </si>
  <si>
    <t>SJO</t>
  </si>
  <si>
    <t>San Jose</t>
  </si>
  <si>
    <t>SYQ</t>
  </si>
  <si>
    <t>TMU</t>
  </si>
  <si>
    <t>Tambor</t>
  </si>
  <si>
    <t>TNO</t>
  </si>
  <si>
    <t>Tamarindo</t>
  </si>
  <si>
    <t>TTQ</t>
  </si>
  <si>
    <t>Tortuquero</t>
  </si>
  <si>
    <t>XQP</t>
  </si>
  <si>
    <t>Quepos</t>
  </si>
  <si>
    <t>HAV</t>
  </si>
  <si>
    <t>Havana</t>
  </si>
  <si>
    <t>BVC</t>
  </si>
  <si>
    <t>MMO</t>
  </si>
  <si>
    <t>Maio</t>
  </si>
  <si>
    <t>MTI</t>
  </si>
  <si>
    <t>Mosteiro</t>
  </si>
  <si>
    <t>NTO</t>
  </si>
  <si>
    <t>Santo Antao</t>
  </si>
  <si>
    <t>RAI</t>
  </si>
  <si>
    <t>Praia</t>
  </si>
  <si>
    <t>SFL</t>
  </si>
  <si>
    <t>Sao Filipe</t>
  </si>
  <si>
    <t>SID</t>
  </si>
  <si>
    <t>Sal</t>
  </si>
  <si>
    <t>SNE</t>
  </si>
  <si>
    <t>Sao Nicolau</t>
  </si>
  <si>
    <t>VXE</t>
  </si>
  <si>
    <t>Sao Vicente</t>
  </si>
  <si>
    <t>XCH</t>
  </si>
  <si>
    <t>AKT</t>
  </si>
  <si>
    <t>Akrotiri</t>
  </si>
  <si>
    <t>ECN</t>
  </si>
  <si>
    <t>Ercan</t>
  </si>
  <si>
    <t>GEC</t>
  </si>
  <si>
    <t>Gecitkale</t>
  </si>
  <si>
    <t>LCA</t>
  </si>
  <si>
    <t>Larnaca</t>
  </si>
  <si>
    <t>NIC</t>
  </si>
  <si>
    <t>Nicosia CY</t>
  </si>
  <si>
    <t>PFO</t>
  </si>
  <si>
    <t>Paphos</t>
  </si>
  <si>
    <t>BRQ</t>
  </si>
  <si>
    <t>Brno</t>
  </si>
  <si>
    <t>GTW</t>
  </si>
  <si>
    <t>Zlin</t>
  </si>
  <si>
    <t>KLV</t>
  </si>
  <si>
    <t>Karlovy Vary</t>
  </si>
  <si>
    <t>OSR</t>
  </si>
  <si>
    <t>Ostrava</t>
  </si>
  <si>
    <t>PED</t>
  </si>
  <si>
    <t>Pardubice</t>
  </si>
  <si>
    <t>PRG</t>
  </si>
  <si>
    <t>Prague</t>
  </si>
  <si>
    <t>PRV</t>
  </si>
  <si>
    <t>Prerov</t>
  </si>
  <si>
    <t>UHE</t>
  </si>
  <si>
    <t>Uherske Hradiste</t>
  </si>
  <si>
    <t>AAH</t>
  </si>
  <si>
    <t>Aachen</t>
  </si>
  <si>
    <t>AGB</t>
  </si>
  <si>
    <t>MUC</t>
  </si>
  <si>
    <t>Munich</t>
  </si>
  <si>
    <t>AGE</t>
  </si>
  <si>
    <t>Wangerooge</t>
  </si>
  <si>
    <t>AOC</t>
  </si>
  <si>
    <t>Altenburg</t>
  </si>
  <si>
    <t>BBH</t>
  </si>
  <si>
    <t>Barth</t>
  </si>
  <si>
    <t>BER</t>
  </si>
  <si>
    <t>Berlin</t>
  </si>
  <si>
    <t>BFE</t>
  </si>
  <si>
    <t>Bielefeld</t>
  </si>
  <si>
    <t>BRE</t>
  </si>
  <si>
    <t>Bremen</t>
  </si>
  <si>
    <t>BRV</t>
  </si>
  <si>
    <t>Bremerhaven</t>
  </si>
  <si>
    <t>BWE</t>
  </si>
  <si>
    <t>Braunschweig</t>
  </si>
  <si>
    <t>BYU</t>
  </si>
  <si>
    <t>Bayreuth</t>
  </si>
  <si>
    <t>CBU</t>
  </si>
  <si>
    <t>Cottbus</t>
  </si>
  <si>
    <t>CGN</t>
  </si>
  <si>
    <t>Cologne</t>
  </si>
  <si>
    <t>DRS</t>
  </si>
  <si>
    <t>Dresden</t>
  </si>
  <si>
    <t>DTM</t>
  </si>
  <si>
    <t>Dortmund</t>
  </si>
  <si>
    <t>DTZ</t>
  </si>
  <si>
    <t>DUS</t>
  </si>
  <si>
    <t>Duesseldorf</t>
  </si>
  <si>
    <t>EIB</t>
  </si>
  <si>
    <t>Eisenach</t>
  </si>
  <si>
    <t>ERF</t>
  </si>
  <si>
    <t>Erfurt</t>
  </si>
  <si>
    <t>ESS</t>
  </si>
  <si>
    <t>Essen</t>
  </si>
  <si>
    <t>FDH</t>
  </si>
  <si>
    <t>Friedrichshafen</t>
  </si>
  <si>
    <t>FKB</t>
  </si>
  <si>
    <t>Karlsruhe/Baden Baden</t>
  </si>
  <si>
    <t>FMM</t>
  </si>
  <si>
    <t>Memmingen</t>
  </si>
  <si>
    <t>FMO</t>
  </si>
  <si>
    <t>Muenster/Osnabrueck</t>
  </si>
  <si>
    <t>FNB</t>
  </si>
  <si>
    <t>Neubrandenburg</t>
  </si>
  <si>
    <t>FRA</t>
  </si>
  <si>
    <t>Frankfurt/Main</t>
  </si>
  <si>
    <t>GKE</t>
  </si>
  <si>
    <t>Geilenkirchen</t>
  </si>
  <si>
    <t>GUT</t>
  </si>
  <si>
    <t>Guetersloh</t>
  </si>
  <si>
    <t>GWT</t>
  </si>
  <si>
    <t>Westerland</t>
  </si>
  <si>
    <t>HAJ</t>
  </si>
  <si>
    <t>Hanover</t>
  </si>
  <si>
    <t>HAM</t>
  </si>
  <si>
    <t>Hamburg</t>
  </si>
  <si>
    <t>HDB</t>
  </si>
  <si>
    <t>Heidelberg</t>
  </si>
  <si>
    <t>HGL</t>
  </si>
  <si>
    <t>Helgoland</t>
  </si>
  <si>
    <t>HHN</t>
  </si>
  <si>
    <t>HOQ</t>
  </si>
  <si>
    <t>Hof</t>
  </si>
  <si>
    <t>IGS</t>
  </si>
  <si>
    <t>Ingolstadt</t>
  </si>
  <si>
    <t>ILH</t>
  </si>
  <si>
    <t>Illisheim</t>
  </si>
  <si>
    <t>KEL</t>
  </si>
  <si>
    <t>Kiel</t>
  </si>
  <si>
    <t>KSF</t>
  </si>
  <si>
    <t>Kassel</t>
  </si>
  <si>
    <t>KZG</t>
  </si>
  <si>
    <t>Kitzingen</t>
  </si>
  <si>
    <t>LBC</t>
  </si>
  <si>
    <t>LEJ</t>
  </si>
  <si>
    <t>Leipzig</t>
  </si>
  <si>
    <t>MGL</t>
  </si>
  <si>
    <t>Dusselforf</t>
  </si>
  <si>
    <t>MHG</t>
  </si>
  <si>
    <t>Mannheim</t>
  </si>
  <si>
    <t>NDZ</t>
  </si>
  <si>
    <t>Nordholz-Spieka</t>
  </si>
  <si>
    <t>NRN</t>
  </si>
  <si>
    <t>Weeze Airport</t>
  </si>
  <si>
    <t>NUE</t>
  </si>
  <si>
    <t>Nuremberg</t>
  </si>
  <si>
    <t>PAD</t>
  </si>
  <si>
    <t>Paderborn</t>
  </si>
  <si>
    <t>PSH</t>
  </si>
  <si>
    <t>Saint Peter</t>
  </si>
  <si>
    <t>QKL</t>
  </si>
  <si>
    <t>Cologna Main RR</t>
  </si>
  <si>
    <t>QPP</t>
  </si>
  <si>
    <t>Berlin HBF Rail</t>
  </si>
  <si>
    <t>QYG</t>
  </si>
  <si>
    <t>Railway Germany</t>
  </si>
  <si>
    <t>RLG</t>
  </si>
  <si>
    <t>Rostock-Laage</t>
  </si>
  <si>
    <t>SCN</t>
  </si>
  <si>
    <t>Saarbruecken</t>
  </si>
  <si>
    <t>SGE</t>
  </si>
  <si>
    <t>Siegen</t>
  </si>
  <si>
    <t>STR</t>
  </si>
  <si>
    <t>Stuttgart</t>
  </si>
  <si>
    <t>SXF</t>
  </si>
  <si>
    <t>THF</t>
  </si>
  <si>
    <t>TXL</t>
  </si>
  <si>
    <t>URD</t>
  </si>
  <si>
    <t>Burg Feuerstein</t>
  </si>
  <si>
    <t>WVN</t>
  </si>
  <si>
    <t>Wilhelmshaven</t>
  </si>
  <si>
    <t>ZAQ</t>
  </si>
  <si>
    <t>ZMU</t>
  </si>
  <si>
    <t>ZQW</t>
  </si>
  <si>
    <t>Zweibruecken</t>
  </si>
  <si>
    <t>ZWS</t>
  </si>
  <si>
    <t>Stuttgart RR STA</t>
  </si>
  <si>
    <t>AII</t>
  </si>
  <si>
    <t>Ali Sabieh</t>
  </si>
  <si>
    <t>JIB</t>
  </si>
  <si>
    <t>AAL</t>
  </si>
  <si>
    <t>Aalborg</t>
  </si>
  <si>
    <t>AAR</t>
  </si>
  <si>
    <t>Aarhus</t>
  </si>
  <si>
    <t>BLL</t>
  </si>
  <si>
    <t>Billund</t>
  </si>
  <si>
    <t>BYR</t>
  </si>
  <si>
    <t>Laeso Island</t>
  </si>
  <si>
    <t>CPH</t>
  </si>
  <si>
    <t>Copenhagen</t>
  </si>
  <si>
    <t>EBJ</t>
  </si>
  <si>
    <t>Esbjerg</t>
  </si>
  <si>
    <t>KRP</t>
  </si>
  <si>
    <t>Karup</t>
  </si>
  <si>
    <t>ODE</t>
  </si>
  <si>
    <t>Odense</t>
  </si>
  <si>
    <t>RNN</t>
  </si>
  <si>
    <t>Bornholm</t>
  </si>
  <si>
    <t>SGD</t>
  </si>
  <si>
    <t>Sonderborg</t>
  </si>
  <si>
    <t>SKS</t>
  </si>
  <si>
    <t>Vojens</t>
  </si>
  <si>
    <t>SQW</t>
  </si>
  <si>
    <t>Skive</t>
  </si>
  <si>
    <t>TED</t>
  </si>
  <si>
    <t>Thisted</t>
  </si>
  <si>
    <t>VEJ</t>
  </si>
  <si>
    <t>Vejle</t>
  </si>
  <si>
    <t>DCF</t>
  </si>
  <si>
    <t>DOM</t>
  </si>
  <si>
    <t>AZS</t>
  </si>
  <si>
    <t>El Catey</t>
  </si>
  <si>
    <t>BRX</t>
  </si>
  <si>
    <t>Barahona</t>
  </si>
  <si>
    <t>COZ</t>
  </si>
  <si>
    <t>Constanza</t>
  </si>
  <si>
    <t>EPS</t>
  </si>
  <si>
    <t>El Portillo/Samana</t>
  </si>
  <si>
    <t>JBQ</t>
  </si>
  <si>
    <t>Santo Domingo</t>
  </si>
  <si>
    <t>LRM</t>
  </si>
  <si>
    <t>La Romana</t>
  </si>
  <si>
    <t>POP</t>
  </si>
  <si>
    <t>Puerto Plata</t>
  </si>
  <si>
    <t>PUJ</t>
  </si>
  <si>
    <t>Punta Cana</t>
  </si>
  <si>
    <t>SDQ</t>
  </si>
  <si>
    <t>STI</t>
  </si>
  <si>
    <t>AAE</t>
  </si>
  <si>
    <t>Annaba</t>
  </si>
  <si>
    <t>ALG</t>
  </si>
  <si>
    <t>Algiers</t>
  </si>
  <si>
    <t>AZR</t>
  </si>
  <si>
    <t>Adrar</t>
  </si>
  <si>
    <t>BFW</t>
  </si>
  <si>
    <t>Sidi Belabbes</t>
  </si>
  <si>
    <t>BJA</t>
  </si>
  <si>
    <t>Bejaia</t>
  </si>
  <si>
    <t>BLJ</t>
  </si>
  <si>
    <t>Batna</t>
  </si>
  <si>
    <t>BMW</t>
  </si>
  <si>
    <t>Bordj Badji Mokhtar</t>
  </si>
  <si>
    <t>BSK</t>
  </si>
  <si>
    <t>Biskra</t>
  </si>
  <si>
    <t>CBH</t>
  </si>
  <si>
    <t>Bechar</t>
  </si>
  <si>
    <t>CZL</t>
  </si>
  <si>
    <t>Constantine</t>
  </si>
  <si>
    <t>DJG</t>
  </si>
  <si>
    <t>Djanet</t>
  </si>
  <si>
    <t>ELG</t>
  </si>
  <si>
    <t>El Golea</t>
  </si>
  <si>
    <t>ELU</t>
  </si>
  <si>
    <t>El Oued</t>
  </si>
  <si>
    <t>GHA</t>
  </si>
  <si>
    <t>Ghardaia</t>
  </si>
  <si>
    <t>GJL</t>
  </si>
  <si>
    <t>Jijel</t>
  </si>
  <si>
    <t>HME</t>
  </si>
  <si>
    <t>Hassi Messaoud</t>
  </si>
  <si>
    <t>HRM</t>
  </si>
  <si>
    <t>Hassi R'Mel</t>
  </si>
  <si>
    <t>IAM</t>
  </si>
  <si>
    <t>In Amenas</t>
  </si>
  <si>
    <t>INZ</t>
  </si>
  <si>
    <t>In Salah</t>
  </si>
  <si>
    <t>MQV</t>
  </si>
  <si>
    <t>Mostaganem</t>
  </si>
  <si>
    <t>MUW</t>
  </si>
  <si>
    <t>Mascara</t>
  </si>
  <si>
    <t>OGX</t>
  </si>
  <si>
    <t>Ouargla</t>
  </si>
  <si>
    <t>ORN</t>
  </si>
  <si>
    <t>Oran</t>
  </si>
  <si>
    <t>QSF</t>
  </si>
  <si>
    <t>Setif Airport</t>
  </si>
  <si>
    <t>TEE</t>
  </si>
  <si>
    <t>Tbessa</t>
  </si>
  <si>
    <t>TGR</t>
  </si>
  <si>
    <t>Touggourt</t>
  </si>
  <si>
    <t>TID</t>
  </si>
  <si>
    <t>Tiaret</t>
  </si>
  <si>
    <t>TIN</t>
  </si>
  <si>
    <t>Tindouf</t>
  </si>
  <si>
    <t>TLM</t>
  </si>
  <si>
    <t>Tlemcen</t>
  </si>
  <si>
    <t>TMR</t>
  </si>
  <si>
    <t>Tamanrasset</t>
  </si>
  <si>
    <t>TMX</t>
  </si>
  <si>
    <t>Timimoun</t>
  </si>
  <si>
    <t>VVZ</t>
  </si>
  <si>
    <t>Illizi</t>
  </si>
  <si>
    <t>ATF</t>
  </si>
  <si>
    <t>Ambato</t>
  </si>
  <si>
    <t>BHA</t>
  </si>
  <si>
    <t>Bahia De Caraquez</t>
  </si>
  <si>
    <t>CUE</t>
  </si>
  <si>
    <t>Cuenca</t>
  </si>
  <si>
    <t>ETR</t>
  </si>
  <si>
    <t>Santa</t>
  </si>
  <si>
    <t>GPS</t>
  </si>
  <si>
    <t>Galapagos Is</t>
  </si>
  <si>
    <t>GYE</t>
  </si>
  <si>
    <t>Guayaquil</t>
  </si>
  <si>
    <t>JIP</t>
  </si>
  <si>
    <t>Jipijapa</t>
  </si>
  <si>
    <t>LTX</t>
  </si>
  <si>
    <t>Latacunga</t>
  </si>
  <si>
    <t>MEC</t>
  </si>
  <si>
    <t>Manta</t>
  </si>
  <si>
    <t>MZD</t>
  </si>
  <si>
    <t>Mendez</t>
  </si>
  <si>
    <t>OCC</t>
  </si>
  <si>
    <t>Coca</t>
  </si>
  <si>
    <t>SCY</t>
  </si>
  <si>
    <t>San Cristobal</t>
  </si>
  <si>
    <t>UIO</t>
  </si>
  <si>
    <t>Quito</t>
  </si>
  <si>
    <t>TAY</t>
  </si>
  <si>
    <t>Tartu</t>
  </si>
  <si>
    <t>TLL</t>
  </si>
  <si>
    <t>Tallinn</t>
  </si>
  <si>
    <t>URE</t>
  </si>
  <si>
    <t>Kuressaare</t>
  </si>
  <si>
    <t>AAC</t>
  </si>
  <si>
    <t>Arish</t>
  </si>
  <si>
    <t>ABS</t>
  </si>
  <si>
    <t>Abu Simbel</t>
  </si>
  <si>
    <t>ALY</t>
  </si>
  <si>
    <t>Alexandria</t>
  </si>
  <si>
    <t>ASW</t>
  </si>
  <si>
    <t>Aswan</t>
  </si>
  <si>
    <t>ATZ</t>
  </si>
  <si>
    <t>Assiut</t>
  </si>
  <si>
    <t>CAI</t>
  </si>
  <si>
    <t>Cairo</t>
  </si>
  <si>
    <t>DAK</t>
  </si>
  <si>
    <t>Dakhla Oasis</t>
  </si>
  <si>
    <t>HBE</t>
  </si>
  <si>
    <t>HMB</t>
  </si>
  <si>
    <t>Sohag</t>
  </si>
  <si>
    <t>HRG</t>
  </si>
  <si>
    <t>Hurghada</t>
  </si>
  <si>
    <t>LXR</t>
  </si>
  <si>
    <t>Luxor</t>
  </si>
  <si>
    <t>MUH</t>
  </si>
  <si>
    <t>Mersa Matruh</t>
  </si>
  <si>
    <t>RMF</t>
  </si>
  <si>
    <t>Marsa Alam</t>
  </si>
  <si>
    <t>SSH</t>
  </si>
  <si>
    <t>Sharm El Sheikh</t>
  </si>
  <si>
    <t>TCP</t>
  </si>
  <si>
    <t>Taba</t>
  </si>
  <si>
    <t>UVL</t>
  </si>
  <si>
    <t>Kharga</t>
  </si>
  <si>
    <t>ASA</t>
  </si>
  <si>
    <t>Assab</t>
  </si>
  <si>
    <t>ASM</t>
  </si>
  <si>
    <t>Asmara</t>
  </si>
  <si>
    <t>ABC</t>
  </si>
  <si>
    <t>Albacete</t>
  </si>
  <si>
    <t>ACE</t>
  </si>
  <si>
    <t>Lanzarote</t>
  </si>
  <si>
    <t>AGP</t>
  </si>
  <si>
    <t>Malaga</t>
  </si>
  <si>
    <t>ALC</t>
  </si>
  <si>
    <t>Alicante</t>
  </si>
  <si>
    <t>AVS</t>
  </si>
  <si>
    <t>AVILA</t>
  </si>
  <si>
    <t>BCN</t>
  </si>
  <si>
    <t>Barcelona</t>
  </si>
  <si>
    <t>BIO</t>
  </si>
  <si>
    <t>Bilbao</t>
  </si>
  <si>
    <t>BJZ</t>
  </si>
  <si>
    <t>Badajoz</t>
  </si>
  <si>
    <t>EAS</t>
  </si>
  <si>
    <t>San Sebastian</t>
  </si>
  <si>
    <t>FUE</t>
  </si>
  <si>
    <t>Fuerteventura</t>
  </si>
  <si>
    <t>GMZ</t>
  </si>
  <si>
    <t>San Sebas de la Gomera</t>
  </si>
  <si>
    <t>GRO</t>
  </si>
  <si>
    <t>Gerona</t>
  </si>
  <si>
    <t>GRX</t>
  </si>
  <si>
    <t>Granada</t>
  </si>
  <si>
    <t>HSK</t>
  </si>
  <si>
    <t>Huesca</t>
  </si>
  <si>
    <t>IBZ</t>
  </si>
  <si>
    <t>Ibiza</t>
  </si>
  <si>
    <t>ILD</t>
  </si>
  <si>
    <t>Lleida Alguaire</t>
  </si>
  <si>
    <t>JCU</t>
  </si>
  <si>
    <t>Ceuta</t>
  </si>
  <si>
    <t>LCG</t>
  </si>
  <si>
    <t>La Coruna</t>
  </si>
  <si>
    <t>LEI</t>
  </si>
  <si>
    <t>Almeria</t>
  </si>
  <si>
    <t>LEN</t>
  </si>
  <si>
    <t>Leon</t>
  </si>
  <si>
    <t>LPA</t>
  </si>
  <si>
    <t>Las Palmas</t>
  </si>
  <si>
    <t>MAD</t>
  </si>
  <si>
    <t>Madrid</t>
  </si>
  <si>
    <t>MAH</t>
  </si>
  <si>
    <t>Menorca</t>
  </si>
  <si>
    <t>MJV</t>
  </si>
  <si>
    <t>Murcia</t>
  </si>
  <si>
    <t>MLN</t>
  </si>
  <si>
    <t>Melilla</t>
  </si>
  <si>
    <t>OVD</t>
  </si>
  <si>
    <t>Asturias</t>
  </si>
  <si>
    <t>OZP</t>
  </si>
  <si>
    <t>Moron</t>
  </si>
  <si>
    <t>PMI</t>
  </si>
  <si>
    <t>Palma Mallorca</t>
  </si>
  <si>
    <t>PNA</t>
  </si>
  <si>
    <t>Pamplona</t>
  </si>
  <si>
    <t>REU</t>
  </si>
  <si>
    <t>Reus</t>
  </si>
  <si>
    <t>RGS</t>
  </si>
  <si>
    <t>Burgos</t>
  </si>
  <si>
    <t>RJL</t>
  </si>
  <si>
    <t>Logrono Agoncillo Airport</t>
  </si>
  <si>
    <t>SCQ</t>
  </si>
  <si>
    <t>Santiago De Compostela</t>
  </si>
  <si>
    <t>SDR</t>
  </si>
  <si>
    <t>Santander</t>
  </si>
  <si>
    <t>SLM</t>
  </si>
  <si>
    <t>Salamanca</t>
  </si>
  <si>
    <t>SPC</t>
  </si>
  <si>
    <t>Santa Cruz De La Palma</t>
  </si>
  <si>
    <t>SVQ</t>
  </si>
  <si>
    <t>Sevilla</t>
  </si>
  <si>
    <t>TCI</t>
  </si>
  <si>
    <t>Tenerife</t>
  </si>
  <si>
    <t>TFN</t>
  </si>
  <si>
    <t>TFS</t>
  </si>
  <si>
    <t>VDE</t>
  </si>
  <si>
    <t>Valverde</t>
  </si>
  <si>
    <t>VGO</t>
  </si>
  <si>
    <t>Vigo</t>
  </si>
  <si>
    <t>VIT</t>
  </si>
  <si>
    <t>VLC</t>
  </si>
  <si>
    <t>Valencia</t>
  </si>
  <si>
    <t>VLL</t>
  </si>
  <si>
    <t>Valladolid</t>
  </si>
  <si>
    <t>XOC</t>
  </si>
  <si>
    <t>XRY</t>
  </si>
  <si>
    <t>Jerez de la Frontera</t>
  </si>
  <si>
    <t>YJM</t>
  </si>
  <si>
    <t>ZAZ</t>
  </si>
  <si>
    <t>Zaragoza</t>
  </si>
  <si>
    <t>ABK</t>
  </si>
  <si>
    <t>Kabri Dar</t>
  </si>
  <si>
    <t>ADD</t>
  </si>
  <si>
    <t>Addis Ababa</t>
  </si>
  <si>
    <t>AMH</t>
  </si>
  <si>
    <t>Arba Mintch</t>
  </si>
  <si>
    <t>ASO</t>
  </si>
  <si>
    <t>Asosa</t>
  </si>
  <si>
    <t>AXU</t>
  </si>
  <si>
    <t>Axum</t>
  </si>
  <si>
    <t>BCO</t>
  </si>
  <si>
    <t>Jinka</t>
  </si>
  <si>
    <t>BEI</t>
  </si>
  <si>
    <t>Beica</t>
  </si>
  <si>
    <t>BJR</t>
  </si>
  <si>
    <t>Bahar Dar</t>
  </si>
  <si>
    <t>DBM</t>
  </si>
  <si>
    <t>Debra Marcos</t>
  </si>
  <si>
    <t>DBT</t>
  </si>
  <si>
    <t>Debra Tabor</t>
  </si>
  <si>
    <t>DEM</t>
  </si>
  <si>
    <t>Dembidollo</t>
  </si>
  <si>
    <t>DIR</t>
  </si>
  <si>
    <t>Dire Dawa</t>
  </si>
  <si>
    <t>DSE</t>
  </si>
  <si>
    <t>Dessie</t>
  </si>
  <si>
    <t>EGL</t>
  </si>
  <si>
    <t>Neghelli</t>
  </si>
  <si>
    <t>GDE</t>
  </si>
  <si>
    <t>Gode/Iddidole</t>
  </si>
  <si>
    <t>GDQ</t>
  </si>
  <si>
    <t>Gondar</t>
  </si>
  <si>
    <t>GMB</t>
  </si>
  <si>
    <t>Gambela</t>
  </si>
  <si>
    <t>GOB</t>
  </si>
  <si>
    <t>Goba</t>
  </si>
  <si>
    <t>GOR</t>
  </si>
  <si>
    <t>Gore</t>
  </si>
  <si>
    <t>HIL</t>
  </si>
  <si>
    <t>Shillavo</t>
  </si>
  <si>
    <t>HUE</t>
  </si>
  <si>
    <t>Humera</t>
  </si>
  <si>
    <t>JIJ</t>
  </si>
  <si>
    <t>Jijiga</t>
  </si>
  <si>
    <t>JIM</t>
  </si>
  <si>
    <t>Jimma</t>
  </si>
  <si>
    <t>LLI</t>
  </si>
  <si>
    <t>Lalibela</t>
  </si>
  <si>
    <t>MKS</t>
  </si>
  <si>
    <t>Mekane Selam</t>
  </si>
  <si>
    <t>MQX</t>
  </si>
  <si>
    <t>Makale</t>
  </si>
  <si>
    <t>MTF</t>
  </si>
  <si>
    <t>Mizan Teferi</t>
  </si>
  <si>
    <t>MYS</t>
  </si>
  <si>
    <t>Moyale</t>
  </si>
  <si>
    <t>NDM</t>
  </si>
  <si>
    <t>Mendi</t>
  </si>
  <si>
    <t>SHC</t>
  </si>
  <si>
    <t>Indaselassie</t>
  </si>
  <si>
    <t>TIE</t>
  </si>
  <si>
    <t>Tippi</t>
  </si>
  <si>
    <t>TUJ</t>
  </si>
  <si>
    <t>Tum</t>
  </si>
  <si>
    <t>ENF</t>
  </si>
  <si>
    <t>Enontekio</t>
  </si>
  <si>
    <t>HEL</t>
  </si>
  <si>
    <t>Helsinki</t>
  </si>
  <si>
    <t>HEM</t>
  </si>
  <si>
    <t>HYV</t>
  </si>
  <si>
    <t>Hyvinkaa</t>
  </si>
  <si>
    <t>IVL</t>
  </si>
  <si>
    <t>Ivalo</t>
  </si>
  <si>
    <t>JOE</t>
  </si>
  <si>
    <t>Joensuu</t>
  </si>
  <si>
    <t>JYV</t>
  </si>
  <si>
    <t>Jyvaskyla</t>
  </si>
  <si>
    <t>KAJ</t>
  </si>
  <si>
    <t>Kajaani</t>
  </si>
  <si>
    <t>KAO</t>
  </si>
  <si>
    <t>Kuusamo</t>
  </si>
  <si>
    <t>KAU</t>
  </si>
  <si>
    <t>Kauhava</t>
  </si>
  <si>
    <t>KEM</t>
  </si>
  <si>
    <t>Kemi/Tornio</t>
  </si>
  <si>
    <t>KEV</t>
  </si>
  <si>
    <t>Halli</t>
  </si>
  <si>
    <t>KHJ</t>
  </si>
  <si>
    <t>Kauhajoki</t>
  </si>
  <si>
    <t>KOK</t>
  </si>
  <si>
    <t>Kokkola/Pietarsaari</t>
  </si>
  <si>
    <t>KTQ</t>
  </si>
  <si>
    <t>Kitee</t>
  </si>
  <si>
    <t>KTT</t>
  </si>
  <si>
    <t>Kittila</t>
  </si>
  <si>
    <t>KUO</t>
  </si>
  <si>
    <t>Kuopio</t>
  </si>
  <si>
    <t>LPP</t>
  </si>
  <si>
    <t>Lappeenranta</t>
  </si>
  <si>
    <t>MHQ</t>
  </si>
  <si>
    <t>Mariehamn</t>
  </si>
  <si>
    <t>MIK</t>
  </si>
  <si>
    <t>Mikkeli</t>
  </si>
  <si>
    <t>OUL</t>
  </si>
  <si>
    <t>Oulu</t>
  </si>
  <si>
    <t>POR</t>
  </si>
  <si>
    <t>Pori</t>
  </si>
  <si>
    <t>RVN</t>
  </si>
  <si>
    <t>Rovaniemi</t>
  </si>
  <si>
    <t>SJY</t>
  </si>
  <si>
    <t>Seinajoki</t>
  </si>
  <si>
    <t>SVL</t>
  </si>
  <si>
    <t>Savonlinna</t>
  </si>
  <si>
    <t>TKU</t>
  </si>
  <si>
    <t>Turku</t>
  </si>
  <si>
    <t>TMP</t>
  </si>
  <si>
    <t>Tampere</t>
  </si>
  <si>
    <t>VAA</t>
  </si>
  <si>
    <t>Vaasa</t>
  </si>
  <si>
    <t>VRK</t>
  </si>
  <si>
    <t>Varkaus</t>
  </si>
  <si>
    <t>CST</t>
  </si>
  <si>
    <t>Castaway</t>
  </si>
  <si>
    <t>ICI</t>
  </si>
  <si>
    <t>Cicia</t>
  </si>
  <si>
    <t>KDV</t>
  </si>
  <si>
    <t>Kandavu</t>
  </si>
  <si>
    <t>KVU</t>
  </si>
  <si>
    <t>Korolevu</t>
  </si>
  <si>
    <t>KXF</t>
  </si>
  <si>
    <t>Koro Island</t>
  </si>
  <si>
    <t>LBS</t>
  </si>
  <si>
    <t>Labasa</t>
  </si>
  <si>
    <t>LEV</t>
  </si>
  <si>
    <t>Bureta</t>
  </si>
  <si>
    <t>LKB</t>
  </si>
  <si>
    <t>Lakeba</t>
  </si>
  <si>
    <t>LUC</t>
  </si>
  <si>
    <t>Laucala Is</t>
  </si>
  <si>
    <t>MFJ</t>
  </si>
  <si>
    <t>Moala</t>
  </si>
  <si>
    <t>MNF</t>
  </si>
  <si>
    <t>Mana Island</t>
  </si>
  <si>
    <t>NAN</t>
  </si>
  <si>
    <t>Nadi</t>
  </si>
  <si>
    <t>NGI</t>
  </si>
  <si>
    <t>Ngau Island</t>
  </si>
  <si>
    <t>PTF</t>
  </si>
  <si>
    <t>Malololailai</t>
  </si>
  <si>
    <t>RTA</t>
  </si>
  <si>
    <t>Rotuma Island</t>
  </si>
  <si>
    <t>SUV</t>
  </si>
  <si>
    <t>Suva</t>
  </si>
  <si>
    <t>SVU</t>
  </si>
  <si>
    <t>Savusavu</t>
  </si>
  <si>
    <t>TVU</t>
  </si>
  <si>
    <t>Taveuni</t>
  </si>
  <si>
    <t>VBV</t>
  </si>
  <si>
    <t>Vanuabalavu</t>
  </si>
  <si>
    <t>MPN</t>
  </si>
  <si>
    <t>Mount Pleasant</t>
  </si>
  <si>
    <t>Falkland Islands</t>
  </si>
  <si>
    <t>KSA</t>
  </si>
  <si>
    <t>Kosrae</t>
  </si>
  <si>
    <t>Micronesia</t>
  </si>
  <si>
    <t>PNI</t>
  </si>
  <si>
    <t>Pohnpei</t>
  </si>
  <si>
    <t>TKK</t>
  </si>
  <si>
    <t>Truk</t>
  </si>
  <si>
    <t>YAP</t>
  </si>
  <si>
    <t>Yap</t>
  </si>
  <si>
    <t>FAE</t>
  </si>
  <si>
    <t>AGF</t>
  </si>
  <si>
    <t>Agen</t>
  </si>
  <si>
    <t>AHZ</t>
  </si>
  <si>
    <t>Alpe D Huez</t>
  </si>
  <si>
    <t>AJA</t>
  </si>
  <si>
    <t>Ajaccio</t>
  </si>
  <si>
    <t>ANE</t>
  </si>
  <si>
    <t>Angers</t>
  </si>
  <si>
    <t>ANG</t>
  </si>
  <si>
    <t>Angouleme</t>
  </si>
  <si>
    <t>AUR</t>
  </si>
  <si>
    <t>Aurillac</t>
  </si>
  <si>
    <t>AVN</t>
  </si>
  <si>
    <t>Avignon</t>
  </si>
  <si>
    <t>BES</t>
  </si>
  <si>
    <t>Brest</t>
  </si>
  <si>
    <t>BIA</t>
  </si>
  <si>
    <t>Bastia</t>
  </si>
  <si>
    <t>BIQ</t>
  </si>
  <si>
    <t>Biarritz</t>
  </si>
  <si>
    <t>BOD</t>
  </si>
  <si>
    <t>Bordeaux</t>
  </si>
  <si>
    <t>BOU</t>
  </si>
  <si>
    <t>Bourges</t>
  </si>
  <si>
    <t>BVA</t>
  </si>
  <si>
    <t>Paris</t>
  </si>
  <si>
    <t>BVE</t>
  </si>
  <si>
    <t>Brive-La-Gaillarde</t>
  </si>
  <si>
    <t>BYF</t>
  </si>
  <si>
    <t>Albert</t>
  </si>
  <si>
    <t>BZR</t>
  </si>
  <si>
    <t>Beziers</t>
  </si>
  <si>
    <t>CCF</t>
  </si>
  <si>
    <t>Carcassonne</t>
  </si>
  <si>
    <t>CDG</t>
  </si>
  <si>
    <t>PAR</t>
  </si>
  <si>
    <t>CEQ</t>
  </si>
  <si>
    <t>Cannes</t>
  </si>
  <si>
    <t>CER</t>
  </si>
  <si>
    <t>Cherbourg</t>
  </si>
  <si>
    <t>CFE</t>
  </si>
  <si>
    <t>Clermont-Ferrand</t>
  </si>
  <si>
    <t>CFR</t>
  </si>
  <si>
    <t>Caen</t>
  </si>
  <si>
    <t>CLY</t>
  </si>
  <si>
    <t>Calvi</t>
  </si>
  <si>
    <t>CMF</t>
  </si>
  <si>
    <t>Chambery</t>
  </si>
  <si>
    <t>CMR</t>
  </si>
  <si>
    <t>Colmar</t>
  </si>
  <si>
    <t>CQF</t>
  </si>
  <si>
    <t>Calais</t>
  </si>
  <si>
    <t>CSF</t>
  </si>
  <si>
    <t>Creil</t>
  </si>
  <si>
    <t>DCM</t>
  </si>
  <si>
    <t>Castres</t>
  </si>
  <si>
    <t>DIJ</t>
  </si>
  <si>
    <t>Dijon</t>
  </si>
  <si>
    <t>DNR</t>
  </si>
  <si>
    <t>Dinard</t>
  </si>
  <si>
    <t>DOL</t>
  </si>
  <si>
    <t>Deauville</t>
  </si>
  <si>
    <t>EBU</t>
  </si>
  <si>
    <t>St Etienne</t>
  </si>
  <si>
    <t>EGC</t>
  </si>
  <si>
    <t>Bergerac</t>
  </si>
  <si>
    <t>EPL</t>
  </si>
  <si>
    <t>Epinal</t>
  </si>
  <si>
    <t>ETZ</t>
  </si>
  <si>
    <t>Metz/Nancy</t>
  </si>
  <si>
    <t>FNI</t>
  </si>
  <si>
    <t>Nimes</t>
  </si>
  <si>
    <t>FSC</t>
  </si>
  <si>
    <t>Figari</t>
  </si>
  <si>
    <t>GNB</t>
  </si>
  <si>
    <t>LYS</t>
  </si>
  <si>
    <t>Lyon</t>
  </si>
  <si>
    <t>HZB</t>
  </si>
  <si>
    <t>Hazebrouck</t>
  </si>
  <si>
    <t>IDY</t>
  </si>
  <si>
    <t>Ile D Yeu</t>
  </si>
  <si>
    <t>JCA</t>
  </si>
  <si>
    <t>LAI</t>
  </si>
  <si>
    <t>Lannion</t>
  </si>
  <si>
    <t>LBG</t>
  </si>
  <si>
    <t>LBI</t>
  </si>
  <si>
    <t>Albi</t>
  </si>
  <si>
    <t>LBY</t>
  </si>
  <si>
    <t>La Baule</t>
  </si>
  <si>
    <t>LDE</t>
  </si>
  <si>
    <t>Lourdes/Tarbes</t>
  </si>
  <si>
    <t>LDV</t>
  </si>
  <si>
    <t>Landivisiau</t>
  </si>
  <si>
    <t>LEH</t>
  </si>
  <si>
    <t>Le Havre</t>
  </si>
  <si>
    <t>LIG</t>
  </si>
  <si>
    <t>Limoges</t>
  </si>
  <si>
    <t>LIL</t>
  </si>
  <si>
    <t>Lille</t>
  </si>
  <si>
    <t>LME</t>
  </si>
  <si>
    <t>Le Mans</t>
  </si>
  <si>
    <t>LPY</t>
  </si>
  <si>
    <t>Le Puy</t>
  </si>
  <si>
    <t>LRH</t>
  </si>
  <si>
    <t>La Rochelle</t>
  </si>
  <si>
    <t>LRT</t>
  </si>
  <si>
    <t>Lorient</t>
  </si>
  <si>
    <t>LTQ</t>
  </si>
  <si>
    <t>Le Touquet</t>
  </si>
  <si>
    <t>LTT</t>
  </si>
  <si>
    <t>Saint Tropez</t>
  </si>
  <si>
    <t>MCU</t>
  </si>
  <si>
    <t>Montlucon</t>
  </si>
  <si>
    <t>MLH</t>
  </si>
  <si>
    <t>MPL</t>
  </si>
  <si>
    <t>Montpellier</t>
  </si>
  <si>
    <t>MRS</t>
  </si>
  <si>
    <t>Marseille</t>
  </si>
  <si>
    <t>MVV</t>
  </si>
  <si>
    <t>Megeve</t>
  </si>
  <si>
    <t>MXN</t>
  </si>
  <si>
    <t>Morlaix</t>
  </si>
  <si>
    <t>NCE</t>
  </si>
  <si>
    <t>Nice</t>
  </si>
  <si>
    <t>NCY</t>
  </si>
  <si>
    <t>Annecy</t>
  </si>
  <si>
    <t>NIT</t>
  </si>
  <si>
    <t>Niort</t>
  </si>
  <si>
    <t>NTE</t>
  </si>
  <si>
    <t>Nantes</t>
  </si>
  <si>
    <t>OBS</t>
  </si>
  <si>
    <t>Aubenas</t>
  </si>
  <si>
    <t>ORY</t>
  </si>
  <si>
    <t>PGF</t>
  </si>
  <si>
    <t>Perpignan</t>
  </si>
  <si>
    <t>PGX</t>
  </si>
  <si>
    <t>Perigueux</t>
  </si>
  <si>
    <t>PIS</t>
  </si>
  <si>
    <t>Poitiers</t>
  </si>
  <si>
    <t>POX</t>
  </si>
  <si>
    <t>Pontoise</t>
  </si>
  <si>
    <t>PRP</t>
  </si>
  <si>
    <t>Propriano</t>
  </si>
  <si>
    <t>PUF</t>
  </si>
  <si>
    <t>Pau</t>
  </si>
  <si>
    <t>RCO</t>
  </si>
  <si>
    <t>Rochefort</t>
  </si>
  <si>
    <t>RDZ</t>
  </si>
  <si>
    <t>Rodez</t>
  </si>
  <si>
    <t>RHE</t>
  </si>
  <si>
    <t>Reims</t>
  </si>
  <si>
    <t>RNE</t>
  </si>
  <si>
    <t>Roanne</t>
  </si>
  <si>
    <t>RNS</t>
  </si>
  <si>
    <t>Rennes</t>
  </si>
  <si>
    <t>SNR</t>
  </si>
  <si>
    <t>St Nazaire</t>
  </si>
  <si>
    <t>SXB</t>
  </si>
  <si>
    <t>Strasbourg</t>
  </si>
  <si>
    <t>TLN</t>
  </si>
  <si>
    <t>Toulon</t>
  </si>
  <si>
    <t>TLS</t>
  </si>
  <si>
    <t>Toulouse</t>
  </si>
  <si>
    <t>TNF</t>
  </si>
  <si>
    <t>Toussus-le-Noble</t>
  </si>
  <si>
    <t>TUF</t>
  </si>
  <si>
    <t>Tours</t>
  </si>
  <si>
    <t>UIP</t>
  </si>
  <si>
    <t>Quimper</t>
  </si>
  <si>
    <t>URO</t>
  </si>
  <si>
    <t>Rouen</t>
  </si>
  <si>
    <t>VAF</t>
  </si>
  <si>
    <t>Valence</t>
  </si>
  <si>
    <t>XCR</t>
  </si>
  <si>
    <t>XDB</t>
  </si>
  <si>
    <t>Lille Europe Railway Station</t>
  </si>
  <si>
    <t>XER</t>
  </si>
  <si>
    <t>Strasbourg Bus</t>
  </si>
  <si>
    <t>XJY</t>
  </si>
  <si>
    <t>XPG</t>
  </si>
  <si>
    <t>XRF</t>
  </si>
  <si>
    <t>Marseille Railway Station</t>
  </si>
  <si>
    <t>XWG</t>
  </si>
  <si>
    <t>XYD</t>
  </si>
  <si>
    <t>Lyon Part Dieu</t>
  </si>
  <si>
    <t>ZAO</t>
  </si>
  <si>
    <t>Cahors</t>
  </si>
  <si>
    <t>AKE</t>
  </si>
  <si>
    <t>Akieni</t>
  </si>
  <si>
    <t>BAW</t>
  </si>
  <si>
    <t>Biawonque</t>
  </si>
  <si>
    <t>FOU</t>
  </si>
  <si>
    <t>Fougamou</t>
  </si>
  <si>
    <t>GAX</t>
  </si>
  <si>
    <t>Gamba</t>
  </si>
  <si>
    <t>KDN</t>
  </si>
  <si>
    <t>Ndende</t>
  </si>
  <si>
    <t>KOU</t>
  </si>
  <si>
    <t>Koulamoutou</t>
  </si>
  <si>
    <t>LBV</t>
  </si>
  <si>
    <t>Libreville</t>
  </si>
  <si>
    <t>LEO</t>
  </si>
  <si>
    <t>Leconi</t>
  </si>
  <si>
    <t>LTL</t>
  </si>
  <si>
    <t>Lastourville</t>
  </si>
  <si>
    <t>MBC</t>
  </si>
  <si>
    <t>Mbigou</t>
  </si>
  <si>
    <t>MFF</t>
  </si>
  <si>
    <t>Moanda</t>
  </si>
  <si>
    <t>MGX</t>
  </si>
  <si>
    <t>Moabi</t>
  </si>
  <si>
    <t>MJL</t>
  </si>
  <si>
    <t>Mouila</t>
  </si>
  <si>
    <t>MKB</t>
  </si>
  <si>
    <t>Mekambo</t>
  </si>
  <si>
    <t>MVB</t>
  </si>
  <si>
    <t>Franceville</t>
  </si>
  <si>
    <t>MVX</t>
  </si>
  <si>
    <t>Minvoul</t>
  </si>
  <si>
    <t>MYB</t>
  </si>
  <si>
    <t>Mayoumba</t>
  </si>
  <si>
    <t>NKA</t>
  </si>
  <si>
    <t>Nkan</t>
  </si>
  <si>
    <t>OKN</t>
  </si>
  <si>
    <t>Okondja</t>
  </si>
  <si>
    <t>OMB</t>
  </si>
  <si>
    <t>Omboue</t>
  </si>
  <si>
    <t>OWE</t>
  </si>
  <si>
    <t>Owendo</t>
  </si>
  <si>
    <t>OYE</t>
  </si>
  <si>
    <t>Oyem</t>
  </si>
  <si>
    <t>POG</t>
  </si>
  <si>
    <t>Port Gentil</t>
  </si>
  <si>
    <t>TCH</t>
  </si>
  <si>
    <t>Tchibanga</t>
  </si>
  <si>
    <t>ABZ</t>
  </si>
  <si>
    <t>Aberdeen</t>
  </si>
  <si>
    <t>ACI</t>
  </si>
  <si>
    <t>Alderney</t>
  </si>
  <si>
    <t>ADX</t>
  </si>
  <si>
    <t>Saint Andrews</t>
  </si>
  <si>
    <t>BBP</t>
  </si>
  <si>
    <t>Bembridge</t>
  </si>
  <si>
    <t>BBS</t>
  </si>
  <si>
    <t>Blackbush</t>
  </si>
  <si>
    <t>BEB</t>
  </si>
  <si>
    <t>Benbecula</t>
  </si>
  <si>
    <t>BEQ</t>
  </si>
  <si>
    <t>Bury St. Edmunds</t>
  </si>
  <si>
    <t>BEX</t>
  </si>
  <si>
    <t>Benson</t>
  </si>
  <si>
    <t>BFS</t>
  </si>
  <si>
    <t>Belfast</t>
  </si>
  <si>
    <t>BHD</t>
  </si>
  <si>
    <t>BHX</t>
  </si>
  <si>
    <t>Birmingham</t>
  </si>
  <si>
    <t>BLK</t>
  </si>
  <si>
    <t>Blackpool</t>
  </si>
  <si>
    <t>BOH</t>
  </si>
  <si>
    <t>Bournemouth</t>
  </si>
  <si>
    <t>BOL</t>
  </si>
  <si>
    <t>Bally Kelly</t>
  </si>
  <si>
    <t>BPR</t>
  </si>
  <si>
    <t>Bristol Parkway</t>
  </si>
  <si>
    <t>BQH</t>
  </si>
  <si>
    <t>LON</t>
  </si>
  <si>
    <t>BRR</t>
  </si>
  <si>
    <t>Barra</t>
  </si>
  <si>
    <t>BRS</t>
  </si>
  <si>
    <t>Bristol</t>
  </si>
  <si>
    <t>BZZ</t>
  </si>
  <si>
    <t>Brize Norton</t>
  </si>
  <si>
    <t>CAL</t>
  </si>
  <si>
    <t>Campbeltown</t>
  </si>
  <si>
    <t>CAX</t>
  </si>
  <si>
    <t>Carlisle</t>
  </si>
  <si>
    <t>CBG</t>
  </si>
  <si>
    <t>Cambridge</t>
  </si>
  <si>
    <t>CEG</t>
  </si>
  <si>
    <t>Chester</t>
  </si>
  <si>
    <t>CFW</t>
  </si>
  <si>
    <t>Cardiff</t>
  </si>
  <si>
    <t>CSA</t>
  </si>
  <si>
    <t>Colonsay Island</t>
  </si>
  <si>
    <t>CVT</t>
  </si>
  <si>
    <t>Coventry</t>
  </si>
  <si>
    <t>CWL</t>
  </si>
  <si>
    <t>DND</t>
  </si>
  <si>
    <t>Dundee</t>
  </si>
  <si>
    <t>DSA</t>
  </si>
  <si>
    <t>Doncaster</t>
  </si>
  <si>
    <t>EDI</t>
  </si>
  <si>
    <t>Edinburgh</t>
  </si>
  <si>
    <t>EMA</t>
  </si>
  <si>
    <t>NQT</t>
  </si>
  <si>
    <t>Nottingham</t>
  </si>
  <si>
    <t>EOI</t>
  </si>
  <si>
    <t>Eday</t>
  </si>
  <si>
    <t>ESH</t>
  </si>
  <si>
    <t>Shoreham By Sea</t>
  </si>
  <si>
    <t>EXS</t>
  </si>
  <si>
    <t>Exeter</t>
  </si>
  <si>
    <t>EXT</t>
  </si>
  <si>
    <t>FAB</t>
  </si>
  <si>
    <t>Farnborough</t>
  </si>
  <si>
    <t>FIE</t>
  </si>
  <si>
    <t>Fair Isle</t>
  </si>
  <si>
    <t>FSS</t>
  </si>
  <si>
    <t>Forres</t>
  </si>
  <si>
    <t>FZO</t>
  </si>
  <si>
    <t>Filton</t>
  </si>
  <si>
    <t>GCI</t>
  </si>
  <si>
    <t>Guernsey</t>
  </si>
  <si>
    <t>GLA</t>
  </si>
  <si>
    <t>Glasgow</t>
  </si>
  <si>
    <t>GLO</t>
  </si>
  <si>
    <t>Gloucester Cheltenham</t>
  </si>
  <si>
    <t>HAW</t>
  </si>
  <si>
    <t>Haverfordwest</t>
  </si>
  <si>
    <t>HRT</t>
  </si>
  <si>
    <t>Harrogate</t>
  </si>
  <si>
    <t>HUY</t>
  </si>
  <si>
    <t>Humberside</t>
  </si>
  <si>
    <t>HYC</t>
  </si>
  <si>
    <t>High Wycombe</t>
  </si>
  <si>
    <t>ILY</t>
  </si>
  <si>
    <t>Islay</t>
  </si>
  <si>
    <t>INV</t>
  </si>
  <si>
    <t>Inverness</t>
  </si>
  <si>
    <t>IOM</t>
  </si>
  <si>
    <t>Isle Of Man</t>
  </si>
  <si>
    <t>ISC</t>
  </si>
  <si>
    <t>Isles Of Scilly</t>
  </si>
  <si>
    <t>JER</t>
  </si>
  <si>
    <t>Jersey</t>
  </si>
  <si>
    <t>KNF</t>
  </si>
  <si>
    <t>Kings Lynn</t>
  </si>
  <si>
    <t>KOI</t>
  </si>
  <si>
    <t>Kirkwall (Orkney Is)</t>
  </si>
  <si>
    <t>LBA</t>
  </si>
  <si>
    <t>Leeds</t>
  </si>
  <si>
    <t>LCY</t>
  </si>
  <si>
    <t>LDY</t>
  </si>
  <si>
    <t>Londonderry</t>
  </si>
  <si>
    <t>LEQ</t>
  </si>
  <si>
    <t>Lands End</t>
  </si>
  <si>
    <t>LGW</t>
  </si>
  <si>
    <t>LHR</t>
  </si>
  <si>
    <t>LKZ</t>
  </si>
  <si>
    <t>Brandon</t>
  </si>
  <si>
    <t>LMO</t>
  </si>
  <si>
    <t>Lossiemouth</t>
  </si>
  <si>
    <t>LPL</t>
  </si>
  <si>
    <t>Liverpool</t>
  </si>
  <si>
    <t>LSI</t>
  </si>
  <si>
    <t>SDZ</t>
  </si>
  <si>
    <t>Shetland Islands</t>
  </si>
  <si>
    <t>LTN</t>
  </si>
  <si>
    <t>LWK</t>
  </si>
  <si>
    <t>MAN</t>
  </si>
  <si>
    <t>Manchester</t>
  </si>
  <si>
    <t>MHZ</t>
  </si>
  <si>
    <t>Mildenhall</t>
  </si>
  <si>
    <t>MME</t>
  </si>
  <si>
    <t>Teesside</t>
  </si>
  <si>
    <t>MSE</t>
  </si>
  <si>
    <t>Manston</t>
  </si>
  <si>
    <t>NCL</t>
  </si>
  <si>
    <t>NDY</t>
  </si>
  <si>
    <t>Sanday</t>
  </si>
  <si>
    <t>NHT</t>
  </si>
  <si>
    <t>Northolt</t>
  </si>
  <si>
    <t>NQY</t>
  </si>
  <si>
    <t>Newquay</t>
  </si>
  <si>
    <t>NRL</t>
  </si>
  <si>
    <t>North Ronaldsay</t>
  </si>
  <si>
    <t>NWI</t>
  </si>
  <si>
    <t>Norwich</t>
  </si>
  <si>
    <t>OBN</t>
  </si>
  <si>
    <t>Oban</t>
  </si>
  <si>
    <t>OKH</t>
  </si>
  <si>
    <t>Oakham</t>
  </si>
  <si>
    <t>ORM</t>
  </si>
  <si>
    <t>Northampton</t>
  </si>
  <si>
    <t>OXF</t>
  </si>
  <si>
    <t>Oxford</t>
  </si>
  <si>
    <t>PCW</t>
  </si>
  <si>
    <t>Par</t>
  </si>
  <si>
    <t>PIK</t>
  </si>
  <si>
    <t>PLH</t>
  </si>
  <si>
    <t>Plymouth</t>
  </si>
  <si>
    <t>PPW</t>
  </si>
  <si>
    <t>Papa Westray</t>
  </si>
  <si>
    <t>PZE</t>
  </si>
  <si>
    <t>Penzance</t>
  </si>
  <si>
    <t>QQK</t>
  </si>
  <si>
    <t>QQP</t>
  </si>
  <si>
    <t>QQS</t>
  </si>
  <si>
    <t>QQU</t>
  </si>
  <si>
    <t>QQX</t>
  </si>
  <si>
    <t>Bath Spa</t>
  </si>
  <si>
    <t>SEN</t>
  </si>
  <si>
    <t>SOU</t>
  </si>
  <si>
    <t>Southampton</t>
  </si>
  <si>
    <t>SOY</t>
  </si>
  <si>
    <t>Stronsay</t>
  </si>
  <si>
    <t>STN</t>
  </si>
  <si>
    <t>SWS</t>
  </si>
  <si>
    <t>Swansea</t>
  </si>
  <si>
    <t>SYY</t>
  </si>
  <si>
    <t>Stornoway</t>
  </si>
  <si>
    <t>SZD</t>
  </si>
  <si>
    <t>Sheffield</t>
  </si>
  <si>
    <t>TPB</t>
  </si>
  <si>
    <t>Bristol Temple Meads</t>
  </si>
  <si>
    <t>TRE</t>
  </si>
  <si>
    <t>Tiree</t>
  </si>
  <si>
    <t>ULL</t>
  </si>
  <si>
    <t>Mull IH</t>
  </si>
  <si>
    <t>UNT</t>
  </si>
  <si>
    <t>Unst Shetland Is</t>
  </si>
  <si>
    <t>USX</t>
  </si>
  <si>
    <t>St. Austell</t>
  </si>
  <si>
    <t>VLY</t>
  </si>
  <si>
    <t>Anglesey</t>
  </si>
  <si>
    <t>WIC</t>
  </si>
  <si>
    <t>Wick</t>
  </si>
  <si>
    <t>WRY</t>
  </si>
  <si>
    <t>Westray</t>
  </si>
  <si>
    <t>XQE</t>
  </si>
  <si>
    <t>Ebbsfleet Rail Kent</t>
  </si>
  <si>
    <t>ZEP</t>
  </si>
  <si>
    <t>London Victoria STN</t>
  </si>
  <si>
    <t>CRU</t>
  </si>
  <si>
    <t>Carriacou Island</t>
  </si>
  <si>
    <t>GND</t>
  </si>
  <si>
    <t>BUS</t>
  </si>
  <si>
    <t>Batumi</t>
  </si>
  <si>
    <t>KUT</t>
  </si>
  <si>
    <t>Kutaisi</t>
  </si>
  <si>
    <t>TBS</t>
  </si>
  <si>
    <t>Tbilisi</t>
  </si>
  <si>
    <t>CAY</t>
  </si>
  <si>
    <t>Cayenne</t>
  </si>
  <si>
    <t>MPY</t>
  </si>
  <si>
    <t>Maripasoula</t>
  </si>
  <si>
    <t>OYP</t>
  </si>
  <si>
    <t>St Georges de Loyapock</t>
  </si>
  <si>
    <t>XAU</t>
  </si>
  <si>
    <t>Saul</t>
  </si>
  <si>
    <t>ACC</t>
  </si>
  <si>
    <t>Accra</t>
  </si>
  <si>
    <t>GIB</t>
  </si>
  <si>
    <t>CNP</t>
  </si>
  <si>
    <t>Neerlerit Inaat</t>
  </si>
  <si>
    <t>GOH</t>
  </si>
  <si>
    <t>Nuuk</t>
  </si>
  <si>
    <t>JAV</t>
  </si>
  <si>
    <t>Ilulissat</t>
  </si>
  <si>
    <t>JCH</t>
  </si>
  <si>
    <t>Qasigiannguit</t>
  </si>
  <si>
    <t>JEG</t>
  </si>
  <si>
    <t>Aasiaat</t>
  </si>
  <si>
    <t>JFR</t>
  </si>
  <si>
    <t>Paamiut</t>
  </si>
  <si>
    <t>JGO</t>
  </si>
  <si>
    <t>Qeqertarsuaq</t>
  </si>
  <si>
    <t>JGR</t>
  </si>
  <si>
    <t>Groennedal</t>
  </si>
  <si>
    <t>JHS</t>
  </si>
  <si>
    <t>Sisimiut</t>
  </si>
  <si>
    <t>JJU</t>
  </si>
  <si>
    <t>Qaqortoq</t>
  </si>
  <si>
    <t>JNN</t>
  </si>
  <si>
    <t>Nanortalik</t>
  </si>
  <si>
    <t>JNS</t>
  </si>
  <si>
    <t>Narsaq</t>
  </si>
  <si>
    <t>JQA</t>
  </si>
  <si>
    <t>Qaarsut</t>
  </si>
  <si>
    <t>JSU</t>
  </si>
  <si>
    <t>Maniitsoq</t>
  </si>
  <si>
    <t>JUV</t>
  </si>
  <si>
    <t>Upernavik</t>
  </si>
  <si>
    <t>KUS</t>
  </si>
  <si>
    <t>Kulusuk</t>
  </si>
  <si>
    <t>LLU</t>
  </si>
  <si>
    <t>Alluitsup Paa</t>
  </si>
  <si>
    <t>NAQ</t>
  </si>
  <si>
    <t>Qaanaaq</t>
  </si>
  <si>
    <t>QCU</t>
  </si>
  <si>
    <t>Akunnaaq</t>
  </si>
  <si>
    <t>QFI</t>
  </si>
  <si>
    <t>Iginniarfik</t>
  </si>
  <si>
    <t>QGQ</t>
  </si>
  <si>
    <t>Attu</t>
  </si>
  <si>
    <t>QJE</t>
  </si>
  <si>
    <t>Kitsissuarsuit</t>
  </si>
  <si>
    <t>QJI</t>
  </si>
  <si>
    <t>Ikamiut</t>
  </si>
  <si>
    <t>QMK</t>
  </si>
  <si>
    <t>Niaqornaarsuk</t>
  </si>
  <si>
    <t>QPW</t>
  </si>
  <si>
    <t>Kangaatsiaq</t>
  </si>
  <si>
    <t>QRY</t>
  </si>
  <si>
    <t>Ikerasaarsuk</t>
  </si>
  <si>
    <t>QUP</t>
  </si>
  <si>
    <t>Saqqaq</t>
  </si>
  <si>
    <t>SFJ</t>
  </si>
  <si>
    <t>Kangerlussuaq</t>
  </si>
  <si>
    <t>UAK</t>
  </si>
  <si>
    <t>Narsarsuaq</t>
  </si>
  <si>
    <t>UMD</t>
  </si>
  <si>
    <t>Uummannaq</t>
  </si>
  <si>
    <t>XIQ</t>
  </si>
  <si>
    <t>Ilimanaq</t>
  </si>
  <si>
    <t>BJL</t>
  </si>
  <si>
    <t>Banjul</t>
  </si>
  <si>
    <t>CKY</t>
  </si>
  <si>
    <t>Conakry</t>
  </si>
  <si>
    <t>BBR</t>
  </si>
  <si>
    <t>Basse Terre</t>
  </si>
  <si>
    <t>DSD</t>
  </si>
  <si>
    <t>La Desirade</t>
  </si>
  <si>
    <t>GBJ</t>
  </si>
  <si>
    <t>Marie Galante</t>
  </si>
  <si>
    <t>LSS</t>
  </si>
  <si>
    <t>Terre-de-Haut</t>
  </si>
  <si>
    <t>PTP</t>
  </si>
  <si>
    <t>Pointe-a-Pitre</t>
  </si>
  <si>
    <t>SBH</t>
  </si>
  <si>
    <t>St Barthelemy</t>
  </si>
  <si>
    <t>SFG</t>
  </si>
  <si>
    <t>St Martin</t>
  </si>
  <si>
    <t>SSG</t>
  </si>
  <si>
    <t>Malabo</t>
  </si>
  <si>
    <t>AOK</t>
  </si>
  <si>
    <t>Karpathos</t>
  </si>
  <si>
    <t>ATH</t>
  </si>
  <si>
    <t>Athens</t>
  </si>
  <si>
    <t>AXD</t>
  </si>
  <si>
    <t>Alexandroupolis</t>
  </si>
  <si>
    <t>CFU</t>
  </si>
  <si>
    <t>Kerkyra</t>
  </si>
  <si>
    <t>CHQ</t>
  </si>
  <si>
    <t>Chania</t>
  </si>
  <si>
    <t>EFL</t>
  </si>
  <si>
    <t>Kefallinia</t>
  </si>
  <si>
    <t>GPA</t>
  </si>
  <si>
    <t>Patras</t>
  </si>
  <si>
    <t>HER</t>
  </si>
  <si>
    <t>Heraklion</t>
  </si>
  <si>
    <t>IOA</t>
  </si>
  <si>
    <t>Ioannina</t>
  </si>
  <si>
    <t>JIK</t>
  </si>
  <si>
    <t>Ikaria Island</t>
  </si>
  <si>
    <t>JKH</t>
  </si>
  <si>
    <t>Chios</t>
  </si>
  <si>
    <t>JKL</t>
  </si>
  <si>
    <t>Kalymnos Island National Airport</t>
  </si>
  <si>
    <t>JMK</t>
  </si>
  <si>
    <t>Mikonos</t>
  </si>
  <si>
    <t>JNX</t>
  </si>
  <si>
    <t>Naxos</t>
  </si>
  <si>
    <t>JSH</t>
  </si>
  <si>
    <t>Sitia</t>
  </si>
  <si>
    <t>JSI</t>
  </si>
  <si>
    <t>Skiathos</t>
  </si>
  <si>
    <t>JSY</t>
  </si>
  <si>
    <t>Syros Island</t>
  </si>
  <si>
    <t>JTR</t>
  </si>
  <si>
    <t>Thira</t>
  </si>
  <si>
    <t>JTY</t>
  </si>
  <si>
    <t>Astypalaia Island</t>
  </si>
  <si>
    <t>KGS</t>
  </si>
  <si>
    <t>Kos</t>
  </si>
  <si>
    <t>KIT</t>
  </si>
  <si>
    <t>Kithira</t>
  </si>
  <si>
    <t>KLX</t>
  </si>
  <si>
    <t>Kalamata</t>
  </si>
  <si>
    <t>KSJ</t>
  </si>
  <si>
    <t>Kasos Island</t>
  </si>
  <si>
    <t>KSO</t>
  </si>
  <si>
    <t>Kastoria</t>
  </si>
  <si>
    <t>KVA</t>
  </si>
  <si>
    <t>Kavala</t>
  </si>
  <si>
    <t>KZI</t>
  </si>
  <si>
    <t>Kozani</t>
  </si>
  <si>
    <t>KZS</t>
  </si>
  <si>
    <t>Kastelorizo</t>
  </si>
  <si>
    <t>LRS</t>
  </si>
  <si>
    <t>Leros</t>
  </si>
  <si>
    <t>LXS</t>
  </si>
  <si>
    <t>Lemnos</t>
  </si>
  <si>
    <t>MJT</t>
  </si>
  <si>
    <t>Mytilene</t>
  </si>
  <si>
    <t>MLO</t>
  </si>
  <si>
    <t>Milos</t>
  </si>
  <si>
    <t>PAS</t>
  </si>
  <si>
    <t>Paros</t>
  </si>
  <si>
    <t>PVK</t>
  </si>
  <si>
    <t>Preveza/Lefkas</t>
  </si>
  <si>
    <t>RHO</t>
  </si>
  <si>
    <t>Rhodes</t>
  </si>
  <si>
    <t>SKG</t>
  </si>
  <si>
    <t>Thessaloniki</t>
  </si>
  <si>
    <t>SKU</t>
  </si>
  <si>
    <t>Skiros</t>
  </si>
  <si>
    <t>SMI</t>
  </si>
  <si>
    <t>Samos</t>
  </si>
  <si>
    <t>VOL</t>
  </si>
  <si>
    <t>Volos</t>
  </si>
  <si>
    <t>ZTH</t>
  </si>
  <si>
    <t>Zakynthos Island</t>
  </si>
  <si>
    <t>ENJ</t>
  </si>
  <si>
    <t>El Naranjo</t>
  </si>
  <si>
    <t>FRS</t>
  </si>
  <si>
    <t>Flores</t>
  </si>
  <si>
    <t>GSJ</t>
  </si>
  <si>
    <t>Puerto San Jose</t>
  </si>
  <si>
    <t>GUA</t>
  </si>
  <si>
    <t>Guatemala City</t>
  </si>
  <si>
    <t>PON</t>
  </si>
  <si>
    <t>Poptun</t>
  </si>
  <si>
    <t>UAX</t>
  </si>
  <si>
    <t>Uaxactun</t>
  </si>
  <si>
    <t>GUM</t>
  </si>
  <si>
    <t>UAM</t>
  </si>
  <si>
    <t>BQE</t>
  </si>
  <si>
    <t>Bubaque</t>
  </si>
  <si>
    <t>OXB</t>
  </si>
  <si>
    <t>Bissau</t>
  </si>
  <si>
    <t>GEO</t>
  </si>
  <si>
    <t>OGL</t>
  </si>
  <si>
    <t>Mahaica</t>
  </si>
  <si>
    <t>HKG</t>
  </si>
  <si>
    <t>Hong Kong</t>
  </si>
  <si>
    <t>AHS</t>
  </si>
  <si>
    <t>Ahuas</t>
  </si>
  <si>
    <t>BHG</t>
  </si>
  <si>
    <t>Brus Laguna</t>
  </si>
  <si>
    <t>CDD</t>
  </si>
  <si>
    <t>Cauquira</t>
  </si>
  <si>
    <t>GJA</t>
  </si>
  <si>
    <t>Guanaja</t>
  </si>
  <si>
    <t>LCE</t>
  </si>
  <si>
    <t>La Ceiba</t>
  </si>
  <si>
    <t>LLH</t>
  </si>
  <si>
    <t>Las Limas</t>
  </si>
  <si>
    <t>PCH</t>
  </si>
  <si>
    <t>Palacios</t>
  </si>
  <si>
    <t>PEU</t>
  </si>
  <si>
    <t>Puerto Lempira</t>
  </si>
  <si>
    <t>RTB</t>
  </si>
  <si>
    <t>Roatan</t>
  </si>
  <si>
    <t>SAP</t>
  </si>
  <si>
    <t>San Pedro Sula</t>
  </si>
  <si>
    <t>TGU</t>
  </si>
  <si>
    <t>Tegucigalpa</t>
  </si>
  <si>
    <t>TJI</t>
  </si>
  <si>
    <t>Trujillo</t>
  </si>
  <si>
    <t>UII</t>
  </si>
  <si>
    <t>Utila</t>
  </si>
  <si>
    <t>BWK</t>
  </si>
  <si>
    <t>Bol</t>
  </si>
  <si>
    <t>DBV</t>
  </si>
  <si>
    <t>Dubrovnik</t>
  </si>
  <si>
    <t>OSI</t>
  </si>
  <si>
    <t>Osijek</t>
  </si>
  <si>
    <t>PUY</t>
  </si>
  <si>
    <t>Pula</t>
  </si>
  <si>
    <t>RJK</t>
  </si>
  <si>
    <t>Rijeka</t>
  </si>
  <si>
    <t>SPU</t>
  </si>
  <si>
    <t>Split</t>
  </si>
  <si>
    <t>ZAD</t>
  </si>
  <si>
    <t>Zadar</t>
  </si>
  <si>
    <t>ZAG</t>
  </si>
  <si>
    <t>Zagreb</t>
  </si>
  <si>
    <t>CAP</t>
  </si>
  <si>
    <t>Cap Haitien</t>
  </si>
  <si>
    <t>JAK</t>
  </si>
  <si>
    <t>Jacmel HT</t>
  </si>
  <si>
    <t>PAP</t>
  </si>
  <si>
    <t>Port Au Prince</t>
  </si>
  <si>
    <t>PAX</t>
  </si>
  <si>
    <t>Port De Paix</t>
  </si>
  <si>
    <t>BUD</t>
  </si>
  <si>
    <t>Budapest</t>
  </si>
  <si>
    <t>DEB</t>
  </si>
  <si>
    <t>Debrecen</t>
  </si>
  <si>
    <t>MCQ</t>
  </si>
  <si>
    <t>Miskolc</t>
  </si>
  <si>
    <t>SOB</t>
  </si>
  <si>
    <t>Saarmelleek</t>
  </si>
  <si>
    <t>AMI</t>
  </si>
  <si>
    <t>Mataram</t>
  </si>
  <si>
    <t>AMQ</t>
  </si>
  <si>
    <t>Ambon</t>
  </si>
  <si>
    <t>ARJ</t>
  </si>
  <si>
    <t>Arso</t>
  </si>
  <si>
    <t>BDJ</t>
  </si>
  <si>
    <t>Banjarmasin</t>
  </si>
  <si>
    <t>BDO</t>
  </si>
  <si>
    <t>Bandung</t>
  </si>
  <si>
    <t>BEJ</t>
  </si>
  <si>
    <t>Berau</t>
  </si>
  <si>
    <t>BIK</t>
  </si>
  <si>
    <t>Biak</t>
  </si>
  <si>
    <t>BJG</t>
  </si>
  <si>
    <t>Kotamobagu</t>
  </si>
  <si>
    <t>BJW</t>
  </si>
  <si>
    <t>Bajawa</t>
  </si>
  <si>
    <t>BKS</t>
  </si>
  <si>
    <t>Bengkulu</t>
  </si>
  <si>
    <t>BMU</t>
  </si>
  <si>
    <t>Bima</t>
  </si>
  <si>
    <t>BPN</t>
  </si>
  <si>
    <t>Balikpapan</t>
  </si>
  <si>
    <t>BTH</t>
  </si>
  <si>
    <t>Batam</t>
  </si>
  <si>
    <t>BTJ</t>
  </si>
  <si>
    <t>Banda Aceh</t>
  </si>
  <si>
    <t>BUW</t>
  </si>
  <si>
    <t>Baubau</t>
  </si>
  <si>
    <t>BWX</t>
  </si>
  <si>
    <t>Banyuwangi</t>
  </si>
  <si>
    <t>BXM</t>
  </si>
  <si>
    <t>Batom</t>
  </si>
  <si>
    <t>CGK</t>
  </si>
  <si>
    <t>JKT</t>
  </si>
  <si>
    <t>Jakarta</t>
  </si>
  <si>
    <t>DJB</t>
  </si>
  <si>
    <t>Jambi</t>
  </si>
  <si>
    <t>DJJ</t>
  </si>
  <si>
    <t>Jayapura</t>
  </si>
  <si>
    <t>DPS</t>
  </si>
  <si>
    <t>Denpasar Bali</t>
  </si>
  <si>
    <t>DTD</t>
  </si>
  <si>
    <t>Datadawai</t>
  </si>
  <si>
    <t>ENE</t>
  </si>
  <si>
    <t>Ende</t>
  </si>
  <si>
    <t>GTO</t>
  </si>
  <si>
    <t>Gorontalo</t>
  </si>
  <si>
    <t>HLP</t>
  </si>
  <si>
    <t>JOG</t>
  </si>
  <si>
    <t>Yogyakarta</t>
  </si>
  <si>
    <t>KAZ</t>
  </si>
  <si>
    <t>Kau</t>
  </si>
  <si>
    <t>KDI</t>
  </si>
  <si>
    <t>Kendari</t>
  </si>
  <si>
    <t>KNO</t>
  </si>
  <si>
    <t>Kuala Namu</t>
  </si>
  <si>
    <t>KOE</t>
  </si>
  <si>
    <t>Kupang</t>
  </si>
  <si>
    <t>KTG</t>
  </si>
  <si>
    <t>Ketapang</t>
  </si>
  <si>
    <t>LBW</t>
  </si>
  <si>
    <t>Long Bawan</t>
  </si>
  <si>
    <t>LOP</t>
  </si>
  <si>
    <t>Praya</t>
  </si>
  <si>
    <t>LPU</t>
  </si>
  <si>
    <t>Long Apung</t>
  </si>
  <si>
    <t>MDC</t>
  </si>
  <si>
    <t>Manado</t>
  </si>
  <si>
    <t>MES</t>
  </si>
  <si>
    <t>Medan</t>
  </si>
  <si>
    <t>MKQ</t>
  </si>
  <si>
    <t>Merauke</t>
  </si>
  <si>
    <t>MLG</t>
  </si>
  <si>
    <t>Malang</t>
  </si>
  <si>
    <t>MOF</t>
  </si>
  <si>
    <t>Maumere</t>
  </si>
  <si>
    <t>NNX</t>
  </si>
  <si>
    <t>Nunukan</t>
  </si>
  <si>
    <t>PDG</t>
  </si>
  <si>
    <t>Padang</t>
  </si>
  <si>
    <t>PGK</t>
  </si>
  <si>
    <t>Pangkalpinang</t>
  </si>
  <si>
    <t>PKN</t>
  </si>
  <si>
    <t>Pangkalanbuun</t>
  </si>
  <si>
    <t>PKU</t>
  </si>
  <si>
    <t>Pekanbaru</t>
  </si>
  <si>
    <t>PKY</t>
  </si>
  <si>
    <t>Palangkaraya</t>
  </si>
  <si>
    <t>PLM</t>
  </si>
  <si>
    <t>Palembang</t>
  </si>
  <si>
    <t>PLW</t>
  </si>
  <si>
    <t>Palu</t>
  </si>
  <si>
    <t>PNK</t>
  </si>
  <si>
    <t>Pontianak</t>
  </si>
  <si>
    <t>PSU</t>
  </si>
  <si>
    <t>Putussibau</t>
  </si>
  <si>
    <t>RAQ</t>
  </si>
  <si>
    <t>Raha</t>
  </si>
  <si>
    <t>SMQ</t>
  </si>
  <si>
    <t>Sampit</t>
  </si>
  <si>
    <t>SOC</t>
  </si>
  <si>
    <t>Solo City</t>
  </si>
  <si>
    <t>SOQ</t>
  </si>
  <si>
    <t>Sorong</t>
  </si>
  <si>
    <t>SQG</t>
  </si>
  <si>
    <t>Sintang</t>
  </si>
  <si>
    <t>SRG</t>
  </si>
  <si>
    <t>Semarang</t>
  </si>
  <si>
    <t>SRI</t>
  </si>
  <si>
    <t>Samarinda</t>
  </si>
  <si>
    <t>SUB</t>
  </si>
  <si>
    <t>Surabaya</t>
  </si>
  <si>
    <t>SWQ</t>
  </si>
  <si>
    <t>Sumbawa</t>
  </si>
  <si>
    <t>TIM</t>
  </si>
  <si>
    <t>Tembagapura</t>
  </si>
  <si>
    <t>TJG</t>
  </si>
  <si>
    <t>Tanjung Warukin</t>
  </si>
  <si>
    <t>TJQ</t>
  </si>
  <si>
    <t>Tanjung Pandan</t>
  </si>
  <si>
    <t>TJS</t>
  </si>
  <si>
    <t>Tanjung Selor</t>
  </si>
  <si>
    <t>TKG</t>
  </si>
  <si>
    <t>Bandar Lampung</t>
  </si>
  <si>
    <t>TRK</t>
  </si>
  <si>
    <t>Tarakan</t>
  </si>
  <si>
    <t>TTE</t>
  </si>
  <si>
    <t>Ternate</t>
  </si>
  <si>
    <t>UPG</t>
  </si>
  <si>
    <t>Ujung Pandang</t>
  </si>
  <si>
    <t>WGP</t>
  </si>
  <si>
    <t>Waingapu</t>
  </si>
  <si>
    <t>BYT</t>
  </si>
  <si>
    <t>Bantry</t>
  </si>
  <si>
    <t>CFN</t>
  </si>
  <si>
    <t>Donegal</t>
  </si>
  <si>
    <t>DUB</t>
  </si>
  <si>
    <t>Dublin</t>
  </si>
  <si>
    <t>GWY</t>
  </si>
  <si>
    <t>Galway</t>
  </si>
  <si>
    <t>IIA</t>
  </si>
  <si>
    <t>Igarka</t>
  </si>
  <si>
    <t>INQ</t>
  </si>
  <si>
    <t>Inisheer</t>
  </si>
  <si>
    <t>KIR</t>
  </si>
  <si>
    <t>Kerry County</t>
  </si>
  <si>
    <t>NOC</t>
  </si>
  <si>
    <t>Knock</t>
  </si>
  <si>
    <t>ORK</t>
  </si>
  <si>
    <t>Cork</t>
  </si>
  <si>
    <t>SNN</t>
  </si>
  <si>
    <t>Shannon</t>
  </si>
  <si>
    <t>SXL</t>
  </si>
  <si>
    <t>Sligo</t>
  </si>
  <si>
    <t>WAT</t>
  </si>
  <si>
    <t>Waterford</t>
  </si>
  <si>
    <t>ETH</t>
  </si>
  <si>
    <t>Elat</t>
  </si>
  <si>
    <t>ETM</t>
  </si>
  <si>
    <t>Eilat</t>
  </si>
  <si>
    <t>GZA</t>
  </si>
  <si>
    <t>Gaza City</t>
  </si>
  <si>
    <t>HFA</t>
  </si>
  <si>
    <t>Haifa</t>
  </si>
  <si>
    <t>JRS</t>
  </si>
  <si>
    <t>Jerusalem</t>
  </si>
  <si>
    <t>KSW</t>
  </si>
  <si>
    <t>Kiryat Shmona</t>
  </si>
  <si>
    <t>RPN</t>
  </si>
  <si>
    <t>Rosh Pina</t>
  </si>
  <si>
    <t>SDV</t>
  </si>
  <si>
    <t>TLV</t>
  </si>
  <si>
    <t>Tel Aviv Yafo</t>
  </si>
  <si>
    <t>VDA</t>
  </si>
  <si>
    <t>Ovda</t>
  </si>
  <si>
    <t>AGR</t>
  </si>
  <si>
    <t>Agra</t>
  </si>
  <si>
    <t>AGX</t>
  </si>
  <si>
    <t>Agatti Island</t>
  </si>
  <si>
    <t>AJL</t>
  </si>
  <si>
    <t>Aizawl</t>
  </si>
  <si>
    <t>AMD</t>
  </si>
  <si>
    <t>Ahmedabad</t>
  </si>
  <si>
    <t>ATQ</t>
  </si>
  <si>
    <t>Amritsar</t>
  </si>
  <si>
    <t>BBI</t>
  </si>
  <si>
    <t>Bhubaneswar</t>
  </si>
  <si>
    <t>BDQ</t>
  </si>
  <si>
    <t>Vadodara</t>
  </si>
  <si>
    <t>BHJ</t>
  </si>
  <si>
    <t>Bhuj</t>
  </si>
  <si>
    <t>BHO</t>
  </si>
  <si>
    <t>Bhopal</t>
  </si>
  <si>
    <t>BHU</t>
  </si>
  <si>
    <t>Bhavnagar</t>
  </si>
  <si>
    <t>BLR</t>
  </si>
  <si>
    <t>Bengaluru</t>
  </si>
  <si>
    <t>BOM</t>
  </si>
  <si>
    <t>Mumbai</t>
  </si>
  <si>
    <t>BPM</t>
  </si>
  <si>
    <t>HYD</t>
  </si>
  <si>
    <t>Hyderabad</t>
  </si>
  <si>
    <t>CCJ</t>
  </si>
  <si>
    <t>Kozhikode</t>
  </si>
  <si>
    <t>CCU</t>
  </si>
  <si>
    <t>Kolkata (Calcutta)</t>
  </si>
  <si>
    <t>CJB</t>
  </si>
  <si>
    <t>Coimbatore</t>
  </si>
  <si>
    <t>CNN</t>
  </si>
  <si>
    <t>KANNUR</t>
  </si>
  <si>
    <t xml:space="preserve">KL </t>
  </si>
  <si>
    <t>COK</t>
  </si>
  <si>
    <t>Cochin</t>
  </si>
  <si>
    <t>DED</t>
  </si>
  <si>
    <t>Dehra Dun</t>
  </si>
  <si>
    <t>DEL</t>
  </si>
  <si>
    <t>Delhi</t>
  </si>
  <si>
    <t>DHM</t>
  </si>
  <si>
    <t>Dharamsala</t>
  </si>
  <si>
    <t>DIB</t>
  </si>
  <si>
    <t>Dibrugarh</t>
  </si>
  <si>
    <t>DIU</t>
  </si>
  <si>
    <t>Diu</t>
  </si>
  <si>
    <t>DMU</t>
  </si>
  <si>
    <t>Dimapur</t>
  </si>
  <si>
    <t>GAU</t>
  </si>
  <si>
    <t>Gawahati</t>
  </si>
  <si>
    <t>GAY</t>
  </si>
  <si>
    <t>Gaya</t>
  </si>
  <si>
    <t>GOI</t>
  </si>
  <si>
    <t>Goa</t>
  </si>
  <si>
    <t>GOP</t>
  </si>
  <si>
    <t>Gorakhpur</t>
  </si>
  <si>
    <t>GWL</t>
  </si>
  <si>
    <t>Gwalior</t>
  </si>
  <si>
    <t>HBX</t>
  </si>
  <si>
    <t>Hubli</t>
  </si>
  <si>
    <t>HJR</t>
  </si>
  <si>
    <t>Khajuraho</t>
  </si>
  <si>
    <t>IDR</t>
  </si>
  <si>
    <t>Indore</t>
  </si>
  <si>
    <t>IMF</t>
  </si>
  <si>
    <t>Imphal</t>
  </si>
  <si>
    <t>ISK</t>
  </si>
  <si>
    <t>Nasik</t>
  </si>
  <si>
    <t>IXA</t>
  </si>
  <si>
    <t>Agartala</t>
  </si>
  <si>
    <t>IXB</t>
  </si>
  <si>
    <t>Bagdogra</t>
  </si>
  <si>
    <t>IXC</t>
  </si>
  <si>
    <t>Chandigarh</t>
  </si>
  <si>
    <t>IXD</t>
  </si>
  <si>
    <t>Allahabad</t>
  </si>
  <si>
    <t>IXE</t>
  </si>
  <si>
    <t>Mangalore</t>
  </si>
  <si>
    <t>IXG</t>
  </si>
  <si>
    <t>Belgaum</t>
  </si>
  <si>
    <t>IXI</t>
  </si>
  <si>
    <t>Lilabari</t>
  </si>
  <si>
    <t>IXJ</t>
  </si>
  <si>
    <t>Jammu</t>
  </si>
  <si>
    <t>IXK</t>
  </si>
  <si>
    <t>Keshod</t>
  </si>
  <si>
    <t>IXL</t>
  </si>
  <si>
    <t>Leh</t>
  </si>
  <si>
    <t>IXM</t>
  </si>
  <si>
    <t>Madurai</t>
  </si>
  <si>
    <t>IXN</t>
  </si>
  <si>
    <t>Khowai</t>
  </si>
  <si>
    <t>IXP</t>
  </si>
  <si>
    <t>Pathankot</t>
  </si>
  <si>
    <t>IXQ</t>
  </si>
  <si>
    <t>Kamalpur. IN</t>
  </si>
  <si>
    <t>IXR</t>
  </si>
  <si>
    <t>Ranchi</t>
  </si>
  <si>
    <t>IXS</t>
  </si>
  <si>
    <t>Silchar</t>
  </si>
  <si>
    <t>IXT</t>
  </si>
  <si>
    <t>Pasighat</t>
  </si>
  <si>
    <t>IXU</t>
  </si>
  <si>
    <t>Aurangabad</t>
  </si>
  <si>
    <t>IXY</t>
  </si>
  <si>
    <t>Kandla</t>
  </si>
  <si>
    <t>IXZ</t>
  </si>
  <si>
    <t>Port Blair</t>
  </si>
  <si>
    <t>JAI</t>
  </si>
  <si>
    <t>Jaipur</t>
  </si>
  <si>
    <t>JDH</t>
  </si>
  <si>
    <t>Jodhpur</t>
  </si>
  <si>
    <t>JGA</t>
  </si>
  <si>
    <t>Jamnagar</t>
  </si>
  <si>
    <t>JLR</t>
  </si>
  <si>
    <t>Jabalpur</t>
  </si>
  <si>
    <t>JRH</t>
  </si>
  <si>
    <t>Jorhat</t>
  </si>
  <si>
    <t>JSA</t>
  </si>
  <si>
    <t>Jaisalmer</t>
  </si>
  <si>
    <t>KNU</t>
  </si>
  <si>
    <t>Kanpur</t>
  </si>
  <si>
    <t>KUU</t>
  </si>
  <si>
    <t>Kulu</t>
  </si>
  <si>
    <t>LKO</t>
  </si>
  <si>
    <t>Lucknow</t>
  </si>
  <si>
    <t>LUH</t>
  </si>
  <si>
    <t>Ludhiana</t>
  </si>
  <si>
    <t>MAA</t>
  </si>
  <si>
    <t>Chennai</t>
  </si>
  <si>
    <t>MZU</t>
  </si>
  <si>
    <t>Muzaffarpur</t>
  </si>
  <si>
    <t>NAG</t>
  </si>
  <si>
    <t>Nagpur</t>
  </si>
  <si>
    <t>PAT</t>
  </si>
  <si>
    <t>Patna</t>
  </si>
  <si>
    <t>PBD</t>
  </si>
  <si>
    <t>Porbandar</t>
  </si>
  <si>
    <t>PNQ</t>
  </si>
  <si>
    <t>Pune (Poona)</t>
  </si>
  <si>
    <t>PUT</t>
  </si>
  <si>
    <t>Puttaparthi</t>
  </si>
  <si>
    <t>PYB</t>
  </si>
  <si>
    <t>Jeypore</t>
  </si>
  <si>
    <t>RAJ</t>
  </si>
  <si>
    <t>Rajkot</t>
  </si>
  <si>
    <t>RJA</t>
  </si>
  <si>
    <t>Rajahmundry</t>
  </si>
  <si>
    <t>RPR</t>
  </si>
  <si>
    <t>Raipur</t>
  </si>
  <si>
    <t>SAG</t>
  </si>
  <si>
    <t>Shirdi</t>
  </si>
  <si>
    <t>SHL</t>
  </si>
  <si>
    <t>Shillong</t>
  </si>
  <si>
    <t>SLV</t>
  </si>
  <si>
    <t>Simla</t>
  </si>
  <si>
    <t>STV</t>
  </si>
  <si>
    <t>Surat</t>
  </si>
  <si>
    <t>SXR</t>
  </si>
  <si>
    <t>Srinagar</t>
  </si>
  <si>
    <t>TCR</t>
  </si>
  <si>
    <t>Tuticorin</t>
  </si>
  <si>
    <t>TEZ</t>
  </si>
  <si>
    <t>Tezpur</t>
  </si>
  <si>
    <t>TIR</t>
  </si>
  <si>
    <t>Tirupati</t>
  </si>
  <si>
    <t>TRV</t>
  </si>
  <si>
    <t>Thiruvananthapuram</t>
  </si>
  <si>
    <t>TRZ</t>
  </si>
  <si>
    <t>Tiruchirapally</t>
  </si>
  <si>
    <t>UDR</t>
  </si>
  <si>
    <t>Udaipur</t>
  </si>
  <si>
    <t>VGA</t>
  </si>
  <si>
    <t>Vijayawada</t>
  </si>
  <si>
    <t>VNS</t>
  </si>
  <si>
    <t>Varanasi</t>
  </si>
  <si>
    <t>VTZ</t>
  </si>
  <si>
    <t>Vishakhapatnam</t>
  </si>
  <si>
    <t>BGW</t>
  </si>
  <si>
    <t>Baghdad</t>
  </si>
  <si>
    <t>BSR</t>
  </si>
  <si>
    <t>Basra</t>
  </si>
  <si>
    <t>EBL</t>
  </si>
  <si>
    <t>Erbil International Airport</t>
  </si>
  <si>
    <t>ISU</t>
  </si>
  <si>
    <t>Sulaimaniyah International Airport</t>
  </si>
  <si>
    <t>NJF</t>
  </si>
  <si>
    <t>Al Najaf Intl Airport</t>
  </si>
  <si>
    <t>OSM</t>
  </si>
  <si>
    <t>Mosul</t>
  </si>
  <si>
    <t>ABD</t>
  </si>
  <si>
    <t>Abadan</t>
  </si>
  <si>
    <t>ACP</t>
  </si>
  <si>
    <t>Sahand</t>
  </si>
  <si>
    <t>ADU</t>
  </si>
  <si>
    <t>Ardabil</t>
  </si>
  <si>
    <t>AEU</t>
  </si>
  <si>
    <t>Abu Musa Island</t>
  </si>
  <si>
    <t>AWZ</t>
  </si>
  <si>
    <t>Ahwaz</t>
  </si>
  <si>
    <t>AZD</t>
  </si>
  <si>
    <t>Yazd</t>
  </si>
  <si>
    <t>BDH</t>
  </si>
  <si>
    <t>Bandar Lengeh</t>
  </si>
  <si>
    <t>BJB</t>
  </si>
  <si>
    <t>Bojnord</t>
  </si>
  <si>
    <t>BND</t>
  </si>
  <si>
    <t>Bandar Abbas</t>
  </si>
  <si>
    <t>BUZ</t>
  </si>
  <si>
    <t>Bushehr</t>
  </si>
  <si>
    <t>BXR</t>
  </si>
  <si>
    <t>Bam</t>
  </si>
  <si>
    <t>CQD</t>
  </si>
  <si>
    <t>Shahre-Kord</t>
  </si>
  <si>
    <t>DEF</t>
  </si>
  <si>
    <t>DEZFUL</t>
  </si>
  <si>
    <t>GBT</t>
  </si>
  <si>
    <t>Gorgan</t>
  </si>
  <si>
    <t>GSM</t>
  </si>
  <si>
    <t>Gheshm</t>
  </si>
  <si>
    <t>HDM</t>
  </si>
  <si>
    <t>Hamadan</t>
  </si>
  <si>
    <t>IFN</t>
  </si>
  <si>
    <t>Isfahan</t>
  </si>
  <si>
    <t>IHR</t>
  </si>
  <si>
    <t>Iran Shahr</t>
  </si>
  <si>
    <t>IIL</t>
  </si>
  <si>
    <t>Ilaam</t>
  </si>
  <si>
    <t>IKA</t>
  </si>
  <si>
    <t>THR</t>
  </si>
  <si>
    <t>Tehran</t>
  </si>
  <si>
    <t>KER</t>
  </si>
  <si>
    <t>Kerman</t>
  </si>
  <si>
    <t>KHD</t>
  </si>
  <si>
    <t>Khorramabad</t>
  </si>
  <si>
    <t>KIH</t>
  </si>
  <si>
    <t>Kish Island</t>
  </si>
  <si>
    <t>KSH</t>
  </si>
  <si>
    <t>Kermanshah</t>
  </si>
  <si>
    <t>LFM</t>
  </si>
  <si>
    <t>Lamerd</t>
  </si>
  <si>
    <t>LRR</t>
  </si>
  <si>
    <t>Lar</t>
  </si>
  <si>
    <t>MHD</t>
  </si>
  <si>
    <t>Mashad</t>
  </si>
  <si>
    <t>OMH</t>
  </si>
  <si>
    <t>Urmieh</t>
  </si>
  <si>
    <t>PFQ</t>
  </si>
  <si>
    <t>Parsabad</t>
  </si>
  <si>
    <t>RAS</t>
  </si>
  <si>
    <t>Rasht</t>
  </si>
  <si>
    <t>RJN</t>
  </si>
  <si>
    <t>Rafsanjan</t>
  </si>
  <si>
    <t>RZR</t>
  </si>
  <si>
    <t>Ramsar</t>
  </si>
  <si>
    <t>SDG</t>
  </si>
  <si>
    <t>Sanandaj</t>
  </si>
  <si>
    <t>SRY</t>
  </si>
  <si>
    <t>Sary</t>
  </si>
  <si>
    <t>SYZ</t>
  </si>
  <si>
    <t>Shiraz</t>
  </si>
  <si>
    <t>TBZ</t>
  </si>
  <si>
    <t>Tabriz</t>
  </si>
  <si>
    <t>TCX</t>
  </si>
  <si>
    <t>Tabas</t>
  </si>
  <si>
    <t>XBJ</t>
  </si>
  <si>
    <t>Birjand</t>
  </si>
  <si>
    <t>ZAH</t>
  </si>
  <si>
    <t>Zahedan</t>
  </si>
  <si>
    <t>ZBR</t>
  </si>
  <si>
    <t>Chah-Bahar</t>
  </si>
  <si>
    <t>AEY</t>
  </si>
  <si>
    <t>Akureyri</t>
  </si>
  <si>
    <t>BGJ</t>
  </si>
  <si>
    <t>Borgarfjordur Eystri</t>
  </si>
  <si>
    <t>BIU</t>
  </si>
  <si>
    <t>Bildudalur</t>
  </si>
  <si>
    <t>EGS</t>
  </si>
  <si>
    <t>Egilsstadir</t>
  </si>
  <si>
    <t>GRY</t>
  </si>
  <si>
    <t>Grimsey</t>
  </si>
  <si>
    <t>HFN</t>
  </si>
  <si>
    <t>Hornafjordur</t>
  </si>
  <si>
    <t>IFJ</t>
  </si>
  <si>
    <t>Isafjordur</t>
  </si>
  <si>
    <t>KEF</t>
  </si>
  <si>
    <t>REK</t>
  </si>
  <si>
    <t>Reykjavik</t>
  </si>
  <si>
    <t>RKV</t>
  </si>
  <si>
    <t>SAK</t>
  </si>
  <si>
    <t>Saudarkrokur</t>
  </si>
  <si>
    <t>SIJ</t>
  </si>
  <si>
    <t>Siglufjordur</t>
  </si>
  <si>
    <t>THO</t>
  </si>
  <si>
    <t>Thorshofn</t>
  </si>
  <si>
    <t>VEY</t>
  </si>
  <si>
    <t>Vestmannaeyjar</t>
  </si>
  <si>
    <t>VPN</t>
  </si>
  <si>
    <t>Vopnafjordur</t>
  </si>
  <si>
    <t>AHO</t>
  </si>
  <si>
    <t>Alghero</t>
  </si>
  <si>
    <t>ALL</t>
  </si>
  <si>
    <t>Albenga</t>
  </si>
  <si>
    <t>AOI</t>
  </si>
  <si>
    <t>Ancona</t>
  </si>
  <si>
    <t>AOT</t>
  </si>
  <si>
    <t>Aosta</t>
  </si>
  <si>
    <t>AVB</t>
  </si>
  <si>
    <t>Aviano</t>
  </si>
  <si>
    <t>BDS</t>
  </si>
  <si>
    <t>Brindisi</t>
  </si>
  <si>
    <t>BGY</t>
  </si>
  <si>
    <t>MIL</t>
  </si>
  <si>
    <t>Milan All Airports</t>
  </si>
  <si>
    <t>BLQ</t>
  </si>
  <si>
    <t>Bologna</t>
  </si>
  <si>
    <t>BLX</t>
  </si>
  <si>
    <t>Belluno</t>
  </si>
  <si>
    <t>BRI</t>
  </si>
  <si>
    <t>Bari</t>
  </si>
  <si>
    <t>BZO</t>
  </si>
  <si>
    <t>Bolzano</t>
  </si>
  <si>
    <t>CAG</t>
  </si>
  <si>
    <t>Cagliari</t>
  </si>
  <si>
    <t>CIA</t>
  </si>
  <si>
    <t>ROM</t>
  </si>
  <si>
    <t>Rome</t>
  </si>
  <si>
    <t>CRV</t>
  </si>
  <si>
    <t>Crotone</t>
  </si>
  <si>
    <t>CTA</t>
  </si>
  <si>
    <t>Catania</t>
  </si>
  <si>
    <t>CUF</t>
  </si>
  <si>
    <t>Cuneo</t>
  </si>
  <si>
    <t>DCI</t>
  </si>
  <si>
    <t>Decimomannu</t>
  </si>
  <si>
    <t>EBA</t>
  </si>
  <si>
    <t>Elba Island</t>
  </si>
  <si>
    <t>FCO</t>
  </si>
  <si>
    <t>FLR</t>
  </si>
  <si>
    <t>Florence</t>
  </si>
  <si>
    <t>FOG</t>
  </si>
  <si>
    <t>Foggia</t>
  </si>
  <si>
    <t>FRL</t>
  </si>
  <si>
    <t>Forli</t>
  </si>
  <si>
    <t>GOA</t>
  </si>
  <si>
    <t>Genoa</t>
  </si>
  <si>
    <t>GRS</t>
  </si>
  <si>
    <t>Grosseto</t>
  </si>
  <si>
    <t>LCC</t>
  </si>
  <si>
    <t>Lecce</t>
  </si>
  <si>
    <t>LCV</t>
  </si>
  <si>
    <t>Lucca</t>
  </si>
  <si>
    <t>LIN</t>
  </si>
  <si>
    <t>LMP</t>
  </si>
  <si>
    <t>Lampedusa</t>
  </si>
  <si>
    <t>MXP</t>
  </si>
  <si>
    <t>NAP</t>
  </si>
  <si>
    <t>Naples</t>
  </si>
  <si>
    <t>NSY</t>
  </si>
  <si>
    <t>Sigonella</t>
  </si>
  <si>
    <t>OLB</t>
  </si>
  <si>
    <t>Olbia</t>
  </si>
  <si>
    <t>PEG</t>
  </si>
  <si>
    <t>Perugia</t>
  </si>
  <si>
    <t>PMF</t>
  </si>
  <si>
    <t>Milan</t>
  </si>
  <si>
    <t>PMO</t>
  </si>
  <si>
    <t>Palermo</t>
  </si>
  <si>
    <t>PNL</t>
  </si>
  <si>
    <t>Pantelleria</t>
  </si>
  <si>
    <t>PSA</t>
  </si>
  <si>
    <t>PSR</t>
  </si>
  <si>
    <t>Pescara</t>
  </si>
  <si>
    <t>QSR</t>
  </si>
  <si>
    <t>Salerno</t>
  </si>
  <si>
    <t>REG</t>
  </si>
  <si>
    <t>Reggio Calabria</t>
  </si>
  <si>
    <t>RMI</t>
  </si>
  <si>
    <t>Rimini</t>
  </si>
  <si>
    <t>SUF</t>
  </si>
  <si>
    <t>Lamezia-Terme</t>
  </si>
  <si>
    <t>TPS</t>
  </si>
  <si>
    <t>Trapani</t>
  </si>
  <si>
    <t>TQR</t>
  </si>
  <si>
    <t>San Domino Island</t>
  </si>
  <si>
    <t>TRN</t>
  </si>
  <si>
    <t>Turin</t>
  </si>
  <si>
    <t>TRS</t>
  </si>
  <si>
    <t>Trieste</t>
  </si>
  <si>
    <t>TSF</t>
  </si>
  <si>
    <t>Venice</t>
  </si>
  <si>
    <t>UDN</t>
  </si>
  <si>
    <t>Udine</t>
  </si>
  <si>
    <t>VBS</t>
  </si>
  <si>
    <t>VRN</t>
  </si>
  <si>
    <t>Verona</t>
  </si>
  <si>
    <t>VCE</t>
  </si>
  <si>
    <t>XIK</t>
  </si>
  <si>
    <t>KIN</t>
  </si>
  <si>
    <t>KTP</t>
  </si>
  <si>
    <t>MBJ</t>
  </si>
  <si>
    <t>Montego Bay</t>
  </si>
  <si>
    <t>NEG</t>
  </si>
  <si>
    <t>Negril</t>
  </si>
  <si>
    <t>OCJ</t>
  </si>
  <si>
    <t>Ocho Rios</t>
  </si>
  <si>
    <t>POT</t>
  </si>
  <si>
    <t>Port Antonio</t>
  </si>
  <si>
    <t>ADJ</t>
  </si>
  <si>
    <t>AMM</t>
  </si>
  <si>
    <t>Amman</t>
  </si>
  <si>
    <t>AQJ</t>
  </si>
  <si>
    <t>Aqaba</t>
  </si>
  <si>
    <t>OMF</t>
  </si>
  <si>
    <t>Mafraq</t>
  </si>
  <si>
    <t>AGJ</t>
  </si>
  <si>
    <t>Aguni</t>
  </si>
  <si>
    <t>AKJ</t>
  </si>
  <si>
    <t>Asahikawa</t>
  </si>
  <si>
    <t>AOJ</t>
  </si>
  <si>
    <t>Aomori</t>
  </si>
  <si>
    <t>ASJ</t>
  </si>
  <si>
    <t>Amami Oshima Is</t>
  </si>
  <si>
    <t>AXT</t>
  </si>
  <si>
    <t>Akita</t>
  </si>
  <si>
    <t>CTS</t>
  </si>
  <si>
    <t>SPK</t>
  </si>
  <si>
    <t>Sapporo</t>
  </si>
  <si>
    <t>DNA</t>
  </si>
  <si>
    <t>OKA</t>
  </si>
  <si>
    <t>Okinawa</t>
  </si>
  <si>
    <t>FKS</t>
  </si>
  <si>
    <t>Fukushima</t>
  </si>
  <si>
    <t>FSZ</t>
  </si>
  <si>
    <t>Shizuoka Airport</t>
  </si>
  <si>
    <t>FUJ</t>
  </si>
  <si>
    <t>Fukue</t>
  </si>
  <si>
    <t>FUK</t>
  </si>
  <si>
    <t>Fukuoka</t>
  </si>
  <si>
    <t>GAJ</t>
  </si>
  <si>
    <t>Yamagata</t>
  </si>
  <si>
    <t>HAC</t>
  </si>
  <si>
    <t>Hachijo Jima</t>
  </si>
  <si>
    <t>HHE</t>
  </si>
  <si>
    <t>Hachinohe</t>
  </si>
  <si>
    <t>HIJ</t>
  </si>
  <si>
    <t>Hiroshima</t>
  </si>
  <si>
    <t>HIW</t>
  </si>
  <si>
    <t>HKD</t>
  </si>
  <si>
    <t>Hakodate</t>
  </si>
  <si>
    <t>HNA</t>
  </si>
  <si>
    <t>Morioka</t>
  </si>
  <si>
    <t>HND</t>
  </si>
  <si>
    <t>TYO</t>
  </si>
  <si>
    <t>Tokyo</t>
  </si>
  <si>
    <t>HSG</t>
  </si>
  <si>
    <t>Saga</t>
  </si>
  <si>
    <t>HTR</t>
  </si>
  <si>
    <t>Hateruma</t>
  </si>
  <si>
    <t>IBR</t>
  </si>
  <si>
    <t>Omitami Ibaraki Airport</t>
  </si>
  <si>
    <t>IEJ</t>
  </si>
  <si>
    <t>Iejima</t>
  </si>
  <si>
    <t>IKI</t>
  </si>
  <si>
    <t>Iki</t>
  </si>
  <si>
    <t>ISG</t>
  </si>
  <si>
    <t>Ishigaki</t>
  </si>
  <si>
    <t>ITM</t>
  </si>
  <si>
    <t>OSA</t>
  </si>
  <si>
    <t>Osaka</t>
  </si>
  <si>
    <t>IWJ</t>
  </si>
  <si>
    <t>Iwami</t>
  </si>
  <si>
    <t>IWK</t>
  </si>
  <si>
    <t>Iwakuni</t>
  </si>
  <si>
    <t>IZO</t>
  </si>
  <si>
    <t>Izumo</t>
  </si>
  <si>
    <t>KCZ</t>
  </si>
  <si>
    <t>Kochi</t>
  </si>
  <si>
    <t>KIJ</t>
  </si>
  <si>
    <t>Niigata</t>
  </si>
  <si>
    <t>KIX</t>
  </si>
  <si>
    <t>KJP</t>
  </si>
  <si>
    <t>Kerama</t>
  </si>
  <si>
    <t>KKJ</t>
  </si>
  <si>
    <t>Kita Kyushu</t>
  </si>
  <si>
    <t>KKX</t>
  </si>
  <si>
    <t>Kikaiga Shima</t>
  </si>
  <si>
    <t>KMI</t>
  </si>
  <si>
    <t>Miyazaki</t>
  </si>
  <si>
    <t>KMJ</t>
  </si>
  <si>
    <t>Kumamoto</t>
  </si>
  <si>
    <t>KMQ</t>
  </si>
  <si>
    <t>Komatsu</t>
  </si>
  <si>
    <t>KOJ</t>
  </si>
  <si>
    <t>Kagoshima</t>
  </si>
  <si>
    <t>KTD</t>
  </si>
  <si>
    <t>Kitadaito</t>
  </si>
  <si>
    <t>KUH</t>
  </si>
  <si>
    <t>Kushiro</t>
  </si>
  <si>
    <t>KUM</t>
  </si>
  <si>
    <t>Yakushima</t>
  </si>
  <si>
    <t>MBE</t>
  </si>
  <si>
    <t>Monbetsu</t>
  </si>
  <si>
    <t>MMB</t>
  </si>
  <si>
    <t>Memanbetsu</t>
  </si>
  <si>
    <t>MMD</t>
  </si>
  <si>
    <t>Minami Daito</t>
  </si>
  <si>
    <t>MMJ</t>
  </si>
  <si>
    <t>Matsumoto</t>
  </si>
  <si>
    <t>MMY</t>
  </si>
  <si>
    <t>Miyako Jima</t>
  </si>
  <si>
    <t>MSJ</t>
  </si>
  <si>
    <t>Misawa</t>
  </si>
  <si>
    <t>MYE</t>
  </si>
  <si>
    <t>Miyake Jima</t>
  </si>
  <si>
    <t>MYJ</t>
  </si>
  <si>
    <t>Matsuyama</t>
  </si>
  <si>
    <t>NGO</t>
  </si>
  <si>
    <t>Nagoya</t>
  </si>
  <si>
    <t>NGS</t>
  </si>
  <si>
    <t>Nagasaki</t>
  </si>
  <si>
    <t>NJA</t>
  </si>
  <si>
    <t>Atsugi</t>
  </si>
  <si>
    <t>NRT</t>
  </si>
  <si>
    <t>NTQ</t>
  </si>
  <si>
    <t>Wajima Noto Airport</t>
  </si>
  <si>
    <t>OBO</t>
  </si>
  <si>
    <t>Obihiro</t>
  </si>
  <si>
    <t>OGN</t>
  </si>
  <si>
    <t>Yonaguni Jima</t>
  </si>
  <si>
    <t>OIM</t>
  </si>
  <si>
    <t>Oshima</t>
  </si>
  <si>
    <t>OIR</t>
  </si>
  <si>
    <t>Okushiri</t>
  </si>
  <si>
    <t>OIT</t>
  </si>
  <si>
    <t>Oita</t>
  </si>
  <si>
    <t>OKD</t>
  </si>
  <si>
    <t>OKE</t>
  </si>
  <si>
    <t>Okino Erabu</t>
  </si>
  <si>
    <t>OKI</t>
  </si>
  <si>
    <t>Oki Island</t>
  </si>
  <si>
    <t>OKJ</t>
  </si>
  <si>
    <t>Okayama</t>
  </si>
  <si>
    <t>ONJ</t>
  </si>
  <si>
    <t>Odate Noshiro</t>
  </si>
  <si>
    <t>RBJ</t>
  </si>
  <si>
    <t>Rebun</t>
  </si>
  <si>
    <t>RIS</t>
  </si>
  <si>
    <t>Rishiri</t>
  </si>
  <si>
    <t>RNJ</t>
  </si>
  <si>
    <t>Yoronjima</t>
  </si>
  <si>
    <t>SDJ</t>
  </si>
  <si>
    <t>Sendai</t>
  </si>
  <si>
    <t>SHB</t>
  </si>
  <si>
    <t>Nakashibetsu</t>
  </si>
  <si>
    <t>SHM</t>
  </si>
  <si>
    <t>Shirahama</t>
  </si>
  <si>
    <t>SYO</t>
  </si>
  <si>
    <t>Shonai</t>
  </si>
  <si>
    <t>TAK</t>
  </si>
  <si>
    <t>Takamatsu</t>
  </si>
  <si>
    <t>TJH</t>
  </si>
  <si>
    <t>Toyooka</t>
  </si>
  <si>
    <t>TKN</t>
  </si>
  <si>
    <t>Tokunoshima</t>
  </si>
  <si>
    <t>TKS</t>
  </si>
  <si>
    <t>Tokushima</t>
  </si>
  <si>
    <t>TNE</t>
  </si>
  <si>
    <t>Tanegashima</t>
  </si>
  <si>
    <t>TOY</t>
  </si>
  <si>
    <t>Toyama</t>
  </si>
  <si>
    <t>TRA</t>
  </si>
  <si>
    <t>Taramajima</t>
  </si>
  <si>
    <t>TSJ</t>
  </si>
  <si>
    <t>Tsushima</t>
  </si>
  <si>
    <t>TTJ</t>
  </si>
  <si>
    <t>Tottori</t>
  </si>
  <si>
    <t>UBJ</t>
  </si>
  <si>
    <t>Ube</t>
  </si>
  <si>
    <t>UEO</t>
  </si>
  <si>
    <t>Kumejima</t>
  </si>
  <si>
    <t>UKB</t>
  </si>
  <si>
    <t>Kobe</t>
  </si>
  <si>
    <t>WKJ</t>
  </si>
  <si>
    <t>Wakkanai</t>
  </si>
  <si>
    <t>YGJ</t>
  </si>
  <si>
    <t>Yonago</t>
  </si>
  <si>
    <t>ASV</t>
  </si>
  <si>
    <t>Amboseli</t>
  </si>
  <si>
    <t>BMQ</t>
  </si>
  <si>
    <t>Bamburi</t>
  </si>
  <si>
    <t>EDL</t>
  </si>
  <si>
    <t>Eldoret</t>
  </si>
  <si>
    <t>KIS</t>
  </si>
  <si>
    <t>Kisumu</t>
  </si>
  <si>
    <t>KTL</t>
  </si>
  <si>
    <t>Kitale</t>
  </si>
  <si>
    <t>KWY</t>
  </si>
  <si>
    <t>Kiwayu</t>
  </si>
  <si>
    <t>LAU</t>
  </si>
  <si>
    <t>Lamu</t>
  </si>
  <si>
    <t>LBN</t>
  </si>
  <si>
    <t>Lake Baringo</t>
  </si>
  <si>
    <t>LKG</t>
  </si>
  <si>
    <t>Lokichoggio</t>
  </si>
  <si>
    <t>MBA</t>
  </si>
  <si>
    <t>Mombasa</t>
  </si>
  <si>
    <t>MRE</t>
  </si>
  <si>
    <t>Mara Lodges</t>
  </si>
  <si>
    <t>MYD</t>
  </si>
  <si>
    <t>Malindi</t>
  </si>
  <si>
    <t>NBO</t>
  </si>
  <si>
    <t>Nairobi</t>
  </si>
  <si>
    <t>NYK</t>
  </si>
  <si>
    <t>Nanyuki</t>
  </si>
  <si>
    <t>UAS</t>
  </si>
  <si>
    <t>Samburu</t>
  </si>
  <si>
    <t>UKA</t>
  </si>
  <si>
    <t>Ukunda</t>
  </si>
  <si>
    <t>WIL</t>
  </si>
  <si>
    <t>FRU</t>
  </si>
  <si>
    <t>Manas International Airport</t>
  </si>
  <si>
    <t>OSS</t>
  </si>
  <si>
    <t>Osh</t>
  </si>
  <si>
    <t>BBM</t>
  </si>
  <si>
    <t>Battambang</t>
  </si>
  <si>
    <t>KKZ</t>
  </si>
  <si>
    <t>Koh Kong</t>
  </si>
  <si>
    <t>KMT</t>
  </si>
  <si>
    <t>Kampot</t>
  </si>
  <si>
    <t>KOS</t>
  </si>
  <si>
    <t>Sihanoukville</t>
  </si>
  <si>
    <t>KZC</t>
  </si>
  <si>
    <t>Kompong-Chhna</t>
  </si>
  <si>
    <t>MWV</t>
  </si>
  <si>
    <t>Mundulkiri</t>
  </si>
  <si>
    <t>PNH</t>
  </si>
  <si>
    <t>Phnom Penh</t>
  </si>
  <si>
    <t>RBE</t>
  </si>
  <si>
    <t>Ratanakiri</t>
  </si>
  <si>
    <t>REP</t>
  </si>
  <si>
    <t>Siem Reap</t>
  </si>
  <si>
    <t>TNX</t>
  </si>
  <si>
    <t>Stung Treng</t>
  </si>
  <si>
    <t>CXI</t>
  </si>
  <si>
    <t>TRW</t>
  </si>
  <si>
    <t>Tarawa</t>
  </si>
  <si>
    <t>HAH</t>
  </si>
  <si>
    <t>YVA</t>
  </si>
  <si>
    <t>Moroni</t>
  </si>
  <si>
    <t>NEV</t>
  </si>
  <si>
    <t>Nevis</t>
  </si>
  <si>
    <t>St. Christopher (St. Kitts) Nevis</t>
  </si>
  <si>
    <t>SKB</t>
  </si>
  <si>
    <t>St Kitts</t>
  </si>
  <si>
    <t>CJJ</t>
  </si>
  <si>
    <t>Cheong Ju City</t>
  </si>
  <si>
    <t>South Korea</t>
  </si>
  <si>
    <t>CJU</t>
  </si>
  <si>
    <t>Cheju</t>
  </si>
  <si>
    <t>GMP</t>
  </si>
  <si>
    <t>SEL</t>
  </si>
  <si>
    <t>Seoul</t>
  </si>
  <si>
    <t>HIN</t>
  </si>
  <si>
    <t>Chinju</t>
  </si>
  <si>
    <t>ICN</t>
  </si>
  <si>
    <t>JDG</t>
  </si>
  <si>
    <t>Jeongseok</t>
  </si>
  <si>
    <t>KAG</t>
  </si>
  <si>
    <t>Kangnung</t>
  </si>
  <si>
    <t>KPO</t>
  </si>
  <si>
    <t>Pohang</t>
  </si>
  <si>
    <t>KUV</t>
  </si>
  <si>
    <t>Kunsan</t>
  </si>
  <si>
    <t>KWJ</t>
  </si>
  <si>
    <t>Kwangju</t>
  </si>
  <si>
    <t>MPK</t>
  </si>
  <si>
    <t>Mokpo</t>
  </si>
  <si>
    <t>MWX</t>
  </si>
  <si>
    <t>Gwangju Muan International Airport</t>
  </si>
  <si>
    <t>PUS</t>
  </si>
  <si>
    <t>Pusan</t>
  </si>
  <si>
    <t>RSU</t>
  </si>
  <si>
    <t>Yeosu</t>
  </si>
  <si>
    <t>TAE</t>
  </si>
  <si>
    <t>Daegu</t>
  </si>
  <si>
    <t>USN</t>
  </si>
  <si>
    <t>Ulsan</t>
  </si>
  <si>
    <t>WJU</t>
  </si>
  <si>
    <t>WonJu</t>
  </si>
  <si>
    <t>YEC</t>
  </si>
  <si>
    <t>Yechon</t>
  </si>
  <si>
    <t>YNY</t>
  </si>
  <si>
    <t>Yangyang International Airport</t>
  </si>
  <si>
    <t>KWI</t>
  </si>
  <si>
    <t>CYB</t>
  </si>
  <si>
    <t>Cayman Brac Island</t>
  </si>
  <si>
    <t>GCM</t>
  </si>
  <si>
    <t>Grand Cayman Island</t>
  </si>
  <si>
    <t>LYB</t>
  </si>
  <si>
    <t>Little Cayman</t>
  </si>
  <si>
    <t>AKX</t>
  </si>
  <si>
    <t>Aktyubinsk</t>
  </si>
  <si>
    <t>ALA</t>
  </si>
  <si>
    <t>Almaty</t>
  </si>
  <si>
    <t>CIT</t>
  </si>
  <si>
    <t>Shimkent</t>
  </si>
  <si>
    <t>DZN</t>
  </si>
  <si>
    <t>Zhezkazgan</t>
  </si>
  <si>
    <t>GUW</t>
  </si>
  <si>
    <t>Atyrau</t>
  </si>
  <si>
    <t>KGF</t>
  </si>
  <si>
    <t>Karaganda</t>
  </si>
  <si>
    <t>KSN</t>
  </si>
  <si>
    <t>Kostanay</t>
  </si>
  <si>
    <t>KZO</t>
  </si>
  <si>
    <t>Kzyl-Orda</t>
  </si>
  <si>
    <t>PLX</t>
  </si>
  <si>
    <t>Semipalatinsk</t>
  </si>
  <si>
    <t>PWQ</t>
  </si>
  <si>
    <t>Pavlodar</t>
  </si>
  <si>
    <t>SCO</t>
  </si>
  <si>
    <t>Aktau</t>
  </si>
  <si>
    <t>TSE</t>
  </si>
  <si>
    <t>Astana</t>
  </si>
  <si>
    <t>UKK</t>
  </si>
  <si>
    <t>Ust-Kamenogorsk</t>
  </si>
  <si>
    <t>URA</t>
  </si>
  <si>
    <t>Uralsk</t>
  </si>
  <si>
    <t>HOE</t>
  </si>
  <si>
    <t>Houeisay</t>
  </si>
  <si>
    <t>LPQ</t>
  </si>
  <si>
    <t>Luang Prabang</t>
  </si>
  <si>
    <t>LXG</t>
  </si>
  <si>
    <t>Luang Namtha</t>
  </si>
  <si>
    <t>ODY</t>
  </si>
  <si>
    <t>Oudomxay</t>
  </si>
  <si>
    <t>PKZ</t>
  </si>
  <si>
    <t>Pakse</t>
  </si>
  <si>
    <t>VTE</t>
  </si>
  <si>
    <t>Vientiane</t>
  </si>
  <si>
    <t>XKH</t>
  </si>
  <si>
    <t>Xieng Khouang</t>
  </si>
  <si>
    <t>ZVK</t>
  </si>
  <si>
    <t>Savannakhet</t>
  </si>
  <si>
    <t>BEY</t>
  </si>
  <si>
    <t>Beirut</t>
  </si>
  <si>
    <t>SLU</t>
  </si>
  <si>
    <t>St. Lucia</t>
  </si>
  <si>
    <t>UVF</t>
  </si>
  <si>
    <t>ACJ</t>
  </si>
  <si>
    <t>Anuradhapura</t>
  </si>
  <si>
    <t>BTC</t>
  </si>
  <si>
    <t>Batticaloa</t>
  </si>
  <si>
    <t>BYV</t>
  </si>
  <si>
    <t>CMB</t>
  </si>
  <si>
    <t>Colombo</t>
  </si>
  <si>
    <t>DWO</t>
  </si>
  <si>
    <t>GIU</t>
  </si>
  <si>
    <t>Sigiriya</t>
  </si>
  <si>
    <t>HIM</t>
  </si>
  <si>
    <t>Hingurakgoda</t>
  </si>
  <si>
    <t>KCT</t>
  </si>
  <si>
    <t>Koggala</t>
  </si>
  <si>
    <t>KEZ</t>
  </si>
  <si>
    <t>Kelaniya</t>
  </si>
  <si>
    <t>KTY</t>
  </si>
  <si>
    <t>Kalutara</t>
  </si>
  <si>
    <t>DGM</t>
  </si>
  <si>
    <t>DIW</t>
  </si>
  <si>
    <t>MLW</t>
  </si>
  <si>
    <t>Monrovia</t>
  </si>
  <si>
    <t>ROB</t>
  </si>
  <si>
    <t>SNI</t>
  </si>
  <si>
    <t>Sinoe</t>
  </si>
  <si>
    <t>UCN</t>
  </si>
  <si>
    <t>LES</t>
  </si>
  <si>
    <t>Lesobeng</t>
  </si>
  <si>
    <t>MSU</t>
  </si>
  <si>
    <t>Maseru</t>
  </si>
  <si>
    <t>KUN</t>
  </si>
  <si>
    <t>Kaunas</t>
  </si>
  <si>
    <t>PLQ</t>
  </si>
  <si>
    <t>Palanga</t>
  </si>
  <si>
    <t>VNO</t>
  </si>
  <si>
    <t>Vilnius</t>
  </si>
  <si>
    <t>LUX</t>
  </si>
  <si>
    <t>RIX</t>
  </si>
  <si>
    <t>Riga</t>
  </si>
  <si>
    <t>AKF</t>
  </si>
  <si>
    <t>Kufrah</t>
  </si>
  <si>
    <t>Libyan Arab Jamahiriya</t>
  </si>
  <si>
    <t>BCQ</t>
  </si>
  <si>
    <t>Brack</t>
  </si>
  <si>
    <t>BEN</t>
  </si>
  <si>
    <t>Benghazi</t>
  </si>
  <si>
    <t>GHT</t>
  </si>
  <si>
    <t>Ghat</t>
  </si>
  <si>
    <t>HUQ</t>
  </si>
  <si>
    <t>Houn</t>
  </si>
  <si>
    <t>LAQ</t>
  </si>
  <si>
    <t>Beida</t>
  </si>
  <si>
    <t>LTD</t>
  </si>
  <si>
    <t>Ghadames</t>
  </si>
  <si>
    <t>MRA</t>
  </si>
  <si>
    <t>Misurata</t>
  </si>
  <si>
    <t>SEB</t>
  </si>
  <si>
    <t>Sebha</t>
  </si>
  <si>
    <t>SRX</t>
  </si>
  <si>
    <t>Sert</t>
  </si>
  <si>
    <t>TIP</t>
  </si>
  <si>
    <t>Tripoli</t>
  </si>
  <si>
    <t>TOB</t>
  </si>
  <si>
    <t>Tobruk</t>
  </si>
  <si>
    <t>AGA</t>
  </si>
  <si>
    <t>Agadir</t>
  </si>
  <si>
    <t>AHU</t>
  </si>
  <si>
    <t>Al Hoceima</t>
  </si>
  <si>
    <t>CAS</t>
  </si>
  <si>
    <t>Casablanca</t>
  </si>
  <si>
    <t>CMN</t>
  </si>
  <si>
    <t>ESU</t>
  </si>
  <si>
    <t>Essaouira</t>
  </si>
  <si>
    <t>EUN</t>
  </si>
  <si>
    <t>Laayoune</t>
  </si>
  <si>
    <t>FEZ</t>
  </si>
  <si>
    <t>Fez</t>
  </si>
  <si>
    <t>GMD</t>
  </si>
  <si>
    <t>Ben Slimane</t>
  </si>
  <si>
    <t>MEK</t>
  </si>
  <si>
    <t>Meknes</t>
  </si>
  <si>
    <t>NDR</t>
  </si>
  <si>
    <t>Nador</t>
  </si>
  <si>
    <t>OUD</t>
  </si>
  <si>
    <t>Oujda</t>
  </si>
  <si>
    <t>OZZ</t>
  </si>
  <si>
    <t>Ouarzazate</t>
  </si>
  <si>
    <t>RAK</t>
  </si>
  <si>
    <t>Marrakech</t>
  </si>
  <si>
    <t>RBA</t>
  </si>
  <si>
    <t>Rabat</t>
  </si>
  <si>
    <t>TNG</t>
  </si>
  <si>
    <t>Tangier</t>
  </si>
  <si>
    <t>TTU</t>
  </si>
  <si>
    <t>Tetuan</t>
  </si>
  <si>
    <t>VIL</t>
  </si>
  <si>
    <t>Dakhla</t>
  </si>
  <si>
    <t>MCM</t>
  </si>
  <si>
    <t>KIV</t>
  </si>
  <si>
    <t>Chisinau</t>
  </si>
  <si>
    <t>IVG</t>
  </si>
  <si>
    <t>Berane</t>
  </si>
  <si>
    <t>TGD</t>
  </si>
  <si>
    <t>Podgorica</t>
  </si>
  <si>
    <t>TIV</t>
  </si>
  <si>
    <t>Tivat</t>
  </si>
  <si>
    <t>AMY</t>
  </si>
  <si>
    <t>Ambatomainty</t>
  </si>
  <si>
    <t>ANM</t>
  </si>
  <si>
    <t>Antalaha</t>
  </si>
  <si>
    <t>BMD</t>
  </si>
  <si>
    <t>Belo</t>
  </si>
  <si>
    <t>BPY</t>
  </si>
  <si>
    <t>Besalampy</t>
  </si>
  <si>
    <t>DIE</t>
  </si>
  <si>
    <t>Antsiranana</t>
  </si>
  <si>
    <t>DWB</t>
  </si>
  <si>
    <t>Soalala</t>
  </si>
  <si>
    <t>FTU</t>
  </si>
  <si>
    <t>Fort Dauphin</t>
  </si>
  <si>
    <t>HVA</t>
  </si>
  <si>
    <t>Analalava</t>
  </si>
  <si>
    <t>IVA</t>
  </si>
  <si>
    <t>Ambanja</t>
  </si>
  <si>
    <t>JVA</t>
  </si>
  <si>
    <t>Ankavandra</t>
  </si>
  <si>
    <t>MJA</t>
  </si>
  <si>
    <t>Manja</t>
  </si>
  <si>
    <t>MJN</t>
  </si>
  <si>
    <t>Majunga</t>
  </si>
  <si>
    <t>MNJ</t>
  </si>
  <si>
    <t>Mananjary</t>
  </si>
  <si>
    <t>MOQ</t>
  </si>
  <si>
    <t>Morondava</t>
  </si>
  <si>
    <t>MXM</t>
  </si>
  <si>
    <t>Morombe</t>
  </si>
  <si>
    <t>MXT</t>
  </si>
  <si>
    <t>Maintirano</t>
  </si>
  <si>
    <t>NOS</t>
  </si>
  <si>
    <t>Nossi-be</t>
  </si>
  <si>
    <t>RVA</t>
  </si>
  <si>
    <t>Farafangana</t>
  </si>
  <si>
    <t>SMS</t>
  </si>
  <si>
    <t>Sainte Marie</t>
  </si>
  <si>
    <t>SVB</t>
  </si>
  <si>
    <t>Sambava</t>
  </si>
  <si>
    <t>TLE</t>
  </si>
  <si>
    <t>Tulear</t>
  </si>
  <si>
    <t>TMM</t>
  </si>
  <si>
    <t>Tamatave</t>
  </si>
  <si>
    <t>TNR</t>
  </si>
  <si>
    <t>Antananarivo</t>
  </si>
  <si>
    <t>TTS</t>
  </si>
  <si>
    <t>Tsaratanana</t>
  </si>
  <si>
    <t>TVA</t>
  </si>
  <si>
    <t>Morafenobe</t>
  </si>
  <si>
    <t>VAT</t>
  </si>
  <si>
    <t>Vatomandry</t>
  </si>
  <si>
    <t>VOH</t>
  </si>
  <si>
    <t>Vohemar</t>
  </si>
  <si>
    <t>VVB</t>
  </si>
  <si>
    <t>Mahanoro</t>
  </si>
  <si>
    <t>WAI</t>
  </si>
  <si>
    <t>Antsohihy</t>
  </si>
  <si>
    <t>WAM</t>
  </si>
  <si>
    <t>Ambatondrazaka</t>
  </si>
  <si>
    <t>WAQ</t>
  </si>
  <si>
    <t>Antsalova</t>
  </si>
  <si>
    <t>WFI</t>
  </si>
  <si>
    <t>Fianarantsoa</t>
  </si>
  <si>
    <t>WMA</t>
  </si>
  <si>
    <t>Mandritsara</t>
  </si>
  <si>
    <t>WMN</t>
  </si>
  <si>
    <t>Maroantsetra</t>
  </si>
  <si>
    <t>WMP</t>
  </si>
  <si>
    <t>Mampikony</t>
  </si>
  <si>
    <t>WMR</t>
  </si>
  <si>
    <t>Mananara</t>
  </si>
  <si>
    <t>WMV</t>
  </si>
  <si>
    <t>Madirovalo</t>
  </si>
  <si>
    <t>WPB</t>
  </si>
  <si>
    <t>Port Berge</t>
  </si>
  <si>
    <t>WTA</t>
  </si>
  <si>
    <t>Tambohorano</t>
  </si>
  <si>
    <t>WTS</t>
  </si>
  <si>
    <t>Tsiroanomandidy</t>
  </si>
  <si>
    <t>WVK</t>
  </si>
  <si>
    <t>Manakara</t>
  </si>
  <si>
    <t>AIC</t>
  </si>
  <si>
    <t>Airok</t>
  </si>
  <si>
    <t>AIM</t>
  </si>
  <si>
    <t>Ailuk Island</t>
  </si>
  <si>
    <t>AUL</t>
  </si>
  <si>
    <t>Aur Island</t>
  </si>
  <si>
    <t>BII</t>
  </si>
  <si>
    <t>Bikini Atoll</t>
  </si>
  <si>
    <t>EAL</t>
  </si>
  <si>
    <t>Kwajalein Atoll</t>
  </si>
  <si>
    <t>EBO</t>
  </si>
  <si>
    <t>Ebon</t>
  </si>
  <si>
    <t>EJT</t>
  </si>
  <si>
    <t>Mili Atoll</t>
  </si>
  <si>
    <t>ENT</t>
  </si>
  <si>
    <t>Enewetak Island</t>
  </si>
  <si>
    <t>JAT</t>
  </si>
  <si>
    <t>Jabot</t>
  </si>
  <si>
    <t>JEJ</t>
  </si>
  <si>
    <t>Jeh</t>
  </si>
  <si>
    <t>KBT</t>
  </si>
  <si>
    <t>Kaben</t>
  </si>
  <si>
    <t>KIO</t>
  </si>
  <si>
    <t>Kili Island</t>
  </si>
  <si>
    <t>KWA</t>
  </si>
  <si>
    <t>Kwajalein</t>
  </si>
  <si>
    <t>LIK</t>
  </si>
  <si>
    <t>Likiep Island</t>
  </si>
  <si>
    <t>LML</t>
  </si>
  <si>
    <t>Lae Island</t>
  </si>
  <si>
    <t>LOF</t>
  </si>
  <si>
    <t>Loen</t>
  </si>
  <si>
    <t>MAJ</t>
  </si>
  <si>
    <t>Majuro</t>
  </si>
  <si>
    <t>MAV</t>
  </si>
  <si>
    <t>Maloelap Island</t>
  </si>
  <si>
    <t>MIJ</t>
  </si>
  <si>
    <t>Mili Island</t>
  </si>
  <si>
    <t>MJB</t>
  </si>
  <si>
    <t>Mejit Island</t>
  </si>
  <si>
    <t>MJE</t>
  </si>
  <si>
    <t>Majkin</t>
  </si>
  <si>
    <t>NDK</t>
  </si>
  <si>
    <t>Namdrik Island</t>
  </si>
  <si>
    <t>RNP</t>
  </si>
  <si>
    <t>Rongelap Island</t>
  </si>
  <si>
    <t>TBV</t>
  </si>
  <si>
    <t>Tabal</t>
  </si>
  <si>
    <t>UIT</t>
  </si>
  <si>
    <t>Jaluit Island</t>
  </si>
  <si>
    <t>UJE</t>
  </si>
  <si>
    <t>Ujae Island</t>
  </si>
  <si>
    <t>UTK</t>
  </si>
  <si>
    <t>Utirik Island</t>
  </si>
  <si>
    <t>WJA</t>
  </si>
  <si>
    <t>Woja</t>
  </si>
  <si>
    <t>WTE</t>
  </si>
  <si>
    <t>Wotje Island</t>
  </si>
  <si>
    <t>WTO</t>
  </si>
  <si>
    <t>Wotho Island</t>
  </si>
  <si>
    <t>OHD</t>
  </si>
  <si>
    <t>Ohrid</t>
  </si>
  <si>
    <t>Republic of Macedonia</t>
  </si>
  <si>
    <t>SKP</t>
  </si>
  <si>
    <t>Skopje</t>
  </si>
  <si>
    <t>BKO</t>
  </si>
  <si>
    <t>Bamako</t>
  </si>
  <si>
    <t>KYS</t>
  </si>
  <si>
    <t>Kayes</t>
  </si>
  <si>
    <t>MZI</t>
  </si>
  <si>
    <t>Mopti</t>
  </si>
  <si>
    <t>TOM</t>
  </si>
  <si>
    <t>Tombouctou</t>
  </si>
  <si>
    <t>AKY</t>
  </si>
  <si>
    <t>Sittwe</t>
  </si>
  <si>
    <t>Myanmar</t>
  </si>
  <si>
    <t>BMO</t>
  </si>
  <si>
    <t>Bhamo</t>
  </si>
  <si>
    <t>HEH</t>
  </si>
  <si>
    <t>Heho</t>
  </si>
  <si>
    <t>KAW</t>
  </si>
  <si>
    <t>Kawthaung</t>
  </si>
  <si>
    <t>KET</t>
  </si>
  <si>
    <t>Keng Tung</t>
  </si>
  <si>
    <t>KHM</t>
  </si>
  <si>
    <t>Khamti</t>
  </si>
  <si>
    <t>KMV</t>
  </si>
  <si>
    <t>Kalemyo</t>
  </si>
  <si>
    <t>KYP</t>
  </si>
  <si>
    <t>Kyaukpyu</t>
  </si>
  <si>
    <t>KYT</t>
  </si>
  <si>
    <t>Kyaukhtu</t>
  </si>
  <si>
    <t>LIW</t>
  </si>
  <si>
    <t>Loikaw</t>
  </si>
  <si>
    <t>LSH</t>
  </si>
  <si>
    <t>Lashio</t>
  </si>
  <si>
    <t>MDL</t>
  </si>
  <si>
    <t>Mandalay</t>
  </si>
  <si>
    <t>MGZ</t>
  </si>
  <si>
    <t>Myeik</t>
  </si>
  <si>
    <t>MNU</t>
  </si>
  <si>
    <t>Maulmyine</t>
  </si>
  <si>
    <t>MOG</t>
  </si>
  <si>
    <t>Mong Hsat</t>
  </si>
  <si>
    <t>MYT</t>
  </si>
  <si>
    <t>Myitkyina</t>
  </si>
  <si>
    <t>NYT</t>
  </si>
  <si>
    <t>Naypyidaw</t>
  </si>
  <si>
    <t>NYU</t>
  </si>
  <si>
    <t>Nyaung-u</t>
  </si>
  <si>
    <t>PBU</t>
  </si>
  <si>
    <t>Putao</t>
  </si>
  <si>
    <t>RGN</t>
  </si>
  <si>
    <t>Yangon</t>
  </si>
  <si>
    <t>SNW</t>
  </si>
  <si>
    <t>Thandwe</t>
  </si>
  <si>
    <t>THL</t>
  </si>
  <si>
    <t>Tachilek</t>
  </si>
  <si>
    <t>TVY</t>
  </si>
  <si>
    <t>Dawe</t>
  </si>
  <si>
    <t>AVK</t>
  </si>
  <si>
    <t>Arvaikheer</t>
  </si>
  <si>
    <t>BYN</t>
  </si>
  <si>
    <t>Bayankhongor</t>
  </si>
  <si>
    <t>COQ</t>
  </si>
  <si>
    <t>Choibalsan</t>
  </si>
  <si>
    <t>DLZ</t>
  </si>
  <si>
    <t>Dalanzadgad</t>
  </si>
  <si>
    <t>HVD</t>
  </si>
  <si>
    <t>Khovd</t>
  </si>
  <si>
    <t>LTI</t>
  </si>
  <si>
    <t>Altai</t>
  </si>
  <si>
    <t>MXV</t>
  </si>
  <si>
    <t>MXW</t>
  </si>
  <si>
    <t>Mandalgobi</t>
  </si>
  <si>
    <t>UGA</t>
  </si>
  <si>
    <t>Bulgan</t>
  </si>
  <si>
    <t>ULG</t>
  </si>
  <si>
    <t>Ulgit</t>
  </si>
  <si>
    <t>ULN</t>
  </si>
  <si>
    <t>Ulaanbaatar</t>
  </si>
  <si>
    <t>ULO</t>
  </si>
  <si>
    <t>Ulaangom</t>
  </si>
  <si>
    <t>ULZ</t>
  </si>
  <si>
    <t>Uliastai</t>
  </si>
  <si>
    <t>UNR</t>
  </si>
  <si>
    <t>Underkhaan</t>
  </si>
  <si>
    <t>UUN</t>
  </si>
  <si>
    <t>Baruun-Urt</t>
  </si>
  <si>
    <t>MFM</t>
  </si>
  <si>
    <t>Macau</t>
  </si>
  <si>
    <t>ROP</t>
  </si>
  <si>
    <t>Rota</t>
  </si>
  <si>
    <t>SPN</t>
  </si>
  <si>
    <t>Saipan</t>
  </si>
  <si>
    <t>TIQ</t>
  </si>
  <si>
    <t>Tinian</t>
  </si>
  <si>
    <t>FDF</t>
  </si>
  <si>
    <t>Fort De France</t>
  </si>
  <si>
    <t>AEO</t>
  </si>
  <si>
    <t>Aioun El Atrouss</t>
  </si>
  <si>
    <t>ATR</t>
  </si>
  <si>
    <t>Atar</t>
  </si>
  <si>
    <t>EMN</t>
  </si>
  <si>
    <t>Nema</t>
  </si>
  <si>
    <t>KFA</t>
  </si>
  <si>
    <t>Kiffa</t>
  </si>
  <si>
    <t>NDB</t>
  </si>
  <si>
    <t>Nouadhibou</t>
  </si>
  <si>
    <t>NKC</t>
  </si>
  <si>
    <t>Nouakchott</t>
  </si>
  <si>
    <t>OUZ</t>
  </si>
  <si>
    <t>Zouerate</t>
  </si>
  <si>
    <t>SEY</t>
  </si>
  <si>
    <t>Selibaby</t>
  </si>
  <si>
    <t>TIY</t>
  </si>
  <si>
    <t>Tidjikja</t>
  </si>
  <si>
    <t>GZM</t>
  </si>
  <si>
    <t>Gozo</t>
  </si>
  <si>
    <t>MLA</t>
  </si>
  <si>
    <t>MRU</t>
  </si>
  <si>
    <t>RRG</t>
  </si>
  <si>
    <t>Rodrigues Island</t>
  </si>
  <si>
    <t>GAN</t>
  </si>
  <si>
    <t>Gan Island</t>
  </si>
  <si>
    <t>HAQ</t>
  </si>
  <si>
    <t>Hanimaadhoo</t>
  </si>
  <si>
    <t>KDM</t>
  </si>
  <si>
    <t>Kaadedhdhoo</t>
  </si>
  <si>
    <t>KDO</t>
  </si>
  <si>
    <t>Kadhdhoo</t>
  </si>
  <si>
    <t>MLE</t>
  </si>
  <si>
    <t>Male</t>
  </si>
  <si>
    <t>BLZ</t>
  </si>
  <si>
    <t>Blantyre</t>
  </si>
  <si>
    <t>CEH</t>
  </si>
  <si>
    <t>Chelinda</t>
  </si>
  <si>
    <t>CMK</t>
  </si>
  <si>
    <t>Club Makokola</t>
  </si>
  <si>
    <t>KGJ</t>
  </si>
  <si>
    <t>Karonga</t>
  </si>
  <si>
    <t>LLW</t>
  </si>
  <si>
    <t>Lilongwe</t>
  </si>
  <si>
    <t>LMB</t>
  </si>
  <si>
    <t>Salima</t>
  </si>
  <si>
    <t>ZZU</t>
  </si>
  <si>
    <t>Mzuzu</t>
  </si>
  <si>
    <t>ACA</t>
  </si>
  <si>
    <t>Acapulco</t>
  </si>
  <si>
    <t>AGU</t>
  </si>
  <si>
    <t>Aguascalientes</t>
  </si>
  <si>
    <t>BJX</t>
  </si>
  <si>
    <t>Leon/Guanajuato</t>
  </si>
  <si>
    <t>CEN</t>
  </si>
  <si>
    <t>Ciudad Obregon</t>
  </si>
  <si>
    <t>CJS</t>
  </si>
  <si>
    <t>Ciudad Juarez</t>
  </si>
  <si>
    <t>CJT</t>
  </si>
  <si>
    <t>Comitan</t>
  </si>
  <si>
    <t>CLQ</t>
  </si>
  <si>
    <t>Colima</t>
  </si>
  <si>
    <t>CME</t>
  </si>
  <si>
    <t>Ciudad Del Carmen</t>
  </si>
  <si>
    <t>CPE</t>
  </si>
  <si>
    <t>Campeche</t>
  </si>
  <si>
    <t>CTM</t>
  </si>
  <si>
    <t>Chetumal</t>
  </si>
  <si>
    <t>CUL</t>
  </si>
  <si>
    <t>Culiacan</t>
  </si>
  <si>
    <t>CUN</t>
  </si>
  <si>
    <t>Cancun</t>
  </si>
  <si>
    <t>CUU</t>
  </si>
  <si>
    <t>Chihuahua</t>
  </si>
  <si>
    <t>CVJ</t>
  </si>
  <si>
    <t>Cuernavaca</t>
  </si>
  <si>
    <t>CVM</t>
  </si>
  <si>
    <t>Ciudad Victoria</t>
  </si>
  <si>
    <t>CYW</t>
  </si>
  <si>
    <t>Celaya</t>
  </si>
  <si>
    <t>CZA</t>
  </si>
  <si>
    <t>Chichen Itza</t>
  </si>
  <si>
    <t>CZM</t>
  </si>
  <si>
    <t>Cozumel</t>
  </si>
  <si>
    <t>DGO</t>
  </si>
  <si>
    <t>Durango</t>
  </si>
  <si>
    <t>GDL</t>
  </si>
  <si>
    <t>Guadalajara</t>
  </si>
  <si>
    <t>GUB</t>
  </si>
  <si>
    <t>Guerrero Negro</t>
  </si>
  <si>
    <t>GYM</t>
  </si>
  <si>
    <t>Guaymas</t>
  </si>
  <si>
    <t>HMO</t>
  </si>
  <si>
    <t>Hermosillo</t>
  </si>
  <si>
    <t>HUX</t>
  </si>
  <si>
    <t>Huatulco</t>
  </si>
  <si>
    <t>ISJ</t>
  </si>
  <si>
    <t>Isla Mujeres</t>
  </si>
  <si>
    <t>IZT</t>
  </si>
  <si>
    <t>Ixtepec</t>
  </si>
  <si>
    <t>JAL</t>
  </si>
  <si>
    <t>Jalapa</t>
  </si>
  <si>
    <t>LAP</t>
  </si>
  <si>
    <t>LMM</t>
  </si>
  <si>
    <t>Los Mochis</t>
  </si>
  <si>
    <t>LOV</t>
  </si>
  <si>
    <t>Monclova</t>
  </si>
  <si>
    <t>LTO</t>
  </si>
  <si>
    <t>Loreto</t>
  </si>
  <si>
    <t>LZC</t>
  </si>
  <si>
    <t>Lazaro Cardenas</t>
  </si>
  <si>
    <t>MAM</t>
  </si>
  <si>
    <t>Matamoros</t>
  </si>
  <si>
    <t>MEX</t>
  </si>
  <si>
    <t>Mexico City</t>
  </si>
  <si>
    <t>MID</t>
  </si>
  <si>
    <t>Merida</t>
  </si>
  <si>
    <t>MLM</t>
  </si>
  <si>
    <t>Morelia</t>
  </si>
  <si>
    <t>MTT</t>
  </si>
  <si>
    <t>Minatitlan</t>
  </si>
  <si>
    <t>MTY</t>
  </si>
  <si>
    <t>Monterrey</t>
  </si>
  <si>
    <t>MXL</t>
  </si>
  <si>
    <t>Mexicali</t>
  </si>
  <si>
    <t>MZT</t>
  </si>
  <si>
    <t>Mazatlan</t>
  </si>
  <si>
    <t>NLD</t>
  </si>
  <si>
    <t>Nuevo Laredo</t>
  </si>
  <si>
    <t>NLU</t>
  </si>
  <si>
    <t>OAX</t>
  </si>
  <si>
    <t>Oaxaca</t>
  </si>
  <si>
    <t>PAZ</t>
  </si>
  <si>
    <t>Poza Rica</t>
  </si>
  <si>
    <t>PBC</t>
  </si>
  <si>
    <t>Puebla</t>
  </si>
  <si>
    <t>PCM</t>
  </si>
  <si>
    <t>Playa del Carmen</t>
  </si>
  <si>
    <t>PDS</t>
  </si>
  <si>
    <t>Piedras Negras</t>
  </si>
  <si>
    <t>PPE</t>
  </si>
  <si>
    <t>Puerto Penasco</t>
  </si>
  <si>
    <t>PQM</t>
  </si>
  <si>
    <t>Palenque</t>
  </si>
  <si>
    <t>PVR</t>
  </si>
  <si>
    <t>Puerto Vallarta</t>
  </si>
  <si>
    <t>PXM</t>
  </si>
  <si>
    <t>Puerto Escondido</t>
  </si>
  <si>
    <t>QRO</t>
  </si>
  <si>
    <t>Queretaro</t>
  </si>
  <si>
    <t>REX</t>
  </si>
  <si>
    <t>Reynosa</t>
  </si>
  <si>
    <t>SCX</t>
  </si>
  <si>
    <t>Salina Cruz</t>
  </si>
  <si>
    <t>SJD</t>
  </si>
  <si>
    <t>San Jose Cabo</t>
  </si>
  <si>
    <t>SLP</t>
  </si>
  <si>
    <t>San Luis Potosi</t>
  </si>
  <si>
    <t>SLW</t>
  </si>
  <si>
    <t>Saltillo</t>
  </si>
  <si>
    <t>SZT</t>
  </si>
  <si>
    <t>S.Cristobal del Casas</t>
  </si>
  <si>
    <t>TAM</t>
  </si>
  <si>
    <t>Tampico</t>
  </si>
  <si>
    <t>TAP</t>
  </si>
  <si>
    <t>Tapachula</t>
  </si>
  <si>
    <t>TCN</t>
  </si>
  <si>
    <t>Tehuacan</t>
  </si>
  <si>
    <t>TGZ</t>
  </si>
  <si>
    <t>Tuxtla Gutierrez</t>
  </si>
  <si>
    <t>TIJ</t>
  </si>
  <si>
    <t>Tijuana</t>
  </si>
  <si>
    <t>TLC</t>
  </si>
  <si>
    <t>TPQ</t>
  </si>
  <si>
    <t>Tepic</t>
  </si>
  <si>
    <t>TRC</t>
  </si>
  <si>
    <t>Torreon</t>
  </si>
  <si>
    <t>UPN</t>
  </si>
  <si>
    <t>Uruapan</t>
  </si>
  <si>
    <t>VER</t>
  </si>
  <si>
    <t>Veracruz</t>
  </si>
  <si>
    <t>VSA</t>
  </si>
  <si>
    <t>Villahermosa</t>
  </si>
  <si>
    <t>ZCL</t>
  </si>
  <si>
    <t>Zacatecas</t>
  </si>
  <si>
    <t>ZIH</t>
  </si>
  <si>
    <t>Ixtapa/Zihuatanejo</t>
  </si>
  <si>
    <t>ZLO</t>
  </si>
  <si>
    <t>Manzanillo</t>
  </si>
  <si>
    <t>AOR</t>
  </si>
  <si>
    <t>Alor Setar</t>
  </si>
  <si>
    <t>BBN</t>
  </si>
  <si>
    <t>Bario</t>
  </si>
  <si>
    <t>BKI</t>
  </si>
  <si>
    <t>Kota Kinabalu</t>
  </si>
  <si>
    <t>BKM</t>
  </si>
  <si>
    <t>Bakalalan</t>
  </si>
  <si>
    <t>BLG</t>
  </si>
  <si>
    <t>Belaga</t>
  </si>
  <si>
    <t>BSE</t>
  </si>
  <si>
    <t>Sematan</t>
  </si>
  <si>
    <t>BTU</t>
  </si>
  <si>
    <t>Bintulu</t>
  </si>
  <si>
    <t>GSA</t>
  </si>
  <si>
    <t>Long Pasis</t>
  </si>
  <si>
    <t>IPH</t>
  </si>
  <si>
    <t>Ipoh</t>
  </si>
  <si>
    <t>JHB</t>
  </si>
  <si>
    <t>Johor Bahru</t>
  </si>
  <si>
    <t>KBR</t>
  </si>
  <si>
    <t>Kota Bharu</t>
  </si>
  <si>
    <t>KCH</t>
  </si>
  <si>
    <t>Kuching</t>
  </si>
  <si>
    <t>KGU</t>
  </si>
  <si>
    <t>Keningau</t>
  </si>
  <si>
    <t>KTE</t>
  </si>
  <si>
    <t>Kerteh</t>
  </si>
  <si>
    <t>KUA</t>
  </si>
  <si>
    <t>Kuantan</t>
  </si>
  <si>
    <t>KUD</t>
  </si>
  <si>
    <t>Kudat</t>
  </si>
  <si>
    <t>KUL</t>
  </si>
  <si>
    <t>Kuala Lumpur</t>
  </si>
  <si>
    <t>LBP</t>
  </si>
  <si>
    <t>Long Banga</t>
  </si>
  <si>
    <t>LBU</t>
  </si>
  <si>
    <t>Labuan</t>
  </si>
  <si>
    <t>LDU</t>
  </si>
  <si>
    <t>Lahad Datu</t>
  </si>
  <si>
    <t>LGK</t>
  </si>
  <si>
    <t>Langkawi</t>
  </si>
  <si>
    <t>LGL</t>
  </si>
  <si>
    <t>Long Lellang</t>
  </si>
  <si>
    <t>LKH</t>
  </si>
  <si>
    <t>Long Akah</t>
  </si>
  <si>
    <t>LMN</t>
  </si>
  <si>
    <t>Limbang</t>
  </si>
  <si>
    <t>LWY</t>
  </si>
  <si>
    <t>Lawas</t>
  </si>
  <si>
    <t>MKM</t>
  </si>
  <si>
    <t>Mukah</t>
  </si>
  <si>
    <t>MUR</t>
  </si>
  <si>
    <t>Marudi</t>
  </si>
  <si>
    <t>MYY</t>
  </si>
  <si>
    <t>Miri</t>
  </si>
  <si>
    <t>MZV</t>
  </si>
  <si>
    <t>Mulu</t>
  </si>
  <si>
    <t>ODN</t>
  </si>
  <si>
    <t>Long Seridan</t>
  </si>
  <si>
    <t>PAY</t>
  </si>
  <si>
    <t>Pamol</t>
  </si>
  <si>
    <t>PEN</t>
  </si>
  <si>
    <t>Penang</t>
  </si>
  <si>
    <t>PKG</t>
  </si>
  <si>
    <t>Pangkor</t>
  </si>
  <si>
    <t>RDN</t>
  </si>
  <si>
    <t>LTS Pulau Redang Airport</t>
  </si>
  <si>
    <t>SBW</t>
  </si>
  <si>
    <t>Sibu</t>
  </si>
  <si>
    <t>SDK</t>
  </si>
  <si>
    <t>Sandakan</t>
  </si>
  <si>
    <t>SMM</t>
  </si>
  <si>
    <t>Semporna</t>
  </si>
  <si>
    <t>SPE</t>
  </si>
  <si>
    <t>Sepulot</t>
  </si>
  <si>
    <t>SZB</t>
  </si>
  <si>
    <t>TGG</t>
  </si>
  <si>
    <t>Kuala Terengganu</t>
  </si>
  <si>
    <t>TMG</t>
  </si>
  <si>
    <t>Tomanggong</t>
  </si>
  <si>
    <t>TOD</t>
  </si>
  <si>
    <t>Tioman</t>
  </si>
  <si>
    <t>TWU</t>
  </si>
  <si>
    <t>Tawau</t>
  </si>
  <si>
    <t>XKL</t>
  </si>
  <si>
    <t>Sentral Railway Station</t>
  </si>
  <si>
    <t>APL</t>
  </si>
  <si>
    <t>Nampula</t>
  </si>
  <si>
    <t>BCW</t>
  </si>
  <si>
    <t>Benguera Island</t>
  </si>
  <si>
    <t>BEW</t>
  </si>
  <si>
    <t>Beira</t>
  </si>
  <si>
    <t>BZB</t>
  </si>
  <si>
    <t>Bazaruto Island</t>
  </si>
  <si>
    <t>IBO</t>
  </si>
  <si>
    <t>Ibo</t>
  </si>
  <si>
    <t>IHC</t>
  </si>
  <si>
    <t>Inhaca</t>
  </si>
  <si>
    <t>LMZ</t>
  </si>
  <si>
    <t>Palma</t>
  </si>
  <si>
    <t>MNC</t>
  </si>
  <si>
    <t>NACALA</t>
  </si>
  <si>
    <t>MPM</t>
  </si>
  <si>
    <t>Maputo</t>
  </si>
  <si>
    <t>POL</t>
  </si>
  <si>
    <t>Pemba</t>
  </si>
  <si>
    <t>TET</t>
  </si>
  <si>
    <t>Tete</t>
  </si>
  <si>
    <t>UEL</t>
  </si>
  <si>
    <t>Quelimane</t>
  </si>
  <si>
    <t>VNX</t>
  </si>
  <si>
    <t>Vilanculos</t>
  </si>
  <si>
    <t>VPY</t>
  </si>
  <si>
    <t>Chimoio</t>
  </si>
  <si>
    <t>VXC</t>
  </si>
  <si>
    <t>Lichinga</t>
  </si>
  <si>
    <t>ADI</t>
  </si>
  <si>
    <t>Arandis</t>
  </si>
  <si>
    <t>ERS</t>
  </si>
  <si>
    <t>WDH</t>
  </si>
  <si>
    <t>Windhoek</t>
  </si>
  <si>
    <t>LUD</t>
  </si>
  <si>
    <t>Luderitz</t>
  </si>
  <si>
    <t>MPA</t>
  </si>
  <si>
    <t>Mpacha</t>
  </si>
  <si>
    <t>OKU</t>
  </si>
  <si>
    <t>Mokuti Lodge</t>
  </si>
  <si>
    <t>OMD</t>
  </si>
  <si>
    <t>Oranjemund</t>
  </si>
  <si>
    <t>OND</t>
  </si>
  <si>
    <t>Ondangwa</t>
  </si>
  <si>
    <t>SWP</t>
  </si>
  <si>
    <t>Swakopmund</t>
  </si>
  <si>
    <t>WVB</t>
  </si>
  <si>
    <t>Walvis Bay</t>
  </si>
  <si>
    <t>BMY</t>
  </si>
  <si>
    <t>Belep Island</t>
  </si>
  <si>
    <t>GEA</t>
  </si>
  <si>
    <t>NOU</t>
  </si>
  <si>
    <t>Noumea</t>
  </si>
  <si>
    <t>ILP</t>
  </si>
  <si>
    <t>Ile Des Pins</t>
  </si>
  <si>
    <t>KNQ</t>
  </si>
  <si>
    <t>Kone</t>
  </si>
  <si>
    <t>KOC</t>
  </si>
  <si>
    <t>Koumac</t>
  </si>
  <si>
    <t>LIF</t>
  </si>
  <si>
    <t>Lifou</t>
  </si>
  <si>
    <t>MEE</t>
  </si>
  <si>
    <t>Mare</t>
  </si>
  <si>
    <t>PUV</t>
  </si>
  <si>
    <t>Poum</t>
  </si>
  <si>
    <t>TGJ</t>
  </si>
  <si>
    <t>Tiga</t>
  </si>
  <si>
    <t>TOU</t>
  </si>
  <si>
    <t>Touho</t>
  </si>
  <si>
    <t>UVE</t>
  </si>
  <si>
    <t>Ouvea</t>
  </si>
  <si>
    <t>AJY</t>
  </si>
  <si>
    <t>Agades</t>
  </si>
  <si>
    <t>NIM</t>
  </si>
  <si>
    <t>Niamey</t>
  </si>
  <si>
    <t>NLK</t>
  </si>
  <si>
    <t>ABV</t>
  </si>
  <si>
    <t>Abuja</t>
  </si>
  <si>
    <t>BNI</t>
  </si>
  <si>
    <t>Benin City</t>
  </si>
  <si>
    <t>CBQ</t>
  </si>
  <si>
    <t>Calabar</t>
  </si>
  <si>
    <t>ENU</t>
  </si>
  <si>
    <t>Enugu</t>
  </si>
  <si>
    <t>KAD</t>
  </si>
  <si>
    <t>Kaduna</t>
  </si>
  <si>
    <t>KAN</t>
  </si>
  <si>
    <t>Kano</t>
  </si>
  <si>
    <t>LOS</t>
  </si>
  <si>
    <t>Lagos</t>
  </si>
  <si>
    <t>MIU</t>
  </si>
  <si>
    <t>Maiduguri</t>
  </si>
  <si>
    <t>PHC</t>
  </si>
  <si>
    <t>Port Harcourt</t>
  </si>
  <si>
    <t>PHG</t>
  </si>
  <si>
    <t>Port Harcourt City Airport</t>
  </si>
  <si>
    <t>QRW</t>
  </si>
  <si>
    <t>Warri</t>
  </si>
  <si>
    <t>SKO</t>
  </si>
  <si>
    <t>Sokoto</t>
  </si>
  <si>
    <t>YOL</t>
  </si>
  <si>
    <t>Yola</t>
  </si>
  <si>
    <t>MGA</t>
  </si>
  <si>
    <t>Managua</t>
  </si>
  <si>
    <t>AMS</t>
  </si>
  <si>
    <t>Amsterdam</t>
  </si>
  <si>
    <t>EIN</t>
  </si>
  <si>
    <t>Eindhoven</t>
  </si>
  <si>
    <t>ENS</t>
  </si>
  <si>
    <t>Enschede</t>
  </si>
  <si>
    <t>GLZ</t>
  </si>
  <si>
    <t>Breda</t>
  </si>
  <si>
    <t>GRQ</t>
  </si>
  <si>
    <t>Groningen</t>
  </si>
  <si>
    <t>LEY</t>
  </si>
  <si>
    <t>Lelystad</t>
  </si>
  <si>
    <t>MST</t>
  </si>
  <si>
    <t>Maastricht</t>
  </si>
  <si>
    <t>QRH</t>
  </si>
  <si>
    <t>ROT</t>
  </si>
  <si>
    <t>Rotorua</t>
  </si>
  <si>
    <t>RTM</t>
  </si>
  <si>
    <t>Rotterdam</t>
  </si>
  <si>
    <t>UTC</t>
  </si>
  <si>
    <t>Utrecht</t>
  </si>
  <si>
    <t>WOE</t>
  </si>
  <si>
    <t>Woensdrecht</t>
  </si>
  <si>
    <t>AES</t>
  </si>
  <si>
    <t>Aalesund</t>
  </si>
  <si>
    <t>ALF</t>
  </si>
  <si>
    <t>Alta</t>
  </si>
  <si>
    <t>ANX</t>
  </si>
  <si>
    <t>Andenes</t>
  </si>
  <si>
    <t>BDU</t>
  </si>
  <si>
    <t>Bardufoss</t>
  </si>
  <si>
    <t>BGO</t>
  </si>
  <si>
    <t>Bergen</t>
  </si>
  <si>
    <t>BJF</t>
  </si>
  <si>
    <t>Batsfjord</t>
  </si>
  <si>
    <t>BNN</t>
  </si>
  <si>
    <t>Bronnoysund</t>
  </si>
  <si>
    <t>BOO</t>
  </si>
  <si>
    <t>Bodo</t>
  </si>
  <si>
    <t>BVG</t>
  </si>
  <si>
    <t>Berlevag</t>
  </si>
  <si>
    <t>DLD</t>
  </si>
  <si>
    <t>Geilo</t>
  </si>
  <si>
    <t>EVE</t>
  </si>
  <si>
    <t>Harstad-Narvik</t>
  </si>
  <si>
    <t>FAN</t>
  </si>
  <si>
    <t>Farsund</t>
  </si>
  <si>
    <t>FDE</t>
  </si>
  <si>
    <t>Forde</t>
  </si>
  <si>
    <t>FRO</t>
  </si>
  <si>
    <t>Floro</t>
  </si>
  <si>
    <t>GLL</t>
  </si>
  <si>
    <t>Gol</t>
  </si>
  <si>
    <t>HAA</t>
  </si>
  <si>
    <t>Hasvik</t>
  </si>
  <si>
    <t>HAU</t>
  </si>
  <si>
    <t>Haugesund</t>
  </si>
  <si>
    <t>HFT</t>
  </si>
  <si>
    <t>Hammerfest</t>
  </si>
  <si>
    <t>HMR</t>
  </si>
  <si>
    <t>Hamar</t>
  </si>
  <si>
    <t>HOV</t>
  </si>
  <si>
    <t>Orsta-Volda</t>
  </si>
  <si>
    <t>HVG</t>
  </si>
  <si>
    <t>Honningsvag</t>
  </si>
  <si>
    <t>KKN</t>
  </si>
  <si>
    <t>Kirkenes</t>
  </si>
  <si>
    <t>KRS</t>
  </si>
  <si>
    <t>Kristiansand</t>
  </si>
  <si>
    <t>KSU</t>
  </si>
  <si>
    <t>Kristiansund</t>
  </si>
  <si>
    <t>LKL</t>
  </si>
  <si>
    <t>Lakselv</t>
  </si>
  <si>
    <t>LKN</t>
  </si>
  <si>
    <t>Leknes</t>
  </si>
  <si>
    <t>LYR</t>
  </si>
  <si>
    <t>Longyearbyen</t>
  </si>
  <si>
    <t>MEH</t>
  </si>
  <si>
    <t>Mehamn</t>
  </si>
  <si>
    <t>MJF</t>
  </si>
  <si>
    <t>Mosjoen</t>
  </si>
  <si>
    <t>MOL</t>
  </si>
  <si>
    <t>Molde</t>
  </si>
  <si>
    <t>MQN</t>
  </si>
  <si>
    <t>Mo I Rana</t>
  </si>
  <si>
    <t>NTB</t>
  </si>
  <si>
    <t>Notodden</t>
  </si>
  <si>
    <t>NVK</t>
  </si>
  <si>
    <t>Narvik</t>
  </si>
  <si>
    <t>OLA</t>
  </si>
  <si>
    <t>Orland</t>
  </si>
  <si>
    <t>OSL</t>
  </si>
  <si>
    <t>Oslo</t>
  </si>
  <si>
    <t>OSY</t>
  </si>
  <si>
    <t>Namsos</t>
  </si>
  <si>
    <t>RET</t>
  </si>
  <si>
    <t>Rost</t>
  </si>
  <si>
    <t>RRS</t>
  </si>
  <si>
    <t>Roros</t>
  </si>
  <si>
    <t>RVK</t>
  </si>
  <si>
    <t>Roervik</t>
  </si>
  <si>
    <t>RYG</t>
  </si>
  <si>
    <t>Moss</t>
  </si>
  <si>
    <t>SDN</t>
  </si>
  <si>
    <t>Sandane</t>
  </si>
  <si>
    <t>SKE</t>
  </si>
  <si>
    <t>Skien</t>
  </si>
  <si>
    <t>SKN</t>
  </si>
  <si>
    <t>Stokmarknes</t>
  </si>
  <si>
    <t>SOG</t>
  </si>
  <si>
    <t>Sogndal</t>
  </si>
  <si>
    <t>SOJ</t>
  </si>
  <si>
    <t>Sorkjosen</t>
  </si>
  <si>
    <t>SRP</t>
  </si>
  <si>
    <t>Stord</t>
  </si>
  <si>
    <t>SSJ</t>
  </si>
  <si>
    <t>Sandnessjoen</t>
  </si>
  <si>
    <t>SVG</t>
  </si>
  <si>
    <t>Stavanger</t>
  </si>
  <si>
    <t>SVJ</t>
  </si>
  <si>
    <t>Svolvaer</t>
  </si>
  <si>
    <t>TOS</t>
  </si>
  <si>
    <t>Tromso</t>
  </si>
  <si>
    <t>TRD</t>
  </si>
  <si>
    <t>Trondheim</t>
  </si>
  <si>
    <t>TRF</t>
  </si>
  <si>
    <t>VAW</t>
  </si>
  <si>
    <t>Vardoe</t>
  </si>
  <si>
    <t>VDB</t>
  </si>
  <si>
    <t>Fagernes</t>
  </si>
  <si>
    <t>VDS</t>
  </si>
  <si>
    <t>Vadso</t>
  </si>
  <si>
    <t>VRY</t>
  </si>
  <si>
    <t>Vaeroy</t>
  </si>
  <si>
    <t>BDP</t>
  </si>
  <si>
    <t>Bhadrapur</t>
  </si>
  <si>
    <t>BHR</t>
  </si>
  <si>
    <t>Bharatpur</t>
  </si>
  <si>
    <t>BIR</t>
  </si>
  <si>
    <t>Biratnagar</t>
  </si>
  <si>
    <t>BWA</t>
  </si>
  <si>
    <t>Bhairawa</t>
  </si>
  <si>
    <t>GKH</t>
  </si>
  <si>
    <t>Gorkha</t>
  </si>
  <si>
    <t>JKR</t>
  </si>
  <si>
    <t>Janakpur</t>
  </si>
  <si>
    <t>JMO</t>
  </si>
  <si>
    <t>Jomsom</t>
  </si>
  <si>
    <t>KEP</t>
  </si>
  <si>
    <t>Nepalganj</t>
  </si>
  <si>
    <t>KTM</t>
  </si>
  <si>
    <t>Kathmandu</t>
  </si>
  <si>
    <t>LUA</t>
  </si>
  <si>
    <t>Lukla</t>
  </si>
  <si>
    <t>MWP</t>
  </si>
  <si>
    <t>Mountain</t>
  </si>
  <si>
    <t>NGX</t>
  </si>
  <si>
    <t>Manang</t>
  </si>
  <si>
    <t>PKR</t>
  </si>
  <si>
    <t>Pokhara</t>
  </si>
  <si>
    <t>SIF</t>
  </si>
  <si>
    <t>Simara</t>
  </si>
  <si>
    <t>TMI</t>
  </si>
  <si>
    <t>Tumling Tar</t>
  </si>
  <si>
    <t>XMG</t>
  </si>
  <si>
    <t>Mahendranagar</t>
  </si>
  <si>
    <t>INU</t>
  </si>
  <si>
    <t>Nauru Island</t>
  </si>
  <si>
    <t>IUE</t>
  </si>
  <si>
    <t>Niue Island</t>
  </si>
  <si>
    <t>AKL</t>
  </si>
  <si>
    <t>Auckland</t>
  </si>
  <si>
    <t>ALR</t>
  </si>
  <si>
    <t>Alexandra</t>
  </si>
  <si>
    <t>AMZ</t>
  </si>
  <si>
    <t>Ardmore</t>
  </si>
  <si>
    <t>ASG</t>
  </si>
  <si>
    <t>Ashburton</t>
  </si>
  <si>
    <t>BHE</t>
  </si>
  <si>
    <t>Blenheim</t>
  </si>
  <si>
    <t>CHC</t>
  </si>
  <si>
    <t>Christchurch</t>
  </si>
  <si>
    <t>CHT</t>
  </si>
  <si>
    <t>Chatham Island</t>
  </si>
  <si>
    <t>DGR</t>
  </si>
  <si>
    <t>Dargaville</t>
  </si>
  <si>
    <t>DUD</t>
  </si>
  <si>
    <t>Dunedin</t>
  </si>
  <si>
    <t>GIS</t>
  </si>
  <si>
    <t>Gisborne</t>
  </si>
  <si>
    <t>HKK</t>
  </si>
  <si>
    <t>Hokitika</t>
  </si>
  <si>
    <t>HLZ</t>
  </si>
  <si>
    <t>Hamilton</t>
  </si>
  <si>
    <t>IVC</t>
  </si>
  <si>
    <t>Invercargill</t>
  </si>
  <si>
    <t>KAT</t>
  </si>
  <si>
    <t>Kaitaia</t>
  </si>
  <si>
    <t>KKE</t>
  </si>
  <si>
    <t>Kerikeri</t>
  </si>
  <si>
    <t>KTF</t>
  </si>
  <si>
    <t>Takaka</t>
  </si>
  <si>
    <t>MFN</t>
  </si>
  <si>
    <t>Milford Sound</t>
  </si>
  <si>
    <t>MON</t>
  </si>
  <si>
    <t>Mount Cook</t>
  </si>
  <si>
    <t>MRO</t>
  </si>
  <si>
    <t>Masterton</t>
  </si>
  <si>
    <t>MTA</t>
  </si>
  <si>
    <t>Matamata</t>
  </si>
  <si>
    <t>MZP</t>
  </si>
  <si>
    <t>Motueka</t>
  </si>
  <si>
    <t>NPE</t>
  </si>
  <si>
    <t>Napier-Hastings</t>
  </si>
  <si>
    <t>NPL</t>
  </si>
  <si>
    <t>New Plymouth</t>
  </si>
  <si>
    <t>NSN</t>
  </si>
  <si>
    <t>Nelson</t>
  </si>
  <si>
    <t>PCN</t>
  </si>
  <si>
    <t>Picton</t>
  </si>
  <si>
    <t>PMR</t>
  </si>
  <si>
    <t>Palmerston North</t>
  </si>
  <si>
    <t>PPQ</t>
  </si>
  <si>
    <t>Paraparaumu</t>
  </si>
  <si>
    <t>TEU</t>
  </si>
  <si>
    <t>Te Anau</t>
  </si>
  <si>
    <t>TIU</t>
  </si>
  <si>
    <t>Timaru</t>
  </si>
  <si>
    <t>TRG</t>
  </si>
  <si>
    <t>Tauranga</t>
  </si>
  <si>
    <t>TUO</t>
  </si>
  <si>
    <t>Taupo</t>
  </si>
  <si>
    <t>WAG</t>
  </si>
  <si>
    <t>Wanganui</t>
  </si>
  <si>
    <t>WHK</t>
  </si>
  <si>
    <t>Whakatane</t>
  </si>
  <si>
    <t>WKA</t>
  </si>
  <si>
    <t>Wanaka</t>
  </si>
  <si>
    <t>WLG</t>
  </si>
  <si>
    <t>Wellington</t>
  </si>
  <si>
    <t>WRE</t>
  </si>
  <si>
    <t>Whangarei</t>
  </si>
  <si>
    <t>WSZ</t>
  </si>
  <si>
    <t>Westport</t>
  </si>
  <si>
    <t>ZQN</t>
  </si>
  <si>
    <t>Queenstown</t>
  </si>
  <si>
    <t>BYB</t>
  </si>
  <si>
    <t>Dibaa</t>
  </si>
  <si>
    <t>KHS</t>
  </si>
  <si>
    <t>Khasab</t>
  </si>
  <si>
    <t>MCT</t>
  </si>
  <si>
    <t>Muscat</t>
  </si>
  <si>
    <t>MSH</t>
  </si>
  <si>
    <t>Masirah</t>
  </si>
  <si>
    <t>RMB</t>
  </si>
  <si>
    <t>Buraimi</t>
  </si>
  <si>
    <t>SLL</t>
  </si>
  <si>
    <t>Salalah</t>
  </si>
  <si>
    <t>SUH</t>
  </si>
  <si>
    <t>Sur</t>
  </si>
  <si>
    <t>AML</t>
  </si>
  <si>
    <t>Puerto Armuelles</t>
  </si>
  <si>
    <t>BFQ</t>
  </si>
  <si>
    <t>Bahia Pinas</t>
  </si>
  <si>
    <t>BLB</t>
  </si>
  <si>
    <t>Balboa</t>
  </si>
  <si>
    <t>BOC</t>
  </si>
  <si>
    <t>Bocas Del Toro</t>
  </si>
  <si>
    <t>CHX</t>
  </si>
  <si>
    <t>Changuinola</t>
  </si>
  <si>
    <t>CTD</t>
  </si>
  <si>
    <t>Chitre</t>
  </si>
  <si>
    <t>DAV</t>
  </si>
  <si>
    <t>David</t>
  </si>
  <si>
    <t>ELE</t>
  </si>
  <si>
    <t>El Real</t>
  </si>
  <si>
    <t>GHE</t>
  </si>
  <si>
    <t>Garachine</t>
  </si>
  <si>
    <t>IVI</t>
  </si>
  <si>
    <t>Viveros Island</t>
  </si>
  <si>
    <t>JQE</t>
  </si>
  <si>
    <t>Jaque</t>
  </si>
  <si>
    <t>ONX</t>
  </si>
  <si>
    <t>Colon</t>
  </si>
  <si>
    <t>OTD</t>
  </si>
  <si>
    <t>Contadora</t>
  </si>
  <si>
    <t>PAC</t>
  </si>
  <si>
    <t>PTY</t>
  </si>
  <si>
    <t>Panama City</t>
  </si>
  <si>
    <t>PLP</t>
  </si>
  <si>
    <t>La Palma</t>
  </si>
  <si>
    <t>PVE</t>
  </si>
  <si>
    <t>El Porvenir</t>
  </si>
  <si>
    <t>SAX</t>
  </si>
  <si>
    <t>Sambu</t>
  </si>
  <si>
    <t>AQP</t>
  </si>
  <si>
    <t>Arequipa</t>
  </si>
  <si>
    <t>ATA</t>
  </si>
  <si>
    <t>German Arias Graziani Airport</t>
  </si>
  <si>
    <t>AYP</t>
  </si>
  <si>
    <t>Ayacucho</t>
  </si>
  <si>
    <t>BLP</t>
  </si>
  <si>
    <t>Bellavista</t>
  </si>
  <si>
    <t>CHH</t>
  </si>
  <si>
    <t>Chachapoyas</t>
  </si>
  <si>
    <t>CIX</t>
  </si>
  <si>
    <t>Chiclayo</t>
  </si>
  <si>
    <t>CJA</t>
  </si>
  <si>
    <t>Cajamarca</t>
  </si>
  <si>
    <t>CUZ</t>
  </si>
  <si>
    <t>Cuzco</t>
  </si>
  <si>
    <t>HUU</t>
  </si>
  <si>
    <t>Huanuco</t>
  </si>
  <si>
    <t>IQT</t>
  </si>
  <si>
    <t>Iquitos</t>
  </si>
  <si>
    <t>JAE</t>
  </si>
  <si>
    <t>Jaen</t>
  </si>
  <si>
    <t xml:space="preserve">GA </t>
  </si>
  <si>
    <t>JAU</t>
  </si>
  <si>
    <t>Jauja</t>
  </si>
  <si>
    <t>JJI</t>
  </si>
  <si>
    <t>Juanjui</t>
  </si>
  <si>
    <t>JUL</t>
  </si>
  <si>
    <t>Juliaca</t>
  </si>
  <si>
    <t>LIM</t>
  </si>
  <si>
    <t>Lima</t>
  </si>
  <si>
    <t>PCL</t>
  </si>
  <si>
    <t>Pucallpa</t>
  </si>
  <si>
    <t>PEM</t>
  </si>
  <si>
    <t>Puerto Maldonado</t>
  </si>
  <si>
    <t>PIO</t>
  </si>
  <si>
    <t>Capitán FAP Renán Elías Olivera Airport</t>
  </si>
  <si>
    <t>PIU</t>
  </si>
  <si>
    <t>Piura</t>
  </si>
  <si>
    <t>TBP</t>
  </si>
  <si>
    <t>Tumbes</t>
  </si>
  <si>
    <t>TCQ</t>
  </si>
  <si>
    <t>Tacna</t>
  </si>
  <si>
    <t>TPP</t>
  </si>
  <si>
    <t>Tarapoto</t>
  </si>
  <si>
    <t>TRU</t>
  </si>
  <si>
    <t>TYL</t>
  </si>
  <si>
    <t>Talara</t>
  </si>
  <si>
    <t>AAA</t>
  </si>
  <si>
    <t>Anaa</t>
  </si>
  <si>
    <t>AHE</t>
  </si>
  <si>
    <t>Ahe</t>
  </si>
  <si>
    <t>APK</t>
  </si>
  <si>
    <t>Apataki</t>
  </si>
  <si>
    <t>AUQ</t>
  </si>
  <si>
    <t>Atuona</t>
  </si>
  <si>
    <t>AXR</t>
  </si>
  <si>
    <t>Arttua</t>
  </si>
  <si>
    <t>BOB</t>
  </si>
  <si>
    <t>Bora Bora</t>
  </si>
  <si>
    <t>FAC</t>
  </si>
  <si>
    <t>Faaite</t>
  </si>
  <si>
    <t>FAV</t>
  </si>
  <si>
    <t>Fakarava</t>
  </si>
  <si>
    <t>GMR</t>
  </si>
  <si>
    <t>Gambier Is</t>
  </si>
  <si>
    <t>HOI</t>
  </si>
  <si>
    <t>Hao Island</t>
  </si>
  <si>
    <t>HUH</t>
  </si>
  <si>
    <t>Huahine</t>
  </si>
  <si>
    <t>KHZ</t>
  </si>
  <si>
    <t>Kauehi</t>
  </si>
  <si>
    <t>KKR</t>
  </si>
  <si>
    <t>Kaukura Atoll</t>
  </si>
  <si>
    <t>MAU</t>
  </si>
  <si>
    <t>Maupiti</t>
  </si>
  <si>
    <t>MKP</t>
  </si>
  <si>
    <t>Makemo</t>
  </si>
  <si>
    <t>MOZ</t>
  </si>
  <si>
    <t>Moorea</t>
  </si>
  <si>
    <t>MVT</t>
  </si>
  <si>
    <t>Mataiva</t>
  </si>
  <si>
    <t>NHV</t>
  </si>
  <si>
    <t>Nuku Hiva</t>
  </si>
  <si>
    <t>PPT</t>
  </si>
  <si>
    <t>Papeete</t>
  </si>
  <si>
    <t>RFP</t>
  </si>
  <si>
    <t>Raiatea</t>
  </si>
  <si>
    <t>RGI</t>
  </si>
  <si>
    <t>Rangiroa</t>
  </si>
  <si>
    <t>RUR</t>
  </si>
  <si>
    <t>Rurutu</t>
  </si>
  <si>
    <t>TIH</t>
  </si>
  <si>
    <t>Tikehau Atoll</t>
  </si>
  <si>
    <t>TKP</t>
  </si>
  <si>
    <t>Takapoto</t>
  </si>
  <si>
    <t>TKX</t>
  </si>
  <si>
    <t>Takaroa</t>
  </si>
  <si>
    <t>TUB</t>
  </si>
  <si>
    <t>Tubuai</t>
  </si>
  <si>
    <t>UAH</t>
  </si>
  <si>
    <t>Ua Huka</t>
  </si>
  <si>
    <t>UAP</t>
  </si>
  <si>
    <t>Ua Pou</t>
  </si>
  <si>
    <t>XMH</t>
  </si>
  <si>
    <t>Manihi</t>
  </si>
  <si>
    <t>ABP</t>
  </si>
  <si>
    <t>Atkamba</t>
  </si>
  <si>
    <t>AGG</t>
  </si>
  <si>
    <t>Angoram</t>
  </si>
  <si>
    <t>AGL</t>
  </si>
  <si>
    <t>Wanigela</t>
  </si>
  <si>
    <t>AKG</t>
  </si>
  <si>
    <t>Anguganak</t>
  </si>
  <si>
    <t>AOA</t>
  </si>
  <si>
    <t>Aroa</t>
  </si>
  <si>
    <t>APP</t>
  </si>
  <si>
    <t>Asapa</t>
  </si>
  <si>
    <t>ARP</t>
  </si>
  <si>
    <t>Aragip</t>
  </si>
  <si>
    <t>ATN</t>
  </si>
  <si>
    <t>Namatanai</t>
  </si>
  <si>
    <t>ATP</t>
  </si>
  <si>
    <t>Aitape</t>
  </si>
  <si>
    <t>AUP</t>
  </si>
  <si>
    <t>Agaun</t>
  </si>
  <si>
    <t>AUV</t>
  </si>
  <si>
    <t>Aumo</t>
  </si>
  <si>
    <t>AZB</t>
  </si>
  <si>
    <t>Amazon Bay</t>
  </si>
  <si>
    <t>BAJ</t>
  </si>
  <si>
    <t>Bali</t>
  </si>
  <si>
    <t>BCP</t>
  </si>
  <si>
    <t>Bambu</t>
  </si>
  <si>
    <t>BDZ</t>
  </si>
  <si>
    <t>Baindoung</t>
  </si>
  <si>
    <t>BNM</t>
  </si>
  <si>
    <t>Bodinumu</t>
  </si>
  <si>
    <t>BNT</t>
  </si>
  <si>
    <t>Bundi</t>
  </si>
  <si>
    <t>BNV</t>
  </si>
  <si>
    <t>Boana</t>
  </si>
  <si>
    <t>BNZ</t>
  </si>
  <si>
    <t>Banz</t>
  </si>
  <si>
    <t>BOQ</t>
  </si>
  <si>
    <t>Boku</t>
  </si>
  <si>
    <t>BOV</t>
  </si>
  <si>
    <t>Boang</t>
  </si>
  <si>
    <t>BPB</t>
  </si>
  <si>
    <t>Boridi</t>
  </si>
  <si>
    <t>BPD</t>
  </si>
  <si>
    <t>Bapi</t>
  </si>
  <si>
    <t>BUA</t>
  </si>
  <si>
    <t>Buka</t>
  </si>
  <si>
    <t>BUL</t>
  </si>
  <si>
    <t>Bulolo</t>
  </si>
  <si>
    <t>BWJ</t>
  </si>
  <si>
    <t>Bawan</t>
  </si>
  <si>
    <t>BWP</t>
  </si>
  <si>
    <t>Bewani</t>
  </si>
  <si>
    <t>BXZ</t>
  </si>
  <si>
    <t>Bunsil</t>
  </si>
  <si>
    <t>CMU</t>
  </si>
  <si>
    <t>Kundiawa</t>
  </si>
  <si>
    <t>CPI</t>
  </si>
  <si>
    <t>Cape Orford</t>
  </si>
  <si>
    <t>CVL</t>
  </si>
  <si>
    <t>Cape Vogel</t>
  </si>
  <si>
    <t>DAF</t>
  </si>
  <si>
    <t>Daup</t>
  </si>
  <si>
    <t>DAU</t>
  </si>
  <si>
    <t>Daru</t>
  </si>
  <si>
    <t>DDM</t>
  </si>
  <si>
    <t>Dodoima</t>
  </si>
  <si>
    <t>DER</t>
  </si>
  <si>
    <t>Derim</t>
  </si>
  <si>
    <t>DPU</t>
  </si>
  <si>
    <t>Dumpu</t>
  </si>
  <si>
    <t>EMI</t>
  </si>
  <si>
    <t>Emirau</t>
  </si>
  <si>
    <t>EMS</t>
  </si>
  <si>
    <t>Embessa</t>
  </si>
  <si>
    <t>ERE</t>
  </si>
  <si>
    <t>Erave</t>
  </si>
  <si>
    <t>ESA</t>
  </si>
  <si>
    <t>Esa'Ala</t>
  </si>
  <si>
    <t>FIN</t>
  </si>
  <si>
    <t>Finschhafen</t>
  </si>
  <si>
    <t>FUB</t>
  </si>
  <si>
    <t>Fulleborn</t>
  </si>
  <si>
    <t>GAP</t>
  </si>
  <si>
    <t>Gusap</t>
  </si>
  <si>
    <t>GAR</t>
  </si>
  <si>
    <t>Garaina</t>
  </si>
  <si>
    <t>GEW</t>
  </si>
  <si>
    <t>Gewoia</t>
  </si>
  <si>
    <t>GKA</t>
  </si>
  <si>
    <t>Goroka</t>
  </si>
  <si>
    <t>GMI</t>
  </si>
  <si>
    <t>Gasmata Island</t>
  </si>
  <si>
    <t>GOC</t>
  </si>
  <si>
    <t>Gora</t>
  </si>
  <si>
    <t>GOE</t>
  </si>
  <si>
    <t>Gonalia</t>
  </si>
  <si>
    <t>GRL</t>
  </si>
  <si>
    <t>Garasa</t>
  </si>
  <si>
    <t>GUR</t>
  </si>
  <si>
    <t>Alotau</t>
  </si>
  <si>
    <t>GUV</t>
  </si>
  <si>
    <t>Mougulu</t>
  </si>
  <si>
    <t>GVI</t>
  </si>
  <si>
    <t>Green River</t>
  </si>
  <si>
    <t>HGU</t>
  </si>
  <si>
    <t>Mount Hagen</t>
  </si>
  <si>
    <t>HIT</t>
  </si>
  <si>
    <t>Hivaro</t>
  </si>
  <si>
    <t>HKN</t>
  </si>
  <si>
    <t>Hoskins</t>
  </si>
  <si>
    <t>HYF</t>
  </si>
  <si>
    <t>Hayfields</t>
  </si>
  <si>
    <t>IBI</t>
  </si>
  <si>
    <t>Iboki</t>
  </si>
  <si>
    <t>IDN</t>
  </si>
  <si>
    <t>Indagen</t>
  </si>
  <si>
    <t>IHU</t>
  </si>
  <si>
    <t>Ihu</t>
  </si>
  <si>
    <t>IIS</t>
  </si>
  <si>
    <t>Nissan Island</t>
  </si>
  <si>
    <t>IMD</t>
  </si>
  <si>
    <t>Imonda</t>
  </si>
  <si>
    <t>IOP</t>
  </si>
  <si>
    <t>Ioma</t>
  </si>
  <si>
    <t>ITK</t>
  </si>
  <si>
    <t>Itokama</t>
  </si>
  <si>
    <t>JAQ</t>
  </si>
  <si>
    <t>Jacquinot Bay</t>
  </si>
  <si>
    <t>KAK</t>
  </si>
  <si>
    <t>Kar</t>
  </si>
  <si>
    <t>KBM</t>
  </si>
  <si>
    <t>Kabwum</t>
  </si>
  <si>
    <t>KDE</t>
  </si>
  <si>
    <t>Koroba</t>
  </si>
  <si>
    <t>KDP</t>
  </si>
  <si>
    <t>Kandep</t>
  </si>
  <si>
    <t>KDR</t>
  </si>
  <si>
    <t>Kandrian</t>
  </si>
  <si>
    <t>KEG</t>
  </si>
  <si>
    <t>Keglsugl</t>
  </si>
  <si>
    <t>KEX</t>
  </si>
  <si>
    <t>Kanabea</t>
  </si>
  <si>
    <t>KGB</t>
  </si>
  <si>
    <t>Konge</t>
  </si>
  <si>
    <t>KGH</t>
  </si>
  <si>
    <t>Yongai</t>
  </si>
  <si>
    <t>KGW</t>
  </si>
  <si>
    <t>Kagi</t>
  </si>
  <si>
    <t>KIQ</t>
  </si>
  <si>
    <t>Kira</t>
  </si>
  <si>
    <t>KIZ</t>
  </si>
  <si>
    <t>Kikinonda</t>
  </si>
  <si>
    <t>KKD</t>
  </si>
  <si>
    <t>Kokoda</t>
  </si>
  <si>
    <t>KMA</t>
  </si>
  <si>
    <t>Kerema</t>
  </si>
  <si>
    <t>KMF</t>
  </si>
  <si>
    <t>Kamina</t>
  </si>
  <si>
    <t>KOR</t>
  </si>
  <si>
    <t>Kokoro</t>
  </si>
  <si>
    <t>KRI</t>
  </si>
  <si>
    <t>Kikori</t>
  </si>
  <si>
    <t>KRJ</t>
  </si>
  <si>
    <t>Karawari</t>
  </si>
  <si>
    <t>KUQ</t>
  </si>
  <si>
    <t>Kuri</t>
  </si>
  <si>
    <t>KUY</t>
  </si>
  <si>
    <t>Kamusi</t>
  </si>
  <si>
    <t>KVG</t>
  </si>
  <si>
    <t>Kavieng</t>
  </si>
  <si>
    <t>KWO</t>
  </si>
  <si>
    <t>Kawito</t>
  </si>
  <si>
    <t>KYX</t>
  </si>
  <si>
    <t>Yalumet</t>
  </si>
  <si>
    <t>KZF</t>
  </si>
  <si>
    <t>Kaintiba</t>
  </si>
  <si>
    <t>LAB</t>
  </si>
  <si>
    <t>Lablab</t>
  </si>
  <si>
    <t>LAE</t>
  </si>
  <si>
    <t>Lae</t>
  </si>
  <si>
    <t>LGM</t>
  </si>
  <si>
    <t>Laiagam</t>
  </si>
  <si>
    <t>LGN</t>
  </si>
  <si>
    <t>Linga Linga</t>
  </si>
  <si>
    <t>LMI</t>
  </si>
  <si>
    <t>Lumi</t>
  </si>
  <si>
    <t>LNC</t>
  </si>
  <si>
    <t>lengbati</t>
  </si>
  <si>
    <t>LNV</t>
  </si>
  <si>
    <t>Lihir Island</t>
  </si>
  <si>
    <t>LSA</t>
  </si>
  <si>
    <t>Losuia</t>
  </si>
  <si>
    <t>MAG</t>
  </si>
  <si>
    <t>Madang</t>
  </si>
  <si>
    <t>MAS</t>
  </si>
  <si>
    <t>Manus Island</t>
  </si>
  <si>
    <t>MDU</t>
  </si>
  <si>
    <t>MFO</t>
  </si>
  <si>
    <t>Manguna</t>
  </si>
  <si>
    <t>MFZ</t>
  </si>
  <si>
    <t>Mesalia</t>
  </si>
  <si>
    <t>MIS</t>
  </si>
  <si>
    <t>Misima Island</t>
  </si>
  <si>
    <t>MKN</t>
  </si>
  <si>
    <t>Malekolon</t>
  </si>
  <si>
    <t>MPU</t>
  </si>
  <si>
    <t>Mapua</t>
  </si>
  <si>
    <t>MWI</t>
  </si>
  <si>
    <t>Maramuni</t>
  </si>
  <si>
    <t>MWU</t>
  </si>
  <si>
    <t>Mussau</t>
  </si>
  <si>
    <t>MXH</t>
  </si>
  <si>
    <t>Moro</t>
  </si>
  <si>
    <t>MXK</t>
  </si>
  <si>
    <t>Mindik</t>
  </si>
  <si>
    <t>MYX</t>
  </si>
  <si>
    <t>Menyamya</t>
  </si>
  <si>
    <t>MZN</t>
  </si>
  <si>
    <t>Minj</t>
  </si>
  <si>
    <t>NBA</t>
  </si>
  <si>
    <t>Nambaiyufa</t>
  </si>
  <si>
    <t>NDI</t>
  </si>
  <si>
    <t>Namudi</t>
  </si>
  <si>
    <t>NGR</t>
  </si>
  <si>
    <t>Ningerum PG</t>
  </si>
  <si>
    <t>NKN</t>
  </si>
  <si>
    <t>Nankina</t>
  </si>
  <si>
    <t>NMN</t>
  </si>
  <si>
    <t>Nomane</t>
  </si>
  <si>
    <t>NOO</t>
  </si>
  <si>
    <t>Naoro</t>
  </si>
  <si>
    <t>NPG</t>
  </si>
  <si>
    <t>Nipa</t>
  </si>
  <si>
    <t>OPB</t>
  </si>
  <si>
    <t>Open Bay</t>
  </si>
  <si>
    <t>OPU</t>
  </si>
  <si>
    <t>Balimo</t>
  </si>
  <si>
    <t>OSE</t>
  </si>
  <si>
    <t>Omora</t>
  </si>
  <si>
    <t>PDI</t>
  </si>
  <si>
    <t>Pindiu</t>
  </si>
  <si>
    <t>PGN</t>
  </si>
  <si>
    <t>Pangia</t>
  </si>
  <si>
    <t>PMN</t>
  </si>
  <si>
    <t>Pumani</t>
  </si>
  <si>
    <t>PNP</t>
  </si>
  <si>
    <t>Popondetta</t>
  </si>
  <si>
    <t>POM</t>
  </si>
  <si>
    <t>Port Moresby</t>
  </si>
  <si>
    <t>RAB</t>
  </si>
  <si>
    <t>Rabaul</t>
  </si>
  <si>
    <t>RBP</t>
  </si>
  <si>
    <t>Rabaraba</t>
  </si>
  <si>
    <t>SAM</t>
  </si>
  <si>
    <t>Salamo</t>
  </si>
  <si>
    <t>SDI</t>
  </si>
  <si>
    <t>Saidor</t>
  </si>
  <si>
    <t>SFU</t>
  </si>
  <si>
    <t>Safia</t>
  </si>
  <si>
    <t>SMJ</t>
  </si>
  <si>
    <t>Sim</t>
  </si>
  <si>
    <t>SWG</t>
  </si>
  <si>
    <t>Satwag</t>
  </si>
  <si>
    <t>SWR</t>
  </si>
  <si>
    <t>Silur</t>
  </si>
  <si>
    <t>SXH</t>
  </si>
  <si>
    <t>Sehulea</t>
  </si>
  <si>
    <t>SXW</t>
  </si>
  <si>
    <t>Sauren</t>
  </si>
  <si>
    <t>TAJ</t>
  </si>
  <si>
    <t>TBG</t>
  </si>
  <si>
    <t>Tabubil</t>
  </si>
  <si>
    <t>TDB</t>
  </si>
  <si>
    <t>Tetabedi</t>
  </si>
  <si>
    <t>TEP</t>
  </si>
  <si>
    <t>Teptep</t>
  </si>
  <si>
    <t>TFI</t>
  </si>
  <si>
    <t>Tufi</t>
  </si>
  <si>
    <t>TFM</t>
  </si>
  <si>
    <t>Telefomin</t>
  </si>
  <si>
    <t>TIZ</t>
  </si>
  <si>
    <t>Tari</t>
  </si>
  <si>
    <t>TKB</t>
  </si>
  <si>
    <t>Tekadu</t>
  </si>
  <si>
    <t>UBI</t>
  </si>
  <si>
    <t>Buin</t>
  </si>
  <si>
    <t>UKU</t>
  </si>
  <si>
    <t>Nuku</t>
  </si>
  <si>
    <t>ULE</t>
  </si>
  <si>
    <t>Sule</t>
  </si>
  <si>
    <t>UNG</t>
  </si>
  <si>
    <t>Kiunga</t>
  </si>
  <si>
    <t>UUU</t>
  </si>
  <si>
    <t>Manumu</t>
  </si>
  <si>
    <t>UVO</t>
  </si>
  <si>
    <t>Uvol</t>
  </si>
  <si>
    <t>VAI</t>
  </si>
  <si>
    <t>Vanimo</t>
  </si>
  <si>
    <t>VIV</t>
  </si>
  <si>
    <t>Vivigani</t>
  </si>
  <si>
    <t>VMU</t>
  </si>
  <si>
    <t>Baimuru</t>
  </si>
  <si>
    <t>WED</t>
  </si>
  <si>
    <t>Wedau</t>
  </si>
  <si>
    <t>WSU</t>
  </si>
  <si>
    <t>Wasu</t>
  </si>
  <si>
    <t>WUG</t>
  </si>
  <si>
    <t>Wau</t>
  </si>
  <si>
    <t>WUM</t>
  </si>
  <si>
    <t>Wasum</t>
  </si>
  <si>
    <t>WWK</t>
  </si>
  <si>
    <t>Wewak</t>
  </si>
  <si>
    <t>XBN</t>
  </si>
  <si>
    <t>Biniguni</t>
  </si>
  <si>
    <t>YVD</t>
  </si>
  <si>
    <t>Yeva</t>
  </si>
  <si>
    <t>AAV</t>
  </si>
  <si>
    <t>Alah</t>
  </si>
  <si>
    <t>BAG</t>
  </si>
  <si>
    <t>Baguio</t>
  </si>
  <si>
    <t>BCD</t>
  </si>
  <si>
    <t>Bacolod</t>
  </si>
  <si>
    <t>BSO</t>
  </si>
  <si>
    <t>Basco</t>
  </si>
  <si>
    <t>BXU</t>
  </si>
  <si>
    <t>Butuan</t>
  </si>
  <si>
    <t>CBO</t>
  </si>
  <si>
    <t>Cotabato</t>
  </si>
  <si>
    <t>CEB</t>
  </si>
  <si>
    <t>Cebu</t>
  </si>
  <si>
    <t>CGY</t>
  </si>
  <si>
    <t>Cagayan De Oro</t>
  </si>
  <si>
    <t>CRK</t>
  </si>
  <si>
    <t>NCP</t>
  </si>
  <si>
    <t>Luzon Island</t>
  </si>
  <si>
    <t>CRM</t>
  </si>
  <si>
    <t>Catarman</t>
  </si>
  <si>
    <t>CUJ</t>
  </si>
  <si>
    <t>Culion</t>
  </si>
  <si>
    <t>CYP</t>
  </si>
  <si>
    <t>Calbayog</t>
  </si>
  <si>
    <t>CYU</t>
  </si>
  <si>
    <t>Cuyo</t>
  </si>
  <si>
    <t>CYZ</t>
  </si>
  <si>
    <t>Cauayan</t>
  </si>
  <si>
    <t>DGT</t>
  </si>
  <si>
    <t>Dumaguete</t>
  </si>
  <si>
    <t>DPL</t>
  </si>
  <si>
    <t>Dipolog</t>
  </si>
  <si>
    <t>DTE</t>
  </si>
  <si>
    <t>Daet</t>
  </si>
  <si>
    <t>DVO</t>
  </si>
  <si>
    <t>Davao</t>
  </si>
  <si>
    <t>ENI</t>
  </si>
  <si>
    <t>El Nido</t>
  </si>
  <si>
    <t>EUQ</t>
  </si>
  <si>
    <t>Antique</t>
  </si>
  <si>
    <t>GES</t>
  </si>
  <si>
    <t>General Santos</t>
  </si>
  <si>
    <t>IGN</t>
  </si>
  <si>
    <t>Iligan</t>
  </si>
  <si>
    <t>ILO</t>
  </si>
  <si>
    <t>Iloilo</t>
  </si>
  <si>
    <t>JOL</t>
  </si>
  <si>
    <t>Jolo</t>
  </si>
  <si>
    <t>KLO</t>
  </si>
  <si>
    <t>Kalibo</t>
  </si>
  <si>
    <t>LAO</t>
  </si>
  <si>
    <t>Laoag</t>
  </si>
  <si>
    <t>LBX</t>
  </si>
  <si>
    <t>Lubang</t>
  </si>
  <si>
    <t>LGP</t>
  </si>
  <si>
    <t>Legaspi</t>
  </si>
  <si>
    <t>MBT</t>
  </si>
  <si>
    <t>Masbate</t>
  </si>
  <si>
    <t>MNL</t>
  </si>
  <si>
    <t>Manila</t>
  </si>
  <si>
    <t>MPH</t>
  </si>
  <si>
    <t>Caticlan</t>
  </si>
  <si>
    <t>MRQ</t>
  </si>
  <si>
    <t>Marinduque</t>
  </si>
  <si>
    <t>MXI</t>
  </si>
  <si>
    <t>Mati</t>
  </si>
  <si>
    <t>OMC</t>
  </si>
  <si>
    <t>Ormoc</t>
  </si>
  <si>
    <t>OZC</t>
  </si>
  <si>
    <t>Ozamis City</t>
  </si>
  <si>
    <t>PAG</t>
  </si>
  <si>
    <t>Pagadian</t>
  </si>
  <si>
    <t>PPS</t>
  </si>
  <si>
    <t>Puerto Princesa</t>
  </si>
  <si>
    <t>RXS</t>
  </si>
  <si>
    <t>Roxas City</t>
  </si>
  <si>
    <t>SFE</t>
  </si>
  <si>
    <t>San Fernando</t>
  </si>
  <si>
    <t>SFS</t>
  </si>
  <si>
    <t>Subic Bay</t>
  </si>
  <si>
    <t>SJI</t>
  </si>
  <si>
    <t>SUG</t>
  </si>
  <si>
    <t>Surigao</t>
  </si>
  <si>
    <t>SWL</t>
  </si>
  <si>
    <t>SAN VICENTE</t>
  </si>
  <si>
    <t>TAC</t>
  </si>
  <si>
    <t>Tacloban</t>
  </si>
  <si>
    <t>TAG</t>
  </si>
  <si>
    <t>Tagbilaran</t>
  </si>
  <si>
    <t>TUG</t>
  </si>
  <si>
    <t>Tuguegarao</t>
  </si>
  <si>
    <t>TWT</t>
  </si>
  <si>
    <t>Tawitawi</t>
  </si>
  <si>
    <t>USU</t>
  </si>
  <si>
    <t>Busuanga</t>
  </si>
  <si>
    <t>VRC</t>
  </si>
  <si>
    <t>Virac</t>
  </si>
  <si>
    <t>WNP</t>
  </si>
  <si>
    <t>Naga</t>
  </si>
  <si>
    <t>XMA</t>
  </si>
  <si>
    <t>Maramag</t>
  </si>
  <si>
    <t>ZAM</t>
  </si>
  <si>
    <t>Zamboanga</t>
  </si>
  <si>
    <t>ATG</t>
  </si>
  <si>
    <t>Attock</t>
  </si>
  <si>
    <t>BHV</t>
  </si>
  <si>
    <t>Bahawalpur</t>
  </si>
  <si>
    <t>BNP</t>
  </si>
  <si>
    <t>Bannu</t>
  </si>
  <si>
    <t>CJL</t>
  </si>
  <si>
    <t>Chitral</t>
  </si>
  <si>
    <t>DBA</t>
  </si>
  <si>
    <t>Dalbandin</t>
  </si>
  <si>
    <t>DEA</t>
  </si>
  <si>
    <t>Dera Ghazi Khan</t>
  </si>
  <si>
    <t>DSK</t>
  </si>
  <si>
    <t>Dera Ismail Khan</t>
  </si>
  <si>
    <t>GIL</t>
  </si>
  <si>
    <t>Gilgit</t>
  </si>
  <si>
    <t>GWD</t>
  </si>
  <si>
    <t>Gwadar</t>
  </si>
  <si>
    <t>HDD</t>
  </si>
  <si>
    <t>ISB</t>
  </si>
  <si>
    <t>Islamabad</t>
  </si>
  <si>
    <t>JAG</t>
  </si>
  <si>
    <t>Jacobabad</t>
  </si>
  <si>
    <t>JIW</t>
  </si>
  <si>
    <t>Jiwani</t>
  </si>
  <si>
    <t>KDD</t>
  </si>
  <si>
    <t>Khuzdar</t>
  </si>
  <si>
    <t>KDU</t>
  </si>
  <si>
    <t>Skardu</t>
  </si>
  <si>
    <t>KHI</t>
  </si>
  <si>
    <t>Karachi</t>
  </si>
  <si>
    <t>LHE</t>
  </si>
  <si>
    <t>Lahore</t>
  </si>
  <si>
    <t>LYP</t>
  </si>
  <si>
    <t>Faisalabad</t>
  </si>
  <si>
    <t>MFG</t>
  </si>
  <si>
    <t>Muzaffarabad</t>
  </si>
  <si>
    <t>MJD</t>
  </si>
  <si>
    <t>Mohenjodaro</t>
  </si>
  <si>
    <t>MPD</t>
  </si>
  <si>
    <t>Mirpur Khas</t>
  </si>
  <si>
    <t>MUX</t>
  </si>
  <si>
    <t>Multan</t>
  </si>
  <si>
    <t>MWD</t>
  </si>
  <si>
    <t>Mianwali</t>
  </si>
  <si>
    <t>OHT</t>
  </si>
  <si>
    <t>Kohat</t>
  </si>
  <si>
    <t>ORW</t>
  </si>
  <si>
    <t>Ormara</t>
  </si>
  <si>
    <t>PAJ</t>
  </si>
  <si>
    <t>Para Chinar</t>
  </si>
  <si>
    <t>PEW</t>
  </si>
  <si>
    <t>Peshawar</t>
  </si>
  <si>
    <t>PJG</t>
  </si>
  <si>
    <t>Panjgur</t>
  </si>
  <si>
    <t>PSI</t>
  </si>
  <si>
    <t>Pasni</t>
  </si>
  <si>
    <t>PZH</t>
  </si>
  <si>
    <t>Zhob</t>
  </si>
  <si>
    <t>RAZ</t>
  </si>
  <si>
    <t>Rawala Kot</t>
  </si>
  <si>
    <t>RYK</t>
  </si>
  <si>
    <t>Rahim Yar Khan</t>
  </si>
  <si>
    <t>SDT</t>
  </si>
  <si>
    <t>Saidu Sharif</t>
  </si>
  <si>
    <t>SKT</t>
  </si>
  <si>
    <t>Sialkot</t>
  </si>
  <si>
    <t>SKZ</t>
  </si>
  <si>
    <t>Sukkur</t>
  </si>
  <si>
    <t>SUL</t>
  </si>
  <si>
    <t>Sui</t>
  </si>
  <si>
    <t>SYW</t>
  </si>
  <si>
    <t>Sehwen Sharif</t>
  </si>
  <si>
    <t>TUK</t>
  </si>
  <si>
    <t>Turbat</t>
  </si>
  <si>
    <t>UET</t>
  </si>
  <si>
    <t>Quetta</t>
  </si>
  <si>
    <t>WNS</t>
  </si>
  <si>
    <t>Nawabshah</t>
  </si>
  <si>
    <t>XJM</t>
  </si>
  <si>
    <t xml:space="preserve"> Mangla</t>
  </si>
  <si>
    <t>BZG</t>
  </si>
  <si>
    <t>Bydgoszcz</t>
  </si>
  <si>
    <t>CZW</t>
  </si>
  <si>
    <t>Czestochowa</t>
  </si>
  <si>
    <t>GDN</t>
  </si>
  <si>
    <t>Gdansk</t>
  </si>
  <si>
    <t>IEG</t>
  </si>
  <si>
    <t>Zielona Gora</t>
  </si>
  <si>
    <t>KRK</t>
  </si>
  <si>
    <t>Krakow</t>
  </si>
  <si>
    <t>KTW</t>
  </si>
  <si>
    <t>Katowice</t>
  </si>
  <si>
    <t>LCJ</t>
  </si>
  <si>
    <t>Lodz</t>
  </si>
  <si>
    <t>LUZ</t>
  </si>
  <si>
    <t>Lublin</t>
  </si>
  <si>
    <t>OSZ</t>
  </si>
  <si>
    <t>Koszalin</t>
  </si>
  <si>
    <t>POZ</t>
  </si>
  <si>
    <t>Poznan</t>
  </si>
  <si>
    <t>RZE</t>
  </si>
  <si>
    <t>Rzeszow</t>
  </si>
  <si>
    <t>SZZ</t>
  </si>
  <si>
    <t>Szczecin</t>
  </si>
  <si>
    <t>WAW</t>
  </si>
  <si>
    <t>Warsaw</t>
  </si>
  <si>
    <t>WMI</t>
  </si>
  <si>
    <t>Warsaw Modlin Mazovia</t>
  </si>
  <si>
    <t>WRO</t>
  </si>
  <si>
    <t>Wroclaw</t>
  </si>
  <si>
    <t>FSP</t>
  </si>
  <si>
    <t>St Pierre</t>
  </si>
  <si>
    <t>BGC</t>
  </si>
  <si>
    <t>Braganca</t>
  </si>
  <si>
    <t>BGZ</t>
  </si>
  <si>
    <t>Braga</t>
  </si>
  <si>
    <t>CVU</t>
  </si>
  <si>
    <t>Corvo Island</t>
  </si>
  <si>
    <t>FAO</t>
  </si>
  <si>
    <t>Faro</t>
  </si>
  <si>
    <t>FLW</t>
  </si>
  <si>
    <t>Flores Island</t>
  </si>
  <si>
    <t>FNC</t>
  </si>
  <si>
    <t>Funchal</t>
  </si>
  <si>
    <t>GRW</t>
  </si>
  <si>
    <t>Graciosa Island</t>
  </si>
  <si>
    <t>HOR</t>
  </si>
  <si>
    <t>Horta</t>
  </si>
  <si>
    <t>LIS</t>
  </si>
  <si>
    <t>Lisbon</t>
  </si>
  <si>
    <t>OPO</t>
  </si>
  <si>
    <t>Porto</t>
  </si>
  <si>
    <t>PDL</t>
  </si>
  <si>
    <t>Ponta Delgada</t>
  </si>
  <si>
    <t>PIX</t>
  </si>
  <si>
    <t>Pico Island</t>
  </si>
  <si>
    <t>PRM</t>
  </si>
  <si>
    <t>Portiamo</t>
  </si>
  <si>
    <t>PXO</t>
  </si>
  <si>
    <t>Porto Santo</t>
  </si>
  <si>
    <t>SJZ</t>
  </si>
  <si>
    <t>Sao Jorge Island</t>
  </si>
  <si>
    <t>SMA</t>
  </si>
  <si>
    <t>TER</t>
  </si>
  <si>
    <t>Terceira Island</t>
  </si>
  <si>
    <t>VRL</t>
  </si>
  <si>
    <t>Vila Real</t>
  </si>
  <si>
    <t>ROR</t>
  </si>
  <si>
    <t>Koror</t>
  </si>
  <si>
    <t>AGT</t>
  </si>
  <si>
    <t>Ciudad del Este</t>
  </si>
  <si>
    <t>ASU</t>
  </si>
  <si>
    <t>Asuncion</t>
  </si>
  <si>
    <t>CIO</t>
  </si>
  <si>
    <t>ENO</t>
  </si>
  <si>
    <t>Encarnacion</t>
  </si>
  <si>
    <t>OLK</t>
  </si>
  <si>
    <t>Fuerte Olimpo</t>
  </si>
  <si>
    <t>VMI</t>
  </si>
  <si>
    <t>Vallemi</t>
  </si>
  <si>
    <t>DOH</t>
  </si>
  <si>
    <t>Doha</t>
  </si>
  <si>
    <t>RUN</t>
  </si>
  <si>
    <t>St Denis de la Reunion</t>
  </si>
  <si>
    <t>Reunion</t>
  </si>
  <si>
    <t>ZSE</t>
  </si>
  <si>
    <t>St Pierre dela Reunion</t>
  </si>
  <si>
    <t>ARW</t>
  </si>
  <si>
    <t>Arad</t>
  </si>
  <si>
    <t>BAY</t>
  </si>
  <si>
    <t>Baia Mare</t>
  </si>
  <si>
    <t>BBU</t>
  </si>
  <si>
    <t>BUH</t>
  </si>
  <si>
    <t>Bucharest</t>
  </si>
  <si>
    <t>BCM</t>
  </si>
  <si>
    <t>Bacau</t>
  </si>
  <si>
    <t>CLJ</t>
  </si>
  <si>
    <t>Cluj</t>
  </si>
  <si>
    <t>CND</t>
  </si>
  <si>
    <t>Constanta</t>
  </si>
  <si>
    <t>CRA</t>
  </si>
  <si>
    <t>Craiova</t>
  </si>
  <si>
    <t>IAS</t>
  </si>
  <si>
    <t>Iasi</t>
  </si>
  <si>
    <t>OMR</t>
  </si>
  <si>
    <t>Oradea</t>
  </si>
  <si>
    <t>OTP</t>
  </si>
  <si>
    <t>SBZ</t>
  </si>
  <si>
    <t>Sibiu</t>
  </si>
  <si>
    <t>SCV</t>
  </si>
  <si>
    <t>Suceava</t>
  </si>
  <si>
    <t>SUJ</t>
  </si>
  <si>
    <t>Satu Mare</t>
  </si>
  <si>
    <t>TGM</t>
  </si>
  <si>
    <t>Tirgu Mures</t>
  </si>
  <si>
    <t>TSR</t>
  </si>
  <si>
    <t>Timisoara</t>
  </si>
  <si>
    <t>BEG</t>
  </si>
  <si>
    <t>Belgrade</t>
  </si>
  <si>
    <t>BJY</t>
  </si>
  <si>
    <t>AAQ</t>
  </si>
  <si>
    <t>Anapa</t>
  </si>
  <si>
    <t>ABA</t>
  </si>
  <si>
    <t>Abakan</t>
  </si>
  <si>
    <t>ADH</t>
  </si>
  <si>
    <t>Aldan</t>
  </si>
  <si>
    <t>AER</t>
  </si>
  <si>
    <t>Adler/Sochi</t>
  </si>
  <si>
    <t>AMV</t>
  </si>
  <si>
    <t>Amderma</t>
  </si>
  <si>
    <t>ARH</t>
  </si>
  <si>
    <t>Arkhangelsk</t>
  </si>
  <si>
    <t>ASF</t>
  </si>
  <si>
    <t>Astrakhan</t>
  </si>
  <si>
    <t>BAX</t>
  </si>
  <si>
    <t>Barnaul</t>
  </si>
  <si>
    <t>BCX</t>
  </si>
  <si>
    <t>Beloreck</t>
  </si>
  <si>
    <t>BKA</t>
  </si>
  <si>
    <t>MOW</t>
  </si>
  <si>
    <t>Moscow</t>
  </si>
  <si>
    <t>BQS</t>
  </si>
  <si>
    <t>Blagoveschensk</t>
  </si>
  <si>
    <t>BTK</t>
  </si>
  <si>
    <t>Bratsk</t>
  </si>
  <si>
    <t>BZK</t>
  </si>
  <si>
    <t>Briansk</t>
  </si>
  <si>
    <t>CEE</t>
  </si>
  <si>
    <t>Cherepovets</t>
  </si>
  <si>
    <t>CEK</t>
  </si>
  <si>
    <t>Chelyabinsk</t>
  </si>
  <si>
    <t>CKL</t>
  </si>
  <si>
    <t>Chkalovsky</t>
  </si>
  <si>
    <t>CSY</t>
  </si>
  <si>
    <t>Cheboksary</t>
  </si>
  <si>
    <t>DME</t>
  </si>
  <si>
    <t>DYR</t>
  </si>
  <si>
    <t>Anadyr</t>
  </si>
  <si>
    <t>EGO</t>
  </si>
  <si>
    <t>Belgorod</t>
  </si>
  <si>
    <t>ESL</t>
  </si>
  <si>
    <t>Elista</t>
  </si>
  <si>
    <t>EYK</t>
  </si>
  <si>
    <t>Beloyarsky</t>
  </si>
  <si>
    <t>EZV</t>
  </si>
  <si>
    <t>Beryozovo</t>
  </si>
  <si>
    <t>GDX</t>
  </si>
  <si>
    <t>Magadan</t>
  </si>
  <si>
    <t>GDZ</t>
  </si>
  <si>
    <t>Gelendzik</t>
  </si>
  <si>
    <t>GOJ</t>
  </si>
  <si>
    <t>Nizhniy Novgorod</t>
  </si>
  <si>
    <t>GRV</t>
  </si>
  <si>
    <t>Groznyj</t>
  </si>
  <si>
    <t>HMA</t>
  </si>
  <si>
    <t>Khanty Mansiysk</t>
  </si>
  <si>
    <t>HTA</t>
  </si>
  <si>
    <t>Chita</t>
  </si>
  <si>
    <t>IAA</t>
  </si>
  <si>
    <t>IKT</t>
  </si>
  <si>
    <t>Irkutsk</t>
  </si>
  <si>
    <t>INA</t>
  </si>
  <si>
    <t>Inta</t>
  </si>
  <si>
    <t>IWA</t>
  </si>
  <si>
    <t>Ivanovo</t>
  </si>
  <si>
    <t>KCK</t>
  </si>
  <si>
    <t>Kirensk</t>
  </si>
  <si>
    <t>KEJ</t>
  </si>
  <si>
    <t>Kemerovo</t>
  </si>
  <si>
    <t>KGD</t>
  </si>
  <si>
    <t>Kaliningrad</t>
  </si>
  <si>
    <t>KGP</t>
  </si>
  <si>
    <t>Kogalym</t>
  </si>
  <si>
    <t>KHV</t>
  </si>
  <si>
    <t>Khabarovsk</t>
  </si>
  <si>
    <t>KJA</t>
  </si>
  <si>
    <t>Krasnojarsk</t>
  </si>
  <si>
    <t>KRO</t>
  </si>
  <si>
    <t>Kurgan</t>
  </si>
  <si>
    <t>KRR</t>
  </si>
  <si>
    <t>Krasnodar</t>
  </si>
  <si>
    <t>KSZ</t>
  </si>
  <si>
    <t>Kotlas</t>
  </si>
  <si>
    <t>KUF</t>
  </si>
  <si>
    <t>Samara</t>
  </si>
  <si>
    <t>KVK</t>
  </si>
  <si>
    <t>Kirovsk</t>
  </si>
  <si>
    <t>KXK</t>
  </si>
  <si>
    <t>Komsomolsk Na Amure</t>
  </si>
  <si>
    <t>KZN</t>
  </si>
  <si>
    <t>Kazan</t>
  </si>
  <si>
    <t>LED</t>
  </si>
  <si>
    <t>St Petersburg</t>
  </si>
  <si>
    <t>LPK</t>
  </si>
  <si>
    <t>Lipetsk</t>
  </si>
  <si>
    <t>MCX</t>
  </si>
  <si>
    <t>Makhachkala</t>
  </si>
  <si>
    <t>MJZ</t>
  </si>
  <si>
    <t>Mirnyj</t>
  </si>
  <si>
    <t>MMK</t>
  </si>
  <si>
    <t>Murmansk</t>
  </si>
  <si>
    <t>MQF</t>
  </si>
  <si>
    <t>Magnitogorsk</t>
  </si>
  <si>
    <t>MRV</t>
  </si>
  <si>
    <t>Mineralnye Vody</t>
  </si>
  <si>
    <t>NAL</t>
  </si>
  <si>
    <t>Nalchik</t>
  </si>
  <si>
    <t>NBC</t>
  </si>
  <si>
    <t>Naberevnye Chelny</t>
  </si>
  <si>
    <t>NER</t>
  </si>
  <si>
    <t>Neryungri</t>
  </si>
  <si>
    <t>NFG</t>
  </si>
  <si>
    <t>Nefteyugansk</t>
  </si>
  <si>
    <t>NJC</t>
  </si>
  <si>
    <t>Nizhnevartovsk</t>
  </si>
  <si>
    <t>NNM</t>
  </si>
  <si>
    <t>Naryan-Mar</t>
  </si>
  <si>
    <t>NOI</t>
  </si>
  <si>
    <t>Novorossijsk RU</t>
  </si>
  <si>
    <t>NOJ</t>
  </si>
  <si>
    <t>Nojabrxsk</t>
  </si>
  <si>
    <t>NOZ</t>
  </si>
  <si>
    <t>Novokuznetsk</t>
  </si>
  <si>
    <t>NSK</t>
  </si>
  <si>
    <t>Noril'sk</t>
  </si>
  <si>
    <t>NUX</t>
  </si>
  <si>
    <t>Novy Urengoy</t>
  </si>
  <si>
    <t>NYM</t>
  </si>
  <si>
    <t>Nadym</t>
  </si>
  <si>
    <t>OGZ</t>
  </si>
  <si>
    <t>Vladikavkaz</t>
  </si>
  <si>
    <t>OHO</t>
  </si>
  <si>
    <t>Okhotsk</t>
  </si>
  <si>
    <t>OLZ</t>
  </si>
  <si>
    <t>Olokminsk</t>
  </si>
  <si>
    <t>OMS</t>
  </si>
  <si>
    <t>Omsk</t>
  </si>
  <si>
    <t>OSF</t>
  </si>
  <si>
    <t>OSW</t>
  </si>
  <si>
    <t>Orsk</t>
  </si>
  <si>
    <t>OVB</t>
  </si>
  <si>
    <t>Novosibirsk</t>
  </si>
  <si>
    <t>OVS</t>
  </si>
  <si>
    <t>Sovetsky</t>
  </si>
  <si>
    <t>PEE</t>
  </si>
  <si>
    <t>Perm</t>
  </si>
  <si>
    <t>PES</t>
  </si>
  <si>
    <t>Petrozavodsk</t>
  </si>
  <si>
    <t>PEX</t>
  </si>
  <si>
    <t>Pechora</t>
  </si>
  <si>
    <t>PKC</t>
  </si>
  <si>
    <t>Petropavlovsk-Kamchats</t>
  </si>
  <si>
    <t>PYJ</t>
  </si>
  <si>
    <t>Polyarnyj</t>
  </si>
  <si>
    <t>RAT</t>
  </si>
  <si>
    <t>Raduzhnyi</t>
  </si>
  <si>
    <t>REN</t>
  </si>
  <si>
    <t>Orenburg</t>
  </si>
  <si>
    <t>ROV</t>
  </si>
  <si>
    <t>Rostov</t>
  </si>
  <si>
    <t>RTW</t>
  </si>
  <si>
    <t>Saratov</t>
  </si>
  <si>
    <t>SCW</t>
  </si>
  <si>
    <t>Syktyvkar</t>
  </si>
  <si>
    <t>SGC</t>
  </si>
  <si>
    <t>Surgut</t>
  </si>
  <si>
    <t>STW</t>
  </si>
  <si>
    <t>Stavropol</t>
  </si>
  <si>
    <t>SVO</t>
  </si>
  <si>
    <t>SVX</t>
  </si>
  <si>
    <t>Ekaterinburg</t>
  </si>
  <si>
    <t>TGP</t>
  </si>
  <si>
    <t>Bor</t>
  </si>
  <si>
    <t>TJM</t>
  </si>
  <si>
    <t>Tyumen</t>
  </si>
  <si>
    <t>TOF</t>
  </si>
  <si>
    <t>Tomsk</t>
  </si>
  <si>
    <t>UCT</t>
  </si>
  <si>
    <t>Ukhta</t>
  </si>
  <si>
    <t>UFA</t>
  </si>
  <si>
    <t>Ufa</t>
  </si>
  <si>
    <t>UIK</t>
  </si>
  <si>
    <t>Ust-Ilimsk</t>
  </si>
  <si>
    <t>ULV</t>
  </si>
  <si>
    <t>ULY</t>
  </si>
  <si>
    <t>Ulyanovsk</t>
  </si>
  <si>
    <t>URJ</t>
  </si>
  <si>
    <t>Uraj</t>
  </si>
  <si>
    <t>USK</t>
  </si>
  <si>
    <t>Usinsk</t>
  </si>
  <si>
    <t>UUD</t>
  </si>
  <si>
    <t>Ulan-Ude</t>
  </si>
  <si>
    <t>UUS</t>
  </si>
  <si>
    <t>Yuzhno-Sakhalinsk</t>
  </si>
  <si>
    <t>VKO</t>
  </si>
  <si>
    <t>VKT</t>
  </si>
  <si>
    <t>Vorkuta</t>
  </si>
  <si>
    <t>VLK</t>
  </si>
  <si>
    <t>Volgodonsk</t>
  </si>
  <si>
    <t>VOG</t>
  </si>
  <si>
    <t>Volgograd</t>
  </si>
  <si>
    <t>VOZ</t>
  </si>
  <si>
    <t>Voronezh</t>
  </si>
  <si>
    <t>VVO</t>
  </si>
  <si>
    <t>Vladivostok</t>
  </si>
  <si>
    <t>YKS</t>
  </si>
  <si>
    <t>Yakutsk</t>
  </si>
  <si>
    <t>ZIA</t>
  </si>
  <si>
    <t>ZHUKOVSKY</t>
  </si>
  <si>
    <t>BTQ</t>
  </si>
  <si>
    <t>Butare</t>
  </si>
  <si>
    <t>KGL</t>
  </si>
  <si>
    <t>Kigali</t>
  </si>
  <si>
    <t>KME</t>
  </si>
  <si>
    <t>Kamembe</t>
  </si>
  <si>
    <t>ABT</t>
  </si>
  <si>
    <t>Al-Baha</t>
  </si>
  <si>
    <t>AHB</t>
  </si>
  <si>
    <t>Abha</t>
  </si>
  <si>
    <t>AJF</t>
  </si>
  <si>
    <t>Jouf</t>
  </si>
  <si>
    <t>AQI</t>
  </si>
  <si>
    <t>Qaisumah</t>
  </si>
  <si>
    <t>BHH</t>
  </si>
  <si>
    <t>Bisha</t>
  </si>
  <si>
    <t>DHA</t>
  </si>
  <si>
    <t>Dhahran</t>
  </si>
  <si>
    <t>DMM</t>
  </si>
  <si>
    <t>Dammam</t>
  </si>
  <si>
    <t>DMS</t>
  </si>
  <si>
    <t>Dammam Sabtco Bus Station</t>
  </si>
  <si>
    <t>EAM</t>
  </si>
  <si>
    <t>Nejran</t>
  </si>
  <si>
    <t>EJH</t>
  </si>
  <si>
    <t>Wedjh</t>
  </si>
  <si>
    <t>ELQ</t>
  </si>
  <si>
    <t>Gassim</t>
  </si>
  <si>
    <t>GIZ</t>
  </si>
  <si>
    <t>Gizan</t>
  </si>
  <si>
    <t>HAS</t>
  </si>
  <si>
    <t>Hail</t>
  </si>
  <si>
    <t>HBT</t>
  </si>
  <si>
    <t>Hafr Albatin</t>
  </si>
  <si>
    <t>HOF</t>
  </si>
  <si>
    <t>Hofuf</t>
  </si>
  <si>
    <t>JED</t>
  </si>
  <si>
    <t>Jeddah</t>
  </si>
  <si>
    <t>KMC</t>
  </si>
  <si>
    <t>King Khalid Mil. City</t>
  </si>
  <si>
    <t>MED</t>
  </si>
  <si>
    <t>Madinah</t>
  </si>
  <si>
    <t>RAE</t>
  </si>
  <si>
    <t>Arar</t>
  </si>
  <si>
    <t>RAH</t>
  </si>
  <si>
    <t>Rafha</t>
  </si>
  <si>
    <t>RUH</t>
  </si>
  <si>
    <t>Riyadh</t>
  </si>
  <si>
    <t>SHW</t>
  </si>
  <si>
    <t>Sharurah</t>
  </si>
  <si>
    <t>TIF</t>
  </si>
  <si>
    <t>Taif</t>
  </si>
  <si>
    <t>TUI</t>
  </si>
  <si>
    <t>Turaif</t>
  </si>
  <si>
    <t>TUU</t>
  </si>
  <si>
    <t>Tabuk</t>
  </si>
  <si>
    <t>URY</t>
  </si>
  <si>
    <t>Gurayat</t>
  </si>
  <si>
    <t>WAE</t>
  </si>
  <si>
    <t>Wadi Ad Dawasir</t>
  </si>
  <si>
    <t>YNB</t>
  </si>
  <si>
    <t>Yanbu</t>
  </si>
  <si>
    <t>AFT</t>
  </si>
  <si>
    <t>Afutara</t>
  </si>
  <si>
    <t>AKS</t>
  </si>
  <si>
    <t>Auki</t>
  </si>
  <si>
    <t>ATD</t>
  </si>
  <si>
    <t>Atoifi</t>
  </si>
  <si>
    <t>AVU</t>
  </si>
  <si>
    <t>Avu Avu</t>
  </si>
  <si>
    <t>BAS</t>
  </si>
  <si>
    <t>Balalae</t>
  </si>
  <si>
    <t>BNY</t>
  </si>
  <si>
    <t>Bellona</t>
  </si>
  <si>
    <t>BPF</t>
  </si>
  <si>
    <t>Batuna</t>
  </si>
  <si>
    <t>CHY</t>
  </si>
  <si>
    <t>Choiseul Bay</t>
  </si>
  <si>
    <t>EGM</t>
  </si>
  <si>
    <t>Sege</t>
  </si>
  <si>
    <t>FRE</t>
  </si>
  <si>
    <t>Fera Island</t>
  </si>
  <si>
    <t>GEF</t>
  </si>
  <si>
    <t>Geva</t>
  </si>
  <si>
    <t>GTA</t>
  </si>
  <si>
    <t>Gatokae</t>
  </si>
  <si>
    <t>GZO</t>
  </si>
  <si>
    <t>Gizo</t>
  </si>
  <si>
    <t>HIR</t>
  </si>
  <si>
    <t>Honiara</t>
  </si>
  <si>
    <t>IRA</t>
  </si>
  <si>
    <t>Kirakira</t>
  </si>
  <si>
    <t>KGE</t>
  </si>
  <si>
    <t>Kagau</t>
  </si>
  <si>
    <t>KUE</t>
  </si>
  <si>
    <t>Kukundu</t>
  </si>
  <si>
    <t>MBU</t>
  </si>
  <si>
    <t>Mbambanakira</t>
  </si>
  <si>
    <t>MNY</t>
  </si>
  <si>
    <t>Mono</t>
  </si>
  <si>
    <t>MUA</t>
  </si>
  <si>
    <t>Munda</t>
  </si>
  <si>
    <t>NNB</t>
  </si>
  <si>
    <t>Santa Ana</t>
  </si>
  <si>
    <t>ONE</t>
  </si>
  <si>
    <t>Onepusu</t>
  </si>
  <si>
    <t>PRS</t>
  </si>
  <si>
    <t>Parasi</t>
  </si>
  <si>
    <t>RBV</t>
  </si>
  <si>
    <t>Ramata</t>
  </si>
  <si>
    <t>RIN</t>
  </si>
  <si>
    <t>Ringi Cove</t>
  </si>
  <si>
    <t>RNA</t>
  </si>
  <si>
    <t>Arona</t>
  </si>
  <si>
    <t>RNL</t>
  </si>
  <si>
    <t>Rennell</t>
  </si>
  <si>
    <t>RRI</t>
  </si>
  <si>
    <t>Barora</t>
  </si>
  <si>
    <t>RUS</t>
  </si>
  <si>
    <t>Marau Sound</t>
  </si>
  <si>
    <t>SCZ</t>
  </si>
  <si>
    <t>Santa Cruz Island</t>
  </si>
  <si>
    <t>VAO</t>
  </si>
  <si>
    <t>Suavanao</t>
  </si>
  <si>
    <t>VEV</t>
  </si>
  <si>
    <t>Barakoma</t>
  </si>
  <si>
    <t>XYA</t>
  </si>
  <si>
    <t>Yandina</t>
  </si>
  <si>
    <t>PRI</t>
  </si>
  <si>
    <t>Praslin Island</t>
  </si>
  <si>
    <t>SEZ</t>
  </si>
  <si>
    <t>Mahe Island</t>
  </si>
  <si>
    <t>DOG</t>
  </si>
  <si>
    <t>Dongola</t>
  </si>
  <si>
    <t>EBD</t>
  </si>
  <si>
    <t>El Obeid</t>
  </si>
  <si>
    <t>EGN</t>
  </si>
  <si>
    <t>Geneina</t>
  </si>
  <si>
    <t>ELF</t>
  </si>
  <si>
    <t>El Fasher</t>
  </si>
  <si>
    <t>JUB</t>
  </si>
  <si>
    <t>Juba</t>
  </si>
  <si>
    <t>KRT</t>
  </si>
  <si>
    <t>Khartoum</t>
  </si>
  <si>
    <t>MAK</t>
  </si>
  <si>
    <t>Malakal</t>
  </si>
  <si>
    <t>MWE</t>
  </si>
  <si>
    <t>Merowe</t>
  </si>
  <si>
    <t>PZU</t>
  </si>
  <si>
    <t>Port Sudan</t>
  </si>
  <si>
    <t>UYL</t>
  </si>
  <si>
    <t>Nyala</t>
  </si>
  <si>
    <t>WHF</t>
  </si>
  <si>
    <t>Wadi Halfa</t>
  </si>
  <si>
    <t>WUU</t>
  </si>
  <si>
    <t>AGH</t>
  </si>
  <si>
    <t>Angelholm/Helsingborg</t>
  </si>
  <si>
    <t>AJR</t>
  </si>
  <si>
    <t>Arvidsjaur</t>
  </si>
  <si>
    <t>ARN</t>
  </si>
  <si>
    <t>STO</t>
  </si>
  <si>
    <t>Stockholm</t>
  </si>
  <si>
    <t>BLE</t>
  </si>
  <si>
    <t>Borlange/Falun</t>
  </si>
  <si>
    <t>BMA</t>
  </si>
  <si>
    <t>EKT</t>
  </si>
  <si>
    <t>Eskilstuna</t>
  </si>
  <si>
    <t>EVG</t>
  </si>
  <si>
    <t>Sveg</t>
  </si>
  <si>
    <t>GEV</t>
  </si>
  <si>
    <t>Gallivare</t>
  </si>
  <si>
    <t>GOT</t>
  </si>
  <si>
    <t>Gothenburg</t>
  </si>
  <si>
    <t>GSE</t>
  </si>
  <si>
    <t>GVX</t>
  </si>
  <si>
    <t>Gavle</t>
  </si>
  <si>
    <t>HAD</t>
  </si>
  <si>
    <t>Halmstad</t>
  </si>
  <si>
    <t>HFS</t>
  </si>
  <si>
    <t>Hagfors</t>
  </si>
  <si>
    <t>HLF</t>
  </si>
  <si>
    <t>Hultsfred</t>
  </si>
  <si>
    <t>HMV</t>
  </si>
  <si>
    <t>Hemavan</t>
  </si>
  <si>
    <t>HUV</t>
  </si>
  <si>
    <t>Hudiksvall</t>
  </si>
  <si>
    <t>JHE</t>
  </si>
  <si>
    <t>JKG</t>
  </si>
  <si>
    <t>Jonkoping</t>
  </si>
  <si>
    <t>KID</t>
  </si>
  <si>
    <t>Kristianstad</t>
  </si>
  <si>
    <t>KLR</t>
  </si>
  <si>
    <t>Kalmar</t>
  </si>
  <si>
    <t>KRF</t>
  </si>
  <si>
    <t>Kramfors</t>
  </si>
  <si>
    <t>KRN</t>
  </si>
  <si>
    <t>Kiruna</t>
  </si>
  <si>
    <t>KSD</t>
  </si>
  <si>
    <t>Karlstad</t>
  </si>
  <si>
    <t>KSK</t>
  </si>
  <si>
    <t>Karlskoga</t>
  </si>
  <si>
    <t>KVB</t>
  </si>
  <si>
    <t>Skovde</t>
  </si>
  <si>
    <t>LLA</t>
  </si>
  <si>
    <t>Lulea</t>
  </si>
  <si>
    <t>LPI</t>
  </si>
  <si>
    <t>Linkoping</t>
  </si>
  <si>
    <t>LYC</t>
  </si>
  <si>
    <t>Lycksele</t>
  </si>
  <si>
    <t>MMA</t>
  </si>
  <si>
    <t>Malmo</t>
  </si>
  <si>
    <t>MMX</t>
  </si>
  <si>
    <t>MXX</t>
  </si>
  <si>
    <t>Mora</t>
  </si>
  <si>
    <t>NRK</t>
  </si>
  <si>
    <t>Norrkoping</t>
  </si>
  <si>
    <t>NYO</t>
  </si>
  <si>
    <t>OER</t>
  </si>
  <si>
    <t>Ornskoldsvik</t>
  </si>
  <si>
    <t>ORB</t>
  </si>
  <si>
    <t>Orebro</t>
  </si>
  <si>
    <t>OSD</t>
  </si>
  <si>
    <t>Ostersund</t>
  </si>
  <si>
    <t>OSK</t>
  </si>
  <si>
    <t>Oskarshamn</t>
  </si>
  <si>
    <t>PJA</t>
  </si>
  <si>
    <t>Pajala</t>
  </si>
  <si>
    <t>RNB</t>
  </si>
  <si>
    <t>Ronneby</t>
  </si>
  <si>
    <t>SDL</t>
  </si>
  <si>
    <t>Sundsvall</t>
  </si>
  <si>
    <t>SFT</t>
  </si>
  <si>
    <t>Skelleftea</t>
  </si>
  <si>
    <t>SOO</t>
  </si>
  <si>
    <t>Soderhamn</t>
  </si>
  <si>
    <t>SQO</t>
  </si>
  <si>
    <t>Storuman</t>
  </si>
  <si>
    <t>THN</t>
  </si>
  <si>
    <t>Trollhattan</t>
  </si>
  <si>
    <t>TYF</t>
  </si>
  <si>
    <t>Torsby</t>
  </si>
  <si>
    <t>UME</t>
  </si>
  <si>
    <t>Umea</t>
  </si>
  <si>
    <t>VBY</t>
  </si>
  <si>
    <t>Visby</t>
  </si>
  <si>
    <t>VHM</t>
  </si>
  <si>
    <t>Vilhelmina</t>
  </si>
  <si>
    <t>VST</t>
  </si>
  <si>
    <t>VXO</t>
  </si>
  <si>
    <t>Vaxjo</t>
  </si>
  <si>
    <t>XFR</t>
  </si>
  <si>
    <t>SIN</t>
  </si>
  <si>
    <t>LJU</t>
  </si>
  <si>
    <t>Ljubljana</t>
  </si>
  <si>
    <t>MBX</t>
  </si>
  <si>
    <t>Maribor</t>
  </si>
  <si>
    <t>BTS</t>
  </si>
  <si>
    <t>Bratislava</t>
  </si>
  <si>
    <t>ILZ</t>
  </si>
  <si>
    <t>Zilina</t>
  </si>
  <si>
    <t>KSC</t>
  </si>
  <si>
    <t>Kosice</t>
  </si>
  <si>
    <t>POV</t>
  </si>
  <si>
    <t>Presov</t>
  </si>
  <si>
    <t>TAT</t>
  </si>
  <si>
    <t>Poprad/Tatry</t>
  </si>
  <si>
    <t>FNA</t>
  </si>
  <si>
    <t>Freetown</t>
  </si>
  <si>
    <t>CSK</t>
  </si>
  <si>
    <t>Cap Skirring</t>
  </si>
  <si>
    <t>DKR</t>
  </si>
  <si>
    <t>Dakar</t>
  </si>
  <si>
    <t>DSS</t>
  </si>
  <si>
    <t>TUD</t>
  </si>
  <si>
    <t>Tambacounda</t>
  </si>
  <si>
    <t>XLS</t>
  </si>
  <si>
    <t>St Louis</t>
  </si>
  <si>
    <t>ZIG</t>
  </si>
  <si>
    <t>Ziguinchor</t>
  </si>
  <si>
    <t>BBO</t>
  </si>
  <si>
    <t>Berbera</t>
  </si>
  <si>
    <t>BSA</t>
  </si>
  <si>
    <t>Bossaso</t>
  </si>
  <si>
    <t>BUO</t>
  </si>
  <si>
    <t>Burao</t>
  </si>
  <si>
    <t>BXX</t>
  </si>
  <si>
    <t>Borama</t>
  </si>
  <si>
    <t>HGA</t>
  </si>
  <si>
    <t>Hargeisa</t>
  </si>
  <si>
    <t>MGQ</t>
  </si>
  <si>
    <t>Mogadishu</t>
  </si>
  <si>
    <t>ORG</t>
  </si>
  <si>
    <t>PBM</t>
  </si>
  <si>
    <t>Paramaribo</t>
  </si>
  <si>
    <t>PCP</t>
  </si>
  <si>
    <t>Principe</t>
  </si>
  <si>
    <t>Sao Tome and Principe</t>
  </si>
  <si>
    <t>TMS</t>
  </si>
  <si>
    <t>Sao Tome Island</t>
  </si>
  <si>
    <t>SAL</t>
  </si>
  <si>
    <t>ALP</t>
  </si>
  <si>
    <t>Aleppo</t>
  </si>
  <si>
    <t>DAM</t>
  </si>
  <si>
    <t>Damascus</t>
  </si>
  <si>
    <t>DEZ</t>
  </si>
  <si>
    <t>Deirezzor</t>
  </si>
  <si>
    <t>KAC</t>
  </si>
  <si>
    <t>Kameshli</t>
  </si>
  <si>
    <t>LTK</t>
  </si>
  <si>
    <t>Latakia</t>
  </si>
  <si>
    <t>MTS</t>
  </si>
  <si>
    <t>Manzini (Mbabane)</t>
  </si>
  <si>
    <t>SHO</t>
  </si>
  <si>
    <t>Manzini</t>
  </si>
  <si>
    <t>GDT</t>
  </si>
  <si>
    <t>Grand Turk Island</t>
  </si>
  <si>
    <t>MDS</t>
  </si>
  <si>
    <t>Middle Caicos</t>
  </si>
  <si>
    <t>NCA</t>
  </si>
  <si>
    <t>North Caicos</t>
  </si>
  <si>
    <t>PLS</t>
  </si>
  <si>
    <t>Providenciales</t>
  </si>
  <si>
    <t>SLX</t>
  </si>
  <si>
    <t>Salt Cay</t>
  </si>
  <si>
    <t>XSC</t>
  </si>
  <si>
    <t>South Caicos</t>
  </si>
  <si>
    <t>NDJ</t>
  </si>
  <si>
    <t>Ndjamena</t>
  </si>
  <si>
    <t>LFW</t>
  </si>
  <si>
    <t>Lome</t>
  </si>
  <si>
    <t>BFV</t>
  </si>
  <si>
    <t>Buri Ram</t>
  </si>
  <si>
    <t>BKK</t>
  </si>
  <si>
    <t>Bangkok</t>
  </si>
  <si>
    <t>CEI</t>
  </si>
  <si>
    <t>Chiang Rai</t>
  </si>
  <si>
    <t>CJM</t>
  </si>
  <si>
    <t>Chumphon</t>
  </si>
  <si>
    <t>CNX</t>
  </si>
  <si>
    <t>Chiang Mai</t>
  </si>
  <si>
    <t>DMK</t>
  </si>
  <si>
    <t>HDY</t>
  </si>
  <si>
    <t>Hat Yai</t>
  </si>
  <si>
    <t>HGN</t>
  </si>
  <si>
    <t>Mae Hong Son</t>
  </si>
  <si>
    <t>HHQ</t>
  </si>
  <si>
    <t>Hua Hin</t>
  </si>
  <si>
    <t>HKT</t>
  </si>
  <si>
    <t>Phuket</t>
  </si>
  <si>
    <t>KBV</t>
  </si>
  <si>
    <t>Krabi</t>
  </si>
  <si>
    <t>KKC</t>
  </si>
  <si>
    <t>Khon Kaen</t>
  </si>
  <si>
    <t>KOP</t>
  </si>
  <si>
    <t>Nakhon Phanom</t>
  </si>
  <si>
    <t>LPT</t>
  </si>
  <si>
    <t>Lampang</t>
  </si>
  <si>
    <t>MAQ</t>
  </si>
  <si>
    <t>Mae Sot</t>
  </si>
  <si>
    <t>NAK</t>
  </si>
  <si>
    <t>Nakhon Ratchasima</t>
  </si>
  <si>
    <t>NAW</t>
  </si>
  <si>
    <t>Narathiwat</t>
  </si>
  <si>
    <t>NNT</t>
  </si>
  <si>
    <t>Nan</t>
  </si>
  <si>
    <t>NST</t>
  </si>
  <si>
    <t>Nakhon Si Thammarat</t>
  </si>
  <si>
    <t>PAN</t>
  </si>
  <si>
    <t>Pattani</t>
  </si>
  <si>
    <t>PHS</t>
  </si>
  <si>
    <t>Phitsanulok</t>
  </si>
  <si>
    <t>PHY</t>
  </si>
  <si>
    <t>Phetchabun</t>
  </si>
  <si>
    <t>PMM</t>
  </si>
  <si>
    <t>Phanom Sarakham</t>
  </si>
  <si>
    <t>PRH</t>
  </si>
  <si>
    <t>Phrae</t>
  </si>
  <si>
    <t>SNO</t>
  </si>
  <si>
    <t>Sakon Nakhon</t>
  </si>
  <si>
    <t>TDX</t>
  </si>
  <si>
    <t>Trat Airport</t>
  </si>
  <si>
    <t>THS</t>
  </si>
  <si>
    <t>Sukhothai</t>
  </si>
  <si>
    <t>TST</t>
  </si>
  <si>
    <t>Trang</t>
  </si>
  <si>
    <t>UBP</t>
  </si>
  <si>
    <t>Ubon Ratchathani</t>
  </si>
  <si>
    <t>UNN</t>
  </si>
  <si>
    <t>Ranong</t>
  </si>
  <si>
    <t>URT</t>
  </si>
  <si>
    <t>Surat Thani</t>
  </si>
  <si>
    <t>USM</t>
  </si>
  <si>
    <t>Koh Samui</t>
  </si>
  <si>
    <t>UTH</t>
  </si>
  <si>
    <t>Udon Thani</t>
  </si>
  <si>
    <t>UTP</t>
  </si>
  <si>
    <t>Utapao</t>
  </si>
  <si>
    <t>DYU</t>
  </si>
  <si>
    <t>Dushanbe</t>
  </si>
  <si>
    <t>LBD</t>
  </si>
  <si>
    <t>Khudzhand</t>
  </si>
  <si>
    <t>ASB</t>
  </si>
  <si>
    <t>Ashgabat</t>
  </si>
  <si>
    <t>KRW</t>
  </si>
  <si>
    <t>Turkmenbashi</t>
  </si>
  <si>
    <t>DJE</t>
  </si>
  <si>
    <t>Djerba</t>
  </si>
  <si>
    <t>GAE</t>
  </si>
  <si>
    <t>Gabes</t>
  </si>
  <si>
    <t>GAF</t>
  </si>
  <si>
    <t>Gafsa</t>
  </si>
  <si>
    <t>MIR</t>
  </si>
  <si>
    <t>Monastir</t>
  </si>
  <si>
    <t>NBE</t>
  </si>
  <si>
    <t>Enfidha International Airport</t>
  </si>
  <si>
    <t>SFA</t>
  </si>
  <si>
    <t>Sfax</t>
  </si>
  <si>
    <t>TBJ</t>
  </si>
  <si>
    <t>Tabarka</t>
  </si>
  <si>
    <t>TOE</t>
  </si>
  <si>
    <t>Tozeur</t>
  </si>
  <si>
    <t>TUN</t>
  </si>
  <si>
    <t>Tunis</t>
  </si>
  <si>
    <t>EUA</t>
  </si>
  <si>
    <t>Eua</t>
  </si>
  <si>
    <t>HPA</t>
  </si>
  <si>
    <t>Ha'Apai</t>
  </si>
  <si>
    <t>NFO</t>
  </si>
  <si>
    <t>Niuafo'ou</t>
  </si>
  <si>
    <t>NTT</t>
  </si>
  <si>
    <t>Niuatoputapu</t>
  </si>
  <si>
    <t>TBU</t>
  </si>
  <si>
    <t>Nuku'Alofa</t>
  </si>
  <si>
    <t>VAV</t>
  </si>
  <si>
    <t>Vava'u</t>
  </si>
  <si>
    <t>DIL</t>
  </si>
  <si>
    <t>Dili</t>
  </si>
  <si>
    <t>ADA</t>
  </si>
  <si>
    <t>Adana</t>
  </si>
  <si>
    <t>ADB</t>
  </si>
  <si>
    <t>IZM</t>
  </si>
  <si>
    <t>Izmir</t>
  </si>
  <si>
    <t>ADF</t>
  </si>
  <si>
    <t>Adiyaman</t>
  </si>
  <si>
    <t>AJI</t>
  </si>
  <si>
    <t>Agri</t>
  </si>
  <si>
    <t>ANK</t>
  </si>
  <si>
    <t>Ankara</t>
  </si>
  <si>
    <t>AOE</t>
  </si>
  <si>
    <t>Eskisehir</t>
  </si>
  <si>
    <t>ASR</t>
  </si>
  <si>
    <t>Kayseri</t>
  </si>
  <si>
    <t>AYT</t>
  </si>
  <si>
    <t>Antalya</t>
  </si>
  <si>
    <t>BAL</t>
  </si>
  <si>
    <t>Batman</t>
  </si>
  <si>
    <t>BDM</t>
  </si>
  <si>
    <t>Bandirma</t>
  </si>
  <si>
    <t>BGG</t>
  </si>
  <si>
    <t>Bingol</t>
  </si>
  <si>
    <t>BJV</t>
  </si>
  <si>
    <t>BXN</t>
  </si>
  <si>
    <t>Bodrum</t>
  </si>
  <si>
    <t>BZI</t>
  </si>
  <si>
    <t>Balikesir</t>
  </si>
  <si>
    <t>CII</t>
  </si>
  <si>
    <t>Aydin</t>
  </si>
  <si>
    <t>CKZ</t>
  </si>
  <si>
    <t>Canakkale</t>
  </si>
  <si>
    <t>DIY</t>
  </si>
  <si>
    <t>Diyarbakir</t>
  </si>
  <si>
    <t>DLM</t>
  </si>
  <si>
    <t>Dalaman</t>
  </si>
  <si>
    <t>DNZ</t>
  </si>
  <si>
    <t>Denizli</t>
  </si>
  <si>
    <t>EDO</t>
  </si>
  <si>
    <t>Edremit/Korfez</t>
  </si>
  <si>
    <t>ERC</t>
  </si>
  <si>
    <t>Erzincan</t>
  </si>
  <si>
    <t>ERZ</t>
  </si>
  <si>
    <t>Erzurum</t>
  </si>
  <si>
    <t>ESB</t>
  </si>
  <si>
    <t>ESK</t>
  </si>
  <si>
    <t>EZS</t>
  </si>
  <si>
    <t>Elazig</t>
  </si>
  <si>
    <t>GNY</t>
  </si>
  <si>
    <t>Sanliurfa Guney Airport</t>
  </si>
  <si>
    <t>GZT</t>
  </si>
  <si>
    <t>Gaziantep</t>
  </si>
  <si>
    <t>HTY</t>
  </si>
  <si>
    <t>Hatay Airport</t>
  </si>
  <si>
    <t>IGD</t>
  </si>
  <si>
    <t>Igdir</t>
  </si>
  <si>
    <t>ISE</t>
  </si>
  <si>
    <t>Isparta</t>
  </si>
  <si>
    <t>IST</t>
  </si>
  <si>
    <t>Istanbul</t>
  </si>
  <si>
    <t>KCM</t>
  </si>
  <si>
    <t>Kahramanmaras</t>
  </si>
  <si>
    <t>KCO</t>
  </si>
  <si>
    <t>Izmit</t>
  </si>
  <si>
    <t>KSY</t>
  </si>
  <si>
    <t>Kars</t>
  </si>
  <si>
    <t>KYA</t>
  </si>
  <si>
    <t>Konya</t>
  </si>
  <si>
    <t>MLX</t>
  </si>
  <si>
    <t>Malatya</t>
  </si>
  <si>
    <t>MQM</t>
  </si>
  <si>
    <t>Mardin</t>
  </si>
  <si>
    <t>MSR</t>
  </si>
  <si>
    <t>Mus</t>
  </si>
  <si>
    <t>MZH</t>
  </si>
  <si>
    <t>Merzifon</t>
  </si>
  <si>
    <t>NAV</t>
  </si>
  <si>
    <t>Nevsehir</t>
  </si>
  <si>
    <t>NOP</t>
  </si>
  <si>
    <t>SAW</t>
  </si>
  <si>
    <t>SFQ</t>
  </si>
  <si>
    <t>Sanliurfa</t>
  </si>
  <si>
    <t>SIC</t>
  </si>
  <si>
    <t>SSX</t>
  </si>
  <si>
    <t>Samsun</t>
  </si>
  <si>
    <t>SXZ</t>
  </si>
  <si>
    <t>Siirt</t>
  </si>
  <si>
    <t>SZF</t>
  </si>
  <si>
    <t>TEQ</t>
  </si>
  <si>
    <t>Tekirdag</t>
  </si>
  <si>
    <t>TZX</t>
  </si>
  <si>
    <t>Trabzon</t>
  </si>
  <si>
    <t>USQ</t>
  </si>
  <si>
    <t>Usak</t>
  </si>
  <si>
    <t>VAN</t>
  </si>
  <si>
    <t>Van</t>
  </si>
  <si>
    <t>VAS</t>
  </si>
  <si>
    <t>Sivas</t>
  </si>
  <si>
    <t>YEI</t>
  </si>
  <si>
    <t>Bursa</t>
  </si>
  <si>
    <t>POS</t>
  </si>
  <si>
    <t>Port of Spain</t>
  </si>
  <si>
    <t>TAB</t>
  </si>
  <si>
    <t>Tobago</t>
  </si>
  <si>
    <t>FUN</t>
  </si>
  <si>
    <t>Funafuti Atol</t>
  </si>
  <si>
    <t>CMJ</t>
  </si>
  <si>
    <t>Chi Mei</t>
  </si>
  <si>
    <t>CYI</t>
  </si>
  <si>
    <t>Chiayi</t>
  </si>
  <si>
    <t>HCN</t>
  </si>
  <si>
    <t>Hengchun</t>
  </si>
  <si>
    <t>HSZ</t>
  </si>
  <si>
    <t>Hsinchu</t>
  </si>
  <si>
    <t>HUN</t>
  </si>
  <si>
    <t>Hualien</t>
  </si>
  <si>
    <t>KHH</t>
  </si>
  <si>
    <t>Kaohsiung</t>
  </si>
  <si>
    <t>KNH</t>
  </si>
  <si>
    <t>Kinmen</t>
  </si>
  <si>
    <t>MFK</t>
  </si>
  <si>
    <t>Matsu</t>
  </si>
  <si>
    <t>MZG</t>
  </si>
  <si>
    <t>Makung</t>
  </si>
  <si>
    <t>PIF</t>
  </si>
  <si>
    <t>Pingtung</t>
  </si>
  <si>
    <t>RMQ</t>
  </si>
  <si>
    <t>Taichung Ching Chuan Kang Airport</t>
  </si>
  <si>
    <t>TNN</t>
  </si>
  <si>
    <t>Tainan</t>
  </si>
  <si>
    <t>TPE</t>
  </si>
  <si>
    <t>Taipei</t>
  </si>
  <si>
    <t>TSA</t>
  </si>
  <si>
    <t>TTT</t>
  </si>
  <si>
    <t>Taitung</t>
  </si>
  <si>
    <t>TXG</t>
  </si>
  <si>
    <t>Taichung</t>
  </si>
  <si>
    <t>WOT</t>
  </si>
  <si>
    <t>Wonan</t>
  </si>
  <si>
    <t>ARK</t>
  </si>
  <si>
    <t>Arusha</t>
  </si>
  <si>
    <t>BKZ</t>
  </si>
  <si>
    <t>Bukoba</t>
  </si>
  <si>
    <t>DAR</t>
  </si>
  <si>
    <t>Dar Es Salaam</t>
  </si>
  <si>
    <t>JRO</t>
  </si>
  <si>
    <t>Kilimanjaro</t>
  </si>
  <si>
    <t>KIY</t>
  </si>
  <si>
    <t>Kilwa</t>
  </si>
  <si>
    <t>LDI</t>
  </si>
  <si>
    <t>Lindi</t>
  </si>
  <si>
    <t>MBI</t>
  </si>
  <si>
    <t>Mbeya</t>
  </si>
  <si>
    <t>MFA</t>
  </si>
  <si>
    <t>Mafia</t>
  </si>
  <si>
    <t>MUZ</t>
  </si>
  <si>
    <t>Musoma</t>
  </si>
  <si>
    <t>MWZ</t>
  </si>
  <si>
    <t>Mwanza</t>
  </si>
  <si>
    <t>MYW</t>
  </si>
  <si>
    <t>Mtwara</t>
  </si>
  <si>
    <t>NCH</t>
  </si>
  <si>
    <t>Nachingwea</t>
  </si>
  <si>
    <t>SHY</t>
  </si>
  <si>
    <t>Shinyanga</t>
  </si>
  <si>
    <t>TBO</t>
  </si>
  <si>
    <t>Tabora</t>
  </si>
  <si>
    <t>TKQ</t>
  </si>
  <si>
    <t>Kigoma</t>
  </si>
  <si>
    <t>ZNZ</t>
  </si>
  <si>
    <t>Zanzibar</t>
  </si>
  <si>
    <t>CWC</t>
  </si>
  <si>
    <t>CHERNIVTSI</t>
  </si>
  <si>
    <t>DNK</t>
  </si>
  <si>
    <t>Dnepropetrovsk</t>
  </si>
  <si>
    <t>HRK</t>
  </si>
  <si>
    <t>Kharkov</t>
  </si>
  <si>
    <t>IEV</t>
  </si>
  <si>
    <t>Kiev</t>
  </si>
  <si>
    <t>IFO</t>
  </si>
  <si>
    <t>Ivano Frankovsk</t>
  </si>
  <si>
    <t>KBP</t>
  </si>
  <si>
    <t>KHE</t>
  </si>
  <si>
    <t>Kherson</t>
  </si>
  <si>
    <t>KHU</t>
  </si>
  <si>
    <t>Kremenchug</t>
  </si>
  <si>
    <t>KWG</t>
  </si>
  <si>
    <t>Krivoy Rog</t>
  </si>
  <si>
    <t>LWO</t>
  </si>
  <si>
    <t>Lviv</t>
  </si>
  <si>
    <t>MPW</t>
  </si>
  <si>
    <t>Mariupol</t>
  </si>
  <si>
    <t>NLV</t>
  </si>
  <si>
    <t>Nikolaev</t>
  </si>
  <si>
    <t>ODS</t>
  </si>
  <si>
    <t>Odessa</t>
  </si>
  <si>
    <t>OZH</t>
  </si>
  <si>
    <t>Zaporozhye</t>
  </si>
  <si>
    <t>EBB</t>
  </si>
  <si>
    <t>Entebbe</t>
  </si>
  <si>
    <t>KSE</t>
  </si>
  <si>
    <t>Kasese</t>
  </si>
  <si>
    <t>OYG</t>
  </si>
  <si>
    <t>Moyo</t>
  </si>
  <si>
    <t>PAF</t>
  </si>
  <si>
    <t>Pakuba</t>
  </si>
  <si>
    <t>RUA</t>
  </si>
  <si>
    <t>Arua</t>
  </si>
  <si>
    <t>JON</t>
  </si>
  <si>
    <t>Johnston Island</t>
  </si>
  <si>
    <t>MDY</t>
  </si>
  <si>
    <t>Midway Island</t>
  </si>
  <si>
    <t>AAP</t>
  </si>
  <si>
    <t>Houston</t>
  </si>
  <si>
    <t xml:space="preserve">TX </t>
  </si>
  <si>
    <t>Texas</t>
  </si>
  <si>
    <t>ABE</t>
  </si>
  <si>
    <t>Allentown</t>
  </si>
  <si>
    <t>Pennsylvania</t>
  </si>
  <si>
    <t>ABI</t>
  </si>
  <si>
    <t>Abilene</t>
  </si>
  <si>
    <t>TX</t>
  </si>
  <si>
    <t>ABL</t>
  </si>
  <si>
    <t>Ambler</t>
  </si>
  <si>
    <t>AK</t>
  </si>
  <si>
    <t>Alaska</t>
  </si>
  <si>
    <t>ABQ</t>
  </si>
  <si>
    <t>Albuquerque</t>
  </si>
  <si>
    <t>NM</t>
  </si>
  <si>
    <t>New Mexico</t>
  </si>
  <si>
    <t>ABR</t>
  </si>
  <si>
    <t>South Dakota</t>
  </si>
  <si>
    <t>ABY</t>
  </si>
  <si>
    <t>ACB</t>
  </si>
  <si>
    <t>Bellaire</t>
  </si>
  <si>
    <t>MI</t>
  </si>
  <si>
    <t>Michigan</t>
  </si>
  <si>
    <t>ACK</t>
  </si>
  <si>
    <t>Nantucket</t>
  </si>
  <si>
    <t>Massachusetts</t>
  </si>
  <si>
    <t>ACT</t>
  </si>
  <si>
    <t>Waco</t>
  </si>
  <si>
    <t>ACV</t>
  </si>
  <si>
    <t>Arcata</t>
  </si>
  <si>
    <t>California</t>
  </si>
  <si>
    <t>ACY</t>
  </si>
  <si>
    <t>AIY</t>
  </si>
  <si>
    <t>Atlantic City</t>
  </si>
  <si>
    <t>NJ</t>
  </si>
  <si>
    <t>New Jersey</t>
  </si>
  <si>
    <t>ADG</t>
  </si>
  <si>
    <t>Adrian</t>
  </si>
  <si>
    <t>ADK</t>
  </si>
  <si>
    <t>Adak Island</t>
  </si>
  <si>
    <t>ADM</t>
  </si>
  <si>
    <t>OK</t>
  </si>
  <si>
    <t>Oklahoma</t>
  </si>
  <si>
    <t>ADQ</t>
  </si>
  <si>
    <t>Kodiak</t>
  </si>
  <si>
    <t>ADR</t>
  </si>
  <si>
    <t>Andrews</t>
  </si>
  <si>
    <t>ADS</t>
  </si>
  <si>
    <t>Dallas</t>
  </si>
  <si>
    <t>ADW</t>
  </si>
  <si>
    <t>Camp Springs</t>
  </si>
  <si>
    <t>Maryland</t>
  </si>
  <si>
    <t>AEL</t>
  </si>
  <si>
    <t>Albert Lea</t>
  </si>
  <si>
    <t>Minnesota</t>
  </si>
  <si>
    <t>AET</t>
  </si>
  <si>
    <t>Allakaket</t>
  </si>
  <si>
    <t>AEX</t>
  </si>
  <si>
    <t>Louisiana</t>
  </si>
  <si>
    <t>AFF</t>
  </si>
  <si>
    <t>Colorado Springs</t>
  </si>
  <si>
    <t xml:space="preserve">CO </t>
  </si>
  <si>
    <t>Colorado</t>
  </si>
  <si>
    <t>AFN</t>
  </si>
  <si>
    <t>Jaffrey</t>
  </si>
  <si>
    <t>NH</t>
  </si>
  <si>
    <t>New Hampshire</t>
  </si>
  <si>
    <t>AFO</t>
  </si>
  <si>
    <t>Afton</t>
  </si>
  <si>
    <t>WY</t>
  </si>
  <si>
    <t>Wyoming</t>
  </si>
  <si>
    <t>AGC</t>
  </si>
  <si>
    <t>Pittsburgh</t>
  </si>
  <si>
    <t xml:space="preserve">PA </t>
  </si>
  <si>
    <t>AGN</t>
  </si>
  <si>
    <t>Angoon</t>
  </si>
  <si>
    <t>AGO</t>
  </si>
  <si>
    <t>Magnolia</t>
  </si>
  <si>
    <t>Arkansas</t>
  </si>
  <si>
    <t>AGS</t>
  </si>
  <si>
    <t>Augusta</t>
  </si>
  <si>
    <t>AHC</t>
  </si>
  <si>
    <t>Herlong</t>
  </si>
  <si>
    <t xml:space="preserve">CA </t>
  </si>
  <si>
    <t>AHF</t>
  </si>
  <si>
    <t>Arapahoe</t>
  </si>
  <si>
    <t>Nebraska</t>
  </si>
  <si>
    <t>AHH</t>
  </si>
  <si>
    <t>Amery</t>
  </si>
  <si>
    <t>WI</t>
  </si>
  <si>
    <t>Wisconsin</t>
  </si>
  <si>
    <t>AHM</t>
  </si>
  <si>
    <t>Ashland</t>
  </si>
  <si>
    <t>OR</t>
  </si>
  <si>
    <t>Oregon</t>
  </si>
  <si>
    <t>AHN</t>
  </si>
  <si>
    <t>AIA</t>
  </si>
  <si>
    <t>Alliance</t>
  </si>
  <si>
    <t>AID</t>
  </si>
  <si>
    <t>Anderson</t>
  </si>
  <si>
    <t>Indiana</t>
  </si>
  <si>
    <t>AIK</t>
  </si>
  <si>
    <t>Aiken</t>
  </si>
  <si>
    <t>AIN</t>
  </si>
  <si>
    <t>Wainwright</t>
  </si>
  <si>
    <t>AIZ</t>
  </si>
  <si>
    <t>Kaiser Lake Ozark</t>
  </si>
  <si>
    <t xml:space="preserve">MO </t>
  </si>
  <si>
    <t>Missouri</t>
  </si>
  <si>
    <t>AKB</t>
  </si>
  <si>
    <t>Atka</t>
  </si>
  <si>
    <t>AKI</t>
  </si>
  <si>
    <t>Akiak</t>
  </si>
  <si>
    <t>AKK</t>
  </si>
  <si>
    <t>Akhiok</t>
  </si>
  <si>
    <t>AKN</t>
  </si>
  <si>
    <t>King Salmon</t>
  </si>
  <si>
    <t>AKP</t>
  </si>
  <si>
    <t>Anaktuvuk</t>
  </si>
  <si>
    <t>ALB</t>
  </si>
  <si>
    <t>NY</t>
  </si>
  <si>
    <t>New York</t>
  </si>
  <si>
    <t>ALI</t>
  </si>
  <si>
    <t>Alice</t>
  </si>
  <si>
    <t>ALM</t>
  </si>
  <si>
    <t>Alamogordo</t>
  </si>
  <si>
    <t>ALO</t>
  </si>
  <si>
    <t>Waterloo</t>
  </si>
  <si>
    <t>IA</t>
  </si>
  <si>
    <t>Iowa</t>
  </si>
  <si>
    <t>ALS</t>
  </si>
  <si>
    <t>Alamosa</t>
  </si>
  <si>
    <t>ALW</t>
  </si>
  <si>
    <t>Walla Walla</t>
  </si>
  <si>
    <t>ALX</t>
  </si>
  <si>
    <t>Alexander City</t>
  </si>
  <si>
    <t>Alabama</t>
  </si>
  <si>
    <t>AMA</t>
  </si>
  <si>
    <t>Amarillo</t>
  </si>
  <si>
    <t>AMK</t>
  </si>
  <si>
    <t>AMN</t>
  </si>
  <si>
    <t>AMW</t>
  </si>
  <si>
    <t>Ames</t>
  </si>
  <si>
    <t>ANA</t>
  </si>
  <si>
    <t>Anaheim</t>
  </si>
  <si>
    <t>ANB</t>
  </si>
  <si>
    <t>Anniston</t>
  </si>
  <si>
    <t>ANC</t>
  </si>
  <si>
    <t>Anchorage</t>
  </si>
  <si>
    <t>AND</t>
  </si>
  <si>
    <t>ANI</t>
  </si>
  <si>
    <t>Aniak</t>
  </si>
  <si>
    <t>ANN</t>
  </si>
  <si>
    <t>Annette Island</t>
  </si>
  <si>
    <t>ANP</t>
  </si>
  <si>
    <t>Annapolis</t>
  </si>
  <si>
    <t>ANQ</t>
  </si>
  <si>
    <t>ANV</t>
  </si>
  <si>
    <t>Anvik</t>
  </si>
  <si>
    <t>ANY</t>
  </si>
  <si>
    <t>Anthony</t>
  </si>
  <si>
    <t>KS</t>
  </si>
  <si>
    <t>Kansas</t>
  </si>
  <si>
    <t>AOO</t>
  </si>
  <si>
    <t>Altoona</t>
  </si>
  <si>
    <t>APA</t>
  </si>
  <si>
    <t>Denver</t>
  </si>
  <si>
    <t>APC</t>
  </si>
  <si>
    <t>Napa</t>
  </si>
  <si>
    <t>APF</t>
  </si>
  <si>
    <t>FL</t>
  </si>
  <si>
    <t>Florida</t>
  </si>
  <si>
    <t>APG</t>
  </si>
  <si>
    <t>APN</t>
  </si>
  <si>
    <t>Alpena</t>
  </si>
  <si>
    <t>APT</t>
  </si>
  <si>
    <t>Tennessee</t>
  </si>
  <si>
    <t>APV</t>
  </si>
  <si>
    <t>Apple Valley</t>
  </si>
  <si>
    <t>AQY</t>
  </si>
  <si>
    <t>Alyeska</t>
  </si>
  <si>
    <t>ARB</t>
  </si>
  <si>
    <t>Ann Arbor</t>
  </si>
  <si>
    <t>ARC</t>
  </si>
  <si>
    <t>Arctic Village</t>
  </si>
  <si>
    <t>ARE</t>
  </si>
  <si>
    <t>Arecibo</t>
  </si>
  <si>
    <t>PR</t>
  </si>
  <si>
    <t>ART</t>
  </si>
  <si>
    <t>Watertown</t>
  </si>
  <si>
    <t>ARV</t>
  </si>
  <si>
    <t>Minocqua</t>
  </si>
  <si>
    <t>ARX</t>
  </si>
  <si>
    <t>Asbury Park</t>
  </si>
  <si>
    <t>ASE</t>
  </si>
  <si>
    <t>Aspen</t>
  </si>
  <si>
    <t>ASH</t>
  </si>
  <si>
    <t>Nashua</t>
  </si>
  <si>
    <t>ASL</t>
  </si>
  <si>
    <t>Marshall</t>
  </si>
  <si>
    <t>AST</t>
  </si>
  <si>
    <t>Astoria</t>
  </si>
  <si>
    <t>ATK</t>
  </si>
  <si>
    <t>Atqasuk</t>
  </si>
  <si>
    <t>ATL</t>
  </si>
  <si>
    <t>Atlanta</t>
  </si>
  <si>
    <t>ATO</t>
  </si>
  <si>
    <t>OH</t>
  </si>
  <si>
    <t>Ohio</t>
  </si>
  <si>
    <t>ATS</t>
  </si>
  <si>
    <t>Artesia</t>
  </si>
  <si>
    <t>ATT</t>
  </si>
  <si>
    <t>Atmautluak</t>
  </si>
  <si>
    <t>ATW</t>
  </si>
  <si>
    <t>Appleton</t>
  </si>
  <si>
    <t>ATY</t>
  </si>
  <si>
    <t>AUG</t>
  </si>
  <si>
    <t>Maine</t>
  </si>
  <si>
    <t>AUK</t>
  </si>
  <si>
    <t>Alakanuk</t>
  </si>
  <si>
    <t>AUM</t>
  </si>
  <si>
    <t>Austin</t>
  </si>
  <si>
    <t>AUN</t>
  </si>
  <si>
    <t>Auburn</t>
  </si>
  <si>
    <t>AUO</t>
  </si>
  <si>
    <t>Aubur</t>
  </si>
  <si>
    <t>AUS</t>
  </si>
  <si>
    <t>AUW</t>
  </si>
  <si>
    <t>Wausau</t>
  </si>
  <si>
    <t>AUZ</t>
  </si>
  <si>
    <t>Aurora</t>
  </si>
  <si>
    <t>Illinois</t>
  </si>
  <si>
    <t>AVL</t>
  </si>
  <si>
    <t>Asheville</t>
  </si>
  <si>
    <t>North Carolina</t>
  </si>
  <si>
    <t>AVP</t>
  </si>
  <si>
    <t>Scranton</t>
  </si>
  <si>
    <t>AVW</t>
  </si>
  <si>
    <t>Tucson</t>
  </si>
  <si>
    <t xml:space="preserve">AZ </t>
  </si>
  <si>
    <t>Arizona</t>
  </si>
  <si>
    <t>AVX</t>
  </si>
  <si>
    <t>Catalina Island</t>
  </si>
  <si>
    <t>AXB</t>
  </si>
  <si>
    <t>Alexandria Bay</t>
  </si>
  <si>
    <t>AXV</t>
  </si>
  <si>
    <t>Wapakoneta</t>
  </si>
  <si>
    <t xml:space="preserve">OH </t>
  </si>
  <si>
    <t>AYZ</t>
  </si>
  <si>
    <t>Amityville</t>
  </si>
  <si>
    <t>AZA</t>
  </si>
  <si>
    <t>Phoenix Mesa Gateway</t>
  </si>
  <si>
    <t>AZO</t>
  </si>
  <si>
    <t>Kalamazoo</t>
  </si>
  <si>
    <t>BAB</t>
  </si>
  <si>
    <t>Marysville</t>
  </si>
  <si>
    <t>BAD</t>
  </si>
  <si>
    <t>SHV</t>
  </si>
  <si>
    <t>Shreveport</t>
  </si>
  <si>
    <t>BAF</t>
  </si>
  <si>
    <t>Westfield</t>
  </si>
  <si>
    <t xml:space="preserve">MA </t>
  </si>
  <si>
    <t>BBF</t>
  </si>
  <si>
    <t>Burlington</t>
  </si>
  <si>
    <t>BCB</t>
  </si>
  <si>
    <t>Blacksburg</t>
  </si>
  <si>
    <t>VA</t>
  </si>
  <si>
    <t>Virginia</t>
  </si>
  <si>
    <t>BCS</t>
  </si>
  <si>
    <t>Belle Chasse</t>
  </si>
  <si>
    <t>BCT</t>
  </si>
  <si>
    <t>Boca Raton</t>
  </si>
  <si>
    <t>BDF</t>
  </si>
  <si>
    <t>Bradford</t>
  </si>
  <si>
    <t>BDG</t>
  </si>
  <si>
    <t>Blanding</t>
  </si>
  <si>
    <t>UT</t>
  </si>
  <si>
    <t>Utah</t>
  </si>
  <si>
    <t>BDL</t>
  </si>
  <si>
    <t>HFD</t>
  </si>
  <si>
    <t>Hartford</t>
  </si>
  <si>
    <t>CT</t>
  </si>
  <si>
    <t>Connecticut</t>
  </si>
  <si>
    <t>BDR</t>
  </si>
  <si>
    <t>Bridgeport</t>
  </si>
  <si>
    <t>BDY</t>
  </si>
  <si>
    <t>Bandon</t>
  </si>
  <si>
    <t>BEC</t>
  </si>
  <si>
    <t>Wichita</t>
  </si>
  <si>
    <t xml:space="preserve">KS </t>
  </si>
  <si>
    <t>BED</t>
  </si>
  <si>
    <t>Bedford</t>
  </si>
  <si>
    <t>BEH</t>
  </si>
  <si>
    <t>Benton Harbor</t>
  </si>
  <si>
    <t>BET</t>
  </si>
  <si>
    <t>Bethel</t>
  </si>
  <si>
    <t>BFB</t>
  </si>
  <si>
    <t>Blue Fox Bay</t>
  </si>
  <si>
    <t>BFD</t>
  </si>
  <si>
    <t>BFF</t>
  </si>
  <si>
    <t>Scottsbluff</t>
  </si>
  <si>
    <t>BFI</t>
  </si>
  <si>
    <t>Seattle</t>
  </si>
  <si>
    <t>BFK</t>
  </si>
  <si>
    <t>BFL</t>
  </si>
  <si>
    <t>Bakersfield</t>
  </si>
  <si>
    <t>BFM</t>
  </si>
  <si>
    <t>MOB</t>
  </si>
  <si>
    <t>Mobile</t>
  </si>
  <si>
    <t>BFP</t>
  </si>
  <si>
    <t>Beaver Falls</t>
  </si>
  <si>
    <t>BFT</t>
  </si>
  <si>
    <t>Beaufort</t>
  </si>
  <si>
    <t>BGD</t>
  </si>
  <si>
    <t>Borger</t>
  </si>
  <si>
    <t>BGE</t>
  </si>
  <si>
    <t>Bainbridge</t>
  </si>
  <si>
    <t>BGM</t>
  </si>
  <si>
    <t>Johnson City</t>
  </si>
  <si>
    <t>BGR</t>
  </si>
  <si>
    <t>Bangor</t>
  </si>
  <si>
    <t>BGS</t>
  </si>
  <si>
    <t>Big Spring</t>
  </si>
  <si>
    <t>BGT</t>
  </si>
  <si>
    <t>Bagdad</t>
  </si>
  <si>
    <t>BHB</t>
  </si>
  <si>
    <t>Bar Harbour</t>
  </si>
  <si>
    <t>BHM</t>
  </si>
  <si>
    <t>BID</t>
  </si>
  <si>
    <t>Block Island</t>
  </si>
  <si>
    <t>RI</t>
  </si>
  <si>
    <t>Rhode Island</t>
  </si>
  <si>
    <t>BIH</t>
  </si>
  <si>
    <t>Bishop</t>
  </si>
  <si>
    <t>BIL</t>
  </si>
  <si>
    <t>Billings</t>
  </si>
  <si>
    <t>Montana</t>
  </si>
  <si>
    <t>BIS</t>
  </si>
  <si>
    <t>Bismarck</t>
  </si>
  <si>
    <t>ND</t>
  </si>
  <si>
    <t>North Dakota</t>
  </si>
  <si>
    <t>BIX</t>
  </si>
  <si>
    <t>Biloxi</t>
  </si>
  <si>
    <t>MS</t>
  </si>
  <si>
    <t>Mississippi</t>
  </si>
  <si>
    <t>BJC</t>
  </si>
  <si>
    <t>Broomfield</t>
  </si>
  <si>
    <t>BJI</t>
  </si>
  <si>
    <t>Bemidji</t>
  </si>
  <si>
    <t>BJJ</t>
  </si>
  <si>
    <t>Wooster</t>
  </si>
  <si>
    <t>BKC</t>
  </si>
  <si>
    <t>Buckland</t>
  </si>
  <si>
    <t>BKG</t>
  </si>
  <si>
    <t>Branson</t>
  </si>
  <si>
    <t>BKH</t>
  </si>
  <si>
    <t>Kekaha</t>
  </si>
  <si>
    <t xml:space="preserve">HI </t>
  </si>
  <si>
    <t>Hawaii</t>
  </si>
  <si>
    <t>BKL</t>
  </si>
  <si>
    <t>Cleveland</t>
  </si>
  <si>
    <t>BKT</t>
  </si>
  <si>
    <t>Blackstone</t>
  </si>
  <si>
    <t>BKW</t>
  </si>
  <si>
    <t>Beckley</t>
  </si>
  <si>
    <t>WV</t>
  </si>
  <si>
    <t>West Virginia</t>
  </si>
  <si>
    <t>BKX</t>
  </si>
  <si>
    <t>Brookings</t>
  </si>
  <si>
    <t>BLD</t>
  </si>
  <si>
    <t>LAS</t>
  </si>
  <si>
    <t>Las Vegas</t>
  </si>
  <si>
    <t>NV</t>
  </si>
  <si>
    <t>Nevada</t>
  </si>
  <si>
    <t>BLF</t>
  </si>
  <si>
    <t>Princeton</t>
  </si>
  <si>
    <t>BLI</t>
  </si>
  <si>
    <t>Bellingham</t>
  </si>
  <si>
    <t>BLM</t>
  </si>
  <si>
    <t>Belmar</t>
  </si>
  <si>
    <t>BLV</t>
  </si>
  <si>
    <t>Belleville</t>
  </si>
  <si>
    <t>BLW</t>
  </si>
  <si>
    <t>Waimanalo</t>
  </si>
  <si>
    <t>BMC</t>
  </si>
  <si>
    <t>Brigham City</t>
  </si>
  <si>
    <t>BMG</t>
  </si>
  <si>
    <t>Bloomington</t>
  </si>
  <si>
    <t>BMI</t>
  </si>
  <si>
    <t>Bloomington-Normal</t>
  </si>
  <si>
    <t>BMT</t>
  </si>
  <si>
    <t>BPT</t>
  </si>
  <si>
    <t>Beaumont</t>
  </si>
  <si>
    <t>BNA</t>
  </si>
  <si>
    <t>Nashville</t>
  </si>
  <si>
    <t>BNF</t>
  </si>
  <si>
    <t>Baranof</t>
  </si>
  <si>
    <t xml:space="preserve">AK </t>
  </si>
  <si>
    <t>BNG</t>
  </si>
  <si>
    <t>Banning</t>
  </si>
  <si>
    <t>BNH</t>
  </si>
  <si>
    <t>BNL</t>
  </si>
  <si>
    <t>Barnwell</t>
  </si>
  <si>
    <t>BNW</t>
  </si>
  <si>
    <t>Boone</t>
  </si>
  <si>
    <t>BOI</t>
  </si>
  <si>
    <t>Boise</t>
  </si>
  <si>
    <t>Idaho</t>
  </si>
  <si>
    <t>BOS</t>
  </si>
  <si>
    <t>Boston</t>
  </si>
  <si>
    <t>BOW</t>
  </si>
  <si>
    <t>Bartow</t>
  </si>
  <si>
    <t>BPA</t>
  </si>
  <si>
    <t>Bethpage</t>
  </si>
  <si>
    <t>BQK</t>
  </si>
  <si>
    <t>SSI</t>
  </si>
  <si>
    <t>Brunswick</t>
  </si>
  <si>
    <t>BQN</t>
  </si>
  <si>
    <t>Aguadilla</t>
  </si>
  <si>
    <t>BQV</t>
  </si>
  <si>
    <t>GST</t>
  </si>
  <si>
    <t>Gustavus</t>
  </si>
  <si>
    <t>BRD</t>
  </si>
  <si>
    <t>Brainerd</t>
  </si>
  <si>
    <t>BRL</t>
  </si>
  <si>
    <t>BRO</t>
  </si>
  <si>
    <t>Brownsville</t>
  </si>
  <si>
    <t>BRW</t>
  </si>
  <si>
    <t>Barrow</t>
  </si>
  <si>
    <t>BRY</t>
  </si>
  <si>
    <t>Bardstown</t>
  </si>
  <si>
    <t>Kentucky</t>
  </si>
  <si>
    <t>BSI</t>
  </si>
  <si>
    <t>Blairsville</t>
  </si>
  <si>
    <t>BSW</t>
  </si>
  <si>
    <t>Boswell Bay AK</t>
  </si>
  <si>
    <t>BTF</t>
  </si>
  <si>
    <t>Bountiful</t>
  </si>
  <si>
    <t>BTI</t>
  </si>
  <si>
    <t>Barter Island</t>
  </si>
  <si>
    <t>BTL</t>
  </si>
  <si>
    <t>Battle Creek</t>
  </si>
  <si>
    <t>BTM</t>
  </si>
  <si>
    <t>Butte</t>
  </si>
  <si>
    <t>BTN</t>
  </si>
  <si>
    <t>Bennettsville</t>
  </si>
  <si>
    <t>BTP</t>
  </si>
  <si>
    <t>Butler</t>
  </si>
  <si>
    <t>BTR</t>
  </si>
  <si>
    <t>Baton Rouge</t>
  </si>
  <si>
    <t>BTT</t>
  </si>
  <si>
    <t>Bettles</t>
  </si>
  <si>
    <t>BTV</t>
  </si>
  <si>
    <t>VT</t>
  </si>
  <si>
    <t>Vermont</t>
  </si>
  <si>
    <t>BUF</t>
  </si>
  <si>
    <t>Buffalo</t>
  </si>
  <si>
    <t>BUR</t>
  </si>
  <si>
    <t>Burbank</t>
  </si>
  <si>
    <t>BVD</t>
  </si>
  <si>
    <t>Beaver Inlet</t>
  </si>
  <si>
    <t>BVO</t>
  </si>
  <si>
    <t>Bartlesville</t>
  </si>
  <si>
    <t>BVU</t>
  </si>
  <si>
    <t>Beluga</t>
  </si>
  <si>
    <t>BVY</t>
  </si>
  <si>
    <t>Beverly</t>
  </si>
  <si>
    <t>BWD</t>
  </si>
  <si>
    <t>Brownwood</t>
  </si>
  <si>
    <t>BWI</t>
  </si>
  <si>
    <t>WAS</t>
  </si>
  <si>
    <t>Washington DC</t>
  </si>
  <si>
    <t>BYA</t>
  </si>
  <si>
    <t>Boundary</t>
  </si>
  <si>
    <t>BYI</t>
  </si>
  <si>
    <t>Burley</t>
  </si>
  <si>
    <t xml:space="preserve">ID </t>
  </si>
  <si>
    <t>BZF</t>
  </si>
  <si>
    <t>RDD</t>
  </si>
  <si>
    <t>Redding</t>
  </si>
  <si>
    <t>BZN</t>
  </si>
  <si>
    <t>Bozeman</t>
  </si>
  <si>
    <t>BZS</t>
  </si>
  <si>
    <t xml:space="preserve">DC </t>
  </si>
  <si>
    <t>CAD</t>
  </si>
  <si>
    <t>Cadillac</t>
  </si>
  <si>
    <t>CAE</t>
  </si>
  <si>
    <t>Columbia</t>
  </si>
  <si>
    <t>CAK</t>
  </si>
  <si>
    <t>Akron/Canton</t>
  </si>
  <si>
    <t>Caribou</t>
  </si>
  <si>
    <t xml:space="preserve">ME </t>
  </si>
  <si>
    <t>CBE</t>
  </si>
  <si>
    <t>Cumberland</t>
  </si>
  <si>
    <t>CBM</t>
  </si>
  <si>
    <t>Columbus MS</t>
  </si>
  <si>
    <t xml:space="preserve">MS </t>
  </si>
  <si>
    <t>CCA</t>
  </si>
  <si>
    <t>Fort Chaffee</t>
  </si>
  <si>
    <t xml:space="preserve">AR </t>
  </si>
  <si>
    <t>CCB</t>
  </si>
  <si>
    <t>Upland</t>
  </si>
  <si>
    <t>CDB</t>
  </si>
  <si>
    <t>Cold Bay</t>
  </si>
  <si>
    <t>CDC</t>
  </si>
  <si>
    <t>Cedar City</t>
  </si>
  <si>
    <t>CDL</t>
  </si>
  <si>
    <t>Candle</t>
  </si>
  <si>
    <t>CDR</t>
  </si>
  <si>
    <t>Chadron</t>
  </si>
  <si>
    <t>CDV</t>
  </si>
  <si>
    <t>Cordova</t>
  </si>
  <si>
    <t>CEC</t>
  </si>
  <si>
    <t>Crescent City</t>
  </si>
  <si>
    <t>CEM</t>
  </si>
  <si>
    <t>Central</t>
  </si>
  <si>
    <t>CEZ</t>
  </si>
  <si>
    <t>Cortez</t>
  </si>
  <si>
    <t>CGA</t>
  </si>
  <si>
    <t>Craig</t>
  </si>
  <si>
    <t>CGI</t>
  </si>
  <si>
    <t>Cape Girardeau</t>
  </si>
  <si>
    <t>CHA</t>
  </si>
  <si>
    <t>Chattanooga</t>
  </si>
  <si>
    <t>CHD</t>
  </si>
  <si>
    <t>Chandler</t>
  </si>
  <si>
    <t>CHI</t>
  </si>
  <si>
    <t>Chicago</t>
  </si>
  <si>
    <t>CHO</t>
  </si>
  <si>
    <t>Charlottesville</t>
  </si>
  <si>
    <t>CHP</t>
  </si>
  <si>
    <t>Circle Hot Springs</t>
  </si>
  <si>
    <t>CHS</t>
  </si>
  <si>
    <t>Charleston</t>
  </si>
  <si>
    <t>CHU</t>
  </si>
  <si>
    <t>Chuathbaluk</t>
  </si>
  <si>
    <t>CIC</t>
  </si>
  <si>
    <t>Chico</t>
  </si>
  <si>
    <t>CID</t>
  </si>
  <si>
    <t>Cedar Rapids</t>
  </si>
  <si>
    <t>CIK</t>
  </si>
  <si>
    <t>Chalkyitsik</t>
  </si>
  <si>
    <t>CIU</t>
  </si>
  <si>
    <t>SSM</t>
  </si>
  <si>
    <t>Sault Ste. Marie</t>
  </si>
  <si>
    <t>CKB</t>
  </si>
  <si>
    <t>Clarksburg</t>
  </si>
  <si>
    <t>CKD</t>
  </si>
  <si>
    <t>Crooked Creek</t>
  </si>
  <si>
    <t>CKX</t>
  </si>
  <si>
    <t>Chicken</t>
  </si>
  <si>
    <t>CLD</t>
  </si>
  <si>
    <t>Carlsbad</t>
  </si>
  <si>
    <t>CLE</t>
  </si>
  <si>
    <t>CLL</t>
  </si>
  <si>
    <t>College Station</t>
  </si>
  <si>
    <t>CLM</t>
  </si>
  <si>
    <t>Port Angeles</t>
  </si>
  <si>
    <t>CLP</t>
  </si>
  <si>
    <t>Clarks Point</t>
  </si>
  <si>
    <t>CLT</t>
  </si>
  <si>
    <t>Charlotte</t>
  </si>
  <si>
    <t>CLU</t>
  </si>
  <si>
    <t>Columbus</t>
  </si>
  <si>
    <t>CMH</t>
  </si>
  <si>
    <t>CMI</t>
  </si>
  <si>
    <t>Champaign</t>
  </si>
  <si>
    <t>CMX</t>
  </si>
  <si>
    <t>Hancock</t>
  </si>
  <si>
    <t>CNM</t>
  </si>
  <si>
    <t>CNW</t>
  </si>
  <si>
    <t>CNY</t>
  </si>
  <si>
    <t>Moab</t>
  </si>
  <si>
    <t>COD</t>
  </si>
  <si>
    <t>Cody/Yellowstone</t>
  </si>
  <si>
    <t>COF</t>
  </si>
  <si>
    <t>Cocoa</t>
  </si>
  <si>
    <t xml:space="preserve">FL </t>
  </si>
  <si>
    <t>COI</t>
  </si>
  <si>
    <t>COS</t>
  </si>
  <si>
    <t>COU</t>
  </si>
  <si>
    <t>CPM</t>
  </si>
  <si>
    <t>Compton</t>
  </si>
  <si>
    <t>CPR</t>
  </si>
  <si>
    <t>Casper</t>
  </si>
  <si>
    <t>CPS</t>
  </si>
  <si>
    <t>STL</t>
  </si>
  <si>
    <t>CPX</t>
  </si>
  <si>
    <t>Culebra</t>
  </si>
  <si>
    <t>CRE</t>
  </si>
  <si>
    <t>MYR</t>
  </si>
  <si>
    <t>Myrtle Beach</t>
  </si>
  <si>
    <t>CRG</t>
  </si>
  <si>
    <t>JAX</t>
  </si>
  <si>
    <t>Jacksonville</t>
  </si>
  <si>
    <t>CRO</t>
  </si>
  <si>
    <t>Corcoran</t>
  </si>
  <si>
    <t>CRP</t>
  </si>
  <si>
    <t>Corpus Christi</t>
  </si>
  <si>
    <t>CRT</t>
  </si>
  <si>
    <t>Crossett</t>
  </si>
  <si>
    <t>CRW</t>
  </si>
  <si>
    <t>CSE</t>
  </si>
  <si>
    <t>Crested Butte</t>
  </si>
  <si>
    <t>CSG</t>
  </si>
  <si>
    <t>Columbus All Airports</t>
  </si>
  <si>
    <t>CSL</t>
  </si>
  <si>
    <t>San Luis Obispo</t>
  </si>
  <si>
    <t>CSM</t>
  </si>
  <si>
    <t>Clinton</t>
  </si>
  <si>
    <t>CSN</t>
  </si>
  <si>
    <t>Carson City</t>
  </si>
  <si>
    <t>CSQ</t>
  </si>
  <si>
    <t>Creston</t>
  </si>
  <si>
    <t xml:space="preserve">IA </t>
  </si>
  <si>
    <t>CTE</t>
  </si>
  <si>
    <t>Carti</t>
  </si>
  <si>
    <t>CTH</t>
  </si>
  <si>
    <t>Coatesville</t>
  </si>
  <si>
    <t>CTK</t>
  </si>
  <si>
    <t>Canton</t>
  </si>
  <si>
    <t xml:space="preserve">SD </t>
  </si>
  <si>
    <t>CTT</t>
  </si>
  <si>
    <t>Castellet</t>
  </si>
  <si>
    <t xml:space="preserve">FR </t>
  </si>
  <si>
    <t>CTW</t>
  </si>
  <si>
    <t>Cottonwood</t>
  </si>
  <si>
    <t>CTX</t>
  </si>
  <si>
    <t>Cortland</t>
  </si>
  <si>
    <t xml:space="preserve">NY </t>
  </si>
  <si>
    <t>CTZ</t>
  </si>
  <si>
    <t xml:space="preserve">NC </t>
  </si>
  <si>
    <t>CUB</t>
  </si>
  <si>
    <t>CUW</t>
  </si>
  <si>
    <t>Cube Cove</t>
  </si>
  <si>
    <t>CUX</t>
  </si>
  <si>
    <t>CVG</t>
  </si>
  <si>
    <t>Cincinnati</t>
  </si>
  <si>
    <t>CVN</t>
  </si>
  <si>
    <t>Clovis</t>
  </si>
  <si>
    <t>CVO</t>
  </si>
  <si>
    <t>Corvallis</t>
  </si>
  <si>
    <t>CVR</t>
  </si>
  <si>
    <t>Culver City</t>
  </si>
  <si>
    <t>CVS</t>
  </si>
  <si>
    <t>CWA</t>
  </si>
  <si>
    <t>CWF</t>
  </si>
  <si>
    <t>LCH</t>
  </si>
  <si>
    <t>Lake Charles</t>
  </si>
  <si>
    <t>CWG</t>
  </si>
  <si>
    <t>Callaway Gardens</t>
  </si>
  <si>
    <t>CWI</t>
  </si>
  <si>
    <t>CWS</t>
  </si>
  <si>
    <t>Center Island</t>
  </si>
  <si>
    <t xml:space="preserve">WA </t>
  </si>
  <si>
    <t>CXO</t>
  </si>
  <si>
    <t>Conroe</t>
  </si>
  <si>
    <t>CYE</t>
  </si>
  <si>
    <t>Crystal Lake</t>
  </si>
  <si>
    <t>CYS</t>
  </si>
  <si>
    <t>Cheyenne</t>
  </si>
  <si>
    <t>CZK</t>
  </si>
  <si>
    <t>Cascade Lock</t>
  </si>
  <si>
    <t xml:space="preserve">OR </t>
  </si>
  <si>
    <t>CZN</t>
  </si>
  <si>
    <t>Chisana</t>
  </si>
  <si>
    <t>DAB</t>
  </si>
  <si>
    <t>Daytona Beach</t>
  </si>
  <si>
    <t>DAL</t>
  </si>
  <si>
    <t>DFW</t>
  </si>
  <si>
    <t>DAY</t>
  </si>
  <si>
    <t>Dayton</t>
  </si>
  <si>
    <t>DBQ</t>
  </si>
  <si>
    <t>Dubuque</t>
  </si>
  <si>
    <t>DCA</t>
  </si>
  <si>
    <t>DCU</t>
  </si>
  <si>
    <t>Decatur</t>
  </si>
  <si>
    <t xml:space="preserve">AL </t>
  </si>
  <si>
    <t>DDC</t>
  </si>
  <si>
    <t>Dodge City</t>
  </si>
  <si>
    <t>DEC</t>
  </si>
  <si>
    <t>DEN</t>
  </si>
  <si>
    <t>DGN</t>
  </si>
  <si>
    <t>Dahlgren</t>
  </si>
  <si>
    <t xml:space="preserve">VA </t>
  </si>
  <si>
    <t>DHN</t>
  </si>
  <si>
    <t>Dothan</t>
  </si>
  <si>
    <t>DIK</t>
  </si>
  <si>
    <t>Dickinson</t>
  </si>
  <si>
    <t>DIO</t>
  </si>
  <si>
    <t>Diomede Island</t>
  </si>
  <si>
    <t>DJN</t>
  </si>
  <si>
    <t>Delta Junction</t>
  </si>
  <si>
    <t>DLG</t>
  </si>
  <si>
    <t>Dillingham</t>
  </si>
  <si>
    <t>DLH</t>
  </si>
  <si>
    <t>Duluth</t>
  </si>
  <si>
    <t>DMA</t>
  </si>
  <si>
    <t>TUS</t>
  </si>
  <si>
    <t>DNE</t>
  </si>
  <si>
    <t>DNN</t>
  </si>
  <si>
    <t>Dalton</t>
  </si>
  <si>
    <t>DOV</t>
  </si>
  <si>
    <t>Dover-Cheswold</t>
  </si>
  <si>
    <t xml:space="preserve">DE </t>
  </si>
  <si>
    <t>Delaware</t>
  </si>
  <si>
    <t>DPA</t>
  </si>
  <si>
    <t>DPK</t>
  </si>
  <si>
    <t>Deer Park</t>
  </si>
  <si>
    <t>DRE</t>
  </si>
  <si>
    <t>Drummond Island</t>
  </si>
  <si>
    <t>DRF</t>
  </si>
  <si>
    <t>Drift River</t>
  </si>
  <si>
    <t>DRG</t>
  </si>
  <si>
    <t>Deering</t>
  </si>
  <si>
    <t>DRI</t>
  </si>
  <si>
    <t>De Ridder</t>
  </si>
  <si>
    <t>DRO</t>
  </si>
  <si>
    <t>DRT</t>
  </si>
  <si>
    <t>Del Rio</t>
  </si>
  <si>
    <t>DRU</t>
  </si>
  <si>
    <t>Drummond</t>
  </si>
  <si>
    <t>DSI</t>
  </si>
  <si>
    <t>Destin</t>
  </si>
  <si>
    <t>DSM</t>
  </si>
  <si>
    <t>Des Moines</t>
  </si>
  <si>
    <t>DSV</t>
  </si>
  <si>
    <t>Dansville</t>
  </si>
  <si>
    <t>DTA</t>
  </si>
  <si>
    <t>Delta</t>
  </si>
  <si>
    <t>DTN</t>
  </si>
  <si>
    <t>DTR</t>
  </si>
  <si>
    <t>Decatur Island</t>
  </si>
  <si>
    <t>DTT</t>
  </si>
  <si>
    <t>Detroit All Airports</t>
  </si>
  <si>
    <t>DTW</t>
  </si>
  <si>
    <t>DUC</t>
  </si>
  <si>
    <t>Duncan</t>
  </si>
  <si>
    <t>DUG</t>
  </si>
  <si>
    <t>Douglas</t>
  </si>
  <si>
    <t>DUJ</t>
  </si>
  <si>
    <t>Dubois</t>
  </si>
  <si>
    <t>DUT</t>
  </si>
  <si>
    <t>Dutch Harbor</t>
  </si>
  <si>
    <t>DVL</t>
  </si>
  <si>
    <t>Devils Lake</t>
  </si>
  <si>
    <t>DVT</t>
  </si>
  <si>
    <t>PHX</t>
  </si>
  <si>
    <t>Phoenix</t>
  </si>
  <si>
    <t>DWF</t>
  </si>
  <si>
    <t>DWH</t>
  </si>
  <si>
    <t>HOU</t>
  </si>
  <si>
    <t>DWS</t>
  </si>
  <si>
    <t>MCO</t>
  </si>
  <si>
    <t>Orlando</t>
  </si>
  <si>
    <t>DXE</t>
  </si>
  <si>
    <t>Madison</t>
  </si>
  <si>
    <t>DXR</t>
  </si>
  <si>
    <t>Danbury</t>
  </si>
  <si>
    <t xml:space="preserve">CT </t>
  </si>
  <si>
    <t>DYL</t>
  </si>
  <si>
    <t>Doylestown</t>
  </si>
  <si>
    <t>DYS</t>
  </si>
  <si>
    <t>EAA</t>
  </si>
  <si>
    <t>Eagle</t>
  </si>
  <si>
    <t>EAR</t>
  </si>
  <si>
    <t>Kearney</t>
  </si>
  <si>
    <t>EAT</t>
  </si>
  <si>
    <t>Wenatchee</t>
  </si>
  <si>
    <t>EAU</t>
  </si>
  <si>
    <t>Eau Claire</t>
  </si>
  <si>
    <t>EBR</t>
  </si>
  <si>
    <t>ECP</t>
  </si>
  <si>
    <t>Panama City NW Florida Beaches Intl</t>
  </si>
  <si>
    <t>EDA</t>
  </si>
  <si>
    <t>Edna Bay</t>
  </si>
  <si>
    <t>EDF</t>
  </si>
  <si>
    <t>EDG</t>
  </si>
  <si>
    <t>Edgewood Arsenal</t>
  </si>
  <si>
    <t>EDK</t>
  </si>
  <si>
    <t>El Dorado</t>
  </si>
  <si>
    <t>EEK</t>
  </si>
  <si>
    <t>Eek</t>
  </si>
  <si>
    <t>EEN</t>
  </si>
  <si>
    <t>Keene</t>
  </si>
  <si>
    <t>EFD</t>
  </si>
  <si>
    <t>EFW</t>
  </si>
  <si>
    <t>Jefferson</t>
  </si>
  <si>
    <t>EGE</t>
  </si>
  <si>
    <t>Vail/Eagle</t>
  </si>
  <si>
    <t>EGV</t>
  </si>
  <si>
    <t>Eagle River</t>
  </si>
  <si>
    <t>EGX</t>
  </si>
  <si>
    <t>Egegik</t>
  </si>
  <si>
    <t>EHM</t>
  </si>
  <si>
    <t>Cape Newenham</t>
  </si>
  <si>
    <t>EHT</t>
  </si>
  <si>
    <t>East Hartford</t>
  </si>
  <si>
    <t>EIL</t>
  </si>
  <si>
    <t>FAI</t>
  </si>
  <si>
    <t>Fairbanks</t>
  </si>
  <si>
    <t>EKA</t>
  </si>
  <si>
    <t>EKI</t>
  </si>
  <si>
    <t>Elkhart</t>
  </si>
  <si>
    <t>EKN</t>
  </si>
  <si>
    <t>Elkins</t>
  </si>
  <si>
    <t>EKO</t>
  </si>
  <si>
    <t>Elko</t>
  </si>
  <si>
    <t>EKX</t>
  </si>
  <si>
    <t>Elizabethtown</t>
  </si>
  <si>
    <t>ELD</t>
  </si>
  <si>
    <t>ELI</t>
  </si>
  <si>
    <t>Elim</t>
  </si>
  <si>
    <t>ELM</t>
  </si>
  <si>
    <t>Elmira</t>
  </si>
  <si>
    <t>ELN</t>
  </si>
  <si>
    <t>Ellensburg</t>
  </si>
  <si>
    <t>ELP</t>
  </si>
  <si>
    <t>El Paso</t>
  </si>
  <si>
    <t>ELV</t>
  </si>
  <si>
    <t>Elfin Cove</t>
  </si>
  <si>
    <t>ELW</t>
  </si>
  <si>
    <t>Ellamar AK</t>
  </si>
  <si>
    <t>ELY</t>
  </si>
  <si>
    <t>Ely</t>
  </si>
  <si>
    <t>EMB</t>
  </si>
  <si>
    <t>San Francisco</t>
  </si>
  <si>
    <t>EMK</t>
  </si>
  <si>
    <t>Emmonak</t>
  </si>
  <si>
    <t>EMT</t>
  </si>
  <si>
    <t>El Monte</t>
  </si>
  <si>
    <t>ENA</t>
  </si>
  <si>
    <t>Kenai</t>
  </si>
  <si>
    <t>ENW</t>
  </si>
  <si>
    <t>Kenosha</t>
  </si>
  <si>
    <t>EOK</t>
  </si>
  <si>
    <t>Keokuk</t>
  </si>
  <si>
    <t>EOS</t>
  </si>
  <si>
    <t>Neosho</t>
  </si>
  <si>
    <t>EPG</t>
  </si>
  <si>
    <t>Weeping Water</t>
  </si>
  <si>
    <t>EPH</t>
  </si>
  <si>
    <t>Ephrata</t>
  </si>
  <si>
    <t>ERI</t>
  </si>
  <si>
    <t>Erie</t>
  </si>
  <si>
    <t>ERO</t>
  </si>
  <si>
    <t>ESC</t>
  </si>
  <si>
    <t>Escanaba</t>
  </si>
  <si>
    <t>ESD</t>
  </si>
  <si>
    <t>Eastsound</t>
  </si>
  <si>
    <t>ESF</t>
  </si>
  <si>
    <t>ESN</t>
  </si>
  <si>
    <t>Easton</t>
  </si>
  <si>
    <t>ESO</t>
  </si>
  <si>
    <t>Espanola</t>
  </si>
  <si>
    <t>ETB</t>
  </si>
  <si>
    <t>West Bend</t>
  </si>
  <si>
    <t>EUE</t>
  </si>
  <si>
    <t>Eureka</t>
  </si>
  <si>
    <t>EUG</t>
  </si>
  <si>
    <t>Eugene</t>
  </si>
  <si>
    <t>EVV</t>
  </si>
  <si>
    <t>Evansville</t>
  </si>
  <si>
    <t>EWB</t>
  </si>
  <si>
    <t>New Bedford</t>
  </si>
  <si>
    <t>EWN</t>
  </si>
  <si>
    <t>New Bern</t>
  </si>
  <si>
    <t>EWR</t>
  </si>
  <si>
    <t>NYC</t>
  </si>
  <si>
    <t>New York City</t>
  </si>
  <si>
    <t>EXI</t>
  </si>
  <si>
    <t>Excursion Inlet</t>
  </si>
  <si>
    <t>EYR</t>
  </si>
  <si>
    <t>Yerington</t>
  </si>
  <si>
    <t>EYW</t>
  </si>
  <si>
    <t>Key West</t>
  </si>
  <si>
    <t>FAJ</t>
  </si>
  <si>
    <t>Fajardo</t>
  </si>
  <si>
    <t>FAR</t>
  </si>
  <si>
    <t>Fargo</t>
  </si>
  <si>
    <t>FAT</t>
  </si>
  <si>
    <t>Fresno</t>
  </si>
  <si>
    <t>FAY</t>
  </si>
  <si>
    <t>Fayetteville</t>
  </si>
  <si>
    <t>FCA</t>
  </si>
  <si>
    <t>Kalispell</t>
  </si>
  <si>
    <t>FCM</t>
  </si>
  <si>
    <t>MSP</t>
  </si>
  <si>
    <t>Minneapolis</t>
  </si>
  <si>
    <t>FCS</t>
  </si>
  <si>
    <t>FEW</t>
  </si>
  <si>
    <t>FFO</t>
  </si>
  <si>
    <t>FHU</t>
  </si>
  <si>
    <t>Sierra Vista</t>
  </si>
  <si>
    <t>FIL</t>
  </si>
  <si>
    <t>Fillmore</t>
  </si>
  <si>
    <t>FKL</t>
  </si>
  <si>
    <t>Franklin</t>
  </si>
  <si>
    <t>FLG</t>
  </si>
  <si>
    <t>GCN</t>
  </si>
  <si>
    <t>Grand Canyon</t>
  </si>
  <si>
    <t>FLL</t>
  </si>
  <si>
    <t>Fort Lauderdale</t>
  </si>
  <si>
    <t>FLO</t>
  </si>
  <si>
    <t>FMH</t>
  </si>
  <si>
    <t>Falmouth</t>
  </si>
  <si>
    <t>FMN</t>
  </si>
  <si>
    <t>Farmington</t>
  </si>
  <si>
    <t>FMY</t>
  </si>
  <si>
    <t>Fort Myers</t>
  </si>
  <si>
    <t>FNL</t>
  </si>
  <si>
    <t>Fort Collins/Loveland</t>
  </si>
  <si>
    <t>FNT</t>
  </si>
  <si>
    <t>Flint</t>
  </si>
  <si>
    <t>FOD</t>
  </si>
  <si>
    <t>Fort Dodge</t>
  </si>
  <si>
    <t>FOE</t>
  </si>
  <si>
    <t>TOP</t>
  </si>
  <si>
    <t>Topeka</t>
  </si>
  <si>
    <t>FOK</t>
  </si>
  <si>
    <t>West Hampton Beach</t>
  </si>
  <si>
    <t>FPR</t>
  </si>
  <si>
    <t>Fort Pierce</t>
  </si>
  <si>
    <t>FRD</t>
  </si>
  <si>
    <t>Friday Harbor</t>
  </si>
  <si>
    <t>FRM</t>
  </si>
  <si>
    <t>Fairmont</t>
  </si>
  <si>
    <t>FRY</t>
  </si>
  <si>
    <t>Fryeburg</t>
  </si>
  <si>
    <t>FSD</t>
  </si>
  <si>
    <t>Sioux Falls</t>
  </si>
  <si>
    <t>FSM</t>
  </si>
  <si>
    <t>FSN</t>
  </si>
  <si>
    <t>Fort Sheridan</t>
  </si>
  <si>
    <t>FTK</t>
  </si>
  <si>
    <t>Fort Knox</t>
  </si>
  <si>
    <t>FUL</t>
  </si>
  <si>
    <t>Fullerton</t>
  </si>
  <si>
    <t>FWA</t>
  </si>
  <si>
    <t>Fort Wayne</t>
  </si>
  <si>
    <t>FWH</t>
  </si>
  <si>
    <t>FYM</t>
  </si>
  <si>
    <t>FYU</t>
  </si>
  <si>
    <t>Fort Yukon</t>
  </si>
  <si>
    <t>FYV</t>
  </si>
  <si>
    <t>GAI</t>
  </si>
  <si>
    <t>Gaithersgurg</t>
  </si>
  <si>
    <t>GAL</t>
  </si>
  <si>
    <t>Galena</t>
  </si>
  <si>
    <t>GAM</t>
  </si>
  <si>
    <t>Gambell</t>
  </si>
  <si>
    <t>GBD</t>
  </si>
  <si>
    <t>Great Bend</t>
  </si>
  <si>
    <t>GBG</t>
  </si>
  <si>
    <t>Galesburg</t>
  </si>
  <si>
    <t>GBO</t>
  </si>
  <si>
    <t>GBR</t>
  </si>
  <si>
    <t>Great Barrrington</t>
  </si>
  <si>
    <t>GCC</t>
  </si>
  <si>
    <t>Gillette</t>
  </si>
  <si>
    <t>GCK</t>
  </si>
  <si>
    <t>Garden City</t>
  </si>
  <si>
    <t>GCY</t>
  </si>
  <si>
    <t>Greenville</t>
  </si>
  <si>
    <t>GDM</t>
  </si>
  <si>
    <t>Gardner</t>
  </si>
  <si>
    <t>GDV</t>
  </si>
  <si>
    <t>Glendive</t>
  </si>
  <si>
    <t>GDW</t>
  </si>
  <si>
    <t>Gladwin</t>
  </si>
  <si>
    <t>GEG</t>
  </si>
  <si>
    <t>Spokane</t>
  </si>
  <si>
    <t>GEY</t>
  </si>
  <si>
    <t>Greybull</t>
  </si>
  <si>
    <t>GFA</t>
  </si>
  <si>
    <t>GTF</t>
  </si>
  <si>
    <t>Great Falls</t>
  </si>
  <si>
    <t>GFK</t>
  </si>
  <si>
    <t>Grand Forks</t>
  </si>
  <si>
    <t>GGG</t>
  </si>
  <si>
    <t>Longview</t>
  </si>
  <si>
    <t>GGW</t>
  </si>
  <si>
    <t>GIF</t>
  </si>
  <si>
    <t>Winter Haven</t>
  </si>
  <si>
    <t>GJT</t>
  </si>
  <si>
    <t>Grand Junction</t>
  </si>
  <si>
    <t>GKT</t>
  </si>
  <si>
    <t>Sevierville</t>
  </si>
  <si>
    <t>GLD</t>
  </si>
  <si>
    <t>Goodland</t>
  </si>
  <si>
    <t>GLE</t>
  </si>
  <si>
    <t>Gainesville</t>
  </si>
  <si>
    <t>GLH</t>
  </si>
  <si>
    <t>GLR</t>
  </si>
  <si>
    <t>Gaylord</t>
  </si>
  <si>
    <t>GLS</t>
  </si>
  <si>
    <t>Galveston</t>
  </si>
  <si>
    <t>GLV</t>
  </si>
  <si>
    <t>Golovin</t>
  </si>
  <si>
    <t>GMU</t>
  </si>
  <si>
    <t>GSP</t>
  </si>
  <si>
    <t>Greer</t>
  </si>
  <si>
    <t>GNG</t>
  </si>
  <si>
    <t>Gooding</t>
  </si>
  <si>
    <t>GNU</t>
  </si>
  <si>
    <t>Goodnews Bay</t>
  </si>
  <si>
    <t>GNV</t>
  </si>
  <si>
    <t>GOF</t>
  </si>
  <si>
    <t>SJT</t>
  </si>
  <si>
    <t>San Angelo</t>
  </si>
  <si>
    <t>GOK</t>
  </si>
  <si>
    <t>Guthrie</t>
  </si>
  <si>
    <t>GON</t>
  </si>
  <si>
    <t>New London</t>
  </si>
  <si>
    <t>GPT</t>
  </si>
  <si>
    <t>Gulfport</t>
  </si>
  <si>
    <t>GPZ</t>
  </si>
  <si>
    <t>Grand Rapids</t>
  </si>
  <si>
    <t>GRB</t>
  </si>
  <si>
    <t>Green Bay</t>
  </si>
  <si>
    <t>GRD</t>
  </si>
  <si>
    <t>Greenwood</t>
  </si>
  <si>
    <t>GRI</t>
  </si>
  <si>
    <t>Grand Island</t>
  </si>
  <si>
    <t>GRK</t>
  </si>
  <si>
    <t>Killeen</t>
  </si>
  <si>
    <t>GRN</t>
  </si>
  <si>
    <t>Gordon</t>
  </si>
  <si>
    <t>GRR</t>
  </si>
  <si>
    <t>GSB</t>
  </si>
  <si>
    <t>PGV</t>
  </si>
  <si>
    <t>GSH</t>
  </si>
  <si>
    <t>Goshen</t>
  </si>
  <si>
    <t>GSO</t>
  </si>
  <si>
    <t>Greensboro/Winston Salem</t>
  </si>
  <si>
    <t>GTR</t>
  </si>
  <si>
    <t>UBS</t>
  </si>
  <si>
    <t>GUC</t>
  </si>
  <si>
    <t>Gunnison</t>
  </si>
  <si>
    <t>GUF</t>
  </si>
  <si>
    <t>Gulf Shores</t>
  </si>
  <si>
    <t>GUN</t>
  </si>
  <si>
    <t>MGM</t>
  </si>
  <si>
    <t>Montgomery</t>
  </si>
  <si>
    <t>GUP</t>
  </si>
  <si>
    <t>Gallup</t>
  </si>
  <si>
    <t>GUS</t>
  </si>
  <si>
    <t xml:space="preserve">IN </t>
  </si>
  <si>
    <t>GVE</t>
  </si>
  <si>
    <t>Grodonsville</t>
  </si>
  <si>
    <t>GVT</t>
  </si>
  <si>
    <t>GVW</t>
  </si>
  <si>
    <t>Grandview</t>
  </si>
  <si>
    <t>GWO</t>
  </si>
  <si>
    <t>GWS</t>
  </si>
  <si>
    <t>Glenwood Spring</t>
  </si>
  <si>
    <t>GWV</t>
  </si>
  <si>
    <t>Glendale</t>
  </si>
  <si>
    <t xml:space="preserve">WV </t>
  </si>
  <si>
    <t>GXY</t>
  </si>
  <si>
    <t>Greely</t>
  </si>
  <si>
    <t>GYR</t>
  </si>
  <si>
    <t>Goodyear</t>
  </si>
  <si>
    <t>GYY</t>
  </si>
  <si>
    <t>HAE</t>
  </si>
  <si>
    <t>Havasupai</t>
  </si>
  <si>
    <t>HAF</t>
  </si>
  <si>
    <t>Halfmoon Bay</t>
  </si>
  <si>
    <t>HAI</t>
  </si>
  <si>
    <t>Three Rivers</t>
  </si>
  <si>
    <t xml:space="preserve">MI </t>
  </si>
  <si>
    <t>HAO</t>
  </si>
  <si>
    <t>HAR</t>
  </si>
  <si>
    <t>Harrisburg</t>
  </si>
  <si>
    <t>HBG</t>
  </si>
  <si>
    <t>Hattiesburg</t>
  </si>
  <si>
    <t>HBH</t>
  </si>
  <si>
    <t>Entrance Island</t>
  </si>
  <si>
    <t>HBK</t>
  </si>
  <si>
    <t>Holbrook</t>
  </si>
  <si>
    <t>HBR</t>
  </si>
  <si>
    <t xml:space="preserve">OK </t>
  </si>
  <si>
    <t>HCA</t>
  </si>
  <si>
    <t>HCB</t>
  </si>
  <si>
    <t>Shoal Cove</t>
  </si>
  <si>
    <t>HCC</t>
  </si>
  <si>
    <t>Hudson</t>
  </si>
  <si>
    <t>HCR</t>
  </si>
  <si>
    <t>Holy Cross</t>
  </si>
  <si>
    <t>HCW</t>
  </si>
  <si>
    <t>Cheraw</t>
  </si>
  <si>
    <t xml:space="preserve">SC </t>
  </si>
  <si>
    <t>HDE</t>
  </si>
  <si>
    <t>Holdrege</t>
  </si>
  <si>
    <t xml:space="preserve">NE </t>
  </si>
  <si>
    <t>HDN</t>
  </si>
  <si>
    <t>SBS</t>
  </si>
  <si>
    <t>Steamboat Springs</t>
  </si>
  <si>
    <t>HES</t>
  </si>
  <si>
    <t>Hermiston</t>
  </si>
  <si>
    <t>HFF</t>
  </si>
  <si>
    <t>Hoffman</t>
  </si>
  <si>
    <t>HGR</t>
  </si>
  <si>
    <t>Hagerstown</t>
  </si>
  <si>
    <t>HHH</t>
  </si>
  <si>
    <t>Hilton Head</t>
  </si>
  <si>
    <t>HHI</t>
  </si>
  <si>
    <t>Wahiawa</t>
  </si>
  <si>
    <t>HHR</t>
  </si>
  <si>
    <t>Hawthorne</t>
  </si>
  <si>
    <t>HIB</t>
  </si>
  <si>
    <t>Hibbing</t>
  </si>
  <si>
    <t>HIE</t>
  </si>
  <si>
    <t>Whitefield</t>
  </si>
  <si>
    <t xml:space="preserve">NH </t>
  </si>
  <si>
    <t>HIF</t>
  </si>
  <si>
    <t>Ogden</t>
  </si>
  <si>
    <t xml:space="preserve">UT </t>
  </si>
  <si>
    <t>HII</t>
  </si>
  <si>
    <t>Lake Havasu City</t>
  </si>
  <si>
    <t>HIK</t>
  </si>
  <si>
    <t>HNL</t>
  </si>
  <si>
    <t>Honolulu</t>
  </si>
  <si>
    <t>HI</t>
  </si>
  <si>
    <t>HIO</t>
  </si>
  <si>
    <t>Hillsboro</t>
  </si>
  <si>
    <t>HKB</t>
  </si>
  <si>
    <t>Healy Lake</t>
  </si>
  <si>
    <t>HKY</t>
  </si>
  <si>
    <t>Hickory</t>
  </si>
  <si>
    <t>HLB</t>
  </si>
  <si>
    <t>Batesville</t>
  </si>
  <si>
    <t>HLC</t>
  </si>
  <si>
    <t>Hill City</t>
  </si>
  <si>
    <t>HLG</t>
  </si>
  <si>
    <t>WHEELING</t>
  </si>
  <si>
    <t>HLI</t>
  </si>
  <si>
    <t>Hollister</t>
  </si>
  <si>
    <t>HLM</t>
  </si>
  <si>
    <t>Holland. MI</t>
  </si>
  <si>
    <t>HLN</t>
  </si>
  <si>
    <t>Helena</t>
  </si>
  <si>
    <t>HLR</t>
  </si>
  <si>
    <t>HMT</t>
  </si>
  <si>
    <t>Hemet</t>
  </si>
  <si>
    <t>HNB</t>
  </si>
  <si>
    <t>Huntingburg</t>
  </si>
  <si>
    <t>HNH</t>
  </si>
  <si>
    <t>Hoonah</t>
  </si>
  <si>
    <t>HNM</t>
  </si>
  <si>
    <t>Hana</t>
  </si>
  <si>
    <t>HNS</t>
  </si>
  <si>
    <t>Haines</t>
  </si>
  <si>
    <t>HOB</t>
  </si>
  <si>
    <t>Hobbs</t>
  </si>
  <si>
    <t>HOM</t>
  </si>
  <si>
    <t>Homer</t>
  </si>
  <si>
    <t>HON</t>
  </si>
  <si>
    <t>Huron</t>
  </si>
  <si>
    <t>HOT</t>
  </si>
  <si>
    <t>Hot Springs</t>
  </si>
  <si>
    <t>HPB</t>
  </si>
  <si>
    <t>Hooper Bay</t>
  </si>
  <si>
    <t>HPN</t>
  </si>
  <si>
    <t>Westchester County</t>
  </si>
  <si>
    <t>HPT</t>
  </si>
  <si>
    <t>Hampton</t>
  </si>
  <si>
    <t>HPV</t>
  </si>
  <si>
    <t>Kauai Island</t>
  </si>
  <si>
    <t>HPY</t>
  </si>
  <si>
    <t>Bayton</t>
  </si>
  <si>
    <t>HRL</t>
  </si>
  <si>
    <t>Harlingen</t>
  </si>
  <si>
    <t>HRO</t>
  </si>
  <si>
    <t>Harrison</t>
  </si>
  <si>
    <t>HSB</t>
  </si>
  <si>
    <t xml:space="preserve">IL </t>
  </si>
  <si>
    <t>HSH</t>
  </si>
  <si>
    <t>Henderson</t>
  </si>
  <si>
    <t>HSL</t>
  </si>
  <si>
    <t>Huslia</t>
  </si>
  <si>
    <t>HSP</t>
  </si>
  <si>
    <t>HST</t>
  </si>
  <si>
    <t>Homestead</t>
  </si>
  <si>
    <t>HSV</t>
  </si>
  <si>
    <t>Huntsville</t>
  </si>
  <si>
    <t>HTO</t>
  </si>
  <si>
    <t>East Hampton</t>
  </si>
  <si>
    <t>HTS</t>
  </si>
  <si>
    <t>Huntington</t>
  </si>
  <si>
    <t>HTV</t>
  </si>
  <si>
    <t>HTW</t>
  </si>
  <si>
    <t>Chesapeake</t>
  </si>
  <si>
    <t>HUA</t>
  </si>
  <si>
    <t>HUC</t>
  </si>
  <si>
    <t>Humacao</t>
  </si>
  <si>
    <t>HUF</t>
  </si>
  <si>
    <t>Terre Haute</t>
  </si>
  <si>
    <t>HUL</t>
  </si>
  <si>
    <t>Houlton</t>
  </si>
  <si>
    <t>HUS</t>
  </si>
  <si>
    <t>Hughes</t>
  </si>
  <si>
    <t>HUT</t>
  </si>
  <si>
    <t>Hutchinson</t>
  </si>
  <si>
    <t>HVN</t>
  </si>
  <si>
    <t>New Haven</t>
  </si>
  <si>
    <t>HVR</t>
  </si>
  <si>
    <t>Havre</t>
  </si>
  <si>
    <t>HVS</t>
  </si>
  <si>
    <t>Hartsville</t>
  </si>
  <si>
    <t>HWD</t>
  </si>
  <si>
    <t>Hayward</t>
  </si>
  <si>
    <t>HWI</t>
  </si>
  <si>
    <t>Hawk Inlet</t>
  </si>
  <si>
    <t>HWO</t>
  </si>
  <si>
    <t>Hollywood</t>
  </si>
  <si>
    <t>HYA</t>
  </si>
  <si>
    <t>Hyannis</t>
  </si>
  <si>
    <t>HYG</t>
  </si>
  <si>
    <t>Hydaburg</t>
  </si>
  <si>
    <t>HYL</t>
  </si>
  <si>
    <t>Hollis</t>
  </si>
  <si>
    <t>HYS</t>
  </si>
  <si>
    <t>Hays</t>
  </si>
  <si>
    <t>HZL</t>
  </si>
  <si>
    <t>Hazelton</t>
  </si>
  <si>
    <t>IAB</t>
  </si>
  <si>
    <t>ICT</t>
  </si>
  <si>
    <t>IAD</t>
  </si>
  <si>
    <t>IAG</t>
  </si>
  <si>
    <t>Niagara Falls</t>
  </si>
  <si>
    <t>IAH</t>
  </si>
  <si>
    <t>IAN</t>
  </si>
  <si>
    <t>Kiana</t>
  </si>
  <si>
    <t>IDA</t>
  </si>
  <si>
    <t>Idaho Falls</t>
  </si>
  <si>
    <t>IDG</t>
  </si>
  <si>
    <t>Ida Grove</t>
  </si>
  <si>
    <t>IDI</t>
  </si>
  <si>
    <t>IFA</t>
  </si>
  <si>
    <t>Iowa Falls</t>
  </si>
  <si>
    <t>IFP</t>
  </si>
  <si>
    <t>Bullhead City</t>
  </si>
  <si>
    <t>IGG</t>
  </si>
  <si>
    <t>Igiugig</t>
  </si>
  <si>
    <t>IGM</t>
  </si>
  <si>
    <t>Kingman</t>
  </si>
  <si>
    <t>IJX</t>
  </si>
  <si>
    <t>IKK</t>
  </si>
  <si>
    <t>Kankakee</t>
  </si>
  <si>
    <t>ILE</t>
  </si>
  <si>
    <t>ILG</t>
  </si>
  <si>
    <t>Wilmington</t>
  </si>
  <si>
    <t>ILI</t>
  </si>
  <si>
    <t>Iliamna</t>
  </si>
  <si>
    <t>ILM</t>
  </si>
  <si>
    <t>ILN</t>
  </si>
  <si>
    <t>IMM</t>
  </si>
  <si>
    <t>Immokalee</t>
  </si>
  <si>
    <t>IMT</t>
  </si>
  <si>
    <t>Iron Mountain</t>
  </si>
  <si>
    <t>IND</t>
  </si>
  <si>
    <t>Indianapolis</t>
  </si>
  <si>
    <t>INL</t>
  </si>
  <si>
    <t>International Falls</t>
  </si>
  <si>
    <t>INR</t>
  </si>
  <si>
    <t>INS</t>
  </si>
  <si>
    <t>Indian Springs</t>
  </si>
  <si>
    <t>INT</t>
  </si>
  <si>
    <t>Winston Salem</t>
  </si>
  <si>
    <t>IOW</t>
  </si>
  <si>
    <t>Iowa City</t>
  </si>
  <si>
    <t>IPL</t>
  </si>
  <si>
    <t>Imperial</t>
  </si>
  <si>
    <t>IPT</t>
  </si>
  <si>
    <t>Williamsport</t>
  </si>
  <si>
    <t>IRC</t>
  </si>
  <si>
    <t>Circle</t>
  </si>
  <si>
    <t>IRK</t>
  </si>
  <si>
    <t>Kirksville</t>
  </si>
  <si>
    <t>ISM</t>
  </si>
  <si>
    <t>Kissimmee</t>
  </si>
  <si>
    <t>ISN</t>
  </si>
  <si>
    <t>WILLISTON</t>
  </si>
  <si>
    <t>ISO</t>
  </si>
  <si>
    <t>Kinston</t>
  </si>
  <si>
    <t>ISP</t>
  </si>
  <si>
    <t>Islip</t>
  </si>
  <si>
    <t>ISQ</t>
  </si>
  <si>
    <t>Manistique</t>
  </si>
  <si>
    <t>ISS</t>
  </si>
  <si>
    <t>Wiscasset</t>
  </si>
  <si>
    <t>ISW</t>
  </si>
  <si>
    <t>Wisconsin Rapids</t>
  </si>
  <si>
    <t xml:space="preserve">WI </t>
  </si>
  <si>
    <t>ITH</t>
  </si>
  <si>
    <t>Ithaca</t>
  </si>
  <si>
    <t>ITO</t>
  </si>
  <si>
    <t>Hilo</t>
  </si>
  <si>
    <t>IWD</t>
  </si>
  <si>
    <t>Ironwood</t>
  </si>
  <si>
    <t>IYK</t>
  </si>
  <si>
    <t>Inyokern</t>
  </si>
  <si>
    <t>JAC</t>
  </si>
  <si>
    <t>Jackson Hole</t>
  </si>
  <si>
    <t>JAN</t>
  </si>
  <si>
    <t>Jackson</t>
  </si>
  <si>
    <t>JAO</t>
  </si>
  <si>
    <t>JBK</t>
  </si>
  <si>
    <t>Berkeley</t>
  </si>
  <si>
    <t>JBP</t>
  </si>
  <si>
    <t>JBR</t>
  </si>
  <si>
    <t>Jonesboro</t>
  </si>
  <si>
    <t>JBT</t>
  </si>
  <si>
    <t>JCE</t>
  </si>
  <si>
    <t>Oakland</t>
  </si>
  <si>
    <t>JCI</t>
  </si>
  <si>
    <t>Kansas City</t>
  </si>
  <si>
    <t>JCY</t>
  </si>
  <si>
    <t>Johnson</t>
  </si>
  <si>
    <t>JDB</t>
  </si>
  <si>
    <t>JEF</t>
  </si>
  <si>
    <t>Jefferson City</t>
  </si>
  <si>
    <t>JFK</t>
  </si>
  <si>
    <t>JGQ</t>
  </si>
  <si>
    <t>JHM</t>
  </si>
  <si>
    <t>Kapalua</t>
  </si>
  <si>
    <t>JHW</t>
  </si>
  <si>
    <t>Jamestown</t>
  </si>
  <si>
    <t>JKV</t>
  </si>
  <si>
    <t>JLN</t>
  </si>
  <si>
    <t>Joplin</t>
  </si>
  <si>
    <t>JMC</t>
  </si>
  <si>
    <t>Sausalito</t>
  </si>
  <si>
    <t>JMS</t>
  </si>
  <si>
    <t>JNU</t>
  </si>
  <si>
    <t>Juneau</t>
  </si>
  <si>
    <t>JOT</t>
  </si>
  <si>
    <t>Joliet</t>
  </si>
  <si>
    <t>JPN</t>
  </si>
  <si>
    <t>JRA</t>
  </si>
  <si>
    <t>JRB</t>
  </si>
  <si>
    <t>JRE</t>
  </si>
  <si>
    <t>JRF</t>
  </si>
  <si>
    <t>Kapolei</t>
  </si>
  <si>
    <t>JST</t>
  </si>
  <si>
    <t>Johnstown</t>
  </si>
  <si>
    <t>JVI</t>
  </si>
  <si>
    <t>Manville</t>
  </si>
  <si>
    <t>JVL</t>
  </si>
  <si>
    <t>Janesville</t>
  </si>
  <si>
    <t>JWC</t>
  </si>
  <si>
    <t>JWL</t>
  </si>
  <si>
    <t>JXN</t>
  </si>
  <si>
    <t>KAE</t>
  </si>
  <si>
    <t>Kake</t>
  </si>
  <si>
    <t>KAL</t>
  </si>
  <si>
    <t>Kaltag</t>
  </si>
  <si>
    <t>KBC</t>
  </si>
  <si>
    <t>Birch Creek</t>
  </si>
  <si>
    <t>KBE</t>
  </si>
  <si>
    <t>Bell Island</t>
  </si>
  <si>
    <t>KCC</t>
  </si>
  <si>
    <t>Coffman Cove</t>
  </si>
  <si>
    <t>KCG</t>
  </si>
  <si>
    <t>Chignik</t>
  </si>
  <si>
    <t>KCL</t>
  </si>
  <si>
    <t>KEB</t>
  </si>
  <si>
    <t>Nanwalek</t>
  </si>
  <si>
    <t>KEH</t>
  </si>
  <si>
    <t>Kenmore Air Harbor</t>
  </si>
  <si>
    <t>KEK</t>
  </si>
  <si>
    <t>Ekwok</t>
  </si>
  <si>
    <t>KFP</t>
  </si>
  <si>
    <t>False Pass</t>
  </si>
  <si>
    <t>KGK</t>
  </si>
  <si>
    <t>New Koliganek</t>
  </si>
  <si>
    <t>KGX</t>
  </si>
  <si>
    <t>Grayling</t>
  </si>
  <si>
    <t>KIC</t>
  </si>
  <si>
    <t>King City</t>
  </si>
  <si>
    <t>KKA</t>
  </si>
  <si>
    <t>Koyuk</t>
  </si>
  <si>
    <t>KKH</t>
  </si>
  <si>
    <t>Kongiganak</t>
  </si>
  <si>
    <t>KKI</t>
  </si>
  <si>
    <t>Akiachak</t>
  </si>
  <si>
    <t>KKU</t>
  </si>
  <si>
    <t>Ekuk</t>
  </si>
  <si>
    <t>KLG</t>
  </si>
  <si>
    <t>Kalskag</t>
  </si>
  <si>
    <t>KLL</t>
  </si>
  <si>
    <t>Levelock</t>
  </si>
  <si>
    <t>KLN</t>
  </si>
  <si>
    <t>Larsen Bay</t>
  </si>
  <si>
    <t>KLW</t>
  </si>
  <si>
    <t>Klawock</t>
  </si>
  <si>
    <t>KMO</t>
  </si>
  <si>
    <t>Manokotak</t>
  </si>
  <si>
    <t>KNB</t>
  </si>
  <si>
    <t>Kanab</t>
  </si>
  <si>
    <t>KNK</t>
  </si>
  <si>
    <t>Kakhonak</t>
  </si>
  <si>
    <t>KNW</t>
  </si>
  <si>
    <t>New Stuyahok</t>
  </si>
  <si>
    <t>KOA</t>
  </si>
  <si>
    <t>Kona</t>
  </si>
  <si>
    <t>KOT</t>
  </si>
  <si>
    <t>Kotlik</t>
  </si>
  <si>
    <t>KOZ</t>
  </si>
  <si>
    <t>Ouzinkie</t>
  </si>
  <si>
    <t>KPB</t>
  </si>
  <si>
    <t>Point Baker</t>
  </si>
  <si>
    <t>KPC</t>
  </si>
  <si>
    <t>Port Clarence</t>
  </si>
  <si>
    <t>KPD</t>
  </si>
  <si>
    <t>King of Prussia</t>
  </si>
  <si>
    <t>KPN</t>
  </si>
  <si>
    <t>Kipnuk</t>
  </si>
  <si>
    <t>KPV</t>
  </si>
  <si>
    <t>Perryville</t>
  </si>
  <si>
    <t>KQA</t>
  </si>
  <si>
    <t>Akutan</t>
  </si>
  <si>
    <t>KSM</t>
  </si>
  <si>
    <t>Saint Marys</t>
  </si>
  <si>
    <t>KTB</t>
  </si>
  <si>
    <t>Thorne Bay</t>
  </si>
  <si>
    <t>KTN</t>
  </si>
  <si>
    <t>Ketchikan</t>
  </si>
  <si>
    <t>KTS</t>
  </si>
  <si>
    <t>Teller Mission</t>
  </si>
  <si>
    <t>KUK</t>
  </si>
  <si>
    <t>Kasigluk</t>
  </si>
  <si>
    <t>KVC</t>
  </si>
  <si>
    <t>King Cove</t>
  </si>
  <si>
    <t>KVL</t>
  </si>
  <si>
    <t>Kivalina</t>
  </si>
  <si>
    <t>KWF</t>
  </si>
  <si>
    <t>Waterfall</t>
  </si>
  <si>
    <t>KWK</t>
  </si>
  <si>
    <t>Kwigillingok</t>
  </si>
  <si>
    <t>KWN</t>
  </si>
  <si>
    <t>Quinhagak</t>
  </si>
  <si>
    <t>KWT</t>
  </si>
  <si>
    <t>Kwethluk</t>
  </si>
  <si>
    <t>KXA</t>
  </si>
  <si>
    <t>Kasaan</t>
  </si>
  <si>
    <t>KYK</t>
  </si>
  <si>
    <t>Karluk</t>
  </si>
  <si>
    <t>KYL</t>
  </si>
  <si>
    <t>Key Largo</t>
  </si>
  <si>
    <t>KYU</t>
  </si>
  <si>
    <t>Koyukuk</t>
  </si>
  <si>
    <t>LAA</t>
  </si>
  <si>
    <t>Lamar</t>
  </si>
  <si>
    <t>LAF</t>
  </si>
  <si>
    <t>Lafayette</t>
  </si>
  <si>
    <t>LAL</t>
  </si>
  <si>
    <t>LAM</t>
  </si>
  <si>
    <t>Los Alamos</t>
  </si>
  <si>
    <t>LAN</t>
  </si>
  <si>
    <t>Lansing</t>
  </si>
  <si>
    <t>LAR</t>
  </si>
  <si>
    <t>Laramie</t>
  </si>
  <si>
    <t>LAW</t>
  </si>
  <si>
    <t>Lawton</t>
  </si>
  <si>
    <t>LAX</t>
  </si>
  <si>
    <t>LBB</t>
  </si>
  <si>
    <t>Lubbock</t>
  </si>
  <si>
    <t>LBE</t>
  </si>
  <si>
    <t>Latrobe</t>
  </si>
  <si>
    <t>LBF</t>
  </si>
  <si>
    <t>North Platte</t>
  </si>
  <si>
    <t>LBL</t>
  </si>
  <si>
    <t>Liberal</t>
  </si>
  <si>
    <t>LBT</t>
  </si>
  <si>
    <t>Lumberton</t>
  </si>
  <si>
    <t>LCI</t>
  </si>
  <si>
    <t>Laconia</t>
  </si>
  <si>
    <t>LCK</t>
  </si>
  <si>
    <t>LCQ</t>
  </si>
  <si>
    <t>Lake City</t>
  </si>
  <si>
    <t>LDJ</t>
  </si>
  <si>
    <t>Linden</t>
  </si>
  <si>
    <t xml:space="preserve">NJ </t>
  </si>
  <si>
    <t>LEB</t>
  </si>
  <si>
    <t>LEE</t>
  </si>
  <si>
    <t>Leesburg</t>
  </si>
  <si>
    <t>LEW</t>
  </si>
  <si>
    <t>Lewiston</t>
  </si>
  <si>
    <t>LEX</t>
  </si>
  <si>
    <t>Lexington</t>
  </si>
  <si>
    <t>LFI</t>
  </si>
  <si>
    <t>PHF</t>
  </si>
  <si>
    <t>Newport News</t>
  </si>
  <si>
    <t>LFN</t>
  </si>
  <si>
    <t>Louisburg</t>
  </si>
  <si>
    <t>LFT</t>
  </si>
  <si>
    <t>LGA</t>
  </si>
  <si>
    <t>LGB</t>
  </si>
  <si>
    <t>Long Beach</t>
  </si>
  <si>
    <t>LGC</t>
  </si>
  <si>
    <t>La Grange</t>
  </si>
  <si>
    <t>LHV</t>
  </si>
  <si>
    <t>Lock Haven</t>
  </si>
  <si>
    <t>LIH</t>
  </si>
  <si>
    <t>LIT</t>
  </si>
  <si>
    <t>Little Rock</t>
  </si>
  <si>
    <t>LIV</t>
  </si>
  <si>
    <t>Livengood</t>
  </si>
  <si>
    <t>LIY</t>
  </si>
  <si>
    <t>Hinesville</t>
  </si>
  <si>
    <t>LIZ</t>
  </si>
  <si>
    <t>Limestone</t>
  </si>
  <si>
    <t>LJC</t>
  </si>
  <si>
    <t>Louisville</t>
  </si>
  <si>
    <t xml:space="preserve">KY </t>
  </si>
  <si>
    <t>LJN</t>
  </si>
  <si>
    <t>Lake Jackson</t>
  </si>
  <si>
    <t>LKE</t>
  </si>
  <si>
    <t>LKI</t>
  </si>
  <si>
    <t xml:space="preserve">MN </t>
  </si>
  <si>
    <t>LKS</t>
  </si>
  <si>
    <t>Lakeside</t>
  </si>
  <si>
    <t>LLY</t>
  </si>
  <si>
    <t>Mount Holly</t>
  </si>
  <si>
    <t>LMA</t>
  </si>
  <si>
    <t>Lake Minchumina</t>
  </si>
  <si>
    <t>LMS</t>
  </si>
  <si>
    <t>LMT</t>
  </si>
  <si>
    <t>Klamath Falls</t>
  </si>
  <si>
    <t>LNA</t>
  </si>
  <si>
    <t>West Palm Beach</t>
  </si>
  <si>
    <t>LND</t>
  </si>
  <si>
    <t>Lander</t>
  </si>
  <si>
    <t xml:space="preserve">WY </t>
  </si>
  <si>
    <t>LNK</t>
  </si>
  <si>
    <t>Lincoln</t>
  </si>
  <si>
    <t>LNS</t>
  </si>
  <si>
    <t>Lancaster</t>
  </si>
  <si>
    <t>LNY</t>
  </si>
  <si>
    <t>Lanai City</t>
  </si>
  <si>
    <t>LPC</t>
  </si>
  <si>
    <t>Lompoc</t>
  </si>
  <si>
    <t>LPS</t>
  </si>
  <si>
    <t>Lopez Island</t>
  </si>
  <si>
    <t>LRD</t>
  </si>
  <si>
    <t>Laredo</t>
  </si>
  <si>
    <t>LRF</t>
  </si>
  <si>
    <t>LSE</t>
  </si>
  <si>
    <t>La Crosse</t>
  </si>
  <si>
    <t>LSV</t>
  </si>
  <si>
    <t>LTS</t>
  </si>
  <si>
    <t>Altus</t>
  </si>
  <si>
    <t>LUF</t>
  </si>
  <si>
    <t>LUK</t>
  </si>
  <si>
    <t>LUL</t>
  </si>
  <si>
    <t>Laurel</t>
  </si>
  <si>
    <t>LUP</t>
  </si>
  <si>
    <t>Kalaupapa</t>
  </si>
  <si>
    <t>LUR</t>
  </si>
  <si>
    <t>Cape Lisburne</t>
  </si>
  <si>
    <t>LVD</t>
  </si>
  <si>
    <t>Lime Village</t>
  </si>
  <si>
    <t>LWB</t>
  </si>
  <si>
    <t>Lewisburg</t>
  </si>
  <si>
    <t>LWS</t>
  </si>
  <si>
    <t>LWT</t>
  </si>
  <si>
    <t>Lewistown</t>
  </si>
  <si>
    <t>LYH</t>
  </si>
  <si>
    <t>Lynchburg</t>
  </si>
  <si>
    <t>LYU</t>
  </si>
  <si>
    <t>MAF</t>
  </si>
  <si>
    <t>Midland</t>
  </si>
  <si>
    <t>MAZ</t>
  </si>
  <si>
    <t>Mayaguez</t>
  </si>
  <si>
    <t>MBL</t>
  </si>
  <si>
    <t>Manistee</t>
  </si>
  <si>
    <t>MBS</t>
  </si>
  <si>
    <t>Saginaw</t>
  </si>
  <si>
    <t>MCC</t>
  </si>
  <si>
    <t>SAC</t>
  </si>
  <si>
    <t>Sacramento</t>
  </si>
  <si>
    <t>MCE</t>
  </si>
  <si>
    <t>Merced</t>
  </si>
  <si>
    <t>MCF</t>
  </si>
  <si>
    <t>TPA</t>
  </si>
  <si>
    <t>Tampa</t>
  </si>
  <si>
    <t>MCG</t>
  </si>
  <si>
    <t>Mcgrath</t>
  </si>
  <si>
    <t>MCI</t>
  </si>
  <si>
    <t>MKC</t>
  </si>
  <si>
    <t>MCK</t>
  </si>
  <si>
    <t>Mccook</t>
  </si>
  <si>
    <t>MCN</t>
  </si>
  <si>
    <t>Macon</t>
  </si>
  <si>
    <t>ORL</t>
  </si>
  <si>
    <t>MCW</t>
  </si>
  <si>
    <t>Mason City</t>
  </si>
  <si>
    <t>MDT</t>
  </si>
  <si>
    <t>MDW</t>
  </si>
  <si>
    <t>MEI</t>
  </si>
  <si>
    <t>Meridian</t>
  </si>
  <si>
    <t>MEM</t>
  </si>
  <si>
    <t>Memphis</t>
  </si>
  <si>
    <t>MER</t>
  </si>
  <si>
    <t>MFE</t>
  </si>
  <si>
    <t>Mission</t>
  </si>
  <si>
    <t>MFR</t>
  </si>
  <si>
    <t>Medford</t>
  </si>
  <si>
    <t>MGE</t>
  </si>
  <si>
    <t>Marietta</t>
  </si>
  <si>
    <t>MGR</t>
  </si>
  <si>
    <t>Moultrie</t>
  </si>
  <si>
    <t>MGW</t>
  </si>
  <si>
    <t>Morgantown</t>
  </si>
  <si>
    <t>MHK</t>
  </si>
  <si>
    <t>Manhattan</t>
  </si>
  <si>
    <t>MHR</t>
  </si>
  <si>
    <t>MHT</t>
  </si>
  <si>
    <t>MIA</t>
  </si>
  <si>
    <t>Miami</t>
  </si>
  <si>
    <t>MIB</t>
  </si>
  <si>
    <t>Minot</t>
  </si>
  <si>
    <t xml:space="preserve">ND </t>
  </si>
  <si>
    <t>MKE</t>
  </si>
  <si>
    <t>Milwaukee</t>
  </si>
  <si>
    <t>MKG</t>
  </si>
  <si>
    <t>Muskegon</t>
  </si>
  <si>
    <t>MKK</t>
  </si>
  <si>
    <t>Hoolehua</t>
  </si>
  <si>
    <t>MKL</t>
  </si>
  <si>
    <t>MKO</t>
  </si>
  <si>
    <t>Muskogee</t>
  </si>
  <si>
    <t>MKT</t>
  </si>
  <si>
    <t>Mankato</t>
  </si>
  <si>
    <t>MLB</t>
  </si>
  <si>
    <t>MLF</t>
  </si>
  <si>
    <t>Milford</t>
  </si>
  <si>
    <t>MLI</t>
  </si>
  <si>
    <t>Moline</t>
  </si>
  <si>
    <t>MLL</t>
  </si>
  <si>
    <t>MLS</t>
  </si>
  <si>
    <t>Miles City</t>
  </si>
  <si>
    <t>MLU</t>
  </si>
  <si>
    <t>Monroe</t>
  </si>
  <si>
    <t>MLY</t>
  </si>
  <si>
    <t>Manley Hot Springs</t>
  </si>
  <si>
    <t>MMH</t>
  </si>
  <si>
    <t>Mammoth Lakes</t>
  </si>
  <si>
    <t>MMI</t>
  </si>
  <si>
    <t>MMU</t>
  </si>
  <si>
    <t>Morristown</t>
  </si>
  <si>
    <t>MNT</t>
  </si>
  <si>
    <t>Minto</t>
  </si>
  <si>
    <t>MOD</t>
  </si>
  <si>
    <t>Modesto</t>
  </si>
  <si>
    <t>MOT</t>
  </si>
  <si>
    <t>MOU</t>
  </si>
  <si>
    <t>Mountain Village</t>
  </si>
  <si>
    <t>MPV</t>
  </si>
  <si>
    <t>MQT</t>
  </si>
  <si>
    <t>Marquette</t>
  </si>
  <si>
    <t>MRB</t>
  </si>
  <si>
    <t>Martinsburg</t>
  </si>
  <si>
    <t>MRK</t>
  </si>
  <si>
    <t>Marco Island</t>
  </si>
  <si>
    <t>MRY</t>
  </si>
  <si>
    <t>Monterey/Carmel</t>
  </si>
  <si>
    <t>MSC</t>
  </si>
  <si>
    <t>Mesa</t>
  </si>
  <si>
    <t>MSL</t>
  </si>
  <si>
    <t>MSN</t>
  </si>
  <si>
    <t>MSO</t>
  </si>
  <si>
    <t>Missoula</t>
  </si>
  <si>
    <t>MSS</t>
  </si>
  <si>
    <t>Massena</t>
  </si>
  <si>
    <t>MSV</t>
  </si>
  <si>
    <t>Monticello</t>
  </si>
  <si>
    <t>MSY</t>
  </si>
  <si>
    <t>New Orleans</t>
  </si>
  <si>
    <t>MTC</t>
  </si>
  <si>
    <t>Mount Clemens</t>
  </si>
  <si>
    <t>MTH</t>
  </si>
  <si>
    <t>Marathon</t>
  </si>
  <si>
    <t>MTJ</t>
  </si>
  <si>
    <t>Montrose</t>
  </si>
  <si>
    <t>MTM</t>
  </si>
  <si>
    <t>Metlakatla</t>
  </si>
  <si>
    <t>MTN</t>
  </si>
  <si>
    <t>MTO</t>
  </si>
  <si>
    <t>Mattoon</t>
  </si>
  <si>
    <t>MTW</t>
  </si>
  <si>
    <t>Manitowoc</t>
  </si>
  <si>
    <t>MTX</t>
  </si>
  <si>
    <t>MUE</t>
  </si>
  <si>
    <t>Kamuela</t>
  </si>
  <si>
    <t>MUI</t>
  </si>
  <si>
    <t>Ft Indiantown Gap</t>
  </si>
  <si>
    <t>MUO</t>
  </si>
  <si>
    <t>Mountain Home</t>
  </si>
  <si>
    <t>MUT</t>
  </si>
  <si>
    <t>Muscatine</t>
  </si>
  <si>
    <t>MUU</t>
  </si>
  <si>
    <t>Mount Union</t>
  </si>
  <si>
    <t>MVN</t>
  </si>
  <si>
    <t>Mt Vernon</t>
  </si>
  <si>
    <t>MVW</t>
  </si>
  <si>
    <t>Mount Vernon</t>
  </si>
  <si>
    <t>MVY</t>
  </si>
  <si>
    <t>Martha's Vineyard</t>
  </si>
  <si>
    <t>MWA</t>
  </si>
  <si>
    <t>Marion</t>
  </si>
  <si>
    <t>MWH</t>
  </si>
  <si>
    <t>Moses Lake</t>
  </si>
  <si>
    <t>MWL</t>
  </si>
  <si>
    <t>Mineral Wells</t>
  </si>
  <si>
    <t>MWO</t>
  </si>
  <si>
    <t>Middletown</t>
  </si>
  <si>
    <t>MWS</t>
  </si>
  <si>
    <t>Mount Wilson</t>
  </si>
  <si>
    <t>MXC</t>
  </si>
  <si>
    <t>MXE</t>
  </si>
  <si>
    <t>Maxton</t>
  </si>
  <si>
    <t>MXF</t>
  </si>
  <si>
    <t>MXG</t>
  </si>
  <si>
    <t>Marlborough</t>
  </si>
  <si>
    <t>MXO</t>
  </si>
  <si>
    <t>MYH</t>
  </si>
  <si>
    <t>Marble Canyon</t>
  </si>
  <si>
    <t>MYU</t>
  </si>
  <si>
    <t>Mekoryuk</t>
  </si>
  <si>
    <t>MYV</t>
  </si>
  <si>
    <t>MZJ</t>
  </si>
  <si>
    <t>Marana</t>
  </si>
  <si>
    <t>MZZ</t>
  </si>
  <si>
    <t>NAX</t>
  </si>
  <si>
    <t>Barbers Point</t>
  </si>
  <si>
    <t>NCN</t>
  </si>
  <si>
    <t>New Chenega</t>
  </si>
  <si>
    <t>NCO</t>
  </si>
  <si>
    <t>Quonset Point</t>
  </si>
  <si>
    <t>NGZ</t>
  </si>
  <si>
    <t>Alameda</t>
  </si>
  <si>
    <t>NHX</t>
  </si>
  <si>
    <t>Foley</t>
  </si>
  <si>
    <t>NHZ</t>
  </si>
  <si>
    <t>NIB</t>
  </si>
  <si>
    <t>Nikolai</t>
  </si>
  <si>
    <t>NIN</t>
  </si>
  <si>
    <t>Ninilchik</t>
  </si>
  <si>
    <t>NIR</t>
  </si>
  <si>
    <t>Beeville</t>
  </si>
  <si>
    <t>NKI</t>
  </si>
  <si>
    <t>Naukiti</t>
  </si>
  <si>
    <t>NLE</t>
  </si>
  <si>
    <t>Niles</t>
  </si>
  <si>
    <t>NLG</t>
  </si>
  <si>
    <t>Nelson Lagoon</t>
  </si>
  <si>
    <t>NME</t>
  </si>
  <si>
    <t>Nightmute</t>
  </si>
  <si>
    <t>NNA</t>
  </si>
  <si>
    <t>NNK</t>
  </si>
  <si>
    <t>Naknek</t>
  </si>
  <si>
    <t>NNL</t>
  </si>
  <si>
    <t>Nondalton</t>
  </si>
  <si>
    <t>NOT</t>
  </si>
  <si>
    <t>Novato</t>
  </si>
  <si>
    <t>NPH</t>
  </si>
  <si>
    <t>Nephi</t>
  </si>
  <si>
    <t>NPT</t>
  </si>
  <si>
    <t>Newport</t>
  </si>
  <si>
    <t>NRB</t>
  </si>
  <si>
    <t>Mayport</t>
  </si>
  <si>
    <t>NRS</t>
  </si>
  <si>
    <t>Imperial Beach</t>
  </si>
  <si>
    <t>NSE</t>
  </si>
  <si>
    <t>Milton</t>
  </si>
  <si>
    <t>NSF</t>
  </si>
  <si>
    <t>NUI</t>
  </si>
  <si>
    <t>Nuiqsut</t>
  </si>
  <si>
    <t>NUL</t>
  </si>
  <si>
    <t>Nulato</t>
  </si>
  <si>
    <t>NUP</t>
  </si>
  <si>
    <t>Nunapitchuk</t>
  </si>
  <si>
    <t>NUQ</t>
  </si>
  <si>
    <t>Mountain View</t>
  </si>
  <si>
    <t>NVD</t>
  </si>
  <si>
    <t>NVN</t>
  </si>
  <si>
    <t>Beclworuth</t>
  </si>
  <si>
    <t>NWH</t>
  </si>
  <si>
    <t>NYG</t>
  </si>
  <si>
    <t>Quantico</t>
  </si>
  <si>
    <t>OAJ</t>
  </si>
  <si>
    <t>OAK</t>
  </si>
  <si>
    <t>OBK</t>
  </si>
  <si>
    <t>Northbrook</t>
  </si>
  <si>
    <t>OBU</t>
  </si>
  <si>
    <t>Kobuk</t>
  </si>
  <si>
    <t>OCA</t>
  </si>
  <si>
    <t>OCE</t>
  </si>
  <si>
    <t>Ocean City</t>
  </si>
  <si>
    <t>OCH</t>
  </si>
  <si>
    <t>Nacogdoches</t>
  </si>
  <si>
    <t>ODW</t>
  </si>
  <si>
    <t>Oak Harbor</t>
  </si>
  <si>
    <t>OFK</t>
  </si>
  <si>
    <t>Norfolk</t>
  </si>
  <si>
    <t>OGD</t>
  </si>
  <si>
    <t>OGG</t>
  </si>
  <si>
    <t>Kahului</t>
  </si>
  <si>
    <t>OGS</t>
  </si>
  <si>
    <t>Ogdensburg</t>
  </si>
  <si>
    <t>OIC</t>
  </si>
  <si>
    <t>OIL</t>
  </si>
  <si>
    <t>Oil City</t>
  </si>
  <si>
    <t>OJC</t>
  </si>
  <si>
    <t>OKC</t>
  </si>
  <si>
    <t>Oklahoma City</t>
  </si>
  <si>
    <t>OKM</t>
  </si>
  <si>
    <t>Okmulgee</t>
  </si>
  <si>
    <t>OLD</t>
  </si>
  <si>
    <t>Old Town</t>
  </si>
  <si>
    <t>OLF</t>
  </si>
  <si>
    <t>Wolf Point</t>
  </si>
  <si>
    <t>OLH</t>
  </si>
  <si>
    <t>Old Harbor</t>
  </si>
  <si>
    <t>OLM</t>
  </si>
  <si>
    <t>Olympia</t>
  </si>
  <si>
    <t>OMA</t>
  </si>
  <si>
    <t>Omaha</t>
  </si>
  <si>
    <t>OME</t>
  </si>
  <si>
    <t>Nome</t>
  </si>
  <si>
    <t>OMK</t>
  </si>
  <si>
    <t>Omak</t>
  </si>
  <si>
    <t>ONP</t>
  </si>
  <si>
    <t>ONT</t>
  </si>
  <si>
    <t>OOK</t>
  </si>
  <si>
    <t>Toksook Bay</t>
  </si>
  <si>
    <t>OPF</t>
  </si>
  <si>
    <t>OPL</t>
  </si>
  <si>
    <t>Opelousas</t>
  </si>
  <si>
    <t>ORD</t>
  </si>
  <si>
    <t>ORF</t>
  </si>
  <si>
    <t>ORH</t>
  </si>
  <si>
    <t>Worcester</t>
  </si>
  <si>
    <t>ORI</t>
  </si>
  <si>
    <t>Port Lions</t>
  </si>
  <si>
    <t>ORT</t>
  </si>
  <si>
    <t>Northway</t>
  </si>
  <si>
    <t>ORV</t>
  </si>
  <si>
    <t>Noorvik</t>
  </si>
  <si>
    <t>OSB</t>
  </si>
  <si>
    <t>Osage Beach</t>
  </si>
  <si>
    <t>OSC</t>
  </si>
  <si>
    <t>Oscoda</t>
  </si>
  <si>
    <t>OSH</t>
  </si>
  <si>
    <t>Oshkosh</t>
  </si>
  <si>
    <t>OTH</t>
  </si>
  <si>
    <t>North Bend</t>
  </si>
  <si>
    <t>OTM</t>
  </si>
  <si>
    <t>Ottumwa</t>
  </si>
  <si>
    <t>OTO</t>
  </si>
  <si>
    <t>Otto</t>
  </si>
  <si>
    <t>OTS</t>
  </si>
  <si>
    <t>Anacortes</t>
  </si>
  <si>
    <t>OTZ</t>
  </si>
  <si>
    <t>Kotzebue</t>
  </si>
  <si>
    <t>OUN</t>
  </si>
  <si>
    <t>Norman</t>
  </si>
  <si>
    <t>OWB</t>
  </si>
  <si>
    <t>Owensboro</t>
  </si>
  <si>
    <t>OWD</t>
  </si>
  <si>
    <t>Norwood</t>
  </si>
  <si>
    <t>OWK</t>
  </si>
  <si>
    <t>Norridgewock</t>
  </si>
  <si>
    <t>OXC</t>
  </si>
  <si>
    <t>OXD</t>
  </si>
  <si>
    <t>oxford. OH</t>
  </si>
  <si>
    <t>OXR</t>
  </si>
  <si>
    <t>Ventura</t>
  </si>
  <si>
    <t>PAE</t>
  </si>
  <si>
    <t>Everett</t>
  </si>
  <si>
    <t>PAH</t>
  </si>
  <si>
    <t>Paducah</t>
  </si>
  <si>
    <t>PAK</t>
  </si>
  <si>
    <t>Hanapepe</t>
  </si>
  <si>
    <t>PAM</t>
  </si>
  <si>
    <t>PAO</t>
  </si>
  <si>
    <t>Palo Alto</t>
  </si>
  <si>
    <t>PBA</t>
  </si>
  <si>
    <t>PBF</t>
  </si>
  <si>
    <t>Pine Bluff</t>
  </si>
  <si>
    <t>PBG</t>
  </si>
  <si>
    <t>Plattsburgh</t>
  </si>
  <si>
    <t>PBI</t>
  </si>
  <si>
    <t>PCA</t>
  </si>
  <si>
    <t>Portage Creek</t>
  </si>
  <si>
    <t>PCT</t>
  </si>
  <si>
    <t>PCU</t>
  </si>
  <si>
    <t>Picayune</t>
  </si>
  <si>
    <t>PDB</t>
  </si>
  <si>
    <t>Pedro Bay</t>
  </si>
  <si>
    <t>PDK</t>
  </si>
  <si>
    <t>PDT</t>
  </si>
  <si>
    <t>Pendleton</t>
  </si>
  <si>
    <t>PDX</t>
  </si>
  <si>
    <t>PEC</t>
  </si>
  <si>
    <t>Pelican</t>
  </si>
  <si>
    <t>PFN</t>
  </si>
  <si>
    <t>PGA</t>
  </si>
  <si>
    <t>Page</t>
  </si>
  <si>
    <t>PGD</t>
  </si>
  <si>
    <t>PGL</t>
  </si>
  <si>
    <t>Pascagoula</t>
  </si>
  <si>
    <t>PGM</t>
  </si>
  <si>
    <t>Port Graham</t>
  </si>
  <si>
    <t>PGO</t>
  </si>
  <si>
    <t>Pagosa Spring</t>
  </si>
  <si>
    <t>PHD</t>
  </si>
  <si>
    <t>New Philadelphia</t>
  </si>
  <si>
    <t>PHK</t>
  </si>
  <si>
    <t>Pahokee</t>
  </si>
  <si>
    <t>PHL</t>
  </si>
  <si>
    <t>Philadelphia</t>
  </si>
  <si>
    <t>PHO</t>
  </si>
  <si>
    <t>Point Hope</t>
  </si>
  <si>
    <t>PIA</t>
  </si>
  <si>
    <t>Peoria</t>
  </si>
  <si>
    <t>PIB</t>
  </si>
  <si>
    <t>PIE</t>
  </si>
  <si>
    <t>PIH</t>
  </si>
  <si>
    <t>Pocatello</t>
  </si>
  <si>
    <t>PIM</t>
  </si>
  <si>
    <t>Pine Mountain</t>
  </si>
  <si>
    <t>PIP</t>
  </si>
  <si>
    <t>Pilot Point</t>
  </si>
  <si>
    <t>PIR</t>
  </si>
  <si>
    <t>Pierre</t>
  </si>
  <si>
    <t>PIT</t>
  </si>
  <si>
    <t>PIZ</t>
  </si>
  <si>
    <t>Point Lay</t>
  </si>
  <si>
    <t>PKA</t>
  </si>
  <si>
    <t>Napaskiak</t>
  </si>
  <si>
    <t>PKB</t>
  </si>
  <si>
    <t>Parkersburg</t>
  </si>
  <si>
    <t>PKD</t>
  </si>
  <si>
    <t>Park Rapids</t>
  </si>
  <si>
    <t>PLB</t>
  </si>
  <si>
    <t>PLN</t>
  </si>
  <si>
    <t>Pellston</t>
  </si>
  <si>
    <t>PLR</t>
  </si>
  <si>
    <t>Pell City</t>
  </si>
  <si>
    <t>PLY</t>
  </si>
  <si>
    <t>Plymounth</t>
  </si>
  <si>
    <t>PMD</t>
  </si>
  <si>
    <t>Palmdale</t>
  </si>
  <si>
    <t>PMH</t>
  </si>
  <si>
    <t>Portsmouth</t>
  </si>
  <si>
    <t>PML</t>
  </si>
  <si>
    <t>Port Moller</t>
  </si>
  <si>
    <t>PMX</t>
  </si>
  <si>
    <t>Palmer</t>
  </si>
  <si>
    <t>PNC</t>
  </si>
  <si>
    <t>Ponca City</t>
  </si>
  <si>
    <t>PNS</t>
  </si>
  <si>
    <t>Pensacola</t>
  </si>
  <si>
    <t>PNU</t>
  </si>
  <si>
    <t>Panguitch</t>
  </si>
  <si>
    <t>POB</t>
  </si>
  <si>
    <t>POC</t>
  </si>
  <si>
    <t>La Verne</t>
  </si>
  <si>
    <t>POE</t>
  </si>
  <si>
    <t>Fort Polk</t>
  </si>
  <si>
    <t>POU</t>
  </si>
  <si>
    <t>Poughkeepsie</t>
  </si>
  <si>
    <t>POY</t>
  </si>
  <si>
    <t>Powell Lovell</t>
  </si>
  <si>
    <t>PPA</t>
  </si>
  <si>
    <t>Pampa</t>
  </si>
  <si>
    <t>PPM</t>
  </si>
  <si>
    <t>Pompano Beach</t>
  </si>
  <si>
    <t>PPV</t>
  </si>
  <si>
    <t>Port Protection</t>
  </si>
  <si>
    <t>PQI</t>
  </si>
  <si>
    <t>Presque Isle</t>
  </si>
  <si>
    <t>PQS</t>
  </si>
  <si>
    <t>Pilot Station</t>
  </si>
  <si>
    <t>PRB</t>
  </si>
  <si>
    <t>Paso Robles</t>
  </si>
  <si>
    <t>PRC</t>
  </si>
  <si>
    <t>Prescott</t>
  </si>
  <si>
    <t>PRW</t>
  </si>
  <si>
    <t>Prentice</t>
  </si>
  <si>
    <t>PRZ</t>
  </si>
  <si>
    <t>Prineville</t>
  </si>
  <si>
    <t>PSB</t>
  </si>
  <si>
    <t>Philipsburg</t>
  </si>
  <si>
    <t>PSC</t>
  </si>
  <si>
    <t>Pasco</t>
  </si>
  <si>
    <t>PSE</t>
  </si>
  <si>
    <t>Ponce</t>
  </si>
  <si>
    <t>PSG</t>
  </si>
  <si>
    <t>Petersburg</t>
  </si>
  <si>
    <t>PSK</t>
  </si>
  <si>
    <t>PSM</t>
  </si>
  <si>
    <t>PSP</t>
  </si>
  <si>
    <t>Palm Springs</t>
  </si>
  <si>
    <t>PTA</t>
  </si>
  <si>
    <t>Port Alsworth</t>
  </si>
  <si>
    <t>PTB</t>
  </si>
  <si>
    <t>PTH</t>
  </si>
  <si>
    <t>Port Heiden</t>
  </si>
  <si>
    <t>PTU</t>
  </si>
  <si>
    <t>Platinum</t>
  </si>
  <si>
    <t>PUB</t>
  </si>
  <si>
    <t>Pueblo</t>
  </si>
  <si>
    <t>PUC</t>
  </si>
  <si>
    <t>Price</t>
  </si>
  <si>
    <t>PUW</t>
  </si>
  <si>
    <t>Pullman</t>
  </si>
  <si>
    <t>PVC</t>
  </si>
  <si>
    <t>Provincetown</t>
  </si>
  <si>
    <t>PVD</t>
  </si>
  <si>
    <t>Providence</t>
  </si>
  <si>
    <t>PVL</t>
  </si>
  <si>
    <t>Pikeville</t>
  </si>
  <si>
    <t>PVU</t>
  </si>
  <si>
    <t>Provo</t>
  </si>
  <si>
    <t>PWK</t>
  </si>
  <si>
    <t>PWM</t>
  </si>
  <si>
    <t>PWT</t>
  </si>
  <si>
    <t>Bremerton</t>
  </si>
  <si>
    <t>QMV</t>
  </si>
  <si>
    <t>Montvale</t>
  </si>
  <si>
    <t>RAL</t>
  </si>
  <si>
    <t>Riverside</t>
  </si>
  <si>
    <t>RAP</t>
  </si>
  <si>
    <t>Rapid City</t>
  </si>
  <si>
    <t>RBF</t>
  </si>
  <si>
    <t>Big Bear</t>
  </si>
  <si>
    <t>RBY</t>
  </si>
  <si>
    <t>Ruby</t>
  </si>
  <si>
    <t>RCA</t>
  </si>
  <si>
    <t>RCE</t>
  </si>
  <si>
    <t>Roche Harbor</t>
  </si>
  <si>
    <t>RDB</t>
  </si>
  <si>
    <t>Red Dog</t>
  </si>
  <si>
    <t>RDG</t>
  </si>
  <si>
    <t>Reading</t>
  </si>
  <si>
    <t>RDM</t>
  </si>
  <si>
    <t>Redmond</t>
  </si>
  <si>
    <t>RDR</t>
  </si>
  <si>
    <t>Red River</t>
  </si>
  <si>
    <t>RDU</t>
  </si>
  <si>
    <t>Raleigh/Durham</t>
  </si>
  <si>
    <t>RDV</t>
  </si>
  <si>
    <t>Red Devil</t>
  </si>
  <si>
    <t>REE</t>
  </si>
  <si>
    <t>RFD</t>
  </si>
  <si>
    <t>Rockford</t>
  </si>
  <si>
    <t>RFK</t>
  </si>
  <si>
    <t>RHI</t>
  </si>
  <si>
    <t>Rhinelander</t>
  </si>
  <si>
    <t>RIC</t>
  </si>
  <si>
    <t>RIF</t>
  </si>
  <si>
    <t>Richfield</t>
  </si>
  <si>
    <t>RIL</t>
  </si>
  <si>
    <t>Rifle</t>
  </si>
  <si>
    <t>RIV</t>
  </si>
  <si>
    <t>RIW</t>
  </si>
  <si>
    <t>Riverton</t>
  </si>
  <si>
    <t>RKD</t>
  </si>
  <si>
    <t>Rockland</t>
  </si>
  <si>
    <t>RKS</t>
  </si>
  <si>
    <t>Rock Springs</t>
  </si>
  <si>
    <t>RLD</t>
  </si>
  <si>
    <t>Richland</t>
  </si>
  <si>
    <t>RME</t>
  </si>
  <si>
    <t>RMP</t>
  </si>
  <si>
    <t>Rampart</t>
  </si>
  <si>
    <t>RMY</t>
  </si>
  <si>
    <t>Mariposa</t>
  </si>
  <si>
    <t>RND</t>
  </si>
  <si>
    <t>SAT</t>
  </si>
  <si>
    <t>San Antonio</t>
  </si>
  <si>
    <t>RNO</t>
  </si>
  <si>
    <t>Reno</t>
  </si>
  <si>
    <t>RNT</t>
  </si>
  <si>
    <t>Renton</t>
  </si>
  <si>
    <t>ROA</t>
  </si>
  <si>
    <t>Roanoke</t>
  </si>
  <si>
    <t>ROC</t>
  </si>
  <si>
    <t>Rochester</t>
  </si>
  <si>
    <t>ROL</t>
  </si>
  <si>
    <t>Roosevelt</t>
  </si>
  <si>
    <t>ROW</t>
  </si>
  <si>
    <t>Roswell</t>
  </si>
  <si>
    <t>RRL</t>
  </si>
  <si>
    <t>Merrill</t>
  </si>
  <si>
    <t>RSH</t>
  </si>
  <si>
    <t>Russian Mission</t>
  </si>
  <si>
    <t>RSJ</t>
  </si>
  <si>
    <t>RST</t>
  </si>
  <si>
    <t>RSW</t>
  </si>
  <si>
    <t>RUI</t>
  </si>
  <si>
    <t>Ruidoso</t>
  </si>
  <si>
    <t>RUT</t>
  </si>
  <si>
    <t>Rutland</t>
  </si>
  <si>
    <t>RVR</t>
  </si>
  <si>
    <t>RWI</t>
  </si>
  <si>
    <t>Rocky Mount</t>
  </si>
  <si>
    <t>SAF</t>
  </si>
  <si>
    <t>SAN</t>
  </si>
  <si>
    <t>San Diego</t>
  </si>
  <si>
    <t>SAV</t>
  </si>
  <si>
    <t>Savannah</t>
  </si>
  <si>
    <t>SBA</t>
  </si>
  <si>
    <t>Santa Barbara</t>
  </si>
  <si>
    <t>SBD</t>
  </si>
  <si>
    <t>San Bernardino</t>
  </si>
  <si>
    <t>SBN</t>
  </si>
  <si>
    <t>South Bend</t>
  </si>
  <si>
    <t>SBO</t>
  </si>
  <si>
    <t>Salina</t>
  </si>
  <si>
    <t>SBP</t>
  </si>
  <si>
    <t>SBT</t>
  </si>
  <si>
    <t>SBY</t>
  </si>
  <si>
    <t>Salisbury-Ocean City</t>
  </si>
  <si>
    <t>SCC</t>
  </si>
  <si>
    <t>Prudhoe Bay/Deadhorse</t>
  </si>
  <si>
    <t>SCE</t>
  </si>
  <si>
    <t>State College</t>
  </si>
  <si>
    <t>SCF</t>
  </si>
  <si>
    <t>SCH</t>
  </si>
  <si>
    <t>Schenectady</t>
  </si>
  <si>
    <t>SCJ</t>
  </si>
  <si>
    <t>Smith Cove</t>
  </si>
  <si>
    <t>SCK</t>
  </si>
  <si>
    <t>Stockton</t>
  </si>
  <si>
    <t>SCM</t>
  </si>
  <si>
    <t>Scammon Bay</t>
  </si>
  <si>
    <t>SDF</t>
  </si>
  <si>
    <t>SDM</t>
  </si>
  <si>
    <t>SDP</t>
  </si>
  <si>
    <t>Sand Point</t>
  </si>
  <si>
    <t>SDY</t>
  </si>
  <si>
    <t>Sidney</t>
  </si>
  <si>
    <t>SEA</t>
  </si>
  <si>
    <t>SEM</t>
  </si>
  <si>
    <t>Selma</t>
  </si>
  <si>
    <t>SES</t>
  </si>
  <si>
    <t>SFB</t>
  </si>
  <si>
    <t>SFO</t>
  </si>
  <si>
    <t>SFY</t>
  </si>
  <si>
    <t>Springfield</t>
  </si>
  <si>
    <t>SGF</t>
  </si>
  <si>
    <t>SGU</t>
  </si>
  <si>
    <t>Saint George</t>
  </si>
  <si>
    <t>SGY</t>
  </si>
  <si>
    <t>Skagway</t>
  </si>
  <si>
    <t>SHD</t>
  </si>
  <si>
    <t>Staunton</t>
  </si>
  <si>
    <t>SHG</t>
  </si>
  <si>
    <t>Shungnak</t>
  </si>
  <si>
    <t>SHH</t>
  </si>
  <si>
    <t>Shishmaref</t>
  </si>
  <si>
    <t>SHR</t>
  </si>
  <si>
    <t>Sheridan</t>
  </si>
  <si>
    <t>SHX</t>
  </si>
  <si>
    <t>Shageluk</t>
  </si>
  <si>
    <t>SIG</t>
  </si>
  <si>
    <t>SJU</t>
  </si>
  <si>
    <t>SIS</t>
  </si>
  <si>
    <t>Sishen</t>
  </si>
  <si>
    <t>SIT</t>
  </si>
  <si>
    <t>Sitka</t>
  </si>
  <si>
    <t>SIY</t>
  </si>
  <si>
    <t>Montague</t>
  </si>
  <si>
    <t>SJC</t>
  </si>
  <si>
    <t>SKA</t>
  </si>
  <si>
    <t>SKF</t>
  </si>
  <si>
    <t>SKK</t>
  </si>
  <si>
    <t>Shaktoolik</t>
  </si>
  <si>
    <t>SKW</t>
  </si>
  <si>
    <t>Skwentna</t>
  </si>
  <si>
    <t>SLC</t>
  </si>
  <si>
    <t>Salt Lake City</t>
  </si>
  <si>
    <t>SLE</t>
  </si>
  <si>
    <t>Salem</t>
  </si>
  <si>
    <t>SLK</t>
  </si>
  <si>
    <t>Saranac Lake</t>
  </si>
  <si>
    <t>SLN</t>
  </si>
  <si>
    <t>SLQ</t>
  </si>
  <si>
    <t>Sleetmute</t>
  </si>
  <si>
    <t>SMF</t>
  </si>
  <si>
    <t>SMK</t>
  </si>
  <si>
    <t>St Michael</t>
  </si>
  <si>
    <t>SMO</t>
  </si>
  <si>
    <t>Santa Monica</t>
  </si>
  <si>
    <t>SMX</t>
  </si>
  <si>
    <t>SNA</t>
  </si>
  <si>
    <t>SNP</t>
  </si>
  <si>
    <t>Saint Paul Island</t>
  </si>
  <si>
    <t>SOP</t>
  </si>
  <si>
    <t>Southern Pines</t>
  </si>
  <si>
    <t>SOV</t>
  </si>
  <si>
    <t>Seldovia</t>
  </si>
  <si>
    <t>SOW</t>
  </si>
  <si>
    <t>Show Low</t>
  </si>
  <si>
    <t>SPB</t>
  </si>
  <si>
    <t>STT</t>
  </si>
  <si>
    <t>St Thomas Island</t>
  </si>
  <si>
    <t>SPI</t>
  </si>
  <si>
    <t>SPS</t>
  </si>
  <si>
    <t>Wichita Falls</t>
  </si>
  <si>
    <t>SPW</t>
  </si>
  <si>
    <t>Spencer</t>
  </si>
  <si>
    <t>SQL</t>
  </si>
  <si>
    <t>SRQ</t>
  </si>
  <si>
    <t>Sarasota</t>
  </si>
  <si>
    <t>SRV</t>
  </si>
  <si>
    <t>Stony River</t>
  </si>
  <si>
    <t>SSC</t>
  </si>
  <si>
    <t>Sumter</t>
  </si>
  <si>
    <t>SSZ</t>
  </si>
  <si>
    <t>Santos</t>
  </si>
  <si>
    <t>STC</t>
  </si>
  <si>
    <t>Saint Cloud</t>
  </si>
  <si>
    <t>STG</t>
  </si>
  <si>
    <t>St George Island</t>
  </si>
  <si>
    <t>STP</t>
  </si>
  <si>
    <t>St Paul</t>
  </si>
  <si>
    <t>STQ</t>
  </si>
  <si>
    <t>St Marys</t>
  </si>
  <si>
    <t>STS</t>
  </si>
  <si>
    <t>SUN</t>
  </si>
  <si>
    <t>Sun Valley</t>
  </si>
  <si>
    <t>SUU</t>
  </si>
  <si>
    <t>Fairfield</t>
  </si>
  <si>
    <t>SUW</t>
  </si>
  <si>
    <t>Superior</t>
  </si>
  <si>
    <t>SUX</t>
  </si>
  <si>
    <t>Sioux City</t>
  </si>
  <si>
    <t>SVA</t>
  </si>
  <si>
    <t>Savoonga</t>
  </si>
  <si>
    <t>SVC</t>
  </si>
  <si>
    <t>Silver City</t>
  </si>
  <si>
    <t>SVH</t>
  </si>
  <si>
    <t>Statesville</t>
  </si>
  <si>
    <t>SVS</t>
  </si>
  <si>
    <t>Stevens Village</t>
  </si>
  <si>
    <t>SWD</t>
  </si>
  <si>
    <t>Seward</t>
  </si>
  <si>
    <t>SWF</t>
  </si>
  <si>
    <t>Newburgh</t>
  </si>
  <si>
    <t>SXP</t>
  </si>
  <si>
    <t>Sheldon Point</t>
  </si>
  <si>
    <t>SXQ</t>
  </si>
  <si>
    <t>Soldotna</t>
  </si>
  <si>
    <t>SYR</t>
  </si>
  <si>
    <t>Syracuse</t>
  </si>
  <si>
    <t>TAL</t>
  </si>
  <si>
    <t>Tanana</t>
  </si>
  <si>
    <t>TBN</t>
  </si>
  <si>
    <t>Fort Leonard Wood</t>
  </si>
  <si>
    <t>TCM</t>
  </si>
  <si>
    <t>Tacoma</t>
  </si>
  <si>
    <t>TCT</t>
  </si>
  <si>
    <t>Takotna</t>
  </si>
  <si>
    <t>TDW</t>
  </si>
  <si>
    <t>TEB</t>
  </si>
  <si>
    <t>Teterboro</t>
  </si>
  <si>
    <t>TEH</t>
  </si>
  <si>
    <t>Tetlin</t>
  </si>
  <si>
    <t>TEK</t>
  </si>
  <si>
    <t>Tatitlek</t>
  </si>
  <si>
    <t>TEX</t>
  </si>
  <si>
    <t>Telluride</t>
  </si>
  <si>
    <t>TGE</t>
  </si>
  <si>
    <t>Tuskegee</t>
  </si>
  <si>
    <t>THA</t>
  </si>
  <si>
    <t>Tullahoma</t>
  </si>
  <si>
    <t>TIK</t>
  </si>
  <si>
    <t>TKE</t>
  </si>
  <si>
    <t>Tenakee Springs</t>
  </si>
  <si>
    <t>TKJ</t>
  </si>
  <si>
    <t>Tok</t>
  </si>
  <si>
    <t>TLA</t>
  </si>
  <si>
    <t>Teller</t>
  </si>
  <si>
    <t>TLH</t>
  </si>
  <si>
    <t>Tallahassee</t>
  </si>
  <si>
    <t>TLJ</t>
  </si>
  <si>
    <t>Tatalina</t>
  </si>
  <si>
    <t>TLT</t>
  </si>
  <si>
    <t>Tuluksak</t>
  </si>
  <si>
    <t>TNC</t>
  </si>
  <si>
    <t>Tin City</t>
  </si>
  <si>
    <t>TNK</t>
  </si>
  <si>
    <t>Tununak</t>
  </si>
  <si>
    <t>TOA</t>
  </si>
  <si>
    <t>Torrance</t>
  </si>
  <si>
    <t>TOG</t>
  </si>
  <si>
    <t>Togiak Village</t>
  </si>
  <si>
    <t>TOL</t>
  </si>
  <si>
    <t>TOR</t>
  </si>
  <si>
    <t>Torrington</t>
  </si>
  <si>
    <t>TPH</t>
  </si>
  <si>
    <t>Tonopah</t>
  </si>
  <si>
    <t>TRI</t>
  </si>
  <si>
    <t>TSM</t>
  </si>
  <si>
    <t>Taos</t>
  </si>
  <si>
    <t>TSS</t>
  </si>
  <si>
    <t>TTN</t>
  </si>
  <si>
    <t>Trenton/Philadelphia</t>
  </si>
  <si>
    <t>TUL</t>
  </si>
  <si>
    <t>Tulsa</t>
  </si>
  <si>
    <t>TUP</t>
  </si>
  <si>
    <t>Tupelo</t>
  </si>
  <si>
    <t>TVC</t>
  </si>
  <si>
    <t>Traverse City</t>
  </si>
  <si>
    <t>TVF</t>
  </si>
  <si>
    <t>Thief River Falls</t>
  </si>
  <si>
    <t>TVL</t>
  </si>
  <si>
    <t>South Lake Tahoe</t>
  </si>
  <si>
    <t>TWA</t>
  </si>
  <si>
    <t>Twin Hills</t>
  </si>
  <si>
    <t>TWD</t>
  </si>
  <si>
    <t>Port Townsend</t>
  </si>
  <si>
    <t>TWF</t>
  </si>
  <si>
    <t>Twin Falls</t>
  </si>
  <si>
    <t>TXK</t>
  </si>
  <si>
    <t>Texarkana</t>
  </si>
  <si>
    <t>TYE</t>
  </si>
  <si>
    <t>Tyonek</t>
  </si>
  <si>
    <t>TYR</t>
  </si>
  <si>
    <t>Tyler</t>
  </si>
  <si>
    <t>TYS</t>
  </si>
  <si>
    <t>Knoxville</t>
  </si>
  <si>
    <t>TYZ</t>
  </si>
  <si>
    <t>Taylor</t>
  </si>
  <si>
    <t>UCA</t>
  </si>
  <si>
    <t>Utica</t>
  </si>
  <si>
    <t>UCE</t>
  </si>
  <si>
    <t>Eunice</t>
  </si>
  <si>
    <t>UDD</t>
  </si>
  <si>
    <t>UGN</t>
  </si>
  <si>
    <t>Lake County</t>
  </si>
  <si>
    <t>UIN</t>
  </si>
  <si>
    <t>Quincy</t>
  </si>
  <si>
    <t>UKI</t>
  </si>
  <si>
    <t>Ukiah</t>
  </si>
  <si>
    <t>UKT</t>
  </si>
  <si>
    <t>Quakertown</t>
  </si>
  <si>
    <t>UNK</t>
  </si>
  <si>
    <t>Unalakleet</t>
  </si>
  <si>
    <t>UNU</t>
  </si>
  <si>
    <t>UPP</t>
  </si>
  <si>
    <t>Upolu Point</t>
  </si>
  <si>
    <t>UST</t>
  </si>
  <si>
    <t>Saint Augustine</t>
  </si>
  <si>
    <t>UTM</t>
  </si>
  <si>
    <t>Tunica Municipal Airport</t>
  </si>
  <si>
    <t>VAD</t>
  </si>
  <si>
    <t>VLD</t>
  </si>
  <si>
    <t>Valdosta</t>
  </si>
  <si>
    <t>VAK</t>
  </si>
  <si>
    <t>Chevak</t>
  </si>
  <si>
    <t>VBG</t>
  </si>
  <si>
    <t>VCT</t>
  </si>
  <si>
    <t>VCV</t>
  </si>
  <si>
    <t>Victorville</t>
  </si>
  <si>
    <t>VDZ</t>
  </si>
  <si>
    <t>Valdez</t>
  </si>
  <si>
    <t>VEE</t>
  </si>
  <si>
    <t>Venetie</t>
  </si>
  <si>
    <t>VEL</t>
  </si>
  <si>
    <t>Vernal</t>
  </si>
  <si>
    <t>VGT</t>
  </si>
  <si>
    <t>VIS</t>
  </si>
  <si>
    <t>Visalia</t>
  </si>
  <si>
    <t>VJI</t>
  </si>
  <si>
    <t>Abingdon</t>
  </si>
  <si>
    <t>VNY</t>
  </si>
  <si>
    <t>VOK</t>
  </si>
  <si>
    <t>Camp Douglas</t>
  </si>
  <si>
    <t>VPS</t>
  </si>
  <si>
    <t>Valparaiso</t>
  </si>
  <si>
    <t>VQS</t>
  </si>
  <si>
    <t>Vieques</t>
  </si>
  <si>
    <t>VRB</t>
  </si>
  <si>
    <t>Vero Beach Regional Airport</t>
  </si>
  <si>
    <t>VSF</t>
  </si>
  <si>
    <t>WAA</t>
  </si>
  <si>
    <t>Wales</t>
  </si>
  <si>
    <t>WBB</t>
  </si>
  <si>
    <t>Stebbins</t>
  </si>
  <si>
    <t>WBI</t>
  </si>
  <si>
    <t>Boulder</t>
  </si>
  <si>
    <t>WBQ</t>
  </si>
  <si>
    <t>Beaver</t>
  </si>
  <si>
    <t>WBU</t>
  </si>
  <si>
    <t>WDB</t>
  </si>
  <si>
    <t>Deep Bay</t>
  </si>
  <si>
    <t>WDG</t>
  </si>
  <si>
    <t>Enid</t>
  </si>
  <si>
    <t>WFK</t>
  </si>
  <si>
    <t>Frenchville</t>
  </si>
  <si>
    <t>WHH</t>
  </si>
  <si>
    <t>WJF</t>
  </si>
  <si>
    <t>WKK</t>
  </si>
  <si>
    <t>Aleknagik</t>
  </si>
  <si>
    <t>WLK</t>
  </si>
  <si>
    <t>Selawik</t>
  </si>
  <si>
    <t>WMH</t>
  </si>
  <si>
    <t>WMK</t>
  </si>
  <si>
    <t>Meyers Chuck</t>
  </si>
  <si>
    <t>WMO</t>
  </si>
  <si>
    <t>White Mountain</t>
  </si>
  <si>
    <t>WNA</t>
  </si>
  <si>
    <t>Napakiak</t>
  </si>
  <si>
    <t>WRG</t>
  </si>
  <si>
    <t>Wrangell</t>
  </si>
  <si>
    <t>WRI</t>
  </si>
  <si>
    <t>Trenton</t>
  </si>
  <si>
    <t>WRL</t>
  </si>
  <si>
    <t>Worland</t>
  </si>
  <si>
    <t>WSG</t>
  </si>
  <si>
    <t>WSH</t>
  </si>
  <si>
    <t>Shirley</t>
  </si>
  <si>
    <t>WSN</t>
  </si>
  <si>
    <t>South Naknek</t>
  </si>
  <si>
    <t>WST</t>
  </si>
  <si>
    <t>Westerly</t>
  </si>
  <si>
    <t>WSX</t>
  </si>
  <si>
    <t>Westsound</t>
  </si>
  <si>
    <t>WTK</t>
  </si>
  <si>
    <t>Noatak</t>
  </si>
  <si>
    <t>WTL</t>
  </si>
  <si>
    <t>Tuntutuliak</t>
  </si>
  <si>
    <t>WTR</t>
  </si>
  <si>
    <t>WWP</t>
  </si>
  <si>
    <t>Whale Pass</t>
  </si>
  <si>
    <t>WWT</t>
  </si>
  <si>
    <t>Newtok</t>
  </si>
  <si>
    <t>WYS</t>
  </si>
  <si>
    <t>West Yellowstone</t>
  </si>
  <si>
    <t>XMD</t>
  </si>
  <si>
    <t>XNA</t>
  </si>
  <si>
    <t>XWA</t>
  </si>
  <si>
    <t>BASIN INTERNATIONAL</t>
  </si>
  <si>
    <t>YAK</t>
  </si>
  <si>
    <t>Yakutat</t>
  </si>
  <si>
    <t>YIP</t>
  </si>
  <si>
    <t>YKM</t>
  </si>
  <si>
    <t>Yakima</t>
  </si>
  <si>
    <t>YKN</t>
  </si>
  <si>
    <t>Yankton</t>
  </si>
  <si>
    <t>YNG</t>
  </si>
  <si>
    <t>Youngstown</t>
  </si>
  <si>
    <t>YUM</t>
  </si>
  <si>
    <t>Yuma</t>
  </si>
  <si>
    <t>ZFV</t>
  </si>
  <si>
    <t>Philadelphia Rail</t>
  </si>
  <si>
    <t>ZNC</t>
  </si>
  <si>
    <t>Nyac</t>
  </si>
  <si>
    <t>ZVE</t>
  </si>
  <si>
    <t>New Haven Rail Station</t>
  </si>
  <si>
    <t>ZWI</t>
  </si>
  <si>
    <t>Wilmington RailRoad</t>
  </si>
  <si>
    <t>CYR</t>
  </si>
  <si>
    <t>Colonia</t>
  </si>
  <si>
    <t>MVD</t>
  </si>
  <si>
    <t>Montevideo</t>
  </si>
  <si>
    <t>PDP</t>
  </si>
  <si>
    <t>Punta Del Este</t>
  </si>
  <si>
    <t>AZN</t>
  </si>
  <si>
    <t>Andizhan</t>
  </si>
  <si>
    <t>BHK</t>
  </si>
  <si>
    <t>Bukhara</t>
  </si>
  <si>
    <t>FEG</t>
  </si>
  <si>
    <t>Fergana</t>
  </si>
  <si>
    <t>KSQ</t>
  </si>
  <si>
    <t>Karshi</t>
  </si>
  <si>
    <t>NCU</t>
  </si>
  <si>
    <t>Nukus</t>
  </si>
  <si>
    <t>NMA</t>
  </si>
  <si>
    <t>Namangan</t>
  </si>
  <si>
    <t>NVI</t>
  </si>
  <si>
    <t>Navoi Airport</t>
  </si>
  <si>
    <t>SKD</t>
  </si>
  <si>
    <t>Samarkand</t>
  </si>
  <si>
    <t>TAS</t>
  </si>
  <si>
    <t>Tashkent</t>
  </si>
  <si>
    <t>TMJ</t>
  </si>
  <si>
    <t>Termez</t>
  </si>
  <si>
    <t>UGC</t>
  </si>
  <si>
    <t>Urgench</t>
  </si>
  <si>
    <t>BQU</t>
  </si>
  <si>
    <t>St. Vincent and The Grenadines</t>
  </si>
  <si>
    <t>CIW</t>
  </si>
  <si>
    <t>Canouan Island</t>
  </si>
  <si>
    <t>PLI</t>
  </si>
  <si>
    <t>SVD</t>
  </si>
  <si>
    <t>St Vincent</t>
  </si>
  <si>
    <t>UNI</t>
  </si>
  <si>
    <t>Union Island</t>
  </si>
  <si>
    <t>AAO</t>
  </si>
  <si>
    <t>Anaco</t>
  </si>
  <si>
    <t>AGV</t>
  </si>
  <si>
    <t>Acarigua</t>
  </si>
  <si>
    <t>BLA</t>
  </si>
  <si>
    <t>BNS</t>
  </si>
  <si>
    <t>Barinas</t>
  </si>
  <si>
    <t>BRM</t>
  </si>
  <si>
    <t>Barquisimeto</t>
  </si>
  <si>
    <t>CAJ</t>
  </si>
  <si>
    <t>Canaima</t>
  </si>
  <si>
    <t>CBL</t>
  </si>
  <si>
    <t>Ciudad Bolivar</t>
  </si>
  <si>
    <t>CCS</t>
  </si>
  <si>
    <t>Caracas</t>
  </si>
  <si>
    <t>CUM</t>
  </si>
  <si>
    <t>Cumana</t>
  </si>
  <si>
    <t>CUP</t>
  </si>
  <si>
    <t>Carupano</t>
  </si>
  <si>
    <t>CZE</t>
  </si>
  <si>
    <t>Coro</t>
  </si>
  <si>
    <t>ELX</t>
  </si>
  <si>
    <t>El Tigre</t>
  </si>
  <si>
    <t>GUI</t>
  </si>
  <si>
    <t>Guiria</t>
  </si>
  <si>
    <t>GUQ</t>
  </si>
  <si>
    <t>Guanare</t>
  </si>
  <si>
    <t>KAV</t>
  </si>
  <si>
    <t>Kavanayen</t>
  </si>
  <si>
    <t>LFR</t>
  </si>
  <si>
    <t>La Fria</t>
  </si>
  <si>
    <t>LRV</t>
  </si>
  <si>
    <t>Los Roques</t>
  </si>
  <si>
    <t>LSP</t>
  </si>
  <si>
    <t>Las Piedras</t>
  </si>
  <si>
    <t>MAR</t>
  </si>
  <si>
    <t>Maracaibo</t>
  </si>
  <si>
    <t>MRD</t>
  </si>
  <si>
    <t>MUN</t>
  </si>
  <si>
    <t>Maturin</t>
  </si>
  <si>
    <t>MYC</t>
  </si>
  <si>
    <t>Maracay</t>
  </si>
  <si>
    <t>PBL</t>
  </si>
  <si>
    <t>Puerto Cabello</t>
  </si>
  <si>
    <t>PDZ</t>
  </si>
  <si>
    <t>Pedernales</t>
  </si>
  <si>
    <t>PMV</t>
  </si>
  <si>
    <t>Porlamar</t>
  </si>
  <si>
    <t>PYH</t>
  </si>
  <si>
    <t>Puerto Ayacucho</t>
  </si>
  <si>
    <t>PZO</t>
  </si>
  <si>
    <t>Puerto Ordaz</t>
  </si>
  <si>
    <t>SFD</t>
  </si>
  <si>
    <t>San Fernando De Apure</t>
  </si>
  <si>
    <t>SOM</t>
  </si>
  <si>
    <t>San Tome</t>
  </si>
  <si>
    <t>STB</t>
  </si>
  <si>
    <t>Santa Barbara Ed</t>
  </si>
  <si>
    <t>STD</t>
  </si>
  <si>
    <t>SVZ</t>
  </si>
  <si>
    <t>TUV</t>
  </si>
  <si>
    <t>Tucupita</t>
  </si>
  <si>
    <t>VIG</t>
  </si>
  <si>
    <t>El Vigia</t>
  </si>
  <si>
    <t>VLN</t>
  </si>
  <si>
    <t>VLV</t>
  </si>
  <si>
    <t>Valera</t>
  </si>
  <si>
    <t>EIS</t>
  </si>
  <si>
    <t>Beef Island</t>
  </si>
  <si>
    <t>NGD</t>
  </si>
  <si>
    <t>Anegada</t>
  </si>
  <si>
    <t>TOV</t>
  </si>
  <si>
    <t>Tortola</t>
  </si>
  <si>
    <t>VIJ</t>
  </si>
  <si>
    <t>Virgin Gorda</t>
  </si>
  <si>
    <t>SSB</t>
  </si>
  <si>
    <t>STX</t>
  </si>
  <si>
    <t>St Croix Island</t>
  </si>
  <si>
    <t>US Virgin Islands</t>
  </si>
  <si>
    <t>BMV</t>
  </si>
  <si>
    <t>Banmethuot</t>
  </si>
  <si>
    <t>CAH</t>
  </si>
  <si>
    <t>Ca Mau</t>
  </si>
  <si>
    <t>CXR</t>
  </si>
  <si>
    <t>Cam Ranh</t>
  </si>
  <si>
    <t>DAD</t>
  </si>
  <si>
    <t>Da Nang</t>
  </si>
  <si>
    <t>DIN</t>
  </si>
  <si>
    <t>Dien Bien Phu</t>
  </si>
  <si>
    <t>DLI</t>
  </si>
  <si>
    <t>Dalat</t>
  </si>
  <si>
    <t>HAN</t>
  </si>
  <si>
    <t>Hanoi</t>
  </si>
  <si>
    <t>HPH</t>
  </si>
  <si>
    <t>Haiphong</t>
  </si>
  <si>
    <t>HUI</t>
  </si>
  <si>
    <t>Hue</t>
  </si>
  <si>
    <t>NHA</t>
  </si>
  <si>
    <t>Nha Trang</t>
  </si>
  <si>
    <t>PQC</t>
  </si>
  <si>
    <t>Phu Quoc</t>
  </si>
  <si>
    <t>PXU</t>
  </si>
  <si>
    <t>Pleiku</t>
  </si>
  <si>
    <t>SGN</t>
  </si>
  <si>
    <t>Ho Chi Minh City</t>
  </si>
  <si>
    <t>SQH</t>
  </si>
  <si>
    <t>Son-La</t>
  </si>
  <si>
    <t>TBB</t>
  </si>
  <si>
    <t>Tuy Hoa</t>
  </si>
  <si>
    <t>UIH</t>
  </si>
  <si>
    <t>Qui Nhon</t>
  </si>
  <si>
    <t>VCA</t>
  </si>
  <si>
    <t>Can Tho</t>
  </si>
  <si>
    <t>VCL</t>
  </si>
  <si>
    <t>Chulai Airport</t>
  </si>
  <si>
    <t>VCS</t>
  </si>
  <si>
    <t>Con Dao Coong Airport</t>
  </si>
  <si>
    <t>VDH</t>
  </si>
  <si>
    <t>Dong Hoi</t>
  </si>
  <si>
    <t>VII</t>
  </si>
  <si>
    <t>Vinh City</t>
  </si>
  <si>
    <t>VKG</t>
  </si>
  <si>
    <t>Rach Gia</t>
  </si>
  <si>
    <t>AUY</t>
  </si>
  <si>
    <t>Aneityum</t>
  </si>
  <si>
    <t>AWD</t>
  </si>
  <si>
    <t>Aniwa</t>
  </si>
  <si>
    <t>CCV</t>
  </si>
  <si>
    <t>Craig Cove</t>
  </si>
  <si>
    <t>DLY</t>
  </si>
  <si>
    <t>Dillons Bay</t>
  </si>
  <si>
    <t>EAE</t>
  </si>
  <si>
    <t>Emae</t>
  </si>
  <si>
    <t>FTA</t>
  </si>
  <si>
    <t>Futuna Island</t>
  </si>
  <si>
    <t>IPA</t>
  </si>
  <si>
    <t>Ipota</t>
  </si>
  <si>
    <t>LNB</t>
  </si>
  <si>
    <t>Lamen Bay</t>
  </si>
  <si>
    <t>LNE</t>
  </si>
  <si>
    <t>Lonorore</t>
  </si>
  <si>
    <t>LOD</t>
  </si>
  <si>
    <t>Longana</t>
  </si>
  <si>
    <t>LPM</t>
  </si>
  <si>
    <t>Lamap</t>
  </si>
  <si>
    <t>MTV</t>
  </si>
  <si>
    <t>Mota Lava</t>
  </si>
  <si>
    <t>MWF</t>
  </si>
  <si>
    <t>Maewo</t>
  </si>
  <si>
    <t>NUS</t>
  </si>
  <si>
    <t>Norsup</t>
  </si>
  <si>
    <t>OLJ</t>
  </si>
  <si>
    <t>Olpoi</t>
  </si>
  <si>
    <t>PBJ</t>
  </si>
  <si>
    <t>Paama</t>
  </si>
  <si>
    <t>SLH</t>
  </si>
  <si>
    <t>Sola</t>
  </si>
  <si>
    <t>SON</t>
  </si>
  <si>
    <t>Espiritu Santo</t>
  </si>
  <si>
    <t>SSR</t>
  </si>
  <si>
    <t>Sara</t>
  </si>
  <si>
    <t>SWJ</t>
  </si>
  <si>
    <t>South West Bay</t>
  </si>
  <si>
    <t>TAH</t>
  </si>
  <si>
    <t>Tanna</t>
  </si>
  <si>
    <t>TGH</t>
  </si>
  <si>
    <t>Tongoa</t>
  </si>
  <si>
    <t>TOH</t>
  </si>
  <si>
    <t>Torres</t>
  </si>
  <si>
    <t>ULB</t>
  </si>
  <si>
    <t>Ulei</t>
  </si>
  <si>
    <t>VLI</t>
  </si>
  <si>
    <t>Port Vila</t>
  </si>
  <si>
    <t>VLS</t>
  </si>
  <si>
    <t>Valesdir</t>
  </si>
  <si>
    <t>WLH</t>
  </si>
  <si>
    <t>Walaha</t>
  </si>
  <si>
    <t>ZGU</t>
  </si>
  <si>
    <t>Gaua</t>
  </si>
  <si>
    <t>FUT</t>
  </si>
  <si>
    <t>WLS</t>
  </si>
  <si>
    <t>Wallis Island</t>
  </si>
  <si>
    <t>AAU</t>
  </si>
  <si>
    <t>Asau</t>
  </si>
  <si>
    <t>APW</t>
  </si>
  <si>
    <t>Apia</t>
  </si>
  <si>
    <t>FGI</t>
  </si>
  <si>
    <t>MXS</t>
  </si>
  <si>
    <t>Maota Savaii Is</t>
  </si>
  <si>
    <t>PRN</t>
  </si>
  <si>
    <t>Pristina</t>
  </si>
  <si>
    <t>AAY</t>
  </si>
  <si>
    <t>Al Ghaydah</t>
  </si>
  <si>
    <t>ADE</t>
  </si>
  <si>
    <t>Aden</t>
  </si>
  <si>
    <t>AXK</t>
  </si>
  <si>
    <t>Ataq</t>
  </si>
  <si>
    <t>GXF</t>
  </si>
  <si>
    <t>Seiyun</t>
  </si>
  <si>
    <t>HOD</t>
  </si>
  <si>
    <t>Hodeidah</t>
  </si>
  <si>
    <t>IHN</t>
  </si>
  <si>
    <t>Qishn</t>
  </si>
  <si>
    <t>RIY</t>
  </si>
  <si>
    <t>Riyan Mukalla</t>
  </si>
  <si>
    <t>SAH</t>
  </si>
  <si>
    <t>Sana'a</t>
  </si>
  <si>
    <t>SCT</t>
  </si>
  <si>
    <t>Socotra</t>
  </si>
  <si>
    <t>TAI</t>
  </si>
  <si>
    <t>Taiz</t>
  </si>
  <si>
    <t>DZA</t>
  </si>
  <si>
    <t>Dzaoudzi</t>
  </si>
  <si>
    <t>AAM</t>
  </si>
  <si>
    <t>Mala Mala</t>
  </si>
  <si>
    <t>ALJ</t>
  </si>
  <si>
    <t>Alexander Bay</t>
  </si>
  <si>
    <t>BFN</t>
  </si>
  <si>
    <t>Bloemfontein</t>
  </si>
  <si>
    <t>BIY</t>
  </si>
  <si>
    <t>Bisho</t>
  </si>
  <si>
    <t>CPT</t>
  </si>
  <si>
    <t>Cape Town</t>
  </si>
  <si>
    <t>DUR</t>
  </si>
  <si>
    <t>Durban</t>
  </si>
  <si>
    <t>ELS</t>
  </si>
  <si>
    <t>East London</t>
  </si>
  <si>
    <t>EMG</t>
  </si>
  <si>
    <t>Empangeni</t>
  </si>
  <si>
    <t>GRJ</t>
  </si>
  <si>
    <t>George</t>
  </si>
  <si>
    <t>HDS</t>
  </si>
  <si>
    <t>Hoedspruit</t>
  </si>
  <si>
    <t>HLA</t>
  </si>
  <si>
    <t>Lanseria</t>
  </si>
  <si>
    <t>HZV</t>
  </si>
  <si>
    <t>Hazyview</t>
  </si>
  <si>
    <t>JNB</t>
  </si>
  <si>
    <t>Johannesburg</t>
  </si>
  <si>
    <t>JOH</t>
  </si>
  <si>
    <t>Port St Johns</t>
  </si>
  <si>
    <t>KIM</t>
  </si>
  <si>
    <t>Kimberley</t>
  </si>
  <si>
    <t>KLZ</t>
  </si>
  <si>
    <t>Kleinzee</t>
  </si>
  <si>
    <t>LLE</t>
  </si>
  <si>
    <t>Malelane</t>
  </si>
  <si>
    <t>LMR</t>
  </si>
  <si>
    <t>Lime Acres</t>
  </si>
  <si>
    <t>LTA</t>
  </si>
  <si>
    <t>Tzaneen</t>
  </si>
  <si>
    <t>MGH</t>
  </si>
  <si>
    <t>Margate</t>
  </si>
  <si>
    <t>MQP</t>
  </si>
  <si>
    <t>Nelspruit</t>
  </si>
  <si>
    <t>MZY</t>
  </si>
  <si>
    <t>Mossel Bay</t>
  </si>
  <si>
    <t>NCS</t>
  </si>
  <si>
    <t>NLP</t>
  </si>
  <si>
    <t>Nelspruit (Mbombela)</t>
  </si>
  <si>
    <t>NTY</t>
  </si>
  <si>
    <t>Sun City</t>
  </si>
  <si>
    <t>OUH</t>
  </si>
  <si>
    <t>Oudtshoorn</t>
  </si>
  <si>
    <t>PBZ</t>
  </si>
  <si>
    <t>Plettenberg Bay</t>
  </si>
  <si>
    <t>PHW</t>
  </si>
  <si>
    <t>Phalaborwa</t>
  </si>
  <si>
    <t>PLZ</t>
  </si>
  <si>
    <t>Port Elizabeth</t>
  </si>
  <si>
    <t>PRY</t>
  </si>
  <si>
    <t>Pretoria</t>
  </si>
  <si>
    <t>PTG</t>
  </si>
  <si>
    <t>Pietersburg</t>
  </si>
  <si>
    <t>PZB</t>
  </si>
  <si>
    <t>Pietermaritzburg</t>
  </si>
  <si>
    <t>RCB</t>
  </si>
  <si>
    <t>Richards Bay</t>
  </si>
  <si>
    <t>SBU</t>
  </si>
  <si>
    <t>Springbok</t>
  </si>
  <si>
    <t>SZK</t>
  </si>
  <si>
    <t>Skukuza</t>
  </si>
  <si>
    <t>THY</t>
  </si>
  <si>
    <t>Thohoyandou</t>
  </si>
  <si>
    <t>ULD</t>
  </si>
  <si>
    <t>Ulundi</t>
  </si>
  <si>
    <t>UTN</t>
  </si>
  <si>
    <t>Upington</t>
  </si>
  <si>
    <t>UTT</t>
  </si>
  <si>
    <t>Umtata</t>
  </si>
  <si>
    <t>VIR</t>
  </si>
  <si>
    <t>WKF</t>
  </si>
  <si>
    <t>KAA</t>
  </si>
  <si>
    <t>Kasama</t>
  </si>
  <si>
    <t>KIW</t>
  </si>
  <si>
    <t>Kitwe</t>
  </si>
  <si>
    <t>LUN</t>
  </si>
  <si>
    <t>Lusaka</t>
  </si>
  <si>
    <t>LVI</t>
  </si>
  <si>
    <t>Livingstone</t>
  </si>
  <si>
    <t>MFU</t>
  </si>
  <si>
    <t>Mfuwe</t>
  </si>
  <si>
    <t>NLA</t>
  </si>
  <si>
    <t>Ndola</t>
  </si>
  <si>
    <t>ZKB</t>
  </si>
  <si>
    <t>Kasaba Bay</t>
  </si>
  <si>
    <t>BFO</t>
  </si>
  <si>
    <t>Buffalo Range</t>
  </si>
  <si>
    <t>BUQ</t>
  </si>
  <si>
    <t>Bulawayo</t>
  </si>
  <si>
    <t>BZH</t>
  </si>
  <si>
    <t>Bumi Hills</t>
  </si>
  <si>
    <t>HRE</t>
  </si>
  <si>
    <t>Harare</t>
  </si>
  <si>
    <t>HWN</t>
  </si>
  <si>
    <t>Hwange Nat Park</t>
  </si>
  <si>
    <t>KAB</t>
  </si>
  <si>
    <t>Kariba</t>
  </si>
  <si>
    <t>VFA</t>
  </si>
  <si>
    <t>Victoria Falls</t>
  </si>
  <si>
    <t>Dates:</t>
  </si>
  <si>
    <t>Dates are based on MIDT Data.  MIDT lags by 3-5 days there</t>
  </si>
  <si>
    <t>Weekly</t>
  </si>
  <si>
    <t>Notes</t>
  </si>
  <si>
    <t>Source</t>
  </si>
  <si>
    <t>Static</t>
  </si>
  <si>
    <t>Data File</t>
  </si>
  <si>
    <t>Sherpa Rating
1=Dk Grn
2=Lt Grn
3=Yellow
4=Orange
0=unk</t>
  </si>
  <si>
    <t>Manual Updates - Update on Monday's</t>
  </si>
  <si>
    <t>https://www.cheapoair.com/support/coronavirus-alert</t>
  </si>
  <si>
    <t>FP Search Current Week</t>
  </si>
  <si>
    <t>FP week runs from Sun-Sat</t>
  </si>
  <si>
    <t>FP Search Data</t>
  </si>
  <si>
    <t>VAR FP Searches vs Previous Week list as percentage growth</t>
  </si>
  <si>
    <t>WoW Variance</t>
  </si>
  <si>
    <t>FP Destiantion as a % of total Searches</t>
  </si>
  <si>
    <t>FP CR % Current Week (Search vs Bookings)</t>
  </si>
  <si>
    <t>FP CR % vs Previous Week</t>
  </si>
  <si>
    <t>FP `21 Tickets (through 15Jun) ** change to week - same as searches</t>
  </si>
  <si>
    <t>FP tickets as % of Total Tickets</t>
  </si>
  <si>
    <t>FP CUBE Booked Data</t>
  </si>
  <si>
    <t>FP Tickets `21 indexed vs `19 - change to week</t>
  </si>
  <si>
    <t>MIDT Market PAX Current Week</t>
  </si>
  <si>
    <t>MIDT - Amadeus https://qliksense.travel-intelligence.com/</t>
  </si>
  <si>
    <t>MIDT Variance Week over Week</t>
  </si>
  <si>
    <t>MIDT Market as a % of total</t>
  </si>
  <si>
    <t>?? SEM Spend</t>
  </si>
  <si>
    <t>??</t>
  </si>
  <si>
    <t>_Transaction Date.Transaction Date</t>
  </si>
  <si>
    <t>(Multiple Items)</t>
  </si>
  <si>
    <t>_Transaction Date.Week Number</t>
  </si>
  <si>
    <t>25</t>
  </si>
  <si>
    <t>Row Labels</t>
  </si>
  <si>
    <t>BPAxs</t>
  </si>
  <si>
    <t>06/13/2021-06/19/2021</t>
  </si>
  <si>
    <t>Grand Total</t>
  </si>
  <si>
    <t xml:space="preserve">Week Of: </t>
  </si>
  <si>
    <t>Current Week (CW)</t>
  </si>
  <si>
    <t xml:space="preserve"> </t>
  </si>
  <si>
    <t>FP Searches Current Week</t>
  </si>
  <si>
    <t>FP Searches Previous Week</t>
  </si>
  <si>
    <t>FP Destination as a % of total Searches</t>
  </si>
  <si>
    <t>FP Current Week Tickets</t>
  </si>
  <si>
    <t>FP Previous Week</t>
  </si>
  <si>
    <t>CW tickets as % of Total Weekly Tickets</t>
  </si>
  <si>
    <t>?? SEM Spend - MOAS</t>
  </si>
  <si>
    <t>amaica</t>
  </si>
  <si>
    <t xml:space="preserve"> Subtotal</t>
  </si>
  <si>
    <t>Countries</t>
  </si>
  <si>
    <t>Counts  #1</t>
  </si>
  <si>
    <t>Open for travel. COVID-19 testing or quarantine is not required.</t>
  </si>
  <si>
    <t>Counts #2</t>
  </si>
  <si>
    <t>Open for travel with required COVID-19 testing.</t>
  </si>
  <si>
    <t>Counts #3</t>
  </si>
  <si>
    <t>Open for travel with required COVID-19 testing and quarantine upon arrival.</t>
  </si>
  <si>
    <t>Counts #4</t>
  </si>
  <si>
    <t>Travel is only open for returning citizens and those meeting strict requirements.</t>
  </si>
  <si>
    <t>Counts Unknown</t>
  </si>
  <si>
    <t>Unknown</t>
  </si>
  <si>
    <t>Booking Data</t>
  </si>
  <si>
    <t>CUBE DATA</t>
  </si>
  <si>
    <t>10.7.2.13</t>
  </si>
  <si>
    <t>Suppliers</t>
  </si>
  <si>
    <t>Farebuzz, Others, WK Travel, Travelong</t>
  </si>
  <si>
    <t>US Point of Sales Only</t>
  </si>
  <si>
    <t>Portals</t>
  </si>
  <si>
    <t>CheapOair, OneTravel, Getsetfly, Farebuzz</t>
  </si>
  <si>
    <t>Origin Country</t>
  </si>
  <si>
    <t>Dates</t>
  </si>
  <si>
    <t>Pulled for Weekly Data - 1 week</t>
  </si>
  <si>
    <t>Ticket Status</t>
  </si>
  <si>
    <t>ATK, STK Only</t>
  </si>
  <si>
    <t>Output</t>
  </si>
  <si>
    <t>Bpaxs - ticket counts only</t>
  </si>
  <si>
    <t>Search Data</t>
  </si>
  <si>
    <t>Search CUBE</t>
  </si>
  <si>
    <t>Pulled for 1 week only compared to previous week</t>
  </si>
  <si>
    <t>Total Searches</t>
  </si>
  <si>
    <t>Air SVB CR - conversion rate by week</t>
  </si>
  <si>
    <t>MIDT</t>
  </si>
  <si>
    <t>Point of Sale USA</t>
  </si>
  <si>
    <t>POS USA - Agency Competition US, rest of market (unspecified)</t>
  </si>
  <si>
    <t>Access only previous week data - matched as close to dates in CUBE as possible, but 1-2 days off due to delay in MIDT data</t>
  </si>
  <si>
    <t>Applied pax counts for All Market based on Destination Country</t>
  </si>
  <si>
    <t>Point of Comencement</t>
  </si>
  <si>
    <t xml:space="preserve">POC - US </t>
  </si>
  <si>
    <t>Screenshot of Filter in MIDT:</t>
  </si>
  <si>
    <t>Data I download and apply to report</t>
  </si>
  <si>
    <t>Supplier Group</t>
  </si>
  <si>
    <t>Air Actual Origin.Country</t>
  </si>
  <si>
    <t>All</t>
  </si>
  <si>
    <t>Status</t>
  </si>
  <si>
    <t>Portal</t>
  </si>
  <si>
    <t>_Lead Days.Period</t>
  </si>
  <si>
    <t xml:space="preserve">2019 Comp </t>
  </si>
  <si>
    <t>Previous Week</t>
  </si>
  <si>
    <t>Current Week</t>
  </si>
  <si>
    <t>2019 Comp</t>
  </si>
  <si>
    <t>Year</t>
  </si>
  <si>
    <t>Week Number</t>
  </si>
  <si>
    <t>2019</t>
  </si>
  <si>
    <t>2021</t>
  </si>
  <si>
    <t>Country</t>
  </si>
  <si>
    <t>24</t>
  </si>
  <si>
    <t>Saint Vincent and the Grenadines</t>
  </si>
  <si>
    <t>Air Origin.Country</t>
  </si>
  <si>
    <t>_Transaction Date.Month</t>
  </si>
  <si>
    <t>Values</t>
  </si>
  <si>
    <t>Air Searches</t>
  </si>
  <si>
    <t>Air CR SvB</t>
  </si>
  <si>
    <t>ttl line</t>
  </si>
  <si>
    <t>YTD May 2021 vs YTD May 2020</t>
  </si>
  <si>
    <t>Destination Country Code</t>
  </si>
  <si>
    <t>Mkt</t>
  </si>
  <si>
    <t>vs. prev</t>
  </si>
  <si>
    <t>TA</t>
  </si>
  <si>
    <t>Competitor</t>
  </si>
  <si>
    <t>Comp</t>
  </si>
  <si>
    <t>SX</t>
  </si>
  <si>
    <t>CW</t>
  </si>
  <si>
    <t>SS</t>
  </si>
  <si>
    <t>-</t>
  </si>
  <si>
    <t>BL</t>
  </si>
  <si>
    <t>BQ</t>
  </si>
  <si>
    <t>IM</t>
  </si>
  <si>
    <t>JE</t>
  </si>
  <si>
    <t>SJ</t>
  </si>
  <si>
    <t>AX</t>
  </si>
  <si>
    <t>GG</t>
  </si>
  <si>
    <t>TL</t>
  </si>
  <si>
    <t>TOTAL</t>
  </si>
  <si>
    <t>May 2021 vs Apr 2021</t>
  </si>
  <si>
    <t>Weekly Info</t>
  </si>
  <si>
    <t>OriginCountryName</t>
  </si>
  <si>
    <t>OriginCountry</t>
  </si>
  <si>
    <t>DestCountryName</t>
  </si>
  <si>
    <t>DestCountry</t>
  </si>
  <si>
    <t>Platform</t>
  </si>
  <si>
    <t>FP_TotalRevenueUSD</t>
  </si>
  <si>
    <t>Sum of FP_TotalRevenueUSD</t>
  </si>
  <si>
    <t>COST</t>
  </si>
  <si>
    <t>MOAS($)</t>
  </si>
  <si>
    <t>MOAS(%)</t>
  </si>
  <si>
    <t>SEM revenue should be taken from a query of this form</t>
  </si>
  <si>
    <t>Mobile Site</t>
  </si>
  <si>
    <t>Desktop Site</t>
  </si>
  <si>
    <t>(blank)</t>
  </si>
  <si>
    <t>Sum of Cost</t>
  </si>
  <si>
    <t xml:space="preserve">I will add SEM costs next week where we pull from the API's </t>
  </si>
  <si>
    <t>There might be an internal table where Amit P. is putting the aggregated data, might be worth pulling from there.</t>
  </si>
  <si>
    <t>The MOAS = Revenue -Cost</t>
  </si>
  <si>
    <t>unknown</t>
  </si>
  <si>
    <t>AD</t>
  </si>
  <si>
    <t>LI</t>
  </si>
  <si>
    <t>KP</t>
  </si>
  <si>
    <t>United States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</si>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</sst>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[$$-409]* #,##0_);_([$$-409]* \(#,##0\);_([$$-409]* &quot;-&quot;??_);_(@_)"/>
  </numFmts>
  <fonts count="17" x14ac:knownFonts="1">
    <font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Segoe UI"/>
      <family val="2"/>
    </font>
    <font>
      <sz val="11"/>
      <name val="Calibri"/>
      <family val="2"/>
      <scheme val="minor"/>
    </font>
    <font>
      <b/>
      <i/>
      <sz val="10"/>
      <color theme="4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CF0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rgb="FFD9E1F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7" tint="-0.249977111117893"/>
      </top>
      <bottom style="medium">
        <color theme="7" tint="-0.249977111117893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5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0" fillId="0" borderId="1" xfId="0" applyBorder="1"/>
    <xf numFmtId="3" fontId="0" fillId="0" borderId="1" xfId="0" applyNumberFormat="1" applyBorder="1"/>
    <xf numFmtId="10" fontId="0" fillId="0" borderId="1" xfId="0" applyNumberFormat="1" applyBorder="1"/>
    <xf numFmtId="164" fontId="0" fillId="5" borderId="1" xfId="2" applyNumberFormat="1" applyFont="1" applyFill="1" applyBorder="1"/>
    <xf numFmtId="0" fontId="0" fillId="0" borderId="1" xfId="0" applyNumberFormat="1" applyBorder="1"/>
    <xf numFmtId="0" fontId="4" fillId="6" borderId="1" xfId="0" applyFont="1" applyFill="1" applyBorder="1"/>
    <xf numFmtId="3" fontId="4" fillId="6" borderId="1" xfId="0" applyNumberFormat="1" applyFont="1" applyFill="1" applyBorder="1"/>
    <xf numFmtId="164" fontId="4" fillId="6" borderId="1" xfId="2" applyNumberFormat="1" applyFont="1" applyFill="1" applyBorder="1"/>
    <xf numFmtId="0" fontId="6" fillId="0" borderId="0" xfId="0" applyFont="1"/>
    <xf numFmtId="0" fontId="5" fillId="7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11" borderId="0" xfId="0" applyFont="1" applyFill="1"/>
    <xf numFmtId="0" fontId="4" fillId="11" borderId="0" xfId="0" applyFont="1" applyFill="1" applyAlignment="1">
      <alignment wrapText="1"/>
    </xf>
    <xf numFmtId="165" fontId="0" fillId="0" borderId="0" xfId="1" applyNumberFormat="1" applyFont="1"/>
    <xf numFmtId="165" fontId="7" fillId="9" borderId="0" xfId="1" applyNumberFormat="1" applyFont="1" applyFill="1" applyAlignment="1">
      <alignment horizontal="center" vertical="center" wrapText="1"/>
    </xf>
    <xf numFmtId="165" fontId="2" fillId="0" borderId="0" xfId="1" applyNumberFormat="1" applyFont="1"/>
    <xf numFmtId="0" fontId="6" fillId="0" borderId="0" xfId="0" applyFont="1" applyAlignment="1">
      <alignment horizontal="center"/>
    </xf>
    <xf numFmtId="165" fontId="6" fillId="0" borderId="0" xfId="1" applyNumberFormat="1" applyFont="1" applyAlignment="1">
      <alignment horizontal="center"/>
    </xf>
    <xf numFmtId="9" fontId="2" fillId="0" borderId="0" xfId="2" applyFont="1"/>
    <xf numFmtId="164" fontId="7" fillId="9" borderId="0" xfId="2" applyNumberFormat="1" applyFont="1" applyFill="1" applyAlignment="1">
      <alignment horizontal="center" vertical="center" wrapText="1"/>
    </xf>
    <xf numFmtId="164" fontId="2" fillId="0" borderId="0" xfId="2" applyNumberFormat="1" applyFont="1"/>
    <xf numFmtId="10" fontId="7" fillId="9" borderId="0" xfId="2" applyNumberFormat="1" applyFont="1" applyFill="1" applyAlignment="1">
      <alignment horizontal="center" vertical="center" wrapText="1"/>
    </xf>
    <xf numFmtId="164" fontId="2" fillId="0" borderId="0" xfId="0" applyNumberFormat="1" applyFont="1"/>
    <xf numFmtId="165" fontId="7" fillId="10" borderId="0" xfId="1" applyNumberFormat="1" applyFont="1" applyFill="1" applyAlignment="1">
      <alignment horizontal="center" vertical="center" wrapText="1"/>
    </xf>
    <xf numFmtId="9" fontId="7" fillId="10" borderId="0" xfId="2" applyFont="1" applyFill="1" applyAlignment="1">
      <alignment horizontal="center" vertical="center" wrapText="1"/>
    </xf>
    <xf numFmtId="9" fontId="0" fillId="0" borderId="1" xfId="2" applyFont="1" applyBorder="1"/>
    <xf numFmtId="165" fontId="1" fillId="11" borderId="0" xfId="1" applyNumberFormat="1" applyFont="1" applyFill="1" applyAlignment="1">
      <alignment horizontal="center" vertical="center" wrapText="1"/>
    </xf>
    <xf numFmtId="164" fontId="1" fillId="11" borderId="0" xfId="2" applyNumberFormat="1" applyFont="1" applyFill="1" applyAlignment="1">
      <alignment horizontal="center" vertical="center" wrapText="1"/>
    </xf>
    <xf numFmtId="165" fontId="0" fillId="0" borderId="0" xfId="0" applyNumberFormat="1"/>
    <xf numFmtId="165" fontId="0" fillId="0" borderId="0" xfId="0" pivotButton="1" applyNumberFormat="1"/>
    <xf numFmtId="0" fontId="5" fillId="0" borderId="2" xfId="0" applyFont="1" applyBorder="1"/>
    <xf numFmtId="0" fontId="5" fillId="0" borderId="2" xfId="0" applyNumberFormat="1" applyFont="1" applyBorder="1"/>
    <xf numFmtId="10" fontId="5" fillId="0" borderId="2" xfId="0" applyNumberFormat="1" applyFont="1" applyBorder="1"/>
    <xf numFmtId="10" fontId="2" fillId="0" borderId="0" xfId="2" applyNumberFormat="1" applyFont="1" applyAlignment="1">
      <alignment horizontal="center"/>
    </xf>
    <xf numFmtId="0" fontId="4" fillId="12" borderId="0" xfId="0" applyFont="1" applyFill="1"/>
    <xf numFmtId="3" fontId="4" fillId="12" borderId="0" xfId="0" applyNumberFormat="1" applyFont="1" applyFill="1"/>
    <xf numFmtId="10" fontId="2" fillId="0" borderId="0" xfId="0" applyNumberFormat="1" applyFont="1"/>
    <xf numFmtId="10" fontId="2" fillId="0" borderId="0" xfId="2" applyNumberFormat="1" applyFont="1"/>
    <xf numFmtId="165" fontId="2" fillId="0" borderId="0" xfId="0" applyNumberFormat="1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0" fontId="2" fillId="5" borderId="0" xfId="0" applyNumberFormat="1" applyFont="1" applyFill="1" applyAlignment="1">
      <alignment horizontal="center"/>
    </xf>
    <xf numFmtId="164" fontId="2" fillId="5" borderId="0" xfId="0" applyNumberFormat="1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10" fontId="0" fillId="0" borderId="0" xfId="2" applyNumberFormat="1" applyFont="1"/>
    <xf numFmtId="10" fontId="1" fillId="11" borderId="0" xfId="2" applyNumberFormat="1" applyFont="1" applyFill="1" applyAlignment="1">
      <alignment horizontal="center" vertical="center" wrapText="1"/>
    </xf>
    <xf numFmtId="165" fontId="2" fillId="0" borderId="4" xfId="1" applyNumberFormat="1" applyFont="1" applyBorder="1"/>
    <xf numFmtId="165" fontId="2" fillId="0" borderId="0" xfId="1" applyNumberFormat="1" applyFont="1" applyBorder="1"/>
    <xf numFmtId="164" fontId="12" fillId="0" borderId="0" xfId="2" applyNumberFormat="1" applyFont="1" applyBorder="1" applyAlignment="1">
      <alignment vertical="center" wrapText="1"/>
    </xf>
    <xf numFmtId="10" fontId="2" fillId="5" borderId="0" xfId="2" applyNumberFormat="1" applyFont="1" applyFill="1" applyBorder="1" applyAlignment="1">
      <alignment horizontal="center"/>
    </xf>
    <xf numFmtId="10" fontId="2" fillId="0" borderId="0" xfId="0" applyNumberFormat="1" applyFont="1" applyBorder="1"/>
    <xf numFmtId="10" fontId="2" fillId="0" borderId="5" xfId="2" applyNumberFormat="1" applyFont="1" applyBorder="1"/>
    <xf numFmtId="10" fontId="2" fillId="0" borderId="0" xfId="2" applyNumberFormat="1" applyFont="1" applyBorder="1"/>
    <xf numFmtId="164" fontId="2" fillId="5" borderId="5" xfId="2" applyNumberFormat="1" applyFont="1" applyFill="1" applyBorder="1"/>
    <xf numFmtId="0" fontId="2" fillId="15" borderId="3" xfId="0" applyFont="1" applyFill="1" applyBorder="1" applyAlignment="1">
      <alignment horizontal="center"/>
    </xf>
    <xf numFmtId="0" fontId="13" fillId="0" borderId="1" xfId="0" applyFont="1" applyFill="1" applyBorder="1"/>
    <xf numFmtId="3" fontId="13" fillId="0" borderId="1" xfId="0" applyNumberFormat="1" applyFont="1" applyFill="1" applyBorder="1"/>
    <xf numFmtId="0" fontId="0" fillId="0" borderId="0" xfId="0" applyAlignment="1">
      <alignment horizontal="left"/>
    </xf>
    <xf numFmtId="0" fontId="14" fillId="0" borderId="0" xfId="0" applyFont="1"/>
    <xf numFmtId="0" fontId="15" fillId="0" borderId="0" xfId="0" applyFont="1" applyFill="1" applyBorder="1" applyAlignment="1">
      <alignment wrapText="1"/>
    </xf>
    <xf numFmtId="0" fontId="0" fillId="16" borderId="0" xfId="0" applyFill="1"/>
    <xf numFmtId="0" fontId="8" fillId="0" borderId="0" xfId="0" applyFont="1" applyAlignment="1">
      <alignment wrapText="1"/>
    </xf>
    <xf numFmtId="0" fontId="5" fillId="0" borderId="0" xfId="0" applyFont="1"/>
    <xf numFmtId="0" fontId="16" fillId="17" borderId="6" xfId="0" applyFont="1" applyFill="1" applyBorder="1" applyAlignment="1">
      <alignment wrapText="1"/>
    </xf>
    <xf numFmtId="0" fontId="16" fillId="17" borderId="7" xfId="0" applyFont="1" applyFill="1" applyBorder="1" applyAlignment="1">
      <alignment wrapText="1"/>
    </xf>
    <xf numFmtId="9" fontId="0" fillId="0" borderId="0" xfId="0" applyNumberFormat="1"/>
    <xf numFmtId="166" fontId="15" fillId="0" borderId="0" xfId="0" applyNumberFormat="1" applyFont="1" applyFill="1" applyBorder="1" applyAlignment="1">
      <alignment wrapText="1"/>
    </xf>
    <xf numFmtId="166" fontId="0" fillId="0" borderId="0" xfId="0" applyNumberFormat="1"/>
    <xf numFmtId="9" fontId="2" fillId="0" borderId="0" xfId="0" applyNumberFormat="1" applyFont="1"/>
    <xf numFmtId="9" fontId="1" fillId="13" borderId="0" xfId="0" applyNumberFormat="1" applyFont="1" applyFill="1" applyAlignment="1">
      <alignment horizontal="center" vertical="center" wrapText="1"/>
    </xf>
    <xf numFmtId="9" fontId="2" fillId="0" borderId="0" xfId="1" applyNumberFormat="1" applyFont="1"/>
    <xf numFmtId="165" fontId="0" fillId="14" borderId="0" xfId="0" applyNumberFormat="1" applyFill="1"/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/>
    </xf>
    <xf numFmtId="9" fontId="5" fillId="0" borderId="1" xfId="2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5" fillId="0" borderId="0" xfId="0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52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center"/>
    </dxf>
    <dxf>
      <alignment horizontal="center"/>
    </dxf>
    <dxf>
      <fill>
        <patternFill patternType="solid"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 tint="-4.9989318521683403E-2"/>
        </patternFill>
      </fill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  <border outline="0">
        <left style="medium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ECF0F8"/>
        </patternFill>
      </fill>
      <alignment horizontal="center" vertical="bottom" textRotation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outline="0">
        <right style="medium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</dxf>
    <dxf>
      <font>
        <color rgb="FF9C0006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b val="0"/>
        <i/>
        <color rgb="FFFF0000"/>
      </font>
    </dxf>
  </dxfs>
  <tableStyles count="0" defaultTableStyle="TableStyleMedium2" defaultPivotStyle="PivotStyleLight16"/>
  <colors>
    <mruColors>
      <color rgb="FFECF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38101</xdr:colOff>
      <xdr:row>15</xdr:row>
      <xdr:rowOff>88900</xdr:rowOff>
    </xdr:from>
    <xdr:to>
      <xdr:col>2</xdr:col>
      <xdr:colOff>2552701</xdr:colOff>
      <xdr:row>17</xdr:row>
      <xdr:rowOff>82128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9D315E-1666-4CDB-9E43-C6022D78A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7751" y="2863850"/>
          <a:ext cx="2514600" cy="36152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48326</xdr:rowOff>
    </xdr:from>
    <xdr:to>
      <xdr:col>18</xdr:col>
      <xdr:colOff>96774</xdr:colOff>
      <xdr:row>70</xdr:row>
      <xdr:rowOff>17823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81AADC-9AE3-4979-9BBB-5050F8E41B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2584"/>
        <a:stretch/>
      </xdr:blipFill>
      <xdr:spPr>
        <a:xfrm>
          <a:off x="1371600" y="6464366"/>
          <a:ext cx="13584174" cy="6370297"/>
        </a:xfrm>
        <a:prstGeom prst="rect">
          <a:avLst/>
        </a:prstGeom>
      </xdr:spPr>
    </xdr:pic>
    <xdr:clientData/>
  </xdr:twoCellAnchor>
  <xdr:twoCellAnchor>
    <xdr:from>
      <xdr:col>2</xdr:col>
      <xdr:colOff>259080</xdr:colOff>
      <xdr:row>61</xdr:row>
      <xdr:rowOff>106680</xdr:rowOff>
    </xdr:from>
    <xdr:to>
      <xdr:col>2</xdr:col>
      <xdr:colOff>960120</xdr:colOff>
      <xdr:row>64</xdr:row>
      <xdr:rowOff>22860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82C6F24-DAAF-42F6-B1C5-C3275B2ACA24}"/>
            </a:ext>
          </a:extLst>
        </xdr:cNvPr>
        <xdr:cNvSpPr/>
      </xdr:nvSpPr>
      <xdr:spPr>
        <a:xfrm>
          <a:off x="2514600" y="11277600"/>
          <a:ext cx="701040" cy="464820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358140</xdr:colOff>
      <xdr:row>41</xdr:row>
      <xdr:rowOff>10226</xdr:rowOff>
    </xdr:from>
    <xdr:to>
      <xdr:col>2</xdr:col>
      <xdr:colOff>22860</xdr:colOff>
      <xdr:row>43</xdr:row>
      <xdr:rowOff>109286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6EA3955-D1C3-446C-99CB-C3212059EC8B}"/>
            </a:ext>
          </a:extLst>
        </xdr:cNvPr>
        <xdr:cNvSpPr/>
      </xdr:nvSpPr>
      <xdr:spPr>
        <a:xfrm>
          <a:off x="1577340" y="7523546"/>
          <a:ext cx="701040" cy="464820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259080</xdr:colOff>
      <xdr:row>34</xdr:row>
      <xdr:rowOff>15240</xdr:rowOff>
    </xdr:from>
    <xdr:to>
      <xdr:col>3</xdr:col>
      <xdr:colOff>281940</xdr:colOff>
      <xdr:row>54</xdr:row>
      <xdr:rowOff>129540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CDE236F-510E-4A76-B5CF-8AD138E59923}"/>
            </a:ext>
          </a:extLst>
        </xdr:cNvPr>
        <xdr:cNvCxnSpPr/>
      </xdr:nvCxnSpPr>
      <xdr:spPr>
        <a:xfrm flipH="1">
          <a:off x="5189220" y="6248400"/>
          <a:ext cx="22860" cy="3771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257175</xdr:colOff>
      <xdr:row>1</xdr:row>
      <xdr:rowOff>190500</xdr:rowOff>
    </xdr:from>
    <xdr:to>
      <xdr:col>23</xdr:col>
      <xdr:colOff>561975</xdr:colOff>
      <xdr:row>6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5F8CB2-6096-4C8C-BF09-E6AA4E57C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3575" y="762000"/>
          <a:ext cx="4572000" cy="2076450"/>
        </a:xfrm>
        <a:prstGeom prst="rect">
          <a:avLst/>
        </a:prstGeom>
      </xdr:spPr>
    </xdr:pic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y Warner" refreshedDate="44370.641948958335" backgroundQuery="1" createdVersion="7" refreshedVersion="7" minRefreshableVersion="3" recordCount="0" supportSubquery="1" supportAdvancedDrill="1" xr:uid="{EB801BD6-8BDC-45E8-8406-5FA32F23446B}">
  <cacheSource type="external" connectionId="1"/>
  <cacheFields count="22">
    <cacheField name="[_Transaction Date].[Transaction Date].[Year]" caption="Year" numFmtId="0" hierarchy="23" level="1">
      <sharedItems containsSemiMixedTypes="0" containsString="0"/>
    </cacheField>
    <cacheField name="[_Transaction Date].[Transaction Date].[Quarter]" caption="Quarter" numFmtId="0" hierarchy="23" level="2">
      <sharedItems containsSemiMixedTypes="0" containsString="0"/>
    </cacheField>
    <cacheField name="[_Transaction Date].[Transaction Date].[Month]" caption="Month" numFmtId="0" hierarchy="23" level="3">
      <sharedItems containsSemiMixedTypes="0" containsString="0"/>
    </cacheField>
    <cacheField name="[_Transaction Date].[Transaction Date].[Week]" caption="Week" numFmtId="0" hierarchy="23" level="4">
      <sharedItems containsSemiMixedTypes="0" containsString="0"/>
    </cacheField>
    <cacheField name="[_Transaction Date].[Transaction Date].[Date]" caption="Date" numFmtId="0" hierarchy="23" level="5">
      <sharedItems containsSemiMixedTypes="0" containsString="0"/>
    </cacheField>
    <cacheField name="[_Transaction Date].[Transaction Date].[Quarter].[Year Num]" caption="Year Num" propertyName="Year Num" numFmtId="0" hierarchy="23" level="2" memberPropertyField="1">
      <sharedItems containsSemiMixedTypes="0" containsString="0"/>
    </cacheField>
    <cacheField name="[_Transaction Date].[Transaction Date].[Month].[Quarter Num Of Year]" caption="Quarter Num Of Year" propertyName="Quarter Num Of Year" numFmtId="0" hierarchy="23" level="3" memberPropertyField="1">
      <sharedItems containsSemiMixedTypes="0" containsString="0"/>
    </cacheField>
    <cacheField name="[_Transaction Date].[Transaction Date].[Week].[Month Num Of Year]" caption="Month Num Of Year" propertyName="Month Num Of Year" numFmtId="0" hierarchy="23" level="4" memberPropertyField="1">
      <sharedItems containsSemiMixedTypes="0" containsString="0"/>
    </cacheField>
    <cacheField name="[_Transaction Date].[Transaction Date].[Date].[Day]" caption="Day" propertyName="Day" numFmtId="0" hierarchy="23" level="5" memberPropertyField="1">
      <sharedItems containsSemiMixedTypes="0" containsString="0"/>
    </cacheField>
    <cacheField name="[_Transaction Date].[Transaction Date].[Date].[Full Date]" caption="Full Date" propertyName="Full Date" numFmtId="0" hierarchy="23" level="5" memberPropertyField="1">
      <sharedItems containsSemiMixedTypes="0" containsString="0"/>
    </cacheField>
    <cacheField name="[_Transaction Date].[Transaction Date].[Date].[Is US Civil Holiday]" caption="Is US Civil Holiday" propertyName="Is US Civil Holiday" numFmtId="0" hierarchy="23" level="5" memberPropertyField="1">
      <sharedItems containsSemiMixedTypes="0" containsString="0"/>
    </cacheField>
    <cacheField name="[_Transaction Date].[Transaction Date].[Date].[Is Weekday]" caption="Is Weekday" propertyName="Is Weekday" numFmtId="0" hierarchy="23" level="5" memberPropertyField="1">
      <sharedItems containsSemiMixedTypes="0" containsString="0"/>
    </cacheField>
    <cacheField name="[_Transaction Date].[Transaction Date].[Date].[Month]" caption="Month" propertyName="Month" numFmtId="0" hierarchy="23" level="5" memberPropertyField="1">
      <sharedItems containsSemiMixedTypes="0" containsString="0"/>
    </cacheField>
    <cacheField name="[_Transaction Date].[Transaction Date].[Date].[Report Date]" caption="Report Date" propertyName="Report Date" numFmtId="0" hierarchy="23" level="5" memberPropertyField="1">
      <sharedItems containsSemiMixedTypes="0" containsString="0"/>
    </cacheField>
    <cacheField name="[_Transaction Date].[Transaction Date].[Date].[Week]" caption="Week" propertyName="Week" numFmtId="0" hierarchy="23" level="5" memberPropertyField="1">
      <sharedItems containsSemiMixedTypes="0" containsString="0"/>
    </cacheField>
    <cacheField name="[_Transaction Date].[Transaction Date].[Date].[Week Number]" caption="Week Number" propertyName="Week Number" numFmtId="0" hierarchy="23" level="5" memberPropertyField="1">
      <sharedItems containsSemiMixedTypes="0" containsString="0"/>
    </cacheField>
    <cacheField name="[_Transaction Date].[Transaction Date].[Date].[Weekday]" caption="Weekday" propertyName="Weekday" numFmtId="0" hierarchy="23" level="5" memberPropertyField="1">
      <sharedItems containsSemiMixedTypes="0" containsString="0"/>
    </cacheField>
    <cacheField name="[_Transaction Date].[Transaction Date].[Date].[Year]" caption="Year" propertyName="Year" numFmtId="0" hierarchy="23" level="5" memberPropertyField="1">
      <sharedItems containsSemiMixedTypes="0" containsString="0"/>
    </cacheField>
    <cacheField name="[_Transaction Date].[Week Number].[Week Number]" caption="Week Number" numFmtId="0" hierarchy="25" level="1">
      <sharedItems count="1">
        <s v="[_Transaction Date].[Week Number].&amp;[25]" c="25"/>
      </sharedItems>
    </cacheField>
    <cacheField name="[_Transaction Date].[Week].[Week]" caption="Week" numFmtId="0" hierarchy="24" level="1" mappingCount="1">
      <sharedItems count="1">
        <s v="[_Transaction Date].[Week].&amp;[06/13/2021-06/19/2021]&amp;[6]" c="06/13/2021-06/19/2021" cp="1">
          <x/>
        </s>
      </sharedItems>
      <mpMap v="20"/>
    </cacheField>
    <cacheField name="[_Transaction Date].[Week].[Week].[Month Num Of Year]" caption="Month Num Of Year" propertyName="Month Num Of Year" numFmtId="0" hierarchy="24" level="1" memberPropertyField="1">
      <sharedItems count="1">
        <s v="JUN"/>
      </sharedItems>
    </cacheField>
    <cacheField name="[Measures].[BPAxs]" caption="BPAxs" numFmtId="0" hierarchy="390" level="32767"/>
  </cacheFields>
  <cacheHierarchies count="483">
    <cacheHierarchy uniqueName="[_Affiliates].[Affiliate Group]" caption="Affiliate Group" attribute="1" defaultMemberUniqueName="[_Affiliates].[Affiliate Group].[All]" allUniqueName="[_Affiliates].[Affiliate Group].[All]" dimensionUniqueName="[_Affiliates]" displayFolder="" count="0" unbalanced="0"/>
    <cacheHierarchy uniqueName="[_Affiliates].[Affiliate Group Hierarchy]" caption="Affiliate Group Hierarchy" defaultMemberUniqueName="[_Affiliates].[Affiliate Group Hierarchy].[All]" allUniqueName="[_Affiliates].[Affiliate Group Hierarchy].[All]" dimensionUniqueName="[_Affiliates]" displayFolder="" count="0" unbalanced="0"/>
    <cacheHierarchy uniqueName="[_Affiliates].[Affiliates]" caption="Affiliates" attribute="1" keyAttribute="1" defaultMemberUniqueName="[_Affiliates].[Affiliates].[All]" allUniqueName="[_Affiliates].[Affiliates].[All]" dimensionUniqueName="[_Affiliates]" displayFolder="" count="0" unbalanced="0"/>
    <cacheHierarchy uniqueName="[_Application Type].[Types]" caption="Types" attribute="1" keyAttribute="1" defaultMemberUniqueName="[_Application Type].[Types].[All]" allUniqueName="[_Application Type].[Types].[All]" dimensionUniqueName="[_Application Type]" displayFolder="" count="0" unbalanced="0"/>
    <cacheHierarchy uniqueName="[_Booking Status].[Status]" caption="Status" attribute="1" keyAttribute="1" defaultMemberUniqueName="[_Booking Status].[Status].[All]" allUniqueName="[_Booking Status].[Status].[All]" dimensionUniqueName="[_Booking Status]" displayFolder="" count="0" unbalanced="0"/>
    <cacheHierarchy uniqueName="[_GDS].[GDS]" caption="GDS" attribute="1" keyAttribute="1" defaultMemberUniqueName="[_GDS].[GDS].[All]" allUniqueName="[_GDS].[GDS].[All]" dimensionUniqueName="[_GDS]" displayFolder="" count="0" unbalanced="0"/>
    <cacheHierarchy uniqueName="[_GDS].[GDS Groups]" caption="GDS Groups" defaultMemberUniqueName="[_GDS].[GDS Groups].[All]" allUniqueName="[_GDS].[GDS Groups].[All]" dimensionUniqueName="[_GDS]" displayFolder="" count="0" unbalanced="0"/>
    <cacheHierarchy uniqueName="[_GDS].[GDS Type]" caption="GDS Type" attribute="1" defaultMemberUniqueName="[_GDS].[GDS Type].[All]" allUniqueName="[_GDS].[GDS Type].[All]" dimensionUniqueName="[_GDS]" displayFolder="" count="0" unbalanced="0"/>
    <cacheHierarchy uniqueName="[_Hour].[Hour]" caption="Hour" attribute="1" keyAttribute="1" defaultMemberUniqueName="[_Hour].[Hour].[All]" allUniqueName="[_Hour].[Hour].[All]" dimensionUniqueName="[_Hour]" displayFolder="" count="0" unbalanced="0"/>
    <cacheHierarchy uniqueName="[_IP Region].[IP Location]" caption="IP Location" defaultMemberUniqueName="[_IP Region].[IP Location].[All]" allUniqueName="[_IP Region].[IP Location].[All]" dimensionUniqueName="[_IP Region]" displayFolder="" count="0" unbalanced="0"/>
    <cacheHierarchy uniqueName="[_Is Domestic Booking].[Value]" caption="_Is Domestic Booking.Value" attribute="1" keyAttribute="1" defaultMemberUniqueName="[_Is Domestic Booking].[Value].[All]" allUniqueName="[_Is Domestic Booking].[Value].[All]" dimensionUniqueName="[_Is Domestic Booking]" displayFolder="" count="0" unbalanced="0"/>
    <cacheHierarchy uniqueName="[_Lead Days].[Days]" caption="_Lead Days.Days" attribute="1" keyAttribute="1" defaultMemberUniqueName="[_Lead Days].[Days].[All]" allUniqueName="[_Lead Days].[Days].[All]" dimensionUniqueName="[_Lead Days]" displayFolder="" count="0" unbalanced="0"/>
    <cacheHierarchy uniqueName="[_Lead Days].[Days Group]" caption="_Lead Days.Days Group" attribute="1" defaultMemberUniqueName="[_Lead Days].[Days Group].[All]" allUniqueName="[_Lead Days].[Days Group].[All]" dimensionUniqueName="[_Lead Days]" displayFolder="" count="0" unbalanced="0"/>
    <cacheHierarchy uniqueName="[_Lead Days].[Period]" caption="_Lead Days.Period" defaultMemberUniqueName="[_Lead Days].[Period].[All]" allUniqueName="[_Lead Days].[Period].[All]" dimensionUniqueName="[_Lead Days]" displayFolder="" count="0" unbalanced="0"/>
    <cacheHierarchy uniqueName="[_Portal].[Portal]" caption="Portal" defaultMemberUniqueName="[_Portal].[Portal].[All]" allUniqueName="[_Portal].[Portal].[All]" dimensionUniqueName="[_Portal]" displayFolder="" count="0" unbalanced="0"/>
    <cacheHierarchy uniqueName="[_Portal].[Portal Group]" caption="Portal Group" attribute="1" defaultMemberUniqueName="[_Portal].[Portal Group].[All]" allUniqueName="[_Portal].[Portal Group].[All]" dimensionUniqueName="[_Portal]" displayFolder="" count="0" unbalanced="0"/>
    <cacheHierarchy uniqueName="[_Portal].[Portals]" caption="Portals" attribute="1" keyAttribute="1" defaultMemberUniqueName="[_Portal].[Portals].[All]" allUniqueName="[_Portal].[Portals].[All]" dimensionUniqueName="[_Portal]" displayFolder="" count="0" unbalanced="0"/>
    <cacheHierarchy uniqueName="[_Transaction Date].[Day]" caption="_Transaction Date.Day" attribute="1" time="1" defaultMemberUniqueName="[_Transaction Date].[Day].[All]" allUniqueName="[_Transaction Date].[Day].[All]" dimensionUniqueName="[_Transaction Date]" displayFolder="" count="0" unbalanced="0"/>
    <cacheHierarchy uniqueName="[_Transaction Date].[Full Date]" caption="_Transaction Date.Full Date" attribute="1" time="1" defaultMemberUniqueName="[_Transaction Date].[Full Date].[All]" allUniqueName="[_Transaction Date].[Full Date].[All]" dimensionUniqueName="[_Transaction Date]" displayFolder="" count="0" unbalanced="0"/>
    <cacheHierarchy uniqueName="[_Transaction Date].[Is US Civil Holiday]" caption="_Transaction Date.Is US Civil Holiday" attribute="1" time="1" defaultMemberUniqueName="[_Transaction Date].[Is US Civil Holiday].[All]" allUniqueName="[_Transaction Date].[Is US Civil Holiday].[All]" dimensionUniqueName="[_Transaction Date]" displayFolder="" count="0" unbalanced="0"/>
    <cacheHierarchy uniqueName="[_Transaction Date].[Is Weekday]" caption="_Transaction Date.Is Weekday" attribute="1" time="1" defaultMemberUniqueName="[_Transaction Date].[Is Weekday].[All]" allUniqueName="[_Transaction Date].[Is Weekday].[All]" dimensionUniqueName="[_Transaction Date]" displayFolder="" count="0" unbalanced="0"/>
    <cacheHierarchy uniqueName="[_Transaction Date].[Month]" caption="_Transaction Date.Month" attribute="1" time="1" defaultMemberUniqueName="[_Transaction Date].[Month].[All]" allUniqueName="[_Transaction Date].[Month].[All]" dimensionUniqueName="[_Transaction Date]" displayFolder="" count="0" unbalanced="0"/>
    <cacheHierarchy uniqueName="[_Transaction Date].[Month Day]" caption="_Transaction Date.Month Day" attribute="1" time="1" defaultMemberUniqueName="[_Transaction Date].[Month Day].[All]" allUniqueName="[_Transaction Date].[Month Day].[All]" dimensionUniqueName="[_Transaction Date]" displayFolder="" count="0" unbalanced="0"/>
    <cacheHierarchy uniqueName="[_Transaction Date].[Transaction Date]" caption="_Transaction Date.Transaction Date" time="1" defaultMemberUniqueName="[_Transaction Date].[Transaction Date].[All]" allUniqueName="[_Transaction Date].[Transaction Date].[All]" dimensionUniqueName="[_Transaction Date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_Transaction Date].[Week]" caption="_Transaction Date.Week" attribute="1" time="1" defaultMemberUniqueName="[_Transaction Date].[Week].[All]" allUniqueName="[_Transaction Date].[Week].[All]" dimensionUniqueName="[_Transaction Date]" displayFolder="" count="2" unbalanced="0">
      <fieldsUsage count="2">
        <fieldUsage x="-1"/>
        <fieldUsage x="19"/>
      </fieldsUsage>
    </cacheHierarchy>
    <cacheHierarchy uniqueName="[_Transaction Date].[Week Number]" caption="_Transaction Date.Week Number" attribute="1" time="1" defaultMemberUniqueName="[_Transaction Date].[Week Number].[All]" allUniqueName="[_Transaction Date].[Week Number].[All]" dimensionUniqueName="[_Transaction Date]" displayFolder="" count="2" unbalanced="0">
      <fieldsUsage count="2">
        <fieldUsage x="-1"/>
        <fieldUsage x="18"/>
      </fieldsUsage>
    </cacheHierarchy>
    <cacheHierarchy uniqueName="[_Transaction Date].[Weekday]" caption="_Transaction Date.Weekday" attribute="1" time="1" defaultMemberUniqueName="[_Transaction Date].[Weekday].[All]" allUniqueName="[_Transaction Date].[Weekday].[All]" dimensionUniqueName="[_Transaction Date]" displayFolder="" count="0" unbalanced="0"/>
    <cacheHierarchy uniqueName="[_Transaction Date].[Year]" caption="_Transaction Date.Year" attribute="1" time="1" defaultMemberUniqueName="[_Transaction Date].[Year].[All]" allUniqueName="[_Transaction Date].[Year].[All]" dimensionUniqueName="[_Transaction Date]" displayFolder="" count="0" unbalanced="0"/>
    <cacheHierarchy uniqueName="[_Web Servers].[Web Servers]" caption="Web Servers" attribute="1" keyAttribute="1" defaultMemberUniqueName="[_Web Servers].[Web Servers].[All]" allUniqueName="[_Web Servers].[Web Servers].[All]" dimensionUniqueName="[_Web Servers]" displayFolder="" count="0" unbalanced="0"/>
    <cacheHierarchy uniqueName="[Action Type].[Action Name]" caption="Action Name" attribute="1" defaultMemberUniqueName="[Action Type].[Action Name].[All]" allUniqueName="[Action Type].[Action Name].[All]" dimensionUniqueName="[Action Type]" displayFolder="" count="0" unbalanced="0"/>
    <cacheHierarchy uniqueName="[Additional Service Booking Source].[Booking Source Detail]" caption="Booking Source Detail" attribute="1" defaultMemberUniqueName="[Additional Service Booking Source].[Booking Source Detail].[All]" allUniqueName="[Additional Service Booking Source].[Booking Source Detail].[All]" dimensionUniqueName="[Additional Service Booking Source]" displayFolder="" count="0" unbalanced="0"/>
    <cacheHierarchy uniqueName="[Additional Service Status].[Additional Service Status Name]" caption="Additional Service Status Name" attribute="1" defaultMemberUniqueName="[Additional Service Status].[Additional Service Status Name].[All]" allUniqueName="[Additional Service Status].[Additional Service Status Name].[All]" dimensionUniqueName="[Additional Service Status]" displayFolder="" count="0" unbalanced="0"/>
    <cacheHierarchy uniqueName="[Additional Service Type].[Additional Service Type]" caption="Additional Service Type" attribute="1" defaultMemberUniqueName="[Additional Service Type].[Additional Service Type].[All]" allUniqueName="[Additional Service Type].[Additional Service Type].[All]" dimensionUniqueName="[Additional Service Type]" displayFolder="" count="0" unbalanced="0"/>
    <cacheHierarchy uniqueName="[Air Actual Destination].[City Code]" caption="Air Actual Destination.City Code" attribute="1" defaultMemberUniqueName="[Air Actual Destination].[City Code].[All]" allUniqueName="[Air Actual Destination].[City Code].[All]" dimensionUniqueName="[Air Actual Destination]" displayFolder="" count="0" unbalanced="0"/>
    <cacheHierarchy uniqueName="[Air Actual Destination].[City Code Name]" caption="Air Actual Destination.City Code Name" attribute="1" defaultMemberUniqueName="[Air Actual Destination].[City Code Name].[All]" allUniqueName="[Air Actual Destination].[City Code Name].[All]" dimensionUniqueName="[Air Actual Destination]" displayFolder="" count="0" unbalanced="0"/>
    <cacheHierarchy uniqueName="[Air Actual Destination].[Country]" caption="Air Actual Destination.Country" attribute="1" defaultMemberUniqueName="[Air Actual Destination].[Country].[All]" allUniqueName="[Air Actual Destination].[Country].[All]" dimensionUniqueName="[Air Actual Destination]" displayFolder="" count="0" unbalanced="0"/>
    <cacheHierarchy uniqueName="[Air Actual Destination].[Country Code Alpha3]" caption="Air Actual Destination.Country Code Alpha3" attribute="1" defaultMemberUniqueName="[Air Actual Destination].[Country Code Alpha3].[All]" allUniqueName="[Air Actual Destination].[Country Code Alpha3].[All]" dimensionUniqueName="[Air Actual Destination]" displayFolder="" count="0" unbalanced="0"/>
    <cacheHierarchy uniqueName="[Air Actual Destination].[Hierarchy]" caption="Air Actual Destination.Hierarchy" defaultMemberUniqueName="[Air Actual Destination].[Hierarchy].[All]" allUniqueName="[Air Actual Destination].[Hierarchy].[All]" dimensionUniqueName="[Air Actual Destination]" displayFolder="" count="0" unbalanced="0"/>
    <cacheHierarchy uniqueName="[Air Actual Destination].[Latitude]" caption="Air Actual Destination.Latitude" attribute="1" defaultMemberUniqueName="[Air Actual Destination].[Latitude].[All]" allUniqueName="[Air Actual Destination].[Latitude].[All]" dimensionUniqueName="[Air Actual Destination]" displayFolder="" count="0" unbalanced="0"/>
    <cacheHierarchy uniqueName="[Air Actual Destination].[Longitude]" caption="Air Actual Destination.Longitude" attribute="1" defaultMemberUniqueName="[Air Actual Destination].[Longitude].[All]" allUniqueName="[Air Actual Destination].[Longitude].[All]" dimensionUniqueName="[Air Actual Destination]" displayFolder="" count="0" unbalanced="0"/>
    <cacheHierarchy uniqueName="[Air Actual Destination].[Region]" caption="Air Actual Destination.Region" attribute="1" defaultMemberUniqueName="[Air Actual Destination].[Region].[All]" allUniqueName="[Air Actual Destination].[Region].[All]" dimensionUniqueName="[Air Actual Destination]" displayFolder="" count="0" unbalanced="0"/>
    <cacheHierarchy uniqueName="[Air Actual Destination].[State]" caption="Air Actual Destination.State" attribute="1" defaultMemberUniqueName="[Air Actual Destination].[State].[All]" allUniqueName="[Air Actual Destination].[State].[All]" dimensionUniqueName="[Air Actual Destination]" displayFolder="" count="0" unbalanced="0"/>
    <cacheHierarchy uniqueName="[Air Actual On D].[Hierarchy]" caption="Air Actual On D.Hierarchy" defaultMemberUniqueName="[Air Actual On D].[Hierarchy].[All]" allUniqueName="[Air Actual On D].[Hierarchy].[All]" dimensionUniqueName="[Air Actual On D]" displayFolder="" count="0" unbalanced="0"/>
    <cacheHierarchy uniqueName="[Air Actual On D].[OCDC]" caption="Air Actual On D.OCDC" attribute="1" defaultMemberUniqueName="[Air Actual On D].[OCDC].[All]" allUniqueName="[Air Actual On D].[OCDC].[All]" dimensionUniqueName="[Air Actual On D]" displayFolder="" count="0" unbalanced="0"/>
    <cacheHierarchy uniqueName="[Air Actual On D].[OnD]" caption="Air Actual On D.OnD" attribute="1" keyAttribute="1" defaultMemberUniqueName="[Air Actual On D].[OnD].[All]" allUniqueName="[Air Actual On D].[OnD].[All]" dimensionUniqueName="[Air Actual On D]" displayFolder="" count="0" unbalanced="0"/>
    <cacheHierarchy uniqueName="[Air Actual Origin].[City Code]" caption="Air Actual Origin.City Code" attribute="1" defaultMemberUniqueName="[Air Actual Origin].[City Code].[All]" allUniqueName="[Air Actual Origin].[City Code].[All]" dimensionUniqueName="[Air Actual Origin]" displayFolder="" count="0" unbalanced="0"/>
    <cacheHierarchy uniqueName="[Air Actual Origin].[City Code Name]" caption="Air Actual Origin.City Code Name" attribute="1" defaultMemberUniqueName="[Air Actual Origin].[City Code Name].[All]" allUniqueName="[Air Actual Origin].[City Code Name].[All]" dimensionUniqueName="[Air Actual Origin]" displayFolder="" count="0" unbalanced="0"/>
    <cacheHierarchy uniqueName="[Air Actual Origin].[Country]" caption="Air Actual Origin.Country" attribute="1" defaultMemberUniqueName="[Air Actual Origin].[Country].[All]" allUniqueName="[Air Actual Origin].[Country].[All]" dimensionUniqueName="[Air Actual Origin]" displayFolder="" count="0" unbalanced="0"/>
    <cacheHierarchy uniqueName="[Air Actual Origin].[Country Code Alpha3]" caption="Air Actual Origin.Country Code Alpha3" attribute="1" defaultMemberUniqueName="[Air Actual Origin].[Country Code Alpha3].[All]" allUniqueName="[Air Actual Origin].[Country Code Alpha3].[All]" dimensionUniqueName="[Air Actual Origin]" displayFolder="" count="0" unbalanced="0"/>
    <cacheHierarchy uniqueName="[Air Actual Origin].[Hierarchy]" caption="Air Actual Origin.Hierarchy" defaultMemberUniqueName="[Air Actual Origin].[Hierarchy].[All]" allUniqueName="[Air Actual Origin].[Hierarchy].[All]" dimensionUniqueName="[Air Actual Origin]" displayFolder="" count="0" unbalanced="0"/>
    <cacheHierarchy uniqueName="[Air Actual Origin].[Latitude]" caption="Air Actual Origin.Latitude" attribute="1" defaultMemberUniqueName="[Air Actual Origin].[Latitude].[All]" allUniqueName="[Air Actual Origin].[Latitude].[All]" dimensionUniqueName="[Air Actual Origin]" displayFolder="" count="0" unbalanced="0"/>
    <cacheHierarchy uniqueName="[Air Actual Origin].[Longitude]" caption="Air Actual Origin.Longitude" attribute="1" defaultMemberUniqueName="[Air Actual Origin].[Longitude].[All]" allUniqueName="[Air Actual Origin].[Longitude].[All]" dimensionUniqueName="[Air Actual Origin]" displayFolder="" count="0" unbalanced="0"/>
    <cacheHierarchy uniqueName="[Air Actual Origin].[Region]" caption="Air Actual Origin.Region" attribute="1" defaultMemberUniqueName="[Air Actual Origin].[Region].[All]" allUniqueName="[Air Actual Origin].[Region].[All]" dimensionUniqueName="[Air Actual Origin]" displayFolder="" count="0" unbalanced="0"/>
    <cacheHierarchy uniqueName="[Air Actual Origin].[State]" caption="Air Actual Origin.State" attribute="1" defaultMemberUniqueName="[Air Actual Origin].[State].[All]" allUniqueName="[Air Actual Origin].[State].[All]" dimensionUniqueName="[Air Actual Origin]" displayFolder="" count="0" unbalanced="0"/>
    <cacheHierarchy uniqueName="[Air Booking Status].[Status]" caption="Status" attribute="1" keyAttribute="1" defaultMemberUniqueName="[Air Booking Status].[Status].[All]" allUniqueName="[Air Booking Status].[Status].[All]" dimensionUniqueName="[Air Booking Status]" displayFolder="" count="0" unbalanced="0"/>
    <cacheHierarchy uniqueName="[Air Booking Type].[Booking Type]" caption="Booking Type" attribute="1" keyAttribute="1" defaultMemberUniqueName="[Air Booking Type].[Booking Type].[All]" allUniqueName="[Air Booking Type].[Booking Type].[All]" dimensionUniqueName="[Air Booking Type]" displayFolder="" count="0" unbalanced="0"/>
    <cacheHierarchy uniqueName="[Air Data Source ID].[Data Source ID]" caption="Data Source ID" attribute="1" keyAttribute="1" defaultMemberUniqueName="[Air Data Source ID].[Data Source ID].[All]" allUniqueName="[Air Data Source ID].[Data Source ID].[All]" dimensionUniqueName="[Air Data Source ID]" displayFolder="" count="0" unbalanced="0"/>
    <cacheHierarchy uniqueName="[Air Departure Date].[Day]" caption="Air Departure Date.Day" attribute="1" time="1" defaultMemberUniqueName="[Air Departure Date].[Day].[All]" allUniqueName="[Air Departure Date].[Day].[All]" dimensionUniqueName="[Air Departure Date]" displayFolder="" count="0" unbalanced="0"/>
    <cacheHierarchy uniqueName="[Air Departure Date].[Full Date]" caption="Air Departure Date.Full Date" attribute="1" time="1" defaultMemberUniqueName="[Air Departure Date].[Full Date].[All]" allUniqueName="[Air Departure Date].[Full Date].[All]" dimensionUniqueName="[Air Departure Date]" displayFolder="" count="0" unbalanced="0"/>
    <cacheHierarchy uniqueName="[Air Departure Date].[Is US Civil Holiday]" caption="Air Departure Date.Is US Civil Holiday" attribute="1" time="1" defaultMemberUniqueName="[Air Departure Date].[Is US Civil Holiday].[All]" allUniqueName="[Air Departure Date].[Is US Civil Holiday].[All]" dimensionUniqueName="[Air Departure Date]" displayFolder="" count="0" unbalanced="0"/>
    <cacheHierarchy uniqueName="[Air Departure Date].[Is Weekday]" caption="Air Departure Date.Is Weekday" attribute="1" time="1" defaultMemberUniqueName="[Air Departure Date].[Is Weekday].[All]" allUniqueName="[Air Departure Date].[Is Weekday].[All]" dimensionUniqueName="[Air Departure Date]" displayFolder="" count="0" unbalanced="0"/>
    <cacheHierarchy uniqueName="[Air Departure Date].[Month]" caption="Air Departure Date.Month" attribute="1" time="1" defaultMemberUniqueName="[Air Departure Date].[Month].[All]" allUniqueName="[Air Departure Date].[Month].[All]" dimensionUniqueName="[Air Departure Date]" displayFolder="" count="0" unbalanced="0"/>
    <cacheHierarchy uniqueName="[Air Departure Date].[Month Day]" caption="Air Departure Date.Month Day" attribute="1" time="1" defaultMemberUniqueName="[Air Departure Date].[Month Day].[All]" allUniqueName="[Air Departure Date].[Month Day].[All]" dimensionUniqueName="[Air Departure Date]" displayFolder="" count="0" unbalanced="0"/>
    <cacheHierarchy uniqueName="[Air Departure Date].[Transaction Date]" caption="Air Departure Date.Transaction Date" time="1" defaultMemberUniqueName="[Air Departure Date].[Transaction Date].[All]" allUniqueName="[Air Departure Date].[Transaction Date].[All]" dimensionUniqueName="[Air Departure Date]" displayFolder="" count="0" unbalanced="0"/>
    <cacheHierarchy uniqueName="[Air Departure Date].[Week]" caption="Air Departure Date.Week" attribute="1" time="1" defaultMemberUniqueName="[Air Departure Date].[Week].[All]" allUniqueName="[Air Departure Date].[Week].[All]" dimensionUniqueName="[Air Departure Date]" displayFolder="" count="0" unbalanced="0"/>
    <cacheHierarchy uniqueName="[Air Departure Date].[Week Number]" caption="Air Departure Date.Week Number" attribute="1" time="1" defaultMemberUniqueName="[Air Departure Date].[Week Number].[All]" allUniqueName="[Air Departure Date].[Week Number].[All]" dimensionUniqueName="[Air Departure Date]" displayFolder="" count="0" unbalanced="0"/>
    <cacheHierarchy uniqueName="[Air Departure Date].[Weekday]" caption="Air Departure Date.Weekday" attribute="1" time="1" defaultMemberUniqueName="[Air Departure Date].[Weekday].[All]" allUniqueName="[Air Departure Date].[Weekday].[All]" dimensionUniqueName="[Air Departure Date]" displayFolder="" count="0" unbalanced="0"/>
    <cacheHierarchy uniqueName="[Air Departure Date].[Year]" caption="Air Departure Date.Year" attribute="1" time="1" defaultMemberUniqueName="[Air Departure Date].[Year].[All]" allUniqueName="[Air Departure Date].[Year].[All]" dimensionUniqueName="[Air Departure Date]" displayFolder="" count="0" unbalanced="0"/>
    <cacheHierarchy uniqueName="[Air Destination].[City Code]" caption="Air Destination.City Code" attribute="1" defaultMemberUniqueName="[Air Destination].[City Code].[All]" allUniqueName="[Air Destination].[City Code].[All]" dimensionUniqueName="[Air Destination]" displayFolder="" count="0" unbalanced="0"/>
    <cacheHierarchy uniqueName="[Air Destination].[City Code Name]" caption="Air Destination.City Code Name" attribute="1" defaultMemberUniqueName="[Air Destination].[City Code Name].[All]" allUniqueName="[Air Destination].[City Code Name].[All]" dimensionUniqueName="[Air Destination]" displayFolder="" count="0" unbalanced="0"/>
    <cacheHierarchy uniqueName="[Air Destination].[Country]" caption="Air Destination.Country" attribute="1" defaultMemberUniqueName="[Air Destination].[Country].[All]" allUniqueName="[Air Destination].[Country].[All]" dimensionUniqueName="[Air Destination]" displayFolder="" count="0" unbalanced="0"/>
    <cacheHierarchy uniqueName="[Air Destination].[Country Code Alpha3]" caption="Air Destination.Country Code Alpha3" attribute="1" defaultMemberUniqueName="[Air Destination].[Country Code Alpha3].[All]" allUniqueName="[Air Destination].[Country Code Alpha3].[All]" dimensionUniqueName="[Air Destination]" displayFolder="" count="0" unbalanced="0"/>
    <cacheHierarchy uniqueName="[Air Destination].[Hierarchy]" caption="Air Destination.Hierarchy" defaultMemberUniqueName="[Air Destination].[Hierarchy].[All]" allUniqueName="[Air Destination].[Hierarchy].[All]" dimensionUniqueName="[Air Destination]" displayFolder="" count="0" unbalanced="0"/>
    <cacheHierarchy uniqueName="[Air Destination].[Latitude]" caption="Air Destination.Latitude" attribute="1" defaultMemberUniqueName="[Air Destination].[Latitude].[All]" allUniqueName="[Air Destination].[Latitude].[All]" dimensionUniqueName="[Air Destination]" displayFolder="" count="0" unbalanced="0"/>
    <cacheHierarchy uniqueName="[Air Destination].[Longitude]" caption="Air Destination.Longitude" attribute="1" defaultMemberUniqueName="[Air Destination].[Longitude].[All]" allUniqueName="[Air Destination].[Longitude].[All]" dimensionUniqueName="[Air Destination]" displayFolder="" count="0" unbalanced="0"/>
    <cacheHierarchy uniqueName="[Air Destination].[Region]" caption="Air Destination.Region" attribute="1" defaultMemberUniqueName="[Air Destination].[Region].[All]" allUniqueName="[Air Destination].[Region].[All]" dimensionUniqueName="[Air Destination]" displayFolder="" count="0" unbalanced="0"/>
    <cacheHierarchy uniqueName="[Air Destination].[State]" caption="Air Destination.State" attribute="1" defaultMemberUniqueName="[Air Destination].[State].[All]" allUniqueName="[Air Destination].[State].[All]" dimensionUniqueName="[Air Destination]" displayFolder="" count="0" unbalanced="0"/>
    <cacheHierarchy uniqueName="[Air Flight Class].[Flight Class]" caption="Flight Class" attribute="1" keyAttribute="1" defaultMemberUniqueName="[Air Flight Class].[Flight Class].[All]" allUniqueName="[Air Flight Class].[Flight Class].[All]" dimensionUniqueName="[Air Flight Class]" displayFolder="" count="0" unbalanced="0"/>
    <cacheHierarchy uniqueName="[Air HC or LC OnD].[Conv]" caption="Conv" attribute="1" keyAttribute="1" defaultMemberUniqueName="[Air HC or LC OnD].[Conv].[All]" allUniqueName="[Air HC or LC OnD].[Conv].[All]" dimensionUniqueName="[Air HC or LC OnD]" displayFolder="" count="0" unbalanced="0"/>
    <cacheHierarchy uniqueName="[Air No Of Pax].[Hierarchy]" caption="Hierarchy" defaultMemberUniqueName="[Air No Of Pax].[Hierarchy].[All]" allUniqueName="[Air No Of Pax].[Hierarchy].[All]" dimensionUniqueName="[Air No Of Pax]" displayFolder="" count="0" unbalanced="0"/>
    <cacheHierarchy uniqueName="[Air No Of Pax].[Number]" caption="Number" attribute="1" keyAttribute="1" defaultMemberUniqueName="[Air No Of Pax].[Number].[All]" allUniqueName="[Air No Of Pax].[Number].[All]" dimensionUniqueName="[Air No Of Pax]" displayFolder="" count="0" unbalanced="0"/>
    <cacheHierarchy uniqueName="[Air No Of Pax].[Number Group]" caption="Number Group" attribute="1" defaultMemberUniqueName="[Air No Of Pax].[Number Group].[All]" allUniqueName="[Air No Of Pax].[Number Group].[All]" dimensionUniqueName="[Air No Of Pax]" displayFolder="" count="0" unbalanced="0"/>
    <cacheHierarchy uniqueName="[Air OnD].[Hierarchy]" caption="Air OnD.Hierarchy" defaultMemberUniqueName="[Air OnD].[Hierarchy].[All]" allUniqueName="[Air OnD].[Hierarchy].[All]" dimensionUniqueName="[Air OnD]" displayFolder="" count="0" unbalanced="0"/>
    <cacheHierarchy uniqueName="[Air OnD].[OCDC]" caption="Air OnD.OCDC" attribute="1" defaultMemberUniqueName="[Air OnD].[OCDC].[All]" allUniqueName="[Air OnD].[OCDC].[All]" dimensionUniqueName="[Air OnD]" displayFolder="" count="0" unbalanced="0"/>
    <cacheHierarchy uniqueName="[Air OnD].[OnD]" caption="Air OnD.OnD" attribute="1" keyAttribute="1" defaultMemberUniqueName="[Air OnD].[OnD].[All]" allUniqueName="[Air OnD].[OnD].[All]" dimensionUniqueName="[Air OnD]" displayFolder="" count="0" unbalanced="0"/>
    <cacheHierarchy uniqueName="[Air Origin].[City Code]" caption="Air Origin.City Code" attribute="1" defaultMemberUniqueName="[Air Origin].[City Code].[All]" allUniqueName="[Air Origin].[City Code].[All]" dimensionUniqueName="[Air Origin]" displayFolder="" count="0" unbalanced="0"/>
    <cacheHierarchy uniqueName="[Air Origin].[City Code Name]" caption="Air Origin.City Code Name" attribute="1" defaultMemberUniqueName="[Air Origin].[City Code Name].[All]" allUniqueName="[Air Origin].[City Code Name].[All]" dimensionUniqueName="[Air Origin]" displayFolder="" count="0" unbalanced="0"/>
    <cacheHierarchy uniqueName="[Air Origin].[Country]" caption="Air Origin.Country" attribute="1" defaultMemberUniqueName="[Air Origin].[Country].[All]" allUniqueName="[Air Origin].[Country].[All]" dimensionUniqueName="[Air Origin]" displayFolder="" count="0" unbalanced="0"/>
    <cacheHierarchy uniqueName="[Air Origin].[Country Code Alpha3]" caption="Air Origin.Country Code Alpha3" attribute="1" defaultMemberUniqueName="[Air Origin].[Country Code Alpha3].[All]" allUniqueName="[Air Origin].[Country Code Alpha3].[All]" dimensionUniqueName="[Air Origin]" displayFolder="" count="0" unbalanced="0"/>
    <cacheHierarchy uniqueName="[Air Origin].[Hierarchy]" caption="Air Origin.Hierarchy" defaultMemberUniqueName="[Air Origin].[Hierarchy].[All]" allUniqueName="[Air Origin].[Hierarchy].[All]" dimensionUniqueName="[Air Origin]" displayFolder="" count="0" unbalanced="0"/>
    <cacheHierarchy uniqueName="[Air Origin].[Latitude]" caption="Air Origin.Latitude" attribute="1" defaultMemberUniqueName="[Air Origin].[Latitude].[All]" allUniqueName="[Air Origin].[Latitude].[All]" dimensionUniqueName="[Air Origin]" displayFolder="" count="0" unbalanced="0"/>
    <cacheHierarchy uniqueName="[Air Origin].[Longitude]" caption="Air Origin.Longitude" attribute="1" defaultMemberUniqueName="[Air Origin].[Longitude].[All]" allUniqueName="[Air Origin].[Longitude].[All]" dimensionUniqueName="[Air Origin]" displayFolder="" count="0" unbalanced="0"/>
    <cacheHierarchy uniqueName="[Air Origin].[Region]" caption="Air Origin.Region" attribute="1" defaultMemberUniqueName="[Air Origin].[Region].[All]" allUniqueName="[Air Origin].[Region].[All]" dimensionUniqueName="[Air Origin]" displayFolder="" count="0" unbalanced="0"/>
    <cacheHierarchy uniqueName="[Air Origin].[State]" caption="Air Origin.State" attribute="1" defaultMemberUniqueName="[Air Origin].[State].[All]" allUniqueName="[Air Origin].[State].[All]" dimensionUniqueName="[Air Origin]" displayFolder="" count="0" unbalanced="0"/>
    <cacheHierarchy uniqueName="[Air Origin Country Destination Country].[OriginCountry_DestinationCountry]" caption="OriginCountry_DestinationCountry" attribute="1" keyAttribute="1" defaultMemberUniqueName="[Air Origin Country Destination Country].[OriginCountry_DestinationCountry].[All]" allUniqueName="[Air Origin Country Destination Country].[OriginCountry_DestinationCountry].[All]" dimensionUniqueName="[Air Origin Country Destination Country]" displayFolder="" count="0" unbalanced="0"/>
    <cacheHierarchy uniqueName="[Air Origin State Destination State].[OriginState_DestinationState]" caption="OriginState_DestinationState" attribute="1" keyAttribute="1" defaultMemberUniqueName="[Air Origin State Destination State].[OriginState_DestinationState].[All]" allUniqueName="[Air Origin State Destination State].[OriginState_DestinationState].[All]" dimensionUniqueName="[Air Origin State Destination State]" displayFolder="" count="0" unbalanced="0"/>
    <cacheHierarchy uniqueName="[Air Pax Group].[Pax Group]" caption="Pax Group" attribute="1" keyAttribute="1" defaultMemberUniqueName="[Air Pax Group].[Pax Group].[All]" allUniqueName="[Air Pax Group].[Pax Group].[All]" dimensionUniqueName="[Air Pax Group]" displayFolder="" count="0" unbalanced="0"/>
    <cacheHierarchy uniqueName="[Air Return Date].[Day]" caption="Air Return Date.Day" attribute="1" time="1" defaultMemberUniqueName="[Air Return Date].[Day].[All]" allUniqueName="[Air Return Date].[Day].[All]" dimensionUniqueName="[Air Return Date]" displayFolder="" count="0" unbalanced="0"/>
    <cacheHierarchy uniqueName="[Air Return Date].[Full Date]" caption="Air Return Date.Full Date" attribute="1" time="1" defaultMemberUniqueName="[Air Return Date].[Full Date].[All]" allUniqueName="[Air Return Date].[Full Date].[All]" dimensionUniqueName="[Air Return Date]" displayFolder="" count="0" unbalanced="0"/>
    <cacheHierarchy uniqueName="[Air Return Date].[Is US Civil Holiday]" caption="Air Return Date.Is US Civil Holiday" attribute="1" time="1" defaultMemberUniqueName="[Air Return Date].[Is US Civil Holiday].[All]" allUniqueName="[Air Return Date].[Is US Civil Holiday].[All]" dimensionUniqueName="[Air Return Date]" displayFolder="" count="0" unbalanced="0"/>
    <cacheHierarchy uniqueName="[Air Return Date].[Is Weekday]" caption="Air Return Date.Is Weekday" attribute="1" time="1" defaultMemberUniqueName="[Air Return Date].[Is Weekday].[All]" allUniqueName="[Air Return Date].[Is Weekday].[All]" dimensionUniqueName="[Air Return Date]" displayFolder="" count="0" unbalanced="0"/>
    <cacheHierarchy uniqueName="[Air Return Date].[Month]" caption="Air Return Date.Month" attribute="1" time="1" defaultMemberUniqueName="[Air Return Date].[Month].[All]" allUniqueName="[Air Return Date].[Month].[All]" dimensionUniqueName="[Air Return Date]" displayFolder="" count="0" unbalanced="0"/>
    <cacheHierarchy uniqueName="[Air Return Date].[Month Day]" caption="Air Return Date.Month Day" attribute="1" time="1" defaultMemberUniqueName="[Air Return Date].[Month Day].[All]" allUniqueName="[Air Return Date].[Month Day].[All]" dimensionUniqueName="[Air Return Date]" displayFolder="" count="0" unbalanced="0"/>
    <cacheHierarchy uniqueName="[Air Return Date].[Transaction Date]" caption="Air Return Date.Transaction Date" time="1" defaultMemberUniqueName="[Air Return Date].[Transaction Date].[All]" allUniqueName="[Air Return Date].[Transaction Date].[All]" dimensionUniqueName="[Air Return Date]" displayFolder="" count="0" unbalanced="0"/>
    <cacheHierarchy uniqueName="[Air Return Date].[Week]" caption="Air Return Date.Week" attribute="1" time="1" defaultMemberUniqueName="[Air Return Date].[Week].[All]" allUniqueName="[Air Return Date].[Week].[All]" dimensionUniqueName="[Air Return Date]" displayFolder="" count="0" unbalanced="0"/>
    <cacheHierarchy uniqueName="[Air Return Date].[Week Number]" caption="Air Return Date.Week Number" attribute="1" time="1" defaultMemberUniqueName="[Air Return Date].[Week Number].[All]" allUniqueName="[Air Return Date].[Week Number].[All]" dimensionUniqueName="[Air Return Date]" displayFolder="" count="0" unbalanced="0"/>
    <cacheHierarchy uniqueName="[Air Return Date].[Weekday]" caption="Air Return Date.Weekday" attribute="1" time="1" defaultMemberUniqueName="[Air Return Date].[Weekday].[All]" allUniqueName="[Air Return Date].[Weekday].[All]" dimensionUniqueName="[Air Return Date]" displayFolder="" count="0" unbalanced="0"/>
    <cacheHierarchy uniqueName="[Air Return Date].[Year]" caption="Air Return Date.Year" attribute="1" time="1" defaultMemberUniqueName="[Air Return Date].[Year].[All]" allUniqueName="[Air Return Date].[Year].[All]" dimensionUniqueName="[Air Return Date]" displayFolder="" count="0" unbalanced="0"/>
    <cacheHierarchy uniqueName="[Air Return Destination].[City Code]" caption="Air Return Destination.City Code" attribute="1" defaultMemberUniqueName="[Air Return Destination].[City Code].[All]" allUniqueName="[Air Return Destination].[City Code].[All]" dimensionUniqueName="[Air Return Destination]" displayFolder="" count="0" unbalanced="0"/>
    <cacheHierarchy uniqueName="[Air Return Destination].[City Code Name]" caption="Air Return Destination.City Code Name" attribute="1" defaultMemberUniqueName="[Air Return Destination].[City Code Name].[All]" allUniqueName="[Air Return Destination].[City Code Name].[All]" dimensionUniqueName="[Air Return Destination]" displayFolder="" count="0" unbalanced="0"/>
    <cacheHierarchy uniqueName="[Air Return Destination].[Country]" caption="Air Return Destination.Country" attribute="1" defaultMemberUniqueName="[Air Return Destination].[Country].[All]" allUniqueName="[Air Return Destination].[Country].[All]" dimensionUniqueName="[Air Return Destination]" displayFolder="" count="0" unbalanced="0"/>
    <cacheHierarchy uniqueName="[Air Return Destination].[Country Code Alpha3]" caption="Air Return Destination.Country Code Alpha3" attribute="1" defaultMemberUniqueName="[Air Return Destination].[Country Code Alpha3].[All]" allUniqueName="[Air Return Destination].[Country Code Alpha3].[All]" dimensionUniqueName="[Air Return Destination]" displayFolder="" count="0" unbalanced="0"/>
    <cacheHierarchy uniqueName="[Air Return Destination].[Hierarchy]" caption="Air Return Destination.Hierarchy" defaultMemberUniqueName="[Air Return Destination].[Hierarchy].[All]" allUniqueName="[Air Return Destination].[Hierarchy].[All]" dimensionUniqueName="[Air Return Destination]" displayFolder="" count="0" unbalanced="0"/>
    <cacheHierarchy uniqueName="[Air Return Destination].[Latitude]" caption="Air Return Destination.Latitude" attribute="1" defaultMemberUniqueName="[Air Return Destination].[Latitude].[All]" allUniqueName="[Air Return Destination].[Latitude].[All]" dimensionUniqueName="[Air Return Destination]" displayFolder="" count="0" unbalanced="0"/>
    <cacheHierarchy uniqueName="[Air Return Destination].[Longitude]" caption="Air Return Destination.Longitude" attribute="1" defaultMemberUniqueName="[Air Return Destination].[Longitude].[All]" allUniqueName="[Air Return Destination].[Longitude].[All]" dimensionUniqueName="[Air Return Destination]" displayFolder="" count="0" unbalanced="0"/>
    <cacheHierarchy uniqueName="[Air Return Destination].[Region]" caption="Air Return Destination.Region" attribute="1" defaultMemberUniqueName="[Air Return Destination].[Region].[All]" allUniqueName="[Air Return Destination].[Region].[All]" dimensionUniqueName="[Air Return Destination]" displayFolder="" count="0" unbalanced="0"/>
    <cacheHierarchy uniqueName="[Air Return Destination].[State]" caption="Air Return Destination.State" attribute="1" defaultMemberUniqueName="[Air Return Destination].[State].[All]" allUniqueName="[Air Return Destination].[State].[All]" dimensionUniqueName="[Air Return Destination]" displayFolder="" count="0" unbalanced="0"/>
    <cacheHierarchy uniqueName="[Air Return Origin].[City Code]" caption="Air Return Origin.City Code" attribute="1" defaultMemberUniqueName="[Air Return Origin].[City Code].[All]" allUniqueName="[Air Return Origin].[City Code].[All]" dimensionUniqueName="[Air Return Origin]" displayFolder="" count="0" unbalanced="0"/>
    <cacheHierarchy uniqueName="[Air Return Origin].[City Code Name]" caption="Air Return Origin.City Code Name" attribute="1" defaultMemberUniqueName="[Air Return Origin].[City Code Name].[All]" allUniqueName="[Air Return Origin].[City Code Name].[All]" dimensionUniqueName="[Air Return Origin]" displayFolder="" count="0" unbalanced="0"/>
    <cacheHierarchy uniqueName="[Air Return Origin].[Country]" caption="Air Return Origin.Country" attribute="1" defaultMemberUniqueName="[Air Return Origin].[Country].[All]" allUniqueName="[Air Return Origin].[Country].[All]" dimensionUniqueName="[Air Return Origin]" displayFolder="" count="0" unbalanced="0"/>
    <cacheHierarchy uniqueName="[Air Return Origin].[Country Code Alpha3]" caption="Air Return Origin.Country Code Alpha3" attribute="1" defaultMemberUniqueName="[Air Return Origin].[Country Code Alpha3].[All]" allUniqueName="[Air Return Origin].[Country Code Alpha3].[All]" dimensionUniqueName="[Air Return Origin]" displayFolder="" count="0" unbalanced="0"/>
    <cacheHierarchy uniqueName="[Air Return Origin].[Hierarchy]" caption="Air Return Origin.Hierarchy" defaultMemberUniqueName="[Air Return Origin].[Hierarchy].[All]" allUniqueName="[Air Return Origin].[Hierarchy].[All]" dimensionUniqueName="[Air Return Origin]" displayFolder="" count="0" unbalanced="0"/>
    <cacheHierarchy uniqueName="[Air Return Origin].[Latitude]" caption="Air Return Origin.Latitude" attribute="1" defaultMemberUniqueName="[Air Return Origin].[Latitude].[All]" allUniqueName="[Air Return Origin].[Latitude].[All]" dimensionUniqueName="[Air Return Origin]" displayFolder="" count="0" unbalanced="0"/>
    <cacheHierarchy uniqueName="[Air Return Origin].[Longitude]" caption="Air Return Origin.Longitude" attribute="1" defaultMemberUniqueName="[Air Return Origin].[Longitude].[All]" allUniqueName="[Air Return Origin].[Longitude].[All]" dimensionUniqueName="[Air Return Origin]" displayFolder="" count="0" unbalanced="0"/>
    <cacheHierarchy uniqueName="[Air Return Origin].[Region]" caption="Air Return Origin.Region" attribute="1" defaultMemberUniqueName="[Air Return Origin].[Region].[All]" allUniqueName="[Air Return Origin].[Region].[All]" dimensionUniqueName="[Air Return Origin]" displayFolder="" count="0" unbalanced="0"/>
    <cacheHierarchy uniqueName="[Air Return Origin].[State]" caption="Air Return Origin.State" attribute="1" defaultMemberUniqueName="[Air Return Origin].[State].[All]" allUniqueName="[Air Return Origin].[State].[All]" dimensionUniqueName="[Air Return Origin]" displayFolder="" count="0" unbalanced="0"/>
    <cacheHierarchy uniqueName="[Air Supplier].[Group Name]" caption="Group Name" attribute="1" defaultMemberUniqueName="[Air Supplier].[Group Name].[All]" allUniqueName="[Air Supplier].[Group Name].[All]" dimensionUniqueName="[Air Supplier]" displayFolder="" count="0" unbalanced="0"/>
    <cacheHierarchy uniqueName="[Air Supplier].[Supplier Group]" caption="Supplier Group" defaultMemberUniqueName="[Air Supplier].[Supplier Group].[All]" allUniqueName="[Air Supplier].[Supplier Group].[All]" dimensionUniqueName="[Air Supplier]" displayFolder="" count="0" unbalanced="0"/>
    <cacheHierarchy uniqueName="[Air Supplier].[Suppliers]" caption="Suppliers" attribute="1" keyAttribute="1" defaultMemberUniqueName="[Air Supplier].[Suppliers].[All]" allUniqueName="[Air Supplier].[Suppliers].[All]" dimensionUniqueName="[Air Supplier]" displayFolder="" count="0" unbalanced="0"/>
    <cacheHierarchy uniqueName="[Air Travel Days].[Days]" caption="Air Travel Days.Days" attribute="1" keyAttribute="1" defaultMemberUniqueName="[Air Travel Days].[Days].[All]" allUniqueName="[Air Travel Days].[Days].[All]" dimensionUniqueName="[Air Travel Days]" displayFolder="" count="0" unbalanced="0"/>
    <cacheHierarchy uniqueName="[Air Travel Days].[Days Group]" caption="Air Travel Days.Days Group" attribute="1" defaultMemberUniqueName="[Air Travel Days].[Days Group].[All]" allUniqueName="[Air Travel Days].[Days Group].[All]" dimensionUniqueName="[Air Travel Days]" displayFolder="" count="0" unbalanced="0"/>
    <cacheHierarchy uniqueName="[Air Travel Days].[Period]" caption="Air Travel Days.Period" defaultMemberUniqueName="[Air Travel Days].[Period].[All]" allUniqueName="[Air Travel Days].[Period].[All]" dimensionUniqueName="[Air Travel Days]" displayFolder="" count="0" unbalanced="0"/>
    <cacheHierarchy uniqueName="[Air Trip Type].[Trip Type Key]" caption="Trip Type Key" attribute="1" keyAttribute="1" defaultMemberUniqueName="[Air Trip Type].[Trip Type Key].[All]" allUniqueName="[Air Trip Type].[Trip Type Key].[All]" dimensionUniqueName="[Air Trip Type]" displayFolder="" count="0" unbalanced="0"/>
    <cacheHierarchy uniqueName="[Air_Is Club Mile User Booking].[Value]" caption="Air_Is Club Mile User Booking.Value" attribute="1" keyAttribute="1" defaultMemberUniqueName="[Air_Is Club Mile User Booking].[Value].[All]" allUniqueName="[Air_Is Club Mile User Booking].[Value].[All]" dimensionUniqueName="[Air_Is Club Mile User Booking]" displayFolder="" count="0" unbalanced="0"/>
    <cacheHierarchy uniqueName="[Air_Is ESA Sold].[Value]" caption="Air_Is ESA Sold.Value" attribute="1" keyAttribute="1" defaultMemberUniqueName="[Air_Is ESA Sold].[Value].[All]" allUniqueName="[Air_Is ESA Sold].[Value].[All]" dimensionUniqueName="[Air_Is ESA Sold]" displayFolder="" count="0" unbalanced="0"/>
    <cacheHierarchy uniqueName="[Air_Is Flight Watcher Sold].[Value]" caption="Air_Is Flight Watcher Sold.Value" attribute="1" keyAttribute="1" defaultMemberUniqueName="[Air_Is Flight Watcher Sold].[Value].[All]" allUniqueName="[Air_Is Flight Watcher Sold].[Value].[All]" dimensionUniqueName="[Air_Is Flight Watcher Sold]" displayFolder="" count="0" unbalanced="0"/>
    <cacheHierarchy uniqueName="[Air_Is Insurance Sold].[Value]" caption="Air_Is Insurance Sold.Value" attribute="1" keyAttribute="1" defaultMemberUniqueName="[Air_Is Insurance Sold].[Value].[All]" allUniqueName="[Air_Is Insurance Sold].[Value].[All]" dimensionUniqueName="[Air_Is Insurance Sold]" displayFolder="" count="0" unbalanced="0"/>
    <cacheHierarchy uniqueName="[Air_Is Profile User Booking].[Value]" caption="Air_Is Profile User Booking.Value" attribute="1" keyAttribute="1" defaultMemberUniqueName="[Air_Is Profile User Booking].[Value].[All]" allUniqueName="[Air_Is Profile User Booking].[Value].[All]" dimensionUniqueName="[Air_Is Profile User Booking]" displayFolder="" count="0" unbalanced="0"/>
    <cacheHierarchy uniqueName="[Air_Is TA Sold].[Value]" caption="Air_Is TA Sold.Value" attribute="1" keyAttribute="1" defaultMemberUniqueName="[Air_Is TA Sold].[Value].[All]" allUniqueName="[Air_Is TA Sold].[Value].[All]" dimensionUniqueName="[Air_Is TA Sold]" displayFolder="" count="0" unbalanced="0"/>
    <cacheHierarchy uniqueName="[Airlines].[Airline Code]" caption="Airline Code" attribute="1" keyAttribute="1" defaultMemberUniqueName="[Airlines].[Airline Code].[All]" allUniqueName="[Airlines].[Airline Code].[All]" dimensionUniqueName="[Airlines]" displayFolder="" count="0" unbalanced="0"/>
    <cacheHierarchy uniqueName="[Airlines].[Airline Country]" caption="Airline Country" attribute="1" defaultMemberUniqueName="[Airlines].[Airline Country].[All]" allUniqueName="[Airlines].[Airline Country].[All]" dimensionUniqueName="[Airlines]" displayFolder="" count="0" unbalanced="0"/>
    <cacheHierarchy uniqueName="[Airlines].[Airlines]" caption="Airlines" defaultMemberUniqueName="[Airlines].[Airlines].[All]" allUniqueName="[Airlines].[Airlines].[All]" dimensionUniqueName="[Airlines]" displayFolder="" count="0" unbalanced="0"/>
    <cacheHierarchy uniqueName="[AirPaxAge].[Age]" caption="Age" attribute="1" keyAttribute="1" defaultMemberUniqueName="[AirPaxAge].[Age].[All]" allUniqueName="[AirPaxAge].[Age].[All]" dimensionUniqueName="[AirPaxAge]" displayFolder="" count="0" unbalanced="0"/>
    <cacheHierarchy uniqueName="[AirPaxAge].[Age Group]" caption="Age Group" attribute="1" defaultMemberUniqueName="[AirPaxAge].[Age Group].[All]" allUniqueName="[AirPaxAge].[Age Group].[All]" dimensionUniqueName="[AirPaxAge]" displayFolder="" count="0" unbalanced="0"/>
    <cacheHierarchy uniqueName="[AirPaxAge].[Age Hierarchy]" caption="Age Hierarchy" defaultMemberUniqueName="[AirPaxAge].[Age Hierarchy].[All]" allUniqueName="[AirPaxAge].[Age Hierarchy].[All]" dimensionUniqueName="[AirPaxAge]" displayFolder="" count="0" unbalanced="0"/>
    <cacheHierarchy uniqueName="[AirPaxGender].[Gender]" caption="Gender" attribute="1" keyAttribute="1" defaultMemberUniqueName="[AirPaxGender].[Gender].[All]" allUniqueName="[AirPaxGender].[Gender].[All]" dimensionUniqueName="[AirPaxGender]" displayFolder="" count="0" unbalanced="0"/>
    <cacheHierarchy uniqueName="[Bank Details].[Bank Country]" caption="Bank Country" attribute="1" defaultMemberUniqueName="[Bank Details].[Bank Country].[All]" allUniqueName="[Bank Details].[Bank Country].[All]" dimensionUniqueName="[Bank Details]" displayFolder="" count="0" unbalanced="0"/>
    <cacheHierarchy uniqueName="[Bank Details].[Bank Detail]" caption="Bank Detail" defaultMemberUniqueName="[Bank Details].[Bank Detail].[All]" allUniqueName="[Bank Details].[Bank Detail].[All]" dimensionUniqueName="[Bank Details]" displayFolder="" count="0" unbalanced="0"/>
    <cacheHierarchy uniqueName="[Bank Details].[Bank Name]" caption="Bank Name" attribute="1" defaultMemberUniqueName="[Bank Details].[Bank Name].[All]" allUniqueName="[Bank Details].[Bank Name].[All]" dimensionUniqueName="[Bank Details]" displayFolder="" count="0" unbalanced="0"/>
    <cacheHierarchy uniqueName="[Bank Details].[Brand Name]" caption="Brand Name" attribute="1" defaultMemberUniqueName="[Bank Details].[Brand Name].[All]" allUniqueName="[Bank Details].[Brand Name].[All]" dimensionUniqueName="[Bank Details]" displayFolder="" count="0" unbalanced="0"/>
    <cacheHierarchy uniqueName="[Browser].[Browser]" caption="Browser" attribute="1" defaultMemberUniqueName="[Browser].[Browser].[All]" allUniqueName="[Browser].[Browser].[All]" dimensionUniqueName="[Browser]" displayFolder="" count="0" unbalanced="0"/>
    <cacheHierarchy uniqueName="[Cancellation Reasons].[Cancelation Category]" caption="Cancelation Category" attribute="1" defaultMemberUniqueName="[Cancellation Reasons].[Cancelation Category].[All]" allUniqueName="[Cancellation Reasons].[Cancelation Category].[All]" dimensionUniqueName="[Cancellation Reasons]" displayFolder="" count="0" unbalanced="0"/>
    <cacheHierarchy uniqueName="[Cancellation Reasons].[Cancelation Reason]" caption="Cancelation Reason" attribute="1" defaultMemberUniqueName="[Cancellation Reasons].[Cancelation Reason].[All]" allUniqueName="[Cancellation Reasons].[Cancelation Reason].[All]" dimensionUniqueName="[Cancellation Reasons]" displayFolder="" count="0" unbalanced="0"/>
    <cacheHierarchy uniqueName="[Cancellation Reasons].[Cancellation Reason]" caption="Cancellation Reason" defaultMemberUniqueName="[Cancellation Reasons].[Cancellation Reason].[All]" allUniqueName="[Cancellation Reasons].[Cancellation Reason].[All]" dimensionUniqueName="[Cancellation Reasons]" displayFolder="" count="0" unbalanced="0"/>
    <cacheHierarchy uniqueName="[Car Discount Codes].[Discount Code]" caption="Discount Code" attribute="1" defaultMemberUniqueName="[Car Discount Codes].[Discount Code].[All]" allUniqueName="[Car Discount Codes].[Discount Code].[All]" dimensionUniqueName="[Car Discount Codes]" displayFolder="" count="0" unbalanced="0"/>
    <cacheHierarchy uniqueName="[Car Name].[Car Name]" caption="Car Name" attribute="1" defaultMemberUniqueName="[Car Name].[Car Name].[All]" allUniqueName="[Car Name].[Car Name].[All]" dimensionUniqueName="[Car Name]" displayFolder="" count="0" unbalanced="0"/>
    <cacheHierarchy uniqueName="[Car Supplier].[Supplier Code]" caption="Supplier Code" attribute="1" defaultMemberUniqueName="[Car Supplier].[Supplier Code].[All]" allUniqueName="[Car Supplier].[Supplier Code].[All]" dimensionUniqueName="[Car Supplier]" displayFolder="" count="0" unbalanced="0"/>
    <cacheHierarchy uniqueName="[Car Type].[Car Type]" caption="Car Type" attribute="1" defaultMemberUniqueName="[Car Type].[Car Type].[All]" allUniqueName="[Car Type].[Car Type].[All]" dimensionUniqueName="[Car Type]" displayFolder="" count="0" unbalanced="0"/>
    <cacheHierarchy uniqueName="[Car Type].[Description]" caption="Description" attribute="1" defaultMemberUniqueName="[Car Type].[Description].[All]" allUniqueName="[Car Type].[Description].[All]" dimensionUniqueName="[Car Type]" displayFolder="" count="0" unbalanced="0"/>
    <cacheHierarchy uniqueName="[Car_Is Air Conditioning].[Value]" caption="Car_Is Air Conditioning.Value" attribute="1" keyAttribute="1" defaultMemberUniqueName="[Car_Is Air Conditioning].[Value].[All]" allUniqueName="[Car_Is Air Conditioning].[Value].[All]" dimensionUniqueName="[Car_Is Air Conditioning]" displayFolder="" count="0" unbalanced="0"/>
    <cacheHierarchy uniqueName="[Car_Is Cross Sell Booking].[Value]" caption="Car_Is Cross Sell Booking.Value" attribute="1" keyAttribute="1" defaultMemberUniqueName="[Car_Is Cross Sell Booking].[Value].[All]" allUniqueName="[Car_Is Cross Sell Booking].[Value].[All]" dimensionUniqueName="[Car_Is Cross Sell Booking]" displayFolder="" count="0" unbalanced="0"/>
    <cacheHierarchy uniqueName="[Car_Per Day Rate].[Days]" caption="Car_Per Day Rate.Days" attribute="1" keyAttribute="1" defaultMemberUniqueName="[Car_Per Day Rate].[Days].[All]" allUniqueName="[Car_Per Day Rate].[Days].[All]" dimensionUniqueName="[Car_Per Day Rate]" displayFolder="" count="0" unbalanced="0"/>
    <cacheHierarchy uniqueName="[Car_Per Day Rate].[Days Group]" caption="Car_Per Day Rate.Days Group" attribute="1" defaultMemberUniqueName="[Car_Per Day Rate].[Days Group].[All]" allUniqueName="[Car_Per Day Rate].[Days Group].[All]" dimensionUniqueName="[Car_Per Day Rate]" displayFolder="" count="0" unbalanced="0"/>
    <cacheHierarchy uniqueName="[Car_Per Day Rate].[Period]" caption="Car_Per Day Rate.Period" defaultMemberUniqueName="[Car_Per Day Rate].[Period].[All]" allUniqueName="[Car_Per Day Rate].[Period].[All]" dimensionUniqueName="[Car_Per Day Rate]" displayFolder="" count="0" unbalanced="0"/>
    <cacheHierarchy uniqueName="[Car_Rental Days].[Days]" caption="Car_Rental Days.Days" attribute="1" keyAttribute="1" defaultMemberUniqueName="[Car_Rental Days].[Days].[All]" allUniqueName="[Car_Rental Days].[Days].[All]" dimensionUniqueName="[Car_Rental Days]" displayFolder="" count="0" unbalanced="0"/>
    <cacheHierarchy uniqueName="[Car_Rental Days].[Days Group]" caption="Car_Rental Days.Days Group" attribute="1" defaultMemberUniqueName="[Car_Rental Days].[Days Group].[All]" allUniqueName="[Car_Rental Days].[Days Group].[All]" dimensionUniqueName="[Car_Rental Days]" displayFolder="" count="0" unbalanced="0"/>
    <cacheHierarchy uniqueName="[Car_Rental Days].[Period]" caption="Car_Rental Days.Period" defaultMemberUniqueName="[Car_Rental Days].[Period].[All]" allUniqueName="[Car_Rental Days].[Period].[All]" dimensionUniqueName="[Car_Rental Days]" displayFolder="" count="0" unbalanced="0"/>
    <cacheHierarchy uniqueName="[Check In Date Time].[Day]" caption="Check In Date Time.Day" attribute="1" time="1" defaultMemberUniqueName="[Check In Date Time].[Day].[All]" allUniqueName="[Check In Date Time].[Day].[All]" dimensionUniqueName="[Check In Date Time]" displayFolder="" count="0" unbalanced="0"/>
    <cacheHierarchy uniqueName="[Check In Date Time].[Full Date]" caption="Check In Date Time.Full Date" attribute="1" time="1" defaultMemberUniqueName="[Check In Date Time].[Full Date].[All]" allUniqueName="[Check In Date Time].[Full Date].[All]" dimensionUniqueName="[Check In Date Time]" displayFolder="" count="0" unbalanced="0"/>
    <cacheHierarchy uniqueName="[Check In Date Time].[Is US Civil Holiday]" caption="Check In Date Time.Is US Civil Holiday" attribute="1" time="1" defaultMemberUniqueName="[Check In Date Time].[Is US Civil Holiday].[All]" allUniqueName="[Check In Date Time].[Is US Civil Holiday].[All]" dimensionUniqueName="[Check In Date Time]" displayFolder="" count="0" unbalanced="0"/>
    <cacheHierarchy uniqueName="[Check In Date Time].[Is Weekday]" caption="Check In Date Time.Is Weekday" attribute="1" time="1" defaultMemberUniqueName="[Check In Date Time].[Is Weekday].[All]" allUniqueName="[Check In Date Time].[Is Weekday].[All]" dimensionUniqueName="[Check In Date Time]" displayFolder="" count="0" unbalanced="0"/>
    <cacheHierarchy uniqueName="[Check In Date Time].[Month]" caption="Check In Date Time.Month" attribute="1" time="1" defaultMemberUniqueName="[Check In Date Time].[Month].[All]" allUniqueName="[Check In Date Time].[Month].[All]" dimensionUniqueName="[Check In Date Time]" displayFolder="" count="0" unbalanced="0"/>
    <cacheHierarchy uniqueName="[Check In Date Time].[Month Day]" caption="Check In Date Time.Month Day" attribute="1" time="1" defaultMemberUniqueName="[Check In Date Time].[Month Day].[All]" allUniqueName="[Check In Date Time].[Month Day].[All]" dimensionUniqueName="[Check In Date Time]" displayFolder="" count="0" unbalanced="0"/>
    <cacheHierarchy uniqueName="[Check In Date Time].[Transaction Date]" caption="Check In Date Time.Transaction Date" time="1" defaultMemberUniqueName="[Check In Date Time].[Transaction Date].[All]" allUniqueName="[Check In Date Time].[Transaction Date].[All]" dimensionUniqueName="[Check In Date Time]" displayFolder="" count="0" unbalanced="0"/>
    <cacheHierarchy uniqueName="[Check In Date Time].[Week]" caption="Check In Date Time.Week" attribute="1" time="1" defaultMemberUniqueName="[Check In Date Time].[Week].[All]" allUniqueName="[Check In Date Time].[Week].[All]" dimensionUniqueName="[Check In Date Time]" displayFolder="" count="0" unbalanced="0"/>
    <cacheHierarchy uniqueName="[Check In Date Time].[Week Number]" caption="Check In Date Time.Week Number" attribute="1" time="1" defaultMemberUniqueName="[Check In Date Time].[Week Number].[All]" allUniqueName="[Check In Date Time].[Week Number].[All]" dimensionUniqueName="[Check In Date Time]" displayFolder="" count="0" unbalanced="0"/>
    <cacheHierarchy uniqueName="[Check In Date Time].[Weekday]" caption="Check In Date Time.Weekday" attribute="1" time="1" defaultMemberUniqueName="[Check In Date Time].[Weekday].[All]" allUniqueName="[Check In Date Time].[Weekday].[All]" dimensionUniqueName="[Check In Date Time]" displayFolder="" count="0" unbalanced="0"/>
    <cacheHierarchy uniqueName="[Check In Date Time].[Year]" caption="Check In Date Time.Year" attribute="1" time="1" defaultMemberUniqueName="[Check In Date Time].[Year].[All]" allUniqueName="[Check In Date Time].[Year].[All]" dimensionUniqueName="[Check In Date Time]" displayFolder="" count="0" unbalanced="0"/>
    <cacheHierarchy uniqueName="[Check Out Date Time].[Day]" caption="Check Out Date Time.Day" attribute="1" time="1" defaultMemberUniqueName="[Check Out Date Time].[Day].[All]" allUniqueName="[Check Out Date Time].[Day].[All]" dimensionUniqueName="[Check Out Date Time]" displayFolder="" count="0" unbalanced="0"/>
    <cacheHierarchy uniqueName="[Check Out Date Time].[Full Date]" caption="Check Out Date Time.Full Date" attribute="1" time="1" defaultMemberUniqueName="[Check Out Date Time].[Full Date].[All]" allUniqueName="[Check Out Date Time].[Full Date].[All]" dimensionUniqueName="[Check Out Date Time]" displayFolder="" count="0" unbalanced="0"/>
    <cacheHierarchy uniqueName="[Check Out Date Time].[Is US Civil Holiday]" caption="Check Out Date Time.Is US Civil Holiday" attribute="1" time="1" defaultMemberUniqueName="[Check Out Date Time].[Is US Civil Holiday].[All]" allUniqueName="[Check Out Date Time].[Is US Civil Holiday].[All]" dimensionUniqueName="[Check Out Date Time]" displayFolder="" count="0" unbalanced="0"/>
    <cacheHierarchy uniqueName="[Check Out Date Time].[Is Weekday]" caption="Check Out Date Time.Is Weekday" attribute="1" time="1" defaultMemberUniqueName="[Check Out Date Time].[Is Weekday].[All]" allUniqueName="[Check Out Date Time].[Is Weekday].[All]" dimensionUniqueName="[Check Out Date Time]" displayFolder="" count="0" unbalanced="0"/>
    <cacheHierarchy uniqueName="[Check Out Date Time].[Month]" caption="Check Out Date Time.Month" attribute="1" time="1" defaultMemberUniqueName="[Check Out Date Time].[Month].[All]" allUniqueName="[Check Out Date Time].[Month].[All]" dimensionUniqueName="[Check Out Date Time]" displayFolder="" count="0" unbalanced="0"/>
    <cacheHierarchy uniqueName="[Check Out Date Time].[Month Day]" caption="Check Out Date Time.Month Day" attribute="1" time="1" defaultMemberUniqueName="[Check Out Date Time].[Month Day].[All]" allUniqueName="[Check Out Date Time].[Month Day].[All]" dimensionUniqueName="[Check Out Date Time]" displayFolder="" count="0" unbalanced="0"/>
    <cacheHierarchy uniqueName="[Check Out Date Time].[Transaction Date]" caption="Check Out Date Time.Transaction Date" time="1" defaultMemberUniqueName="[Check Out Date Time].[Transaction Date].[All]" allUniqueName="[Check Out Date Time].[Transaction Date].[All]" dimensionUniqueName="[Check Out Date Time]" displayFolder="" count="0" unbalanced="0"/>
    <cacheHierarchy uniqueName="[Check Out Date Time].[Week]" caption="Check Out Date Time.Week" attribute="1" time="1" defaultMemberUniqueName="[Check Out Date Time].[Week].[All]" allUniqueName="[Check Out Date Time].[Week].[All]" dimensionUniqueName="[Check Out Date Time]" displayFolder="" count="0" unbalanced="0"/>
    <cacheHierarchy uniqueName="[Check Out Date Time].[Week Number]" caption="Check Out Date Time.Week Number" attribute="1" time="1" defaultMemberUniqueName="[Check Out Date Time].[Week Number].[All]" allUniqueName="[Check Out Date Time].[Week Number].[All]" dimensionUniqueName="[Check Out Date Time]" displayFolder="" count="0" unbalanced="0"/>
    <cacheHierarchy uniqueName="[Check Out Date Time].[Weekday]" caption="Check Out Date Time.Weekday" attribute="1" time="1" defaultMemberUniqueName="[Check Out Date Time].[Weekday].[All]" allUniqueName="[Check Out Date Time].[Weekday].[All]" dimensionUniqueName="[Check Out Date Time]" displayFolder="" count="0" unbalanced="0"/>
    <cacheHierarchy uniqueName="[Check Out Date Time].[Year]" caption="Check Out Date Time.Year" attribute="1" time="1" defaultMemberUniqueName="[Check Out Date Time].[Year].[All]" allUniqueName="[Check Out Date Time].[Year].[All]" dimensionUniqueName="[Check Out Date Time]" displayFolder="" count="0" unbalanced="0"/>
    <cacheHierarchy uniqueName="[Drop Off Date].[Day]" caption="Drop Off Date.Day" attribute="1" time="1" defaultMemberUniqueName="[Drop Off Date].[Day].[All]" allUniqueName="[Drop Off Date].[Day].[All]" dimensionUniqueName="[Drop Off Date]" displayFolder="" count="0" unbalanced="0"/>
    <cacheHierarchy uniqueName="[Drop Off Date].[Full Date]" caption="Drop Off Date.Full Date" attribute="1" time="1" defaultMemberUniqueName="[Drop Off Date].[Full Date].[All]" allUniqueName="[Drop Off Date].[Full Date].[All]" dimensionUniqueName="[Drop Off Date]" displayFolder="" count="0" unbalanced="0"/>
    <cacheHierarchy uniqueName="[Drop Off Date].[Is US Civil Holiday]" caption="Drop Off Date.Is US Civil Holiday" attribute="1" time="1" defaultMemberUniqueName="[Drop Off Date].[Is US Civil Holiday].[All]" allUniqueName="[Drop Off Date].[Is US Civil Holiday].[All]" dimensionUniqueName="[Drop Off Date]" displayFolder="" count="0" unbalanced="0"/>
    <cacheHierarchy uniqueName="[Drop Off Date].[Is Weekday]" caption="Drop Off Date.Is Weekday" attribute="1" time="1" defaultMemberUniqueName="[Drop Off Date].[Is Weekday].[All]" allUniqueName="[Drop Off Date].[Is Weekday].[All]" dimensionUniqueName="[Drop Off Date]" displayFolder="" count="0" unbalanced="0"/>
    <cacheHierarchy uniqueName="[Drop Off Date].[Month]" caption="Drop Off Date.Month" attribute="1" time="1" defaultMemberUniqueName="[Drop Off Date].[Month].[All]" allUniqueName="[Drop Off Date].[Month].[All]" dimensionUniqueName="[Drop Off Date]" displayFolder="" count="0" unbalanced="0"/>
    <cacheHierarchy uniqueName="[Drop Off Date].[Month Day]" caption="Drop Off Date.Month Day" attribute="1" time="1" defaultMemberUniqueName="[Drop Off Date].[Month Day].[All]" allUniqueName="[Drop Off Date].[Month Day].[All]" dimensionUniqueName="[Drop Off Date]" displayFolder="" count="0" unbalanced="0"/>
    <cacheHierarchy uniqueName="[Drop Off Date].[Transaction Date]" caption="Drop Off Date.Transaction Date" time="1" defaultMemberUniqueName="[Drop Off Date].[Transaction Date].[All]" allUniqueName="[Drop Off Date].[Transaction Date].[All]" dimensionUniqueName="[Drop Off Date]" displayFolder="" count="0" unbalanced="0"/>
    <cacheHierarchy uniqueName="[Drop Off Date].[Week]" caption="Drop Off Date.Week" attribute="1" time="1" defaultMemberUniqueName="[Drop Off Date].[Week].[All]" allUniqueName="[Drop Off Date].[Week].[All]" dimensionUniqueName="[Drop Off Date]" displayFolder="" count="0" unbalanced="0"/>
    <cacheHierarchy uniqueName="[Drop Off Date].[Week Number]" caption="Drop Off Date.Week Number" attribute="1" time="1" defaultMemberUniqueName="[Drop Off Date].[Week Number].[All]" allUniqueName="[Drop Off Date].[Week Number].[All]" dimensionUniqueName="[Drop Off Date]" displayFolder="" count="0" unbalanced="0"/>
    <cacheHierarchy uniqueName="[Drop Off Date].[Weekday]" caption="Drop Off Date.Weekday" attribute="1" time="1" defaultMemberUniqueName="[Drop Off Date].[Weekday].[All]" allUniqueName="[Drop Off Date].[Weekday].[All]" dimensionUniqueName="[Drop Off Date]" displayFolder="" count="0" unbalanced="0"/>
    <cacheHierarchy uniqueName="[Drop Off Date].[Year]" caption="Drop Off Date.Year" attribute="1" time="1" defaultMemberUniqueName="[Drop Off Date].[Year].[All]" allUniqueName="[Drop Off Date].[Year].[All]" dimensionUniqueName="[Drop Off Date]" displayFolder="" count="0" unbalanced="0"/>
    <cacheHierarchy uniqueName="[Drop Off Location].[Country Name]" caption="Drop Off Location.Country Name" attribute="1" defaultMemberUniqueName="[Drop Off Location].[Country Name].[All]" allUniqueName="[Drop Off Location].[Country Name].[All]" dimensionUniqueName="[Drop Off Location]" displayFolder="" count="0" unbalanced="0"/>
    <cacheHierarchy uniqueName="[Drop Off Location].[Hierarchy]" caption="Drop Off Location.Hierarchy" defaultMemberUniqueName="[Drop Off Location].[Hierarchy].[All]" allUniqueName="[Drop Off Location].[Hierarchy].[All]" dimensionUniqueName="[Drop Off Location]" displayFolder="" count="0" unbalanced="0"/>
    <cacheHierarchy uniqueName="[Drop Off Location].[Is Airport]" caption="Drop Off Location.Is Airport" attribute="1" defaultMemberUniqueName="[Drop Off Location].[Is Airport].[All]" allUniqueName="[Drop Off Location].[Is Airport].[All]" dimensionUniqueName="[Drop Off Location]" displayFolder="" count="0" unbalanced="0"/>
    <cacheHierarchy uniqueName="[Drop Off Location].[Location]" caption="Drop Off Location.Location" attribute="1" defaultMemberUniqueName="[Drop Off Location].[Location].[All]" allUniqueName="[Drop Off Location].[Location].[All]" dimensionUniqueName="[Drop Off Location]" displayFolder="" count="0" unbalanced="0"/>
    <cacheHierarchy uniqueName="[Drop Off Location].[Main Airport City Code]" caption="Drop Off Location.Main Airport City Code" attribute="1" defaultMemberUniqueName="[Drop Off Location].[Main Airport City Code].[All]" allUniqueName="[Drop Off Location].[Main Airport City Code].[All]" dimensionUniqueName="[Drop Off Location]" displayFolder="" count="0" unbalanced="0"/>
    <cacheHierarchy uniqueName="[Drop Off Location].[Region Name]" caption="Drop Off Location.Region Name" attribute="1" defaultMemberUniqueName="[Drop Off Location].[Region Name].[All]" allUniqueName="[Drop Off Location].[Region Name].[All]" dimensionUniqueName="[Drop Off Location]" displayFolder="" count="0" unbalanced="0"/>
    <cacheHierarchy uniqueName="[Drop Off Location].[State Name]" caption="Drop Off Location.State Name" attribute="1" defaultMemberUniqueName="[Drop Off Location].[State Name].[All]" allUniqueName="[Drop Off Location].[State Name].[All]" dimensionUniqueName="[Drop Off Location]" displayFolder="" count="0" unbalanced="0"/>
    <cacheHierarchy uniqueName="[Email Domain].[Domain]" caption="Domain" attribute="1" defaultMemberUniqueName="[Email Domain].[Domain].[All]" allUniqueName="[Email Domain].[Domain].[All]" dimensionUniqueName="[Email Domain]" displayFolder="" count="0" unbalanced="0"/>
    <cacheHierarchy uniqueName="[Failure Type].[Failure Category]" caption="Failure Category" attribute="1" defaultMemberUniqueName="[Failure Type].[Failure Category].[All]" allUniqueName="[Failure Type].[Failure Category].[All]" dimensionUniqueName="[Failure Type]" displayFolder="" count="0" unbalanced="0"/>
    <cacheHierarchy uniqueName="[Failure Type].[Failure Type]" caption="Failure Type" attribute="1" keyAttribute="1" defaultMemberUniqueName="[Failure Type].[Failure Type].[All]" allUniqueName="[Failure Type].[Failure Type].[All]" dimensionUniqueName="[Failure Type]" displayFolder="" count="0" unbalanced="0"/>
    <cacheHierarchy uniqueName="[Failure Type].[FailureCategory]" caption="FailureCategory" defaultMemberUniqueName="[Failure Type].[FailureCategory].[All]" allUniqueName="[Failure Type].[FailureCategory].[All]" dimensionUniqueName="[Failure Type]" displayFolder="" count="0" unbalanced="0"/>
    <cacheHierarchy uniqueName="[Fare Family].[Fare Family]" caption="Fare Family" attribute="1" defaultMemberUniqueName="[Fare Family].[Fare Family].[All]" allUniqueName="[Fare Family].[Fare Family].[All]" dimensionUniqueName="[Fare Family]" displayFolder="" count="0" unbalanced="0"/>
    <cacheHierarchy uniqueName="[Fare Type].[Fare Type]" caption="Fare Type" attribute="1" defaultMemberUniqueName="[Fare Type].[Fare Type].[All]" allUniqueName="[Fare Type].[Fare Type].[All]" dimensionUniqueName="[Fare Type]" displayFolder="" count="0" unbalanced="0"/>
    <cacheHierarchy uniqueName="[Flight Cabin].[Flight Cabin]" caption="Flight Cabin" attribute="1" keyAttribute="1" defaultMemberUniqueName="[Flight Cabin].[Flight Cabin].[All]" allUniqueName="[Flight Cabin].[Flight Cabin].[All]" dimensionUniqueName="[Flight Cabin]" displayFolder="" count="0" unbalanced="0"/>
    <cacheHierarchy uniqueName="[Has Chargeback].[Value]" caption="Has Chargeback.Value" attribute="1" keyAttribute="1" defaultMemberUniqueName="[Has Chargeback].[Value].[All]" allUniqueName="[Has Chargeback].[Value].[All]" dimensionUniqueName="[Has Chargeback]" displayFolder="" count="0" unbalanced="0"/>
    <cacheHierarchy uniqueName="[Hotel Brands].[Brand]" caption="Brand" attribute="1" keyAttribute="1" defaultMemberUniqueName="[Hotel Brands].[Brand].[All]" allUniqueName="[Hotel Brands].[Brand].[All]" dimensionUniqueName="[Hotel Brands]" displayFolder="" count="0" unbalanced="0"/>
    <cacheHierarchy uniqueName="[Hotel Fare Type].[Fare Type Key]" caption="Fare Type Key" attribute="1" keyAttribute="1" defaultMemberUniqueName="[Hotel Fare Type].[Fare Type Key].[All]" allUniqueName="[Hotel Fare Type].[Fare Type Key].[All]" dimensionUniqueName="[Hotel Fare Type]" displayFolder="" count="0" unbalanced="0"/>
    <cacheHierarchy uniqueName="[Hotel Location SlabID].[Slab Id]" caption="Slab Id" attribute="1" defaultMemberUniqueName="[Hotel Location SlabID].[Slab Id].[All]" allUniqueName="[Hotel Location SlabID].[Slab Id].[All]" dimensionUniqueName="[Hotel Location SlabID]" displayFolder="" count="0" unbalanced="0"/>
    <cacheHierarchy uniqueName="[Hotel Locations].[Hotel Location]" caption="Hotel Location" defaultMemberUniqueName="[Hotel Locations].[Hotel Location].[All]" allUniqueName="[Hotel Locations].[Hotel Location].[All]" dimensionUniqueName="[Hotel Locations]" displayFolder="" count="0" unbalanced="0"/>
    <cacheHierarchy uniqueName="[Hotel Locations].[Is Airport]" caption="Is Airport" attribute="1" defaultMemberUniqueName="[Hotel Locations].[Is Airport].[All]" allUniqueName="[Hotel Locations].[Is Airport].[All]" dimensionUniqueName="[Hotel Locations]" displayFolder="" count="0" unbalanced="0"/>
    <cacheHierarchy uniqueName="[Hotel Locations].[Is City]" caption="Is City" attribute="1" defaultMemberUniqueName="[Hotel Locations].[Is City].[All]" allUniqueName="[Hotel Locations].[Is City].[All]" dimensionUniqueName="[Hotel Locations]" displayFolder="" count="0" unbalanced="0"/>
    <cacheHierarchy uniqueName="[Hotel Locations].[Is Landmark]" caption="Is Landmark" attribute="1" defaultMemberUniqueName="[Hotel Locations].[Is Landmark].[All]" allUniqueName="[Hotel Locations].[Is Landmark].[All]" dimensionUniqueName="[Hotel Locations]" displayFolder="" count="0" unbalanced="0"/>
    <cacheHierarchy uniqueName="[Hotel Locations].[Location]" caption="Location" attribute="1" keyAttribute="1" defaultMemberUniqueName="[Hotel Locations].[Location].[All]" allUniqueName="[Hotel Locations].[Location].[All]" dimensionUniqueName="[Hotel Locations]" displayFolder="" count="0" unbalanced="0"/>
    <cacheHierarchy uniqueName="[Hotel Locations].[Main Airport City Code]" caption="Main Airport City Code" attribute="1" defaultMemberUniqueName="[Hotel Locations].[Main Airport City Code].[All]" allUniqueName="[Hotel Locations].[Main Airport City Code].[All]" dimensionUniqueName="[Hotel Locations]" displayFolder="" count="0" unbalanced="0"/>
    <cacheHierarchy uniqueName="[Hotel Sub Affiliates].[Sub Affiliates]" caption="Sub Affiliates" attribute="1" keyAttribute="1" defaultMemberUniqueName="[Hotel Sub Affiliates].[Sub Affiliates].[All]" allUniqueName="[Hotel Sub Affiliates].[Sub Affiliates].[All]" dimensionUniqueName="[Hotel Sub Affiliates]" displayFolder="" count="0" unbalanced="0"/>
    <cacheHierarchy uniqueName="[Hotel_IsCrossSellBooking].[Value]" caption="Hotel_IsCrossSellBooking.Value" attribute="1" keyAttribute="1" defaultMemberUniqueName="[Hotel_IsCrossSellBooking].[Value].[All]" allUniqueName="[Hotel_IsCrossSellBooking].[Value].[All]" dimensionUniqueName="[Hotel_IsCrossSellBooking]" displayFolder="" count="0" unbalanced="0"/>
    <cacheHierarchy uniqueName="[Internal Campaign].[Campaign Source]" caption="Campaign Source" defaultMemberUniqueName="[Internal Campaign].[Campaign Source].[All]" allUniqueName="[Internal Campaign].[Campaign Source].[All]" dimensionUniqueName="[Internal Campaign]" displayFolder="" count="0" unbalanced="0"/>
    <cacheHierarchy uniqueName="[Internal Campaign].[Internal Campaign]" caption="Internal Campaign" attribute="1" keyAttribute="1" defaultMemberUniqueName="[Internal Campaign].[Internal Campaign].[All]" allUniqueName="[Internal Campaign].[Internal Campaign].[All]" dimensionUniqueName="[Internal Campaign]" displayFolder="" count="0" unbalanced="0"/>
    <cacheHierarchy uniqueName="[Internal Campaign].[Internal Campaign Source]" caption="Internal Campaign Source" attribute="1" defaultMemberUniqueName="[Internal Campaign].[Internal Campaign Source].[All]" allUniqueName="[Internal Campaign].[Internal Campaign Source].[All]" dimensionUniqueName="[Internal Campaign]" displayFolder="" count="0" unbalanced="0"/>
    <cacheHierarchy uniqueName="[Is Agent Booking].[Value]" caption="Is Agent Booking.Value" attribute="1" keyAttribute="1" defaultMemberUniqueName="[Is Agent Booking].[Value].[All]" allUniqueName="[Is Agent Booking].[Value].[All]" dimensionUniqueName="[Is Agent Booking]" displayFolder="" count="0" unbalanced="0"/>
    <cacheHierarchy uniqueName="[Is Fraud Booking].[Value]" caption="Is Fraud Booking.Value" attribute="1" keyAttribute="1" defaultMemberUniqueName="[Is Fraud Booking].[Value].[All]" allUniqueName="[Is Fraud Booking].[Value].[All]" dimensionUniqueName="[Is Fraud Booking]" displayFolder="" count="0" unbalanced="0"/>
    <cacheHierarchy uniqueName="[Is Net Car Rental].[Value]" caption="Is Net Car Rental.Value" attribute="1" keyAttribute="1" defaultMemberUniqueName="[Is Net Car Rental].[Value].[All]" allUniqueName="[Is Net Car Rental].[Value].[All]" dimensionUniqueName="[Is Net Car Rental]" displayFolder="" count="0" unbalanced="0"/>
    <cacheHierarchy uniqueName="[Is Package Component].[Value]" caption="Is Package Component.Value" attribute="1" keyAttribute="1" defaultMemberUniqueName="[Is Package Component].[Value].[All]" allUniqueName="[Is Package Component].[Value].[All]" dimensionUniqueName="[Is Package Component]" displayFolder="" count="0" unbalanced="0"/>
    <cacheHierarchy uniqueName="[IsCCD].[Value]" caption="IsCCD.Value" attribute="1" keyAttribute="1" defaultMemberUniqueName="[IsCCD].[Value].[All]" allUniqueName="[IsCCD].[Value].[All]" dimensionUniqueName="[IsCCD]" displayFolder="" count="0" unbalanced="0"/>
    <cacheHierarchy uniqueName="[IsDDF].[Value]" caption="IsDDF.Value" attribute="1" keyAttribute="1" defaultMemberUniqueName="[IsDDF].[Value].[All]" allUniqueName="[IsDDF].[Value].[All]" dimensionUniqueName="[IsDDF]" displayFolder="" count="0" unbalanced="0"/>
    <cacheHierarchy uniqueName="[IsPureAirline].[Value]" caption="IsPureAirline.Value" attribute="1" keyAttribute="1" defaultMemberUniqueName="[IsPureAirline].[Value].[All]" allUniqueName="[IsPureAirline].[Value].[All]" dimensionUniqueName="[IsPureAirline]" displayFolder="" count="0" unbalanced="0"/>
    <cacheHierarchy uniqueName="[Keywords].[Hierarchy]" caption="Hierarchy" defaultMemberUniqueName="[Keywords].[Hierarchy].[All]" allUniqueName="[Keywords].[Hierarchy].[All]" dimensionUniqueName="[Keywords]" displayFolder="" count="0" unbalanced="0"/>
    <cacheHierarchy uniqueName="[Keywords].[Keyword]" caption="Keyword" attribute="1" defaultMemberUniqueName="[Keywords].[Keyword].[All]" allUniqueName="[Keywords].[Keyword].[All]" dimensionUniqueName="[Keywords]" displayFolder="" count="0" unbalanced="0"/>
    <cacheHierarchy uniqueName="[Keywords].[Segment]" caption="Segment" attribute="1" defaultMemberUniqueName="[Keywords].[Segment].[All]" allUniqueName="[Keywords].[Segment].[All]" dimensionUniqueName="[Keywords]" displayFolder="" count="0" unbalanced="0"/>
    <cacheHierarchy uniqueName="[LP Test Project].[Hierarchy]" caption="Hierarchy" defaultMemberUniqueName="[LP Test Project].[Hierarchy].[All]" allUniqueName="[LP Test Project].[Hierarchy].[All]" dimensionUniqueName="[LP Test Project]" displayFolder="" count="0" unbalanced="0"/>
    <cacheHierarchy uniqueName="[LP Test Project].[Project]" caption="Project" attribute="1" defaultMemberUniqueName="[LP Test Project].[Project].[All]" allUniqueName="[LP Test Project].[Project].[All]" dimensionUniqueName="[LP Test Project]" displayFolder="" count="0" unbalanced="0"/>
    <cacheHierarchy uniqueName="[LP Test Project].[Test]" caption="Test" attribute="1" defaultMemberUniqueName="[LP Test Project].[Test].[All]" allUniqueName="[LP Test Project].[Test].[All]" dimensionUniqueName="[LP Test Project]" displayFolder="" count="0" unbalanced="0"/>
    <cacheHierarchy uniqueName="[LP Test Project].[Variation]" caption="Variation" attribute="1" defaultMemberUniqueName="[LP Test Project].[Variation].[All]" allUniqueName="[LP Test Project].[Variation].[All]" dimensionUniqueName="[LP Test Project]" displayFolder="" count="0" unbalanced="0"/>
    <cacheHierarchy uniqueName="[Operating System].[OS]" caption="OS" attribute="1" defaultMemberUniqueName="[Operating System].[OS].[All]" allUniqueName="[Operating System].[OS].[All]" dimensionUniqueName="[Operating System]" displayFolder="" count="0" unbalanced="0"/>
    <cacheHierarchy uniqueName="[Payment Location].[Country Name]" caption="Payment Location.Country Name" attribute="1" defaultMemberUniqueName="[Payment Location].[Country Name].[All]" allUniqueName="[Payment Location].[Country Name].[All]" dimensionUniqueName="[Payment Location]" displayFolder="" count="0" unbalanced="0"/>
    <cacheHierarchy uniqueName="[Payment Location].[Hierarchy]" caption="Payment Location.Hierarchy" defaultMemberUniqueName="[Payment Location].[Hierarchy].[All]" allUniqueName="[Payment Location].[Hierarchy].[All]" dimensionUniqueName="[Payment Location]" displayFolder="" count="0" unbalanced="0"/>
    <cacheHierarchy uniqueName="[Payment Location].[Is Airport]" caption="Payment Location.Is Airport" attribute="1" defaultMemberUniqueName="[Payment Location].[Is Airport].[All]" allUniqueName="[Payment Location].[Is Airport].[All]" dimensionUniqueName="[Payment Location]" displayFolder="" count="0" unbalanced="0"/>
    <cacheHierarchy uniqueName="[Payment Location].[Location]" caption="Payment Location.Location" attribute="1" defaultMemberUniqueName="[Payment Location].[Location].[All]" allUniqueName="[Payment Location].[Location].[All]" dimensionUniqueName="[Payment Location]" displayFolder="" count="0" unbalanced="0"/>
    <cacheHierarchy uniqueName="[Payment Location].[Main Airport City Code]" caption="Payment Location.Main Airport City Code" attribute="1" defaultMemberUniqueName="[Payment Location].[Main Airport City Code].[All]" allUniqueName="[Payment Location].[Main Airport City Code].[All]" dimensionUniqueName="[Payment Location]" displayFolder="" count="0" unbalanced="0"/>
    <cacheHierarchy uniqueName="[Payment Location].[Region Name]" caption="Payment Location.Region Name" attribute="1" defaultMemberUniqueName="[Payment Location].[Region Name].[All]" allUniqueName="[Payment Location].[Region Name].[All]" dimensionUniqueName="[Payment Location]" displayFolder="" count="0" unbalanced="0"/>
    <cacheHierarchy uniqueName="[Payment Location].[State Name]" caption="Payment Location.State Name" attribute="1" defaultMemberUniqueName="[Payment Location].[State Name].[All]" allUniqueName="[Payment Location].[State Name].[All]" dimensionUniqueName="[Payment Location]" displayFolder="" count="0" unbalanced="0"/>
    <cacheHierarchy uniqueName="[Pick Up Date].[Day]" caption="Pick Up Date.Day" attribute="1" time="1" defaultMemberUniqueName="[Pick Up Date].[Day].[All]" allUniqueName="[Pick Up Date].[Day].[All]" dimensionUniqueName="[Pick Up Date]" displayFolder="" count="0" unbalanced="0"/>
    <cacheHierarchy uniqueName="[Pick Up Date].[Full Date]" caption="Pick Up Date.Full Date" attribute="1" time="1" defaultMemberUniqueName="[Pick Up Date].[Full Date].[All]" allUniqueName="[Pick Up Date].[Full Date].[All]" dimensionUniqueName="[Pick Up Date]" displayFolder="" count="0" unbalanced="0"/>
    <cacheHierarchy uniqueName="[Pick Up Date].[Is US Civil Holiday]" caption="Pick Up Date.Is US Civil Holiday" attribute="1" time="1" defaultMemberUniqueName="[Pick Up Date].[Is US Civil Holiday].[All]" allUniqueName="[Pick Up Date].[Is US Civil Holiday].[All]" dimensionUniqueName="[Pick Up Date]" displayFolder="" count="0" unbalanced="0"/>
    <cacheHierarchy uniqueName="[Pick Up Date].[Is Weekday]" caption="Pick Up Date.Is Weekday" attribute="1" time="1" defaultMemberUniqueName="[Pick Up Date].[Is Weekday].[All]" allUniqueName="[Pick Up Date].[Is Weekday].[All]" dimensionUniqueName="[Pick Up Date]" displayFolder="" count="0" unbalanced="0"/>
    <cacheHierarchy uniqueName="[Pick Up Date].[Month]" caption="Pick Up Date.Month" attribute="1" time="1" defaultMemberUniqueName="[Pick Up Date].[Month].[All]" allUniqueName="[Pick Up Date].[Month].[All]" dimensionUniqueName="[Pick Up Date]" displayFolder="" count="0" unbalanced="0"/>
    <cacheHierarchy uniqueName="[Pick Up Date].[Month Day]" caption="Pick Up Date.Month Day" attribute="1" time="1" defaultMemberUniqueName="[Pick Up Date].[Month Day].[All]" allUniqueName="[Pick Up Date].[Month Day].[All]" dimensionUniqueName="[Pick Up Date]" displayFolder="" count="0" unbalanced="0"/>
    <cacheHierarchy uniqueName="[Pick Up Date].[Transaction Date]" caption="Pick Up Date.Transaction Date" time="1" defaultMemberUniqueName="[Pick Up Date].[Transaction Date].[All]" allUniqueName="[Pick Up Date].[Transaction Date].[All]" dimensionUniqueName="[Pick Up Date]" displayFolder="" count="0" unbalanced="0"/>
    <cacheHierarchy uniqueName="[Pick Up Date].[Week]" caption="Pick Up Date.Week" attribute="1" time="1" defaultMemberUniqueName="[Pick Up Date].[Week].[All]" allUniqueName="[Pick Up Date].[Week].[All]" dimensionUniqueName="[Pick Up Date]" displayFolder="" count="0" unbalanced="0"/>
    <cacheHierarchy uniqueName="[Pick Up Date].[Week Number]" caption="Pick Up Date.Week Number" attribute="1" time="1" defaultMemberUniqueName="[Pick Up Date].[Week Number].[All]" allUniqueName="[Pick Up Date].[Week Number].[All]" dimensionUniqueName="[Pick Up Date]" displayFolder="" count="0" unbalanced="0"/>
    <cacheHierarchy uniqueName="[Pick Up Date].[Weekday]" caption="Pick Up Date.Weekday" attribute="1" time="1" defaultMemberUniqueName="[Pick Up Date].[Weekday].[All]" allUniqueName="[Pick Up Date].[Weekday].[All]" dimensionUniqueName="[Pick Up Date]" displayFolder="" count="0" unbalanced="0"/>
    <cacheHierarchy uniqueName="[Pick Up Date].[Year]" caption="Pick Up Date.Year" attribute="1" time="1" defaultMemberUniqueName="[Pick Up Date].[Year].[All]" allUniqueName="[Pick Up Date].[Year].[All]" dimensionUniqueName="[Pick Up Date]" displayFolder="" count="0" unbalanced="0"/>
    <cacheHierarchy uniqueName="[Pick Up Location].[Country Name]" caption="Pick Up Location.Country Name" attribute="1" defaultMemberUniqueName="[Pick Up Location].[Country Name].[All]" allUniqueName="[Pick Up Location].[Country Name].[All]" dimensionUniqueName="[Pick Up Location]" displayFolder="" count="0" unbalanced="0"/>
    <cacheHierarchy uniqueName="[Pick Up Location].[Hierarchy]" caption="Pick Up Location.Hierarchy" defaultMemberUniqueName="[Pick Up Location].[Hierarchy].[All]" allUniqueName="[Pick Up Location].[Hierarchy].[All]" dimensionUniqueName="[Pick Up Location]" displayFolder="" count="0" unbalanced="0"/>
    <cacheHierarchy uniqueName="[Pick Up Location].[Is Airport]" caption="Pick Up Location.Is Airport" attribute="1" defaultMemberUniqueName="[Pick Up Location].[Is Airport].[All]" allUniqueName="[Pick Up Location].[Is Airport].[All]" dimensionUniqueName="[Pick Up Location]" displayFolder="" count="0" unbalanced="0"/>
    <cacheHierarchy uniqueName="[Pick Up Location].[Location]" caption="Pick Up Location.Location" attribute="1" defaultMemberUniqueName="[Pick Up Location].[Location].[All]" allUniqueName="[Pick Up Location].[Location].[All]" dimensionUniqueName="[Pick Up Location]" displayFolder="" count="0" unbalanced="0"/>
    <cacheHierarchy uniqueName="[Pick Up Location].[Main Airport City Code]" caption="Pick Up Location.Main Airport City Code" attribute="1" defaultMemberUniqueName="[Pick Up Location].[Main Airport City Code].[All]" allUniqueName="[Pick Up Location].[Main Airport City Code].[All]" dimensionUniqueName="[Pick Up Location]" displayFolder="" count="0" unbalanced="0"/>
    <cacheHierarchy uniqueName="[Pick Up Location].[Region Name]" caption="Pick Up Location.Region Name" attribute="1" defaultMemberUniqueName="[Pick Up Location].[Region Name].[All]" allUniqueName="[Pick Up Location].[Region Name].[All]" dimensionUniqueName="[Pick Up Location]" displayFolder="" count="0" unbalanced="0"/>
    <cacheHierarchy uniqueName="[Pick Up Location].[State Name]" caption="Pick Up Location.State Name" attribute="1" defaultMemberUniqueName="[Pick Up Location].[State Name].[All]" allUniqueName="[Pick Up Location].[State Name].[All]" dimensionUniqueName="[Pick Up Location]" displayFolder="" count="0" unbalanced="0"/>
    <cacheHierarchy uniqueName="[Product Type].[Product Name]" caption="Product Name" attribute="1" defaultMemberUniqueName="[Product Type].[Product Name].[All]" allUniqueName="[Product Type].[Product Name].[All]" dimensionUniqueName="[Product Type]" displayFolder="" count="0" unbalanced="0"/>
    <cacheHierarchy uniqueName="[Service ID].[Service Category]" caption="Service Category" attribute="1" defaultMemberUniqueName="[Service ID].[Service Category].[All]" allUniqueName="[Service ID].[Service Category].[All]" dimensionUniqueName="[Service ID]" displayFolder="" count="0" unbalanced="0"/>
    <cacheHierarchy uniqueName="[Service ID].[Service ID]" caption="Service ID" attribute="1" defaultMemberUniqueName="[Service ID].[Service ID].[All]" allUniqueName="[Service ID].[Service ID].[All]" dimensionUniqueName="[Service ID]" displayFolder="" count="0" unbalanced="0"/>
    <cacheHierarchy uniqueName="[Service ID].[ServiceID]" caption="ServiceID" defaultMemberUniqueName="[Service ID].[ServiceID].[All]" allUniqueName="[Service ID].[ServiceID].[All]" dimensionUniqueName="[Service ID]" displayFolder="" count="0" unbalanced="0"/>
    <cacheHierarchy uniqueName="[Touch Point].[Touch Point Code]" caption="Touch Point Code" attribute="1" defaultMemberUniqueName="[Touch Point].[Touch Point Code].[All]" allUniqueName="[Touch Point].[Touch Point Code].[All]" dimensionUniqueName="[Touch Point]" displayFolder="" count="0" unbalanced="0"/>
    <cacheHierarchy uniqueName="[YMS Slab].[YMS Rule ID]" caption="YMS Rule ID" defaultMemberUniqueName="[YMS Slab].[YMS Rule ID].[All]" allUniqueName="[YMS Slab].[YMS Rule ID].[All]" dimensionUniqueName="[YMS Slab]" displayFolder="" count="0" unbalanced="0"/>
    <cacheHierarchy uniqueName="[YMS Slab].[YMS Slab ID Key]" caption="YMS Slab ID Key" attribute="1" keyAttribute="1" defaultMemberUniqueName="[YMS Slab].[YMS Slab ID Key].[All]" allUniqueName="[YMS Slab].[YMS Slab ID Key].[All]" dimensionUniqueName="[YMS Slab]" displayFolder="" count="0" unbalanced="0"/>
    <cacheHierarchy uniqueName="[_IP Region].[Country Code]" caption="Country Code" attribute="1" defaultMemberUniqueName="[_IP Region].[Country Code].[All]" allUniqueName="[_IP Region].[Country Code].[All]" dimensionUniqueName="[_IP Region]" displayFolder="" count="0" unbalanced="0" hidden="1"/>
    <cacheHierarchy uniqueName="[_IP Region].[IP Region Key]" caption="IP Region Key" attribute="1" keyAttribute="1" defaultMemberUniqueName="[_IP Region].[IP Region Key].[All]" allUniqueName="[_IP Region].[IP Region Key].[All]" dimensionUniqueName="[_IP Region]" displayFolder="" count="0" unbalanced="0" hidden="1"/>
    <cacheHierarchy uniqueName="[_IP Region].[Region]" caption="Region" attribute="1" defaultMemberUniqueName="[_IP Region].[Region].[All]" allUniqueName="[_IP Region].[Region].[All]" dimensionUniqueName="[_IP Region]" displayFolder="" count="0" unbalanced="0" hidden="1"/>
    <cacheHierarchy uniqueName="[_Transaction Date].[Date Key]" caption="_Transaction Date.Date Key" attribute="1" time="1" keyAttribute="1" defaultMemberUniqueName="[_Transaction Date].[Date Key].[All]" allUniqueName="[_Transaction Date].[Date Key].[All]" dimensionUniqueName="[_Transaction Date]" displayFolder="" count="0" memberValueDatatype="130" unbalanced="0" hidden="1"/>
    <cacheHierarchy uniqueName="[_Transaction Date].[Month Num Of Year]" caption="_Transaction Date.Month Num Of Year" attribute="1" time="1" defaultMemberUniqueName="[_Transaction Date].[Month Num Of Year].[All]" allUniqueName="[_Transaction Date].[Month Num Of Year].[All]" dimensionUniqueName="[_Transaction Date]" displayFolder="" count="0" unbalanced="0" hidden="1"/>
    <cacheHierarchy uniqueName="[_Transaction Date].[Quarter Num Of Year]" caption="_Transaction Date.Quarter Num Of Year" attribute="1" time="1" defaultMemberUniqueName="[_Transaction Date].[Quarter Num Of Year].[All]" allUniqueName="[_Transaction Date].[Quarter Num Of Year].[All]" dimensionUniqueName="[_Transaction Date]" displayFolder="" count="0" unbalanced="0" hidden="1"/>
    <cacheHierarchy uniqueName="[_Transaction Date].[Year Num]" caption="_Transaction Date.Year Num" attribute="1" time="1" defaultMemberUniqueName="[_Transaction Date].[Year Num].[All]" allUniqueName="[_Transaction Date].[Year Num].[All]" dimensionUniqueName="[_Transaction Date]" displayFolder="" count="0" unbalanced="0" hidden="1"/>
    <cacheHierarchy uniqueName="[Action Type].[Action Id]" caption="Action Id" attribute="1" keyAttribute="1" defaultMemberUniqueName="[Action Type].[Action Id].[All]" allUniqueName="[Action Type].[Action Id].[All]" dimensionUniqueName="[Action Type]" displayFolder="" count="0" unbalanced="0" hidden="1"/>
    <cacheHierarchy uniqueName="[Additional Service Booking Source].[Booking Source ID]" caption="Booking Source ID" attribute="1" keyAttribute="1" defaultMemberUniqueName="[Additional Service Booking Source].[Booking Source ID].[All]" allUniqueName="[Additional Service Booking Source].[Booking Source ID].[All]" dimensionUniqueName="[Additional Service Booking Source]" displayFolder="" count="0" unbalanced="0" hidden="1"/>
    <cacheHierarchy uniqueName="[Additional Service Status].[Additional Service Status Id]" caption="Additional Service Status Id" attribute="1" keyAttribute="1" defaultMemberUniqueName="[Additional Service Status].[Additional Service Status Id].[All]" allUniqueName="[Additional Service Status].[Additional Service Status Id].[All]" dimensionUniqueName="[Additional Service Status]" displayFolder="" count="0" unbalanced="0" hidden="1"/>
    <cacheHierarchy uniqueName="[Additional Service Type].[Additional Service Type Id]" caption="Additional Service Type Id" attribute="1" keyAttribute="1" defaultMemberUniqueName="[Additional Service Type].[Additional Service Type Id].[All]" allUniqueName="[Additional Service Type].[Additional Service Type Id].[All]" dimensionUniqueName="[Additional Service Type]" displayFolder="" count="0" unbalanced="0" hidden="1"/>
    <cacheHierarchy uniqueName="[Air Actual Destination].[Location Key]" caption="Air Actual Destination.Location Key" attribute="1" keyAttribute="1" defaultMemberUniqueName="[Air Actual Destination].[Location Key].[All]" allUniqueName="[Air Actual Destination].[Location Key].[All]" dimensionUniqueName="[Air Actual Destination]" displayFolder="" count="0" unbalanced="0" hidden="1"/>
    <cacheHierarchy uniqueName="[Air Actual Origin].[Location Key]" caption="Air Actual Origin.Location Key" attribute="1" keyAttribute="1" defaultMemberUniqueName="[Air Actual Origin].[Location Key].[All]" allUniqueName="[Air Actual Origin].[Location Key].[All]" dimensionUniqueName="[Air Actual Origin]" displayFolder="" count="0" unbalanced="0" hidden="1"/>
    <cacheHierarchy uniqueName="[Air Departure Date].[Date Key]" caption="Air Departure Date.Date Key" attribute="1" time="1" keyAttribute="1" defaultMemberUniqueName="[Air Departure Date].[Date Key].[All]" allUniqueName="[Air Departure Date].[Date Key].[All]" dimensionUniqueName="[Air Departure Date]" displayFolder="" count="0" memberValueDatatype="130" unbalanced="0" hidden="1"/>
    <cacheHierarchy uniqueName="[Air Departure Date].[Month Num Of Year]" caption="Air Departure Date.Month Num Of Year" attribute="1" time="1" defaultMemberUniqueName="[Air Departure Date].[Month Num Of Year].[All]" allUniqueName="[Air Departure Date].[Month Num Of Year].[All]" dimensionUniqueName="[Air Departure Date]" displayFolder="" count="0" unbalanced="0" hidden="1"/>
    <cacheHierarchy uniqueName="[Air Departure Date].[Quarter Num Of Year]" caption="Air Departure Date.Quarter Num Of Year" attribute="1" time="1" defaultMemberUniqueName="[Air Departure Date].[Quarter Num Of Year].[All]" allUniqueName="[Air Departure Date].[Quarter Num Of Year].[All]" dimensionUniqueName="[Air Departure Date]" displayFolder="" count="0" unbalanced="0" hidden="1"/>
    <cacheHierarchy uniqueName="[Air Departure Date].[Year Num]" caption="Air Departure Date.Year Num" attribute="1" time="1" defaultMemberUniqueName="[Air Departure Date].[Year Num].[All]" allUniqueName="[Air Departure Date].[Year Num].[All]" dimensionUniqueName="[Air Departure Date]" displayFolder="" count="0" unbalanced="0" hidden="1"/>
    <cacheHierarchy uniqueName="[Air Destination].[Location Key]" caption="Air Destination.Location Key" attribute="1" keyAttribute="1" defaultMemberUniqueName="[Air Destination].[Location Key].[All]" allUniqueName="[Air Destination].[Location Key].[All]" dimensionUniqueName="[Air Destination]" displayFolder="" count="0" unbalanced="0" hidden="1"/>
    <cacheHierarchy uniqueName="[Air Origin].[Location Key]" caption="Air Origin.Location Key" attribute="1" keyAttribute="1" defaultMemberUniqueName="[Air Origin].[Location Key].[All]" allUniqueName="[Air Origin].[Location Key].[All]" dimensionUniqueName="[Air Origin]" displayFolder="" count="0" unbalanced="0" hidden="1"/>
    <cacheHierarchy uniqueName="[Air Return Date].[Date Key]" caption="Air Return Date.Date Key" attribute="1" time="1" keyAttribute="1" defaultMemberUniqueName="[Air Return Date].[Date Key].[All]" allUniqueName="[Air Return Date].[Date Key].[All]" dimensionUniqueName="[Air Return Date]" displayFolder="" count="0" memberValueDatatype="130" unbalanced="0" hidden="1"/>
    <cacheHierarchy uniqueName="[Air Return Date].[Month Num Of Year]" caption="Air Return Date.Month Num Of Year" attribute="1" time="1" defaultMemberUniqueName="[Air Return Date].[Month Num Of Year].[All]" allUniqueName="[Air Return Date].[Month Num Of Year].[All]" dimensionUniqueName="[Air Return Date]" displayFolder="" count="0" unbalanced="0" hidden="1"/>
    <cacheHierarchy uniqueName="[Air Return Date].[Quarter Num Of Year]" caption="Air Return Date.Quarter Num Of Year" attribute="1" time="1" defaultMemberUniqueName="[Air Return Date].[Quarter Num Of Year].[All]" allUniqueName="[Air Return Date].[Quarter Num Of Year].[All]" dimensionUniqueName="[Air Return Date]" displayFolder="" count="0" unbalanced="0" hidden="1"/>
    <cacheHierarchy uniqueName="[Air Return Date].[Year Num]" caption="Air Return Date.Year Num" attribute="1" time="1" defaultMemberUniqueName="[Air Return Date].[Year Num].[All]" allUniqueName="[Air Return Date].[Year Num].[All]" dimensionUniqueName="[Air Return Date]" displayFolder="" count="0" unbalanced="0" hidden="1"/>
    <cacheHierarchy uniqueName="[Air Return Destination].[Location Key]" caption="Air Return Destination.Location Key" attribute="1" keyAttribute="1" defaultMemberUniqueName="[Air Return Destination].[Location Key].[All]" allUniqueName="[Air Return Destination].[Location Key].[All]" dimensionUniqueName="[Air Return Destination]" displayFolder="" count="0" unbalanced="0" hidden="1"/>
    <cacheHierarchy uniqueName="[Air Return Origin].[Location Key]" caption="Air Return Origin.Location Key" attribute="1" keyAttribute="1" defaultMemberUniqueName="[Air Return Origin].[Location Key].[All]" allUniqueName="[Air Return Origin].[Location Key].[All]" dimensionUniqueName="[Air Return Origin]" displayFolder="" count="0" unbalanced="0" hidden="1"/>
    <cacheHierarchy uniqueName="[Bank Details].[Bank Id]" caption="Bank Id" attribute="1" keyAttribute="1" defaultMemberUniqueName="[Bank Details].[Bank Id].[All]" allUniqueName="[Bank Details].[Bank Id].[All]" dimensionUniqueName="[Bank Details]" displayFolder="" count="0" unbalanced="0" hidden="1"/>
    <cacheHierarchy uniqueName="[Browser].[Browser Key]" caption="Browser Key" attribute="1" keyAttribute="1" defaultMemberUniqueName="[Browser].[Browser Key].[All]" allUniqueName="[Browser].[Browser Key].[All]" dimensionUniqueName="[Browser]" displayFolder="" count="0" unbalanced="0" hidden="1"/>
    <cacheHierarchy uniqueName="[Cancellation Reasons].[Cancelation ID]" caption="Cancelation ID" attribute="1" keyAttribute="1" defaultMemberUniqueName="[Cancellation Reasons].[Cancelation ID].[All]" allUniqueName="[Cancellation Reasons].[Cancelation ID].[All]" dimensionUniqueName="[Cancellation Reasons]" displayFolder="" count="0" unbalanced="0" hidden="1"/>
    <cacheHierarchy uniqueName="[Car Discount Codes].[Discount Code Key]" caption="Discount Code Key" attribute="1" keyAttribute="1" defaultMemberUniqueName="[Car Discount Codes].[Discount Code Key].[All]" allUniqueName="[Car Discount Codes].[Discount Code Key].[All]" dimensionUniqueName="[Car Discount Codes]" displayFolder="" count="0" unbalanced="0" hidden="1"/>
    <cacheHierarchy uniqueName="[Car Name].[Car Code]" caption="Car Code" attribute="1" defaultMemberUniqueName="[Car Name].[Car Code].[All]" allUniqueName="[Car Name].[Car Code].[All]" dimensionUniqueName="[Car Name]" displayFolder="" count="0" unbalanced="0" hidden="1"/>
    <cacheHierarchy uniqueName="[Car Name].[Car Key]" caption="Car Key" attribute="1" keyAttribute="1" defaultMemberUniqueName="[Car Name].[Car Key].[All]" allUniqueName="[Car Name].[Car Key].[All]" dimensionUniqueName="[Car Name]" displayFolder="" count="0" unbalanced="0" hidden="1"/>
    <cacheHierarchy uniqueName="[Car Supplier].[Supplier Key]" caption="Supplier Key" attribute="1" keyAttribute="1" defaultMemberUniqueName="[Car Supplier].[Supplier Key].[All]" allUniqueName="[Car Supplier].[Supplier Key].[All]" dimensionUniqueName="[Car Supplier]" displayFolder="" count="0" unbalanced="0" hidden="1"/>
    <cacheHierarchy uniqueName="[Car Supplier].[Supplier Type]" caption="Supplier Type" attribute="1" defaultMemberUniqueName="[Car Supplier].[Supplier Type].[All]" allUniqueName="[Car Supplier].[Supplier Type].[All]" dimensionUniqueName="[Car Supplier]" displayFolder="" count="0" unbalanced="0" hidden="1"/>
    <cacheHierarchy uniqueName="[Car Type].[Car Type Code]" caption="Car Type Code" attribute="1" defaultMemberUniqueName="[Car Type].[Car Type Code].[All]" allUniqueName="[Car Type].[Car Type Code].[All]" dimensionUniqueName="[Car Type]" displayFolder="" count="0" unbalanced="0" hidden="1"/>
    <cacheHierarchy uniqueName="[Car Type].[Car Type Key]" caption="Car Type Key" attribute="1" keyAttribute="1" defaultMemberUniqueName="[Car Type].[Car Type Key].[All]" allUniqueName="[Car Type].[Car Type Key].[All]" dimensionUniqueName="[Car Type]" displayFolder="" count="0" unbalanced="0" hidden="1"/>
    <cacheHierarchy uniqueName="[Check In Date Time].[Date Key]" caption="Check In Date Time.Date Key" attribute="1" time="1" keyAttribute="1" defaultMemberUniqueName="[Check In Date Time].[Date Key].[All]" allUniqueName="[Check In Date Time].[Date Key].[All]" dimensionUniqueName="[Check In Date Time]" displayFolder="" count="0" memberValueDatatype="130" unbalanced="0" hidden="1"/>
    <cacheHierarchy uniqueName="[Check In Date Time].[Month Num Of Year]" caption="Check In Date Time.Month Num Of Year" attribute="1" time="1" defaultMemberUniqueName="[Check In Date Time].[Month Num Of Year].[All]" allUniqueName="[Check In Date Time].[Month Num Of Year].[All]" dimensionUniqueName="[Check In Date Time]" displayFolder="" count="0" unbalanced="0" hidden="1"/>
    <cacheHierarchy uniqueName="[Check In Date Time].[Quarter Num Of Year]" caption="Check In Date Time.Quarter Num Of Year" attribute="1" time="1" defaultMemberUniqueName="[Check In Date Time].[Quarter Num Of Year].[All]" allUniqueName="[Check In Date Time].[Quarter Num Of Year].[All]" dimensionUniqueName="[Check In Date Time]" displayFolder="" count="0" unbalanced="0" hidden="1"/>
    <cacheHierarchy uniqueName="[Check In Date Time].[Year Num]" caption="Check In Date Time.Year Num" attribute="1" time="1" defaultMemberUniqueName="[Check In Date Time].[Year Num].[All]" allUniqueName="[Check In Date Time].[Year Num].[All]" dimensionUniqueName="[Check In Date Time]" displayFolder="" count="0" unbalanced="0" hidden="1"/>
    <cacheHierarchy uniqueName="[Check Out Date Time].[Date Key]" caption="Check Out Date Time.Date Key" attribute="1" time="1" keyAttribute="1" defaultMemberUniqueName="[Check Out Date Time].[Date Key].[All]" allUniqueName="[Check Out Date Time].[Date Key].[All]" dimensionUniqueName="[Check Out Date Time]" displayFolder="" count="0" memberValueDatatype="130" unbalanced="0" hidden="1"/>
    <cacheHierarchy uniqueName="[Check Out Date Time].[Month Num Of Year]" caption="Check Out Date Time.Month Num Of Year" attribute="1" time="1" defaultMemberUniqueName="[Check Out Date Time].[Month Num Of Year].[All]" allUniqueName="[Check Out Date Time].[Month Num Of Year].[All]" dimensionUniqueName="[Check Out Date Time]" displayFolder="" count="0" unbalanced="0" hidden="1"/>
    <cacheHierarchy uniqueName="[Check Out Date Time].[Quarter Num Of Year]" caption="Check Out Date Time.Quarter Num Of Year" attribute="1" time="1" defaultMemberUniqueName="[Check Out Date Time].[Quarter Num Of Year].[All]" allUniqueName="[Check Out Date Time].[Quarter Num Of Year].[All]" dimensionUniqueName="[Check Out Date Time]" displayFolder="" count="0" unbalanced="0" hidden="1"/>
    <cacheHierarchy uniqueName="[Check Out Date Time].[Year Num]" caption="Check Out Date Time.Year Num" attribute="1" time="1" defaultMemberUniqueName="[Check Out Date Time].[Year Num].[All]" allUniqueName="[Check Out Date Time].[Year Num].[All]" dimensionUniqueName="[Check Out Date Time]" displayFolder="" count="0" unbalanced="0" hidden="1"/>
    <cacheHierarchy uniqueName="[Drop Off Date].[Date Key]" caption="Drop Off Date.Date Key" attribute="1" time="1" keyAttribute="1" defaultMemberUniqueName="[Drop Off Date].[Date Key].[All]" allUniqueName="[Drop Off Date].[Date Key].[All]" dimensionUniqueName="[Drop Off Date]" displayFolder="" count="0" memberValueDatatype="130" unbalanced="0" hidden="1"/>
    <cacheHierarchy uniqueName="[Drop Off Date].[Month Num Of Year]" caption="Drop Off Date.Month Num Of Year" attribute="1" time="1" defaultMemberUniqueName="[Drop Off Date].[Month Num Of Year].[All]" allUniqueName="[Drop Off Date].[Month Num Of Year].[All]" dimensionUniqueName="[Drop Off Date]" displayFolder="" count="0" unbalanced="0" hidden="1"/>
    <cacheHierarchy uniqueName="[Drop Off Date].[Quarter Num Of Year]" caption="Drop Off Date.Quarter Num Of Year" attribute="1" time="1" defaultMemberUniqueName="[Drop Off Date].[Quarter Num Of Year].[All]" allUniqueName="[Drop Off Date].[Quarter Num Of Year].[All]" dimensionUniqueName="[Drop Off Date]" displayFolder="" count="0" unbalanced="0" hidden="1"/>
    <cacheHierarchy uniqueName="[Drop Off Date].[Year Num]" caption="Drop Off Date.Year Num" attribute="1" time="1" defaultMemberUniqueName="[Drop Off Date].[Year Num].[All]" allUniqueName="[Drop Off Date].[Year Num].[All]" dimensionUniqueName="[Drop Off Date]" displayFolder="" count="0" unbalanced="0" hidden="1"/>
    <cacheHierarchy uniqueName="[Drop Off Location].[Location ID]" caption="Drop Off Location.Location ID" attribute="1" keyAttribute="1" defaultMemberUniqueName="[Drop Off Location].[Location ID].[All]" allUniqueName="[Drop Off Location].[Location ID].[All]" dimensionUniqueName="[Drop Off Location]" displayFolder="" count="0" unbalanced="0" hidden="1"/>
    <cacheHierarchy uniqueName="[Email Domain].[Domain Key]" caption="Domain Key" attribute="1" keyAttribute="1" defaultMemberUniqueName="[Email Domain].[Domain Key].[All]" allUniqueName="[Email Domain].[Domain Key].[All]" dimensionUniqueName="[Email Domain]" displayFolder="" count="0" unbalanced="0" hidden="1"/>
    <cacheHierarchy uniqueName="[Fare Family].[Fare Family Id]" caption="Fare Family Id" attribute="1" keyAttribute="1" defaultMemberUniqueName="[Fare Family].[Fare Family Id].[All]" allUniqueName="[Fare Family].[Fare Family Id].[All]" dimensionUniqueName="[Fare Family]" displayFolder="" count="0" unbalanced="0" hidden="1"/>
    <cacheHierarchy uniqueName="[Fare Type].[Fare Type ID]" caption="Fare Type ID" attribute="1" keyAttribute="1" defaultMemberUniqueName="[Fare Type].[Fare Type ID].[All]" allUniqueName="[Fare Type].[Fare Type ID].[All]" dimensionUniqueName="[Fare Type]" displayFolder="" count="0" unbalanced="0" hidden="1"/>
    <cacheHierarchy uniqueName="[Hotel Location SlabID].[Location ID]" caption="Location ID" attribute="1" keyAttribute="1" defaultMemberUniqueName="[Hotel Location SlabID].[Location ID].[All]" allUniqueName="[Hotel Location SlabID].[Location ID].[All]" dimensionUniqueName="[Hotel Location SlabID]" displayFolder="" count="0" unbalanced="0" hidden="1"/>
    <cacheHierarchy uniqueName="[Hotel Locations].[City Name]" caption="City Name" attribute="1" defaultMemberUniqueName="[Hotel Locations].[City Name].[All]" allUniqueName="[Hotel Locations].[City Name].[All]" dimensionUniqueName="[Hotel Locations]" displayFolder="" count="0" unbalanced="0" hidden="1"/>
    <cacheHierarchy uniqueName="[Hotel Locations].[Country Name]" caption="Country Name" attribute="1" defaultMemberUniqueName="[Hotel Locations].[Country Name].[All]" allUniqueName="[Hotel Locations].[Country Name].[All]" dimensionUniqueName="[Hotel Locations]" displayFolder="" count="0" unbalanced="0" hidden="1"/>
    <cacheHierarchy uniqueName="[Hotel Locations].[Display Name]" caption="Display Name" attribute="1" defaultMemberUniqueName="[Hotel Locations].[Display Name].[All]" allUniqueName="[Hotel Locations].[Display Name].[All]" dimensionUniqueName="[Hotel Locations]" displayFolder="" count="0" unbalanced="0" hidden="1"/>
    <cacheHierarchy uniqueName="[Hotel Locations].[Location ID]" caption="Location ID" attribute="1" defaultMemberUniqueName="[Hotel Locations].[Location ID].[All]" allUniqueName="[Hotel Locations].[Location ID].[All]" dimensionUniqueName="[Hotel Locations]" displayFolder="" count="0" unbalanced="0" hidden="1"/>
    <cacheHierarchy uniqueName="[Hotel Locations].[State Name]" caption="State Name" attribute="1" defaultMemberUniqueName="[Hotel Locations].[State Name].[All]" allUniqueName="[Hotel Locations].[State Name].[All]" dimensionUniqueName="[Hotel Locations]" displayFolder="" count="0" unbalanced="0" hidden="1"/>
    <cacheHierarchy uniqueName="[Keywords].[Keyword Key]" caption="Keyword Key" attribute="1" keyAttribute="1" defaultMemberUniqueName="[Keywords].[Keyword Key].[All]" allUniqueName="[Keywords].[Keyword Key].[All]" dimensionUniqueName="[Keywords]" displayFolder="" count="0" unbalanced="0" hidden="1"/>
    <cacheHierarchy uniqueName="[LP Test Project].[Project ID]" caption="Project ID" attribute="1" keyAttribute="1" defaultMemberUniqueName="[LP Test Project].[Project ID].[All]" allUniqueName="[LP Test Project].[Project ID].[All]" dimensionUniqueName="[LP Test Project]" displayFolder="" count="0" unbalanced="0" hidden="1"/>
    <cacheHierarchy uniqueName="[Operating System].[OS Key]" caption="OS Key" attribute="1" keyAttribute="1" defaultMemberUniqueName="[Operating System].[OS Key].[All]" allUniqueName="[Operating System].[OS Key].[All]" dimensionUniqueName="[Operating System]" displayFolder="" count="0" unbalanced="0" hidden="1"/>
    <cacheHierarchy uniqueName="[Payment Location].[Location ID]" caption="Payment Location.Location ID" attribute="1" keyAttribute="1" defaultMemberUniqueName="[Payment Location].[Location ID].[All]" allUniqueName="[Payment Location].[Location ID].[All]" dimensionUniqueName="[Payment Location]" displayFolder="" count="0" unbalanced="0" hidden="1"/>
    <cacheHierarchy uniqueName="[Pick Up Date].[Date Key]" caption="Pick Up Date.Date Key" attribute="1" time="1" keyAttribute="1" defaultMemberUniqueName="[Pick Up Date].[Date Key].[All]" allUniqueName="[Pick Up Date].[Date Key].[All]" dimensionUniqueName="[Pick Up Date]" displayFolder="" count="0" memberValueDatatype="130" unbalanced="0" hidden="1"/>
    <cacheHierarchy uniqueName="[Pick Up Date].[Month Num Of Year]" caption="Pick Up Date.Month Num Of Year" attribute="1" time="1" defaultMemberUniqueName="[Pick Up Date].[Month Num Of Year].[All]" allUniqueName="[Pick Up Date].[Month Num Of Year].[All]" dimensionUniqueName="[Pick Up Date]" displayFolder="" count="0" unbalanced="0" hidden="1"/>
    <cacheHierarchy uniqueName="[Pick Up Date].[Quarter Num Of Year]" caption="Pick Up Date.Quarter Num Of Year" attribute="1" time="1" defaultMemberUniqueName="[Pick Up Date].[Quarter Num Of Year].[All]" allUniqueName="[Pick Up Date].[Quarter Num Of Year].[All]" dimensionUniqueName="[Pick Up Date]" displayFolder="" count="0" unbalanced="0" hidden="1"/>
    <cacheHierarchy uniqueName="[Pick Up Date].[Year Num]" caption="Pick Up Date.Year Num" attribute="1" time="1" defaultMemberUniqueName="[Pick Up Date].[Year Num].[All]" allUniqueName="[Pick Up Date].[Year Num].[All]" dimensionUniqueName="[Pick Up Date]" displayFolder="" count="0" unbalanced="0" hidden="1"/>
    <cacheHierarchy uniqueName="[Pick Up Location].[Location ID]" caption="Pick Up Location.Location ID" attribute="1" keyAttribute="1" defaultMemberUniqueName="[Pick Up Location].[Location ID].[All]" allUniqueName="[Pick Up Location].[Location ID].[All]" dimensionUniqueName="[Pick Up Location]" displayFolder="" count="0" unbalanced="0" hidden="1"/>
    <cacheHierarchy uniqueName="[Product Type].[Product Type]" caption="Product Type" attribute="1" keyAttribute="1" defaultMemberUniqueName="[Product Type].[Product Type].[All]" allUniqueName="[Product Type].[Product Type].[All]" dimensionUniqueName="[Product Type]" displayFolder="" count="0" unbalanced="0" hidden="1"/>
    <cacheHierarchy uniqueName="[Service ID].[Service ID Key]" caption="Service ID Key" attribute="1" keyAttribute="1" defaultMemberUniqueName="[Service ID].[Service ID Key].[All]" allUniqueName="[Service ID].[Service ID Key].[All]" dimensionUniqueName="[Service ID]" displayFolder="" count="0" unbalanced="0" hidden="1"/>
    <cacheHierarchy uniqueName="[Touch Point].[Touch Point ID]" caption="Touch Point ID" attribute="1" keyAttribute="1" defaultMemberUniqueName="[Touch Point].[Touch Point ID].[All]" allUniqueName="[Touch Point].[Touch Point ID].[All]" dimensionUniqueName="[Touch Point]" displayFolder="" count="0" unbalanced="0" hidden="1"/>
    <cacheHierarchy uniqueName="[Measures].[Average Nightly Rate]" caption="Average Nightly Rate" measure="1" displayFolder="" measureGroup="Fact Hotel Bookings" count="0"/>
    <cacheHierarchy uniqueName="[Measures].[Room Average Nightly Rate]" caption="Room Average Nightly Rate" measure="1" displayFolder="" measureGroup="Fact Hotel Bookings" count="0"/>
    <cacheHierarchy uniqueName="[Measures].[Number Of Adults]" caption="Number Of Adults" measure="1" displayFolder="" measureGroup="Fact Hotel Bookings" count="0"/>
    <cacheHierarchy uniqueName="[Measures].[Number Of Children]" caption="Number Of Children" measure="1" displayFolder="" measureGroup="Fact Hotel Bookings" count="0"/>
    <cacheHierarchy uniqueName="[Measures].[Number Of Rooms]" caption="Number Of Rooms" measure="1" displayFolder="" measureGroup="Fact Hotel Bookings" count="0"/>
    <cacheHierarchy uniqueName="[Measures].[Hotel-Additional Services Amount]" caption="Hotel-Additional Services Amount" measure="1" displayFolder="" measureGroup="Fact Hotel Bookings" count="0"/>
    <cacheHierarchy uniqueName="[Measures].[Hotel-Base Fare]" caption="Hotel-Base Fare" measure="1" displayFolder="" measureGroup="Fact Hotel Bookings" count="0"/>
    <cacheHierarchy uniqueName="[Measures].[CA Markup Total]" caption="CA Markup Total" measure="1" displayFolder="" measureGroup="Fact Hotel Bookings" count="0"/>
    <cacheHierarchy uniqueName="[Measures].[Hotel-Cancellation Fee]" caption="Hotel-Cancellation Fee" measure="1" displayFolder="" measureGroup="Fact Hotel Bookings" count="0"/>
    <cacheHierarchy uniqueName="[Measures].[Coupon Discount Amount]" caption="Coupon Discount Amount" measure="1" displayFolder="" measureGroup="Fact Hotel Bookings" count="0"/>
    <cacheHierarchy uniqueName="[Measures].[Credit Card Fee]" caption="Credit Card Fee" measure="1" displayFolder="" measureGroup="Fact Hotel Bookings" count="0"/>
    <cacheHierarchy uniqueName="[Measures].[Discount On Total Price]" caption="Discount On Total Price" measure="1" displayFolder="" measureGroup="Fact Hotel Bookings" count="0"/>
    <cacheHierarchy uniqueName="[Measures].[Employee Markup Total]" caption="Employee Markup Total" measure="1" displayFolder="" measureGroup="Fact Hotel Bookings" count="0"/>
    <cacheHierarchy uniqueName="[Measures].[Engine Markup Total]" caption="Engine Markup Total" measure="1" displayFolder="" measureGroup="Fact Hotel Bookings" count="0"/>
    <cacheHierarchy uniqueName="[Measures].[Extra Person Fees]" caption="Extra Person Fees" measure="1" displayFolder="" measureGroup="Fact Hotel Bookings" count="0"/>
    <cacheHierarchy uniqueName="[Measures].[Fareportal Markup Total]" caption="Fareportal Markup Total" measure="1" displayFolder="" measureGroup="Fact Hotel Bookings" count="0"/>
    <cacheHierarchy uniqueName="[Measures].[Insurance Fee]" caption="Insurance Fee" measure="1" displayFolder="" measureGroup="Fact Hotel Bookings" count="0"/>
    <cacheHierarchy uniqueName="[Measures].[Hotel-Markup Total]" caption="Hotel-Markup Total" measure="1" displayFolder="" measureGroup="Fact Hotel Bookings" count="0"/>
    <cacheHierarchy uniqueName="[Measures].[Meal Plan Total]" caption="Meal Plan Total" measure="1" displayFolder="" measureGroup="Fact Hotel Bookings" count="0"/>
    <cacheHierarchy uniqueName="[Measures].[Post Booking Charges]" caption="Post Booking Charges" measure="1" displayFolder="" measureGroup="Fact Hotel Bookings" count="0"/>
    <cacheHierarchy uniqueName="[Measures].[Hotel-Price Total]" caption="Hotel-Price Total" measure="1" displayFolder="" measureGroup="Fact Hotel Bookings" count="0"/>
    <cacheHierarchy uniqueName="[Measures].[Promo Discount Amount]" caption="Promo Discount Amount" measure="1" displayFolder="" measureGroup="Fact Hotel Bookings" count="0"/>
    <cacheHierarchy uniqueName="[Measures].[Promo Service Fee]" caption="Promo Service Fee" measure="1" displayFolder="" measureGroup="Fact Hotel Bookings" count="0"/>
    <cacheHierarchy uniqueName="[Measures].[Hotel-Service Fee]" caption="Hotel-Service Fee" measure="1" displayFolder="" measureGroup="Fact Hotel Bookings" count="0"/>
    <cacheHierarchy uniqueName="[Measures].[Hotel-Service Fee Tax]" caption="Hotel-Service Fee Tax" measure="1" displayFolder="" measureGroup="Fact Hotel Bookings" count="0"/>
    <cacheHierarchy uniqueName="[Measures].[Hotel-Sub Total]" caption="Hotel-Sub Total" measure="1" displayFolder="" measureGroup="Fact Hotel Bookings" count="0"/>
    <cacheHierarchy uniqueName="[Measures].[Supplier Fare]" caption="Supplier Fare" measure="1" displayFolder="" measureGroup="Fact Hotel Bookings" count="0"/>
    <cacheHierarchy uniqueName="[Measures].[Supplier Markup Total]" caption="Supplier Markup Total" measure="1" displayFolder="" measureGroup="Fact Hotel Bookings" count="0"/>
    <cacheHierarchy uniqueName="[Measures].[Hotel-Tax]" caption="Hotel-Tax" measure="1" displayFolder="" measureGroup="Fact Hotel Bookings" count="0"/>
    <cacheHierarchy uniqueName="[Measures].[Gross Margin]" caption="Gross Margin" measure="1" displayFolder="" measureGroup="Fact Hotel Bookings" count="0"/>
    <cacheHierarchy uniqueName="[Measures].[Hotel-Commission]" caption="Hotel-Commission" measure="1" displayFolder="" measureGroup="Fact Hotel Bookings" count="0"/>
    <cacheHierarchy uniqueName="[Measures].[Rooms Nights]" caption="Rooms Nights" measure="1" displayFolder="" measureGroup="Fact Hotel Bookings" count="0"/>
    <cacheHierarchy uniqueName="[Measures].[Net Margin]" caption="Net Margin" measure="1" displayFolder="" measureGroup="Fact Hotel Bookings" count="0"/>
    <cacheHierarchy uniqueName="[Measures].[Number Of Nights]" caption="Number Of Nights" measure="1" displayFolder="" measureGroup="Fact Hotel Bookings" count="0"/>
    <cacheHierarchy uniqueName="[Measures].[Hotel-B Lead Days]" caption="Hotel-B Lead Days" measure="1" displayFolder="" measureGroup="Fact Hotel Bookings" count="0"/>
    <cacheHierarchy uniqueName="[Measures].[Hotel Bookings]" caption="Hotel Bookings" measure="1" displayFolder="" measureGroup="Fact Hotel Bookings" count="0"/>
    <cacheHierarchy uniqueName="[Measures].[Hotel-MCO Amount]" caption="Hotel-MCO Amount" measure="1" displayFolder="" measureGroup="Fact Hotel Bookings" count="0"/>
    <cacheHierarchy uniqueName="[Measures].[Failures]" caption="Failures" measure="1" displayFolder="" measureGroup="Fact Failures" count="0"/>
    <cacheHierarchy uniqueName="[Measures].[Pax Count]" caption="Pax Count" measure="1" displayFolder="" measureGroup="Fact Air Pax" count="0"/>
    <cacheHierarchy uniqueName="[Measures].[BAdults]" caption="BAdults" measure="1" displayFolder="" measureGroup="Fact Air Bookings" count="0"/>
    <cacheHierarchy uniqueName="[Measures].[BYouth]" caption="BYouth" measure="1" displayFolder="" measureGroup="Fact Air Bookings" count="0"/>
    <cacheHierarchy uniqueName="[Measures].[BChildren]" caption="BChildren" measure="1" displayFolder="" measureGroup="Fact Air Bookings" count="0"/>
    <cacheHierarchy uniqueName="[Measures].[BSeniors]" caption="BSeniors" measure="1" displayFolder="" measureGroup="Fact Air Bookings" count="0"/>
    <cacheHierarchy uniqueName="[Measures].[BInfant On Seat]" caption="BInfant On Seat" measure="1" displayFolder="" measureGroup="Fact Air Bookings" count="0"/>
    <cacheHierarchy uniqueName="[Measures].[BInfant In Lap]" caption="BInfant In Lap" measure="1" displayFolder="" measureGroup="Fact Air Bookings" count="0"/>
    <cacheHierarchy uniqueName="[Measures].[BPAxs]" caption="BPAxs" measure="1" displayFolder="" measureGroup="Fact Air Bookings" count="0" oneField="1">
      <fieldsUsage count="1">
        <fieldUsage x="21"/>
      </fieldsUsage>
    </cacheHierarchy>
    <cacheHierarchy uniqueName="[Measures].[Air-Total Price]" caption="Air-Total Price" measure="1" displayFolder="" measureGroup="Fact Air Bookings" count="0"/>
    <cacheHierarchy uniqueName="[Measures].[Air-Total Base Price]" caption="Air-Total Base Price" measure="1" displayFolder="" measureGroup="Fact Air Bookings" count="0"/>
    <cacheHierarchy uniqueName="[Measures].[Air-Total Tax]" caption="Air-Total Tax" measure="1" displayFolder="" measureGroup="Fact Air Bookings" count="0"/>
    <cacheHierarchy uniqueName="[Measures].[MCO Amount]" caption="MCO Amount" measure="1" displayFolder="" measureGroup="Fact Air Bookings" count="0"/>
    <cacheHierarchy uniqueName="[Measures].[Air-Additional Services Amount]" caption="Air-Additional Services Amount" measure="1" displayFolder="" measureGroup="Fact Air Bookings" count="0"/>
    <cacheHierarchy uniqueName="[Measures].[Air-Total Service Fee]" caption="Air-Total Service Fee" measure="1" displayFolder="" measureGroup="Fact Air Bookings" count="0"/>
    <cacheHierarchy uniqueName="[Measures].[Service Fee Without Mark Up]" caption="Service Fee Without Mark Up" measure="1" displayFolder="" measureGroup="Fact Air Bookings" count="0"/>
    <cacheHierarchy uniqueName="[Measures].[Air-Total Commission]" caption="Air-Total Commission" measure="1" displayFolder="" measureGroup="Fact Air Bookings" count="0"/>
    <cacheHierarchy uniqueName="[Measures].[Air- Card Fee]" caption="Air- Card Fee" measure="1" displayFolder="" measureGroup="Fact Air Bookings" count="0"/>
    <cacheHierarchy uniqueName="[Measures].[Insurance Basic]" caption="Insurance Basic" measure="1" displayFolder="" measureGroup="Fact Air Bookings" count="0"/>
    <cacheHierarchy uniqueName="[Measures].[Insurance Upgrade]" caption="Insurance Upgrade" measure="1" displayFolder="" measureGroup="Fact Air Bookings" count="0"/>
    <cacheHierarchy uniqueName="[Measures].[Travel Assist]" caption="Travel Assist" measure="1" displayFolder="" measureGroup="Fact Air Bookings" count="0"/>
    <cacheHierarchy uniqueName="[Measures].[Seat Map Fee]" caption="Seat Map Fee" measure="1" displayFolder="" measureGroup="Fact Air Bookings" count="0"/>
    <cacheHierarchy uniqueName="[Measures].[Baggage]" caption="Baggage" measure="1" displayFolder="" measureGroup="Fact Air Bookings" count="0"/>
    <cacheHierarchy uniqueName="[Measures].[Air-Total Markups]" caption="Air-Total Markups" measure="1" displayFolder="" measureGroup="Fact Air Bookings" count="0"/>
    <cacheHierarchy uniqueName="[Measures].[Air-Discount]" caption="Air-Discount" measure="1" displayFolder="" measureGroup="Fact Air Bookings" count="0"/>
    <cacheHierarchy uniqueName="[Measures].[Segment Fee]" caption="Segment Fee" measure="1" displayFolder="" measureGroup="Fact Air Bookings" count="0"/>
    <cacheHierarchy uniqueName="[Measures].[Flight Watcher Fees]" caption="Flight Watcher Fees" measure="1" displayFolder="" measureGroup="Fact Air Bookings" count="0"/>
    <cacheHierarchy uniqueName="[Measures].[Air Bookings]" caption="Air Bookings" measure="1" displayFolder="" measureGroup="Fact Air Bookings" count="0"/>
    <cacheHierarchy uniqueName="[Measures].[B Travel Days]" caption="B Travel Days" measure="1" displayFolder="" measureGroup="Fact Air Bookings" count="0"/>
    <cacheHierarchy uniqueName="[Measures].[Air-B Lead Days]" caption="Air-B Lead Days" measure="1" displayFolder="" measureGroup="Fact Air Bookings" count="0"/>
    <cacheHierarchy uniqueName="[Measures].[Price Total]" caption="Price Total" measure="1" displayFolder="" measureGroup="Fact Car Bookings" count="0"/>
    <cacheHierarchy uniqueName="[Measures].[Service Fee]" caption="Service Fee" measure="1" displayFolder="" measureGroup="Fact Car Bookings" count="0"/>
    <cacheHierarchy uniqueName="[Measures].[Commission]" caption="Commission" measure="1" displayFolder="" measureGroup="Fact Car Bookings" count="0"/>
    <cacheHierarchy uniqueName="[Measures].[Insurance]" caption="Insurance" measure="1" displayFolder="" measureGroup="Fact Car Bookings" count="0"/>
    <cacheHierarchy uniqueName="[Measures].[Base Price]" caption="Base Price" measure="1" displayFolder="" measureGroup="Fact Car Bookings" count="0"/>
    <cacheHierarchy uniqueName="[Measures].[Car Bookings]" caption="Car Bookings" measure="1" displayFolder="" measureGroup="Fact Car Bookings" count="0"/>
    <cacheHierarchy uniqueName="[Measures].[Per Day Rate]" caption="Per Day Rate" measure="1" displayFolder="" measureGroup="Fact Car Bookings" count="0"/>
    <cacheHierarchy uniqueName="[Measures].[Car-B Lead Days]" caption="Car-B Lead Days" measure="1" displayFolder="" measureGroup="Fact Car Bookings" count="0"/>
    <cacheHierarchy uniqueName="[Measures].[Markup]" caption="Markup" measure="1" displayFolder="" measureGroup="Fact Car Bookings" count="0"/>
    <cacheHierarchy uniqueName="[Measures].[Discount]" caption="Discount" measure="1" displayFolder="" measureGroup="Fact Car Bookings" count="0"/>
    <cacheHierarchy uniqueName="[Measures].[Rental Days]" caption="Rental Days" measure="1" displayFolder="" measureGroup="Fact Car Bookings" count="0"/>
    <cacheHierarchy uniqueName="[Measures].[TransactionCount]" caption="TransactionCount" measure="1" displayFolder="" measureGroup="Fact Transaction Action" count="0"/>
    <cacheHierarchy uniqueName="[Measures].[Additional Service Bookings Count]" caption="Additional Service Bookings Count" measure="1" displayFolder="" measureGroup="Fact Additional Service Bookings" count="0"/>
    <cacheHierarchy uniqueName="[Measures].[Price]" caption="Price" measure="1" displayFolder="" measureGroup="Fact Additional Service Bookings" count="0"/>
    <cacheHierarchy uniqueName="[Measures].[Air Cancellations Count]" caption="Air Cancellations Count" measure="1" displayFolder="" measureGroup="Fact Air Cancelled Bookings" count="0"/>
    <cacheHierarchy uniqueName="[Measures].[Hotel Cancellations Count]" caption="Hotel Cancellations Count" measure="1" displayFolder="" measureGroup="Fact Hotel Cancelled Bookings" count="0"/>
    <cacheHierarchy uniqueName="[Measures].[Car Cancellations Count]" caption="Car Cancellations Count" measure="1" displayFolder="" measureGroup="Fact Car Cancelled Bookings" count="0"/>
    <cacheHierarchy uniqueName="[Measures].[Total Service Fee]" caption="Total Service Fee" measure="1" displayFolder="" measureGroup="Fact Service Fee Details" count="0"/>
    <cacheHierarchy uniqueName="[Measures].[Total Discount]" caption="Total Discount" measure="1" displayFolder="" measureGroup="Fact Service Fee Details" count="0"/>
    <cacheHierarchy uniqueName="[Measures].[Booking Ratio To Parent Period]" caption="Booking Ratio To Parent Period" measure="1" displayFolder="" measureGroup="Fact Air Bookings" count="0"/>
    <cacheHierarchy uniqueName="[Measures].[Booking Ratio to Parent Origin Location]" caption="Booking Ratio to Parent Origin Location" measure="1" displayFolder="" measureGroup="Fact Air Bookings" count="0"/>
    <cacheHierarchy uniqueName="[Measures].[Booking Ratio to Parent Destination Location]" caption="Booking Ratio to Parent Destination Location" measure="1" displayFolder="" measureGroup="Fact Air Bookings" count="0"/>
    <cacheHierarchy uniqueName="[Measures].[Avg Commission Per Booking]" caption="Avg Commission Per Booking" measure="1" displayFolder="" measureGroup="Fact Air Bookings" count="0"/>
    <cacheHierarchy uniqueName="[Measures].[Avg Commission Per Pax]" caption="Avg Commission Per Pax" measure="1" displayFolder="" measureGroup="Fact Air Bookings" count="0"/>
    <cacheHierarchy uniqueName="[Measures].[Avg Cost Per Rental]" caption="Avg Cost Per Rental" measure="1" displayFolder="" measureGroup="Fact Car Bookings" count="0"/>
    <cacheHierarchy uniqueName="[Measures].[Avg Price Per PAX]" caption="Avg Price Per PAX" measure="1" displayFolder="" measureGroup="Fact Air Bookings" count="0"/>
    <cacheHierarchy uniqueName="[Measures].[Avg SF Per PAX]" caption="Avg SF Per PAX" measure="1" displayFolder="" measureGroup="Fact Air Bookings" count="0"/>
    <cacheHierarchy uniqueName="[Measures].[Avg Pax]" caption="Avg Pax" measure="1" displayFolder="" measureGroup="Fact Air Bookings" count="0"/>
    <cacheHierarchy uniqueName="[Measures].[Avg Price Per Booking]" caption="Avg Price Per Booking" measure="1" displayFolder="" measureGroup="Fact Air Bookings" count="0"/>
    <cacheHierarchy uniqueName="[Measures].[Avg SF Per Booking]" caption="Avg SF Per Booking" measure="1" displayFolder="" measureGroup="Fact Air Bookings" count="0"/>
    <cacheHierarchy uniqueName="[Measures].[Avg MCO Per Booking]" caption="Avg MCO Per Booking" measure="1" displayFolder="" measureGroup="Fact Air Bookings" count="0"/>
    <cacheHierarchy uniqueName="[Measures].[Air-Avg Booking Lead Days]" caption="Air-Avg Booking Lead Days" measure="1" displayFolder="" measureGroup="Fact Air Bookings" count="0"/>
    <cacheHierarchy uniqueName="[Measures].[Avg Booking Travel Days]" caption="Avg Booking Travel Days" measure="1" displayFolder="" measureGroup="Fact Air Bookings" count="0"/>
    <cacheHierarchy uniqueName="[Measures].[Air-Year Over Year Growth Bookings]" caption="Air-Year Over Year Growth Bookings" measure="1" displayFolder="Growth Over Time-Air" count="0"/>
    <cacheHierarchy uniqueName="[Measures].[Air-Week Over Week Growth Bookings]" caption="Air-Week Over Week Growth Bookings" measure="1" displayFolder="Growth Over Time-Air" count="0"/>
    <cacheHierarchy uniqueName="[Measures].[Air-Month Over Month Growth Bookings]" caption="Air-Month Over Month Growth Bookings" measure="1" displayFolder="Growth Over Time-Air" count="0"/>
    <cacheHierarchy uniqueName="[Measures].[Air-Month Over Last Year Month Growth Bookings]" caption="Air-Month Over Last Year Month Growth Bookings" measure="1" displayFolder="Growth Over Time-Air" count="0"/>
    <cacheHierarchy uniqueName="[Measures].[YTD-Bookings]" caption="YTD-Bookings" measure="1" displayFolder="Growth Over Time-Air" count="0"/>
    <cacheHierarchy uniqueName="[Measures].[Air RPT]" caption="Air RPT" measure="1" displayFolder="" measureGroup="Fact Air Bookings" count="0"/>
    <cacheHierarchy uniqueName="[Measures].[Air Revenue]" caption="Air Revenue" measure="1" displayFolder="" measureGroup="Fact Air Bookings" count="0"/>
    <cacheHierarchy uniqueName="[Measures].[MTD-Bookings]" caption="MTD-Bookings" measure="1" displayFolder="Growth Over Time-Air" count="0"/>
    <cacheHierarchy uniqueName="[Measures].[Car Avg Rental Days]" caption="Car Avg Rental Days" measure="1" displayFolder="" measureGroup="Fact Car Bookings" count="0"/>
    <cacheHierarchy uniqueName="[Measures].[Car-Avg Booking Lead Days]" caption="Car-Avg Booking Lead Days" measure="1" displayFolder="" measureGroup="Fact Car Bookings" count="0"/>
    <cacheHierarchy uniqueName="[Measures].[Car-Attachment Rate]" caption="Car-Attachment Rate" measure="1" displayFolder="" measureGroup="Fact Car Bookings" count="0"/>
    <cacheHierarchy uniqueName="[Measures].[Car-Month Over Month Growth Bookings]" caption="Car-Month Over Month Growth Bookings" measure="1" displayFolder="Growth Over Time-Car" count="0"/>
    <cacheHierarchy uniqueName="[Measures].[Car-Week Over Week Growth Bookings]" caption="Car-Week Over Week Growth Bookings" measure="1" displayFolder="Growth Over Time-Car" count="0"/>
    <cacheHierarchy uniqueName="[Measures].[Car-Year Over Year Growth Bookings]" caption="Car-Year Over Year Growth Bookings" measure="1" displayFolder="Growth Over Time-Car" count="0"/>
    <cacheHierarchy uniqueName="[Measures].[Avg Per Day Rate]" caption="Avg Per Day Rate" measure="1" displayFolder="" measureGroup="Fact Car Bookings" count="0"/>
    <cacheHierarchy uniqueName="[Measures].[Hotel Failure Ratio]" caption="Hotel Failure Ratio" measure="1" displayFolder="" measureGroup="Fact Failures" count="0"/>
    <cacheHierarchy uniqueName="[Measures].[Avg Nights Per Booking]" caption="Avg Nights Per Booking" measure="1" displayFolder="" measureGroup="Fact Hotel Bookings" count="0"/>
    <cacheHierarchy uniqueName="[Measures].[Avg Gross Margin]" caption="Avg Gross Margin" measure="1" displayFolder="" measureGroup="Fact Hotel Bookings" count="0"/>
    <cacheHierarchy uniqueName="[Measures].[Avg Net Margin]" caption="Avg Net Margin" measure="1" displayFolder="" measureGroup="Fact Hotel Bookings" count="0"/>
    <cacheHierarchy uniqueName="[Measures].[Air Failure Ratio]" caption="Air Failure Ratio" measure="1" displayFolder="" measureGroup="Fact Failures" count="0"/>
    <cacheHierarchy uniqueName="[Measures].[Hotel-Avg Lead Days Per Booking]" caption="Hotel-Avg Lead Days Per Booking" measure="1" displayFolder="" measureGroup="Fact Hotel Bookings" count="0"/>
    <cacheHierarchy uniqueName="[Measures].[Hotel-Year Over Year Growth Bookings]" caption="Hotel-Year Over Year Growth Bookings" measure="1" displayFolder="Growth Over Time-Hotel" count="0"/>
    <cacheHierarchy uniqueName="[Measures].[Hotel-Week Over Week Growth Bookings]" caption="Hotel-Week Over Week Growth Bookings" measure="1" displayFolder="Growth Over Time-Hotel" count="0"/>
    <cacheHierarchy uniqueName="[Measures].[Hotel-Month Over Month Growth Bookings]" caption="Hotel-Month Over Month Growth Bookings" measure="1" displayFolder="Growth Over Time-Hotel" count="0"/>
    <cacheHierarchy uniqueName="[Measures].[Transaction ID]" caption="Transaction ID" measure="1" displayFolder="" measureGroup="Fact Air Bookings" count="0" hidden="1"/>
    <cacheHierarchy uniqueName="[Measures].[Parent TID]" caption="Parent TID" measure="1" displayFolder="" measureGroup="Fact Car Bookings" count="0" hidden="1"/>
    <cacheHierarchy uniqueName="[Measures].[Air-Year over Year Growth %]" caption="Air-Year over Year Growth %" measure="1" displayFolder="Growth Over Time-Air" count="0" hidden="1"/>
    <cacheHierarchy uniqueName="[Measures].[Air-Week over Week Growth %]" caption="Air-Week over Week Growth %" measure="1" displayFolder="Growth Over Time-Air" count="0" hidden="1"/>
    <cacheHierarchy uniqueName="[Measures].[Air-Month over Month Growth %]" caption="Air-Month over Month Growth %" measure="1" displayFolder="Growth Over Time-Air" count="0" hidden="1"/>
    <cacheHierarchy uniqueName="[Measures].[Car-Month over Month Growth %]" caption="Car-Month over Month Growth %" measure="1" displayFolder="Growth Over Time-Car" count="0" hidden="1"/>
    <cacheHierarchy uniqueName="[Measures].[Car-Week over Week Growth %]" caption="Car-Week over Week Growth %" measure="1" displayFolder="Growth Over Time-Car" count="0" hidden="1"/>
    <cacheHierarchy uniqueName="[Measures].[Car-Year over Year Growth %]" caption="Car-Year over Year Growth %" measure="1" displayFolder="Growth Over Time-Car" count="0" hidden="1"/>
    <cacheHierarchy uniqueName="[Measures].[Hotel-Year over Year Growth %]" caption="Hotel-Year over Year Growth %" measure="1" displayFolder="Growth Over Time-Hotel" count="0" hidden="1"/>
    <cacheHierarchy uniqueName="[Measures].[Hotel-Week over Week Growth %]" caption="Hotel-Week over Week Growth %" measure="1" displayFolder="Growth Over Time-Hotel" count="0" hidden="1"/>
    <cacheHierarchy uniqueName="[Measures].[Hotel-Month over Month Growth %]" caption="Hotel-Month over Month Growth %" measure="1" displayFolder="Growth Over Time-Hotel" count="0" hidden="1"/>
    <cacheHierarchy uniqueName="[Top100OnDBookings]" caption="Top100OnDBookings" set="1" parentSet="84" displayFolder="Top 100 Sets" count="0" unbalanced="0" unbalancedGroup="0"/>
    <cacheHierarchy uniqueName="[Top100AffiliateBookings]" caption="Top100AffiliateBookings" set="1" parentSet="2" displayFolder="Top 100 Sets" count="0" unbalanced="0" unbalancedGroup="0"/>
    <cacheHierarchy uniqueName="[Top100AirlineBookings]" caption="Top100AirlineBookings" set="1" parentSet="139" displayFolder="Top 100 Sets" count="0" unbalanced="0" unbalancedGroup="0"/>
  </cacheHierarchies>
  <kpis count="0"/>
  <dimensions count="92">
    <dimension name="_Affiliates" uniqueName="[_Affiliates]" caption="_Affiliates"/>
    <dimension name="_Application Type" uniqueName="[_Application Type]" caption="_Application Type"/>
    <dimension name="_Booking Status" uniqueName="[_Booking Status]" caption="_Booking Status"/>
    <dimension name="_GDS" uniqueName="[_GDS]" caption="_GDS"/>
    <dimension name="_Hour" uniqueName="[_Hour]" caption="_Hour"/>
    <dimension name="_IP Region" uniqueName="[_IP Region]" caption="_IP Region"/>
    <dimension name="_Is Domestic Booking" uniqueName="[_Is Domestic Booking]" caption="_Is Domestic Booking"/>
    <dimension name="_Lead Days" uniqueName="[_Lead Days]" caption="_Lead Days"/>
    <dimension name="_Portal" uniqueName="[_Portal]" caption="_Portal"/>
    <dimension name="_Transaction Date" uniqueName="[_Transaction Date]" caption="_Transaction Date"/>
    <dimension name="_Web Servers" uniqueName="[_Web Servers]" caption="_Web Servers"/>
    <dimension name="Action Type" uniqueName="[Action Type]" caption="Action Type"/>
    <dimension name="Additional Service Booking Source" uniqueName="[Additional Service Booking Source]" caption="Additional Service Booking Source"/>
    <dimension name="Additional Service Status" uniqueName="[Additional Service Status]" caption="Additional Service Status"/>
    <dimension name="Additional Service Type" uniqueName="[Additional Service Type]" caption="Additional Service Type"/>
    <dimension name="Air Actual Destination" uniqueName="[Air Actual Destination]" caption="Air Actual Destination"/>
    <dimension name="Air Actual On D" uniqueName="[Air Actual On D]" caption="Air Actual On D"/>
    <dimension name="Air Actual Origin" uniqueName="[Air Actual Origin]" caption="Air Actual Origin"/>
    <dimension name="Air Booking Status" uniqueName="[Air Booking Status]" caption="Air Booking Status"/>
    <dimension name="Air Booking Type" uniqueName="[Air Booking Type]" caption="Air Booking Type"/>
    <dimension name="Air Data Source ID" uniqueName="[Air Data Source ID]" caption="Air Data Source ID"/>
    <dimension name="Air Departure Date" uniqueName="[Air Departure Date]" caption="Air Departure Date"/>
    <dimension name="Air Destination" uniqueName="[Air Destination]" caption="Air Destination"/>
    <dimension name="Air Flight Class" uniqueName="[Air Flight Class]" caption="Air Flight Class"/>
    <dimension name="Air HC or LC OnD" uniqueName="[Air HC or LC OnD]" caption="Air HC or LC OnD"/>
    <dimension name="Air No Of Pax" uniqueName="[Air No Of Pax]" caption="Air No Of Pax"/>
    <dimension name="Air OnD" uniqueName="[Air OnD]" caption="Air OnD"/>
    <dimension name="Air Origin" uniqueName="[Air Origin]" caption="Air Origin"/>
    <dimension name="Air Origin Country Destination Country" uniqueName="[Air Origin Country Destination Country]" caption="Air Origin Country Destination Country"/>
    <dimension name="Air Origin State Destination State" uniqueName="[Air Origin State Destination State]" caption="Air Origin State Destination State"/>
    <dimension name="Air Pax Group" uniqueName="[Air Pax Group]" caption="Air Pax Group"/>
    <dimension name="Air Return Date" uniqueName="[Air Return Date]" caption="Air Return Date"/>
    <dimension name="Air Return Destination" uniqueName="[Air Return Destination]" caption="Air Return Destination"/>
    <dimension name="Air Return Origin" uniqueName="[Air Return Origin]" caption="Air Return Origin"/>
    <dimension name="Air Supplier" uniqueName="[Air Supplier]" caption="Air Supplier"/>
    <dimension name="Air Travel Days" uniqueName="[Air Travel Days]" caption="Air Travel Days"/>
    <dimension name="Air Trip Type" uniqueName="[Air Trip Type]" caption="Air Trip Type"/>
    <dimension name="Air_Is Club Mile User Booking" uniqueName="[Air_Is Club Mile User Booking]" caption="Air_Is Club Mile User Booking"/>
    <dimension name="Air_Is ESA Sold" uniqueName="[Air_Is ESA Sold]" caption="Air_Is ESA Sold"/>
    <dimension name="Air_Is Flight Watcher Sold" uniqueName="[Air_Is Flight Watcher Sold]" caption="Air_Is Flight Watcher Sold"/>
    <dimension name="Air_Is Insurance Sold" uniqueName="[Air_Is Insurance Sold]" caption="Air_Is Insurance Sold"/>
    <dimension name="Air_Is Profile User Booking" uniqueName="[Air_Is Profile User Booking]" caption="Air_Is Profile User Booking"/>
    <dimension name="Air_Is TA Sold" uniqueName="[Air_Is TA Sold]" caption="Air_Is TA Sold"/>
    <dimension name="Airlines" uniqueName="[Airlines]" caption="Airlines"/>
    <dimension name="AirPaxAge" uniqueName="[AirPaxAge]" caption="AirPaxAge"/>
    <dimension name="AirPaxGender" uniqueName="[AirPaxGender]" caption="AirPaxGender"/>
    <dimension name="Bank Details" uniqueName="[Bank Details]" caption="Bank Details"/>
    <dimension name="Browser" uniqueName="[Browser]" caption="Browser"/>
    <dimension name="Cancellation Reasons" uniqueName="[Cancellation Reasons]" caption="Cancellation Reasons"/>
    <dimension name="Car Discount Codes" uniqueName="[Car Discount Codes]" caption="Car Discount Codes"/>
    <dimension name="Car Name" uniqueName="[Car Name]" caption="Car Name"/>
    <dimension name="Car Supplier" uniqueName="[Car Supplier]" caption="Car Supplier"/>
    <dimension name="Car Type" uniqueName="[Car Type]" caption="Car Type"/>
    <dimension name="Car_Is Air Conditioning" uniqueName="[Car_Is Air Conditioning]" caption="Car_Is Air Conditioning"/>
    <dimension name="Car_Is Cross Sell Booking" uniqueName="[Car_Is Cross Sell Booking]" caption="Car_Is Cross Sell Booking"/>
    <dimension name="Car_Per Day Rate" uniqueName="[Car_Per Day Rate]" caption="Car_Per Day Rate"/>
    <dimension name="Car_Rental Days" uniqueName="[Car_Rental Days]" caption="Car_Rental Days"/>
    <dimension name="Check In Date Time" uniqueName="[Check In Date Time]" caption="Check In Date Time"/>
    <dimension name="Check Out Date Time" uniqueName="[Check Out Date Time]" caption="Check Out Date Time"/>
    <dimension name="Drop Off Date" uniqueName="[Drop Off Date]" caption="Drop Off Date"/>
    <dimension name="Drop Off Location" uniqueName="[Drop Off Location]" caption="Drop Off Location"/>
    <dimension name="Email Domain" uniqueName="[Email Domain]" caption="Email Domain"/>
    <dimension name="Failure Type" uniqueName="[Failure Type]" caption="Failure Type"/>
    <dimension name="Fare Family" uniqueName="[Fare Family]" caption="Fare Family"/>
    <dimension name="Fare Type" uniqueName="[Fare Type]" caption="Fare Type"/>
    <dimension name="Flight Cabin" uniqueName="[Flight Cabin]" caption="Flight Cabin"/>
    <dimension name="Has Chargeback" uniqueName="[Has Chargeback]" caption="Has Chargeback"/>
    <dimension name="Hotel Brands" uniqueName="[Hotel Brands]" caption="Hotel Brands"/>
    <dimension name="Hotel Fare Type" uniqueName="[Hotel Fare Type]" caption="Hotel Fare Type"/>
    <dimension name="Hotel Location SlabID" uniqueName="[Hotel Location SlabID]" caption="Hotel Location SlabID"/>
    <dimension name="Hotel Locations" uniqueName="[Hotel Locations]" caption="Hotel Locations"/>
    <dimension name="Hotel Sub Affiliates" uniqueName="[Hotel Sub Affiliates]" caption="Hotel Sub Affiliates"/>
    <dimension name="Hotel_IsCrossSellBooking" uniqueName="[Hotel_IsCrossSellBooking]" caption="Hotel_IsCrossSellBooking"/>
    <dimension name="Internal Campaign" uniqueName="[Internal Campaign]" caption="Internal Campaign"/>
    <dimension name="Is Agent Booking" uniqueName="[Is Agent Booking]" caption="Is Agent Booking"/>
    <dimension name="Is Fraud Booking" uniqueName="[Is Fraud Booking]" caption="Is Fraud Booking"/>
    <dimension name="Is Net Car Rental" uniqueName="[Is Net Car Rental]" caption="Is Net Car Rental"/>
    <dimension name="Is Package Component" uniqueName="[Is Package Component]" caption="Is Package Component"/>
    <dimension name="IsCCD" uniqueName="[IsCCD]" caption="IsCCD"/>
    <dimension name="IsDDF" uniqueName="[IsDDF]" caption="IsDDF"/>
    <dimension name="IsPureAirline" uniqueName="[IsPureAirline]" caption="IsPureAirline"/>
    <dimension name="Keywords" uniqueName="[Keywords]" caption="Keywords"/>
    <dimension name="LP Test Project" uniqueName="[LP Test Project]" caption="LP Test Project"/>
    <dimension measure="1" name="Measures" uniqueName="[Measures]" caption="Measures"/>
    <dimension name="Operating System" uniqueName="[Operating System]" caption="Operating System"/>
    <dimension name="Payment Location" uniqueName="[Payment Location]" caption="Payment Location"/>
    <dimension name="Pick Up Date" uniqueName="[Pick Up Date]" caption="Pick Up Date"/>
    <dimension name="Pick Up Location" uniqueName="[Pick Up Location]" caption="Pick Up Location"/>
    <dimension name="Product Type" uniqueName="[Product Type]" caption="Product Type"/>
    <dimension name="Service ID" uniqueName="[Service ID]" caption="Service ID"/>
    <dimension name="Touch Point" uniqueName="[Touch Point]" caption="Touch Point"/>
    <dimension name="YMS Slab" uniqueName="[YMS Slab]" caption="YMS Slab"/>
  </dimensions>
  <measureGroups count="11">
    <measureGroup name="Fact Additional Service Bookings" caption="Fact Additional Service Bookings"/>
    <measureGroup name="Fact Air Bookings" caption="Fact Air Bookings"/>
    <measureGroup name="Fact Air Cancelled Bookings" caption="Fact Air Cancelled Bookings"/>
    <measureGroup name="Fact Air Pax" caption="Fact Air Pax"/>
    <measureGroup name="Fact Car Bookings" caption="Fact Car Bookings"/>
    <measureGroup name="Fact Car Cancelled Bookings" caption="Fact Car Cancelled Bookings"/>
    <measureGroup name="Fact Failures" caption="Fact Failures"/>
    <measureGroup name="Fact Hotel Bookings" caption="Fact Hotel Bookings"/>
    <measureGroup name="Fact Hotel Cancelled Bookings" caption="Fact Hotel Cancelled Bookings"/>
    <measureGroup name="Fact Service Fee Details" caption="Fact Service Fee Details"/>
    <measureGroup name="Fact Transaction Action" caption="Fact Transaction Action"/>
  </measureGroups>
  <maps count="184">
    <map measureGroup="0" dimension="0"/>
    <map measureGroup="0" dimension="1"/>
    <map measureGroup="0" dimension="3"/>
    <map measureGroup="0" dimension="8"/>
    <map measureGroup="0" dimension="9"/>
    <map measureGroup="0" dimension="12"/>
    <map measureGroup="0" dimension="13"/>
    <map measureGroup="0" dimension="14"/>
    <map measureGroup="0" dimension="43"/>
    <map measureGroup="1" dimension="0"/>
    <map measureGroup="1" dimension="1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0"/>
    <map measureGroup="1" dimension="11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1"/>
    <map measureGroup="1" dimension="22"/>
    <map measureGroup="1" dimension="23"/>
    <map measureGroup="1" dimension="24"/>
    <map measureGroup="1" dimension="25"/>
    <map measureGroup="1" dimension="26"/>
    <map measureGroup="1" dimension="27"/>
    <map measureGroup="1" dimension="28"/>
    <map measureGroup="1" dimension="29"/>
    <map measureGroup="1" dimension="30"/>
    <map measureGroup="1" dimension="31"/>
    <map measureGroup="1" dimension="32"/>
    <map measureGroup="1" dimension="33"/>
    <map measureGroup="1" dimension="34"/>
    <map measureGroup="1" dimension="35"/>
    <map measureGroup="1" dimension="36"/>
    <map measureGroup="1" dimension="37"/>
    <map measureGroup="1" dimension="38"/>
    <map measureGroup="1" dimension="39"/>
    <map measureGroup="1" dimension="40"/>
    <map measureGroup="1" dimension="41"/>
    <map measureGroup="1" dimension="42"/>
    <map measureGroup="1" dimension="43"/>
    <map measureGroup="1" dimension="45"/>
    <map measureGroup="1" dimension="46"/>
    <map measureGroup="1" dimension="47"/>
    <map measureGroup="1" dimension="61"/>
    <map measureGroup="1" dimension="63"/>
    <map measureGroup="1" dimension="64"/>
    <map measureGroup="1" dimension="65"/>
    <map measureGroup="1" dimension="66"/>
    <map measureGroup="1" dimension="73"/>
    <map measureGroup="1" dimension="74"/>
    <map measureGroup="1" dimension="75"/>
    <map measureGroup="1" dimension="78"/>
    <map measureGroup="1" dimension="79"/>
    <map measureGroup="1" dimension="80"/>
    <map measureGroup="1" dimension="81"/>
    <map measureGroup="1" dimension="84"/>
    <map measureGroup="2" dimension="0"/>
    <map measureGroup="2" dimension="1"/>
    <map measureGroup="2" dimension="3"/>
    <map measureGroup="2" dimension="8"/>
    <map measureGroup="2" dimension="9"/>
    <map measureGroup="2" dimension="27"/>
    <map measureGroup="2" dimension="48"/>
    <map measureGroup="3" dimension="0"/>
    <map measureGroup="3" dimension="3"/>
    <map measureGroup="3" dimension="5"/>
    <map measureGroup="3" dimension="8"/>
    <map measureGroup="3" dimension="9"/>
    <map measureGroup="3" dimension="10"/>
    <map measureGroup="3" dimension="15"/>
    <map measureGroup="3" dimension="16"/>
    <map measureGroup="3" dimension="17"/>
    <map measureGroup="3" dimension="19"/>
    <map measureGroup="3" dimension="21"/>
    <map measureGroup="3" dimension="22"/>
    <map measureGroup="3" dimension="26"/>
    <map measureGroup="3" dimension="27"/>
    <map measureGroup="3" dimension="28"/>
    <map measureGroup="3" dimension="29"/>
    <map measureGroup="3" dimension="43"/>
    <map measureGroup="3" dimension="44"/>
    <map measureGroup="3" dimension="45"/>
    <map measureGroup="4" dimension="0"/>
    <map measureGroup="4" dimension="1"/>
    <map measureGroup="4" dimension="2"/>
    <map measureGroup="4" dimension="3"/>
    <map measureGroup="4" dimension="4"/>
    <map measureGroup="4" dimension="6"/>
    <map measureGroup="4" dimension="8"/>
    <map measureGroup="4" dimension="9"/>
    <map measureGroup="4" dimension="10"/>
    <map measureGroup="4" dimension="22"/>
    <map measureGroup="4" dimension="27"/>
    <map measureGroup="4" dimension="49"/>
    <map measureGroup="4" dimension="50"/>
    <map measureGroup="4" dimension="51"/>
    <map measureGroup="4" dimension="52"/>
    <map measureGroup="4" dimension="53"/>
    <map measureGroup="4" dimension="54"/>
    <map measureGroup="4" dimension="55"/>
    <map measureGroup="4" dimension="56"/>
    <map measureGroup="4" dimension="59"/>
    <map measureGroup="4" dimension="60"/>
    <map measureGroup="4" dimension="74"/>
    <map measureGroup="4" dimension="76"/>
    <map measureGroup="4" dimension="86"/>
    <map measureGroup="4" dimension="87"/>
    <map measureGroup="4" dimension="90"/>
    <map measureGroup="5" dimension="0"/>
    <map measureGroup="5" dimension="1"/>
    <map measureGroup="5" dimension="3"/>
    <map measureGroup="5" dimension="8"/>
    <map measureGroup="5" dimension="9"/>
    <map measureGroup="5" dimension="48"/>
    <map measureGroup="6" dimension="3"/>
    <map measureGroup="6" dimension="4"/>
    <map measureGroup="6" dimension="8"/>
    <map measureGroup="6" dimension="9"/>
    <map measureGroup="6" dimension="34"/>
    <map measureGroup="6" dimension="43"/>
    <map measureGroup="6" dimension="62"/>
    <map measureGroup="6" dimension="88"/>
    <map measureGroup="7" dimension="0"/>
    <map measureGroup="7" dimension="1"/>
    <map measureGroup="7" dimension="2"/>
    <map measureGroup="7" dimension="3"/>
    <map measureGroup="7" dimension="5"/>
    <map measureGroup="7" dimension="7"/>
    <map measureGroup="7" dimension="8"/>
    <map measureGroup="7" dimension="9"/>
    <map measureGroup="7" dimension="10"/>
    <map measureGroup="7" dimension="11"/>
    <map measureGroup="7" dimension="22"/>
    <map measureGroup="7" dimension="27"/>
    <map measureGroup="7" dimension="57"/>
    <map measureGroup="7" dimension="58"/>
    <map measureGroup="7" dimension="67"/>
    <map measureGroup="7" dimension="68"/>
    <map measureGroup="7" dimension="69"/>
    <map measureGroup="7" dimension="70"/>
    <map measureGroup="7" dimension="71"/>
    <map measureGroup="7" dimension="72"/>
    <map measureGroup="7" dimension="74"/>
    <map measureGroup="7" dimension="77"/>
    <map measureGroup="7" dimension="90"/>
    <map measureGroup="8" dimension="0"/>
    <map measureGroup="8" dimension="1"/>
    <map measureGroup="8" dimension="3"/>
    <map measureGroup="8" dimension="8"/>
    <map measureGroup="8" dimension="9"/>
    <map measureGroup="8" dimension="48"/>
    <map measureGroup="9" dimension="0"/>
    <map measureGroup="9" dimension="1"/>
    <map measureGroup="9" dimension="3"/>
    <map measureGroup="9" dimension="6"/>
    <map measureGroup="9" dimension="8"/>
    <map measureGroup="9" dimension="9"/>
    <map measureGroup="9" dimension="18"/>
    <map measureGroup="9" dimension="22"/>
    <map measureGroup="9" dimension="26"/>
    <map measureGroup="9" dimension="27"/>
    <map measureGroup="9" dimension="43"/>
    <map measureGroup="9" dimension="74"/>
    <map measureGroup="9" dimension="89"/>
    <map measureGroup="10" dimension="0"/>
    <map measureGroup="10" dimension="1"/>
    <map measureGroup="10" dimension="3"/>
    <map measureGroup="10" dimension="8"/>
    <map measureGroup="10" dimension="9"/>
    <map measureGroup="10" dimension="11"/>
    <map measureGroup="10" dimension="18"/>
    <map measureGroup="10" dimension="21"/>
    <map measureGroup="10" dimension="22"/>
    <map measureGroup="10" dimension="27"/>
    <map measureGroup="10" dimension="4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1.766915972221" createdVersion="7" refreshedVersion="7" minRefreshableVersion="3" recordCount="341" xr:uid="{58370252-D675-4FB4-AF9C-391505A37A9E}">
  <cacheSource type="worksheet">
    <worksheetSource ref="A1:F1048576" sheet="SEM Revenue"/>
  </cacheSource>
  <cacheFields count="6">
    <cacheField name="OriginCountryName" numFmtId="0">
      <sharedItems containsBlank="1" count="2">
        <s v="United States"/>
        <m/>
      </sharedItems>
    </cacheField>
    <cacheField name="OriginCountry" numFmtId="0">
      <sharedItems containsBlank="1"/>
    </cacheField>
    <cacheField name="DestCountryName" numFmtId="0">
      <sharedItems containsBlank="1" count="179">
        <s v="Antigua and Barbuda"/>
        <s v="Dominican Republic"/>
        <s v="Tanzania"/>
        <s v="Trinidad and Tobago"/>
        <s v="Norway"/>
        <s v="Democratic Republic of The Congo"/>
        <s v="Montenegro"/>
        <s v="Mexico"/>
        <s v="South Korea"/>
        <s v="Croatia"/>
        <s v="Tajikistan"/>
        <s v="France"/>
        <s v="Australia"/>
        <s v="Greece"/>
        <s v="Nigeria"/>
        <s v="Dominica"/>
        <s v="Cape Verde"/>
        <s v="Kazakhstan"/>
        <s v="Egypt"/>
        <s v="Lesotho"/>
        <s v="Malawi"/>
        <s v="Slovenia"/>
        <s v="Slovakia"/>
        <s v="Honduras"/>
        <s v="Jordan"/>
        <s v="Djibouti"/>
        <s v="Qatar"/>
        <s v="Gabon"/>
        <s v="Vietnam"/>
        <s v="Finland"/>
        <s v="Aruba"/>
        <s v="Albania"/>
        <s v="Republic of Macedonia"/>
        <s v="United States"/>
        <s v="Portugal"/>
        <s v="Thailand"/>
        <s v="Uzbekistan"/>
        <s v="Poland"/>
        <s v="Cote d'Ivoire"/>
        <s v="Lithuania"/>
        <s v="South Africa"/>
        <s v="Panama"/>
        <s v="El Salvador"/>
        <s v="Guatemala"/>
        <s v="Tunisia"/>
        <s v="Namibia"/>
        <s v="Cameroon"/>
        <s v="Madagascar"/>
        <s v="Denmark"/>
        <s v="Zambia"/>
        <s v="Malaysia"/>
        <s v="Benin"/>
        <s v="Grenada"/>
        <s v="The Gambia"/>
        <s v="Mozambique"/>
        <s v="Kuwait"/>
        <s v="Chile"/>
        <s v="Serbia"/>
        <s v="Netherlands"/>
        <s v="Uganda"/>
        <s v="Zimbabwe"/>
        <s v="St. Lucia"/>
        <s v="Cuba"/>
        <s v="Burkina Faso"/>
        <s v="Iran"/>
        <s v="Myanmar"/>
        <s v="Costa Rica"/>
        <s v="St. Christopher (St. Kitts) Nevis"/>
        <s v="Kenya"/>
        <s v="Belize"/>
        <s v="Afghanistan"/>
        <s v="Botswana"/>
        <s v="Canada"/>
        <s v="Bangladesh"/>
        <s v="Haiti"/>
        <s v="Turkey"/>
        <s v="Ethiopia"/>
        <s v="Cayman Islands"/>
        <s v="Brazil"/>
        <s v="Nepal"/>
        <s v="Cambodia"/>
        <s v="Papua New Guinea"/>
        <s v="Pakistan"/>
        <s v="Switzerland"/>
        <s v="Iraq"/>
        <s v="Russia"/>
        <s v="St. Vincent and The Grenadines"/>
        <s v="Nicaragua"/>
        <s v="US Virgin Islands"/>
        <s v="Ecuador"/>
        <s v="Somalia"/>
        <s v="Mongolia"/>
        <s v="Lebanon"/>
        <s v="Hungary"/>
        <s v="Philippines"/>
        <s v="Burundi"/>
        <s v="Equatorial Guinea"/>
        <s v="Senegal"/>
        <s v="Bulgaria"/>
        <s v="Ireland"/>
        <s v="Barbados"/>
        <s v="Eritrea"/>
        <s v="Paraguay"/>
        <s v="Moldova"/>
        <s v="Bahamas"/>
        <s v="Northern Mariana Islands"/>
        <s v="British Virgin Islands"/>
        <s v="Turks and Caicos Islands"/>
        <s v="Maldives"/>
        <s v="Colombia"/>
        <s v="Mali"/>
        <s v="Azerbaijan"/>
        <s v="Belgium"/>
        <s v="Guinea"/>
        <s v="Kosovo"/>
        <s v="American Samoa"/>
        <s v="Central African Republic"/>
        <s v="Cyprus"/>
        <s v="Israel"/>
        <s v="Samoa"/>
        <s v="Saudi Arabia"/>
        <s v="Sri Lanka"/>
        <s v="New Zealand"/>
        <s v="United Arab Emirates"/>
        <s v="India"/>
        <s v="Latvia"/>
        <s v="Congo"/>
        <s v="Kyrgyzstan"/>
        <s v="Sudan"/>
        <s v="Algeria"/>
        <s v="Bermuda"/>
        <s v="Japan"/>
        <s v="Netherlands Antilles"/>
        <s v="Germany"/>
        <m/>
        <s v="Chad"/>
        <s v="Guyana"/>
        <s v="Bolivia"/>
        <s v="Bosnia Herzegovina"/>
        <s v="Singapore"/>
        <s v="Mauritania"/>
        <s v="Angola"/>
        <s v="Czech Republic"/>
        <s v="Spain"/>
        <s v="Niger"/>
        <s v="Laos"/>
        <s v="China"/>
        <s v="Ghana"/>
        <s v="Sierra Leone"/>
        <s v="United Kingdom"/>
        <s v="Sweden"/>
        <s v="Guam"/>
        <s v="Argentina"/>
        <s v="Togo"/>
        <s v="Malta"/>
        <s v="Oman"/>
        <s v="Italy"/>
        <s v="Peru"/>
        <s v="Rwanda"/>
        <s v="Indonesia"/>
        <s v="Uruguay"/>
        <s v="Morocco"/>
        <s v="Liberia"/>
        <s v="Romania"/>
        <s v="Jamaica"/>
        <s v="Austria"/>
        <s v="Estonia"/>
        <s v="Micronesia"/>
        <s v="Georgia"/>
        <s v="Ukraine"/>
        <s v="Bahrain"/>
        <s v="Macau"/>
        <s v="Iceland"/>
        <s v="Hong Kong"/>
        <s v="Armenia"/>
        <s v="Belarus"/>
        <s v="Taiwan"/>
        <s v="French Polynesia"/>
        <s v="Guadeloupe"/>
      </sharedItems>
    </cacheField>
    <cacheField name="DestCountry" numFmtId="0">
      <sharedItems containsBlank="1"/>
    </cacheField>
    <cacheField name="Platform" numFmtId="0">
      <sharedItems containsBlank="1"/>
    </cacheField>
    <cacheField name="FP_TotalRevenueUSD" numFmtId="0">
      <sharedItems containsString="0" containsBlank="1" containsNumber="1" minValue="29.68" maxValue="1930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y Warner" refreshedDate="44372.607479282407" backgroundQuery="1" createdVersion="7" refreshedVersion="7" minRefreshableVersion="3" recordCount="0" supportSubquery="1" supportAdvancedDrill="1" xr:uid="{E86B623C-038F-4445-84FD-9873AD37297C}">
  <cacheSource type="external" connectionId="2"/>
  <cacheFields count="27">
    <cacheField name="[_Portal].[Portal].[Portal Group]" caption="Portal Group" numFmtId="0" hierarchy="12" level="1">
      <sharedItems containsSemiMixedTypes="0" containsString="0"/>
    </cacheField>
    <cacheField name="[_Portal].[Portal].[Portals]" caption="Portals" numFmtId="0" hierarchy="12" level="2">
      <sharedItems containsSemiMixedTypes="0" containsString="0"/>
    </cacheField>
    <cacheField name="[_Portal].[Portal].[Portals].[Portal Group]" caption="Portal Group" propertyName="Portal Group" numFmtId="0" hierarchy="12" level="2" memberPropertyField="1">
      <sharedItems containsSemiMixedTypes="0" containsString="0"/>
    </cacheField>
    <cacheField name="[_Transaction Date].[Transaction Date].[Year]" caption="Year" numFmtId="0" hierarchy="19" level="1">
      <sharedItems count="1">
        <s v="[_Transaction Date].[Transaction Date].[Year].&amp;[2021]" c="2021"/>
      </sharedItems>
    </cacheField>
    <cacheField name="[_Transaction Date].[Transaction Date].[Quarter]" caption="Quarter" numFmtId="0" hierarchy="19" level="2">
      <sharedItems count="2">
        <s v="[_Transaction Date].[Transaction Date].[Quarter].&amp;[2021]&amp;[1]" c="1"/>
        <s v="[_Transaction Date].[Transaction Date].[Quarter].&amp;[2021]&amp;[2]" c="2"/>
      </sharedItems>
    </cacheField>
    <cacheField name="[_Transaction Date].[Transaction Date].[Month]" caption="Month" numFmtId="0" hierarchy="19" level="3">
      <sharedItems containsSemiMixedTypes="0" containsString="0"/>
    </cacheField>
    <cacheField name="[_Transaction Date].[Transaction Date].[Week]" caption="Week" numFmtId="0" hierarchy="19" level="4">
      <sharedItems containsSemiMixedTypes="0" containsString="0"/>
    </cacheField>
    <cacheField name="[_Transaction Date].[Transaction Date].[Date]" caption="Date" numFmtId="0" hierarchy="19" level="5">
      <sharedItems containsSemiMixedTypes="0" containsString="0"/>
    </cacheField>
    <cacheField name="[_Transaction Date].[Transaction Date].[Quarter].[Year Num]" caption="Year Num" propertyName="Year Num" numFmtId="0" hierarchy="19" level="2" memberPropertyField="1">
      <sharedItems containsSemiMixedTypes="0" containsString="0"/>
    </cacheField>
    <cacheField name="[_Transaction Date].[Transaction Date].[Month].[Quarter Num Of Year]" caption="Quarter Num Of Year" propertyName="Quarter Num Of Year" numFmtId="0" hierarchy="19" level="3" memberPropertyField="1">
      <sharedItems containsSemiMixedTypes="0" containsString="0"/>
    </cacheField>
    <cacheField name="[_Transaction Date].[Transaction Date].[Week].[Month Num Of Year]" caption="Month Num Of Year" propertyName="Month Num Of Year" numFmtId="0" hierarchy="19" level="4" memberPropertyField="1">
      <sharedItems containsSemiMixedTypes="0" containsString="0"/>
    </cacheField>
    <cacheField name="[_Transaction Date].[Transaction Date].[Date].[Day]" caption="Day" propertyName="Day" numFmtId="0" hierarchy="19" level="5" memberPropertyField="1">
      <sharedItems containsSemiMixedTypes="0" containsString="0"/>
    </cacheField>
    <cacheField name="[_Transaction Date].[Transaction Date].[Date].[Full Date]" caption="Full Date" propertyName="Full Date" numFmtId="0" hierarchy="19" level="5" memberPropertyField="1">
      <sharedItems containsSemiMixedTypes="0" containsString="0"/>
    </cacheField>
    <cacheField name="[_Transaction Date].[Transaction Date].[Date].[Month]" caption="Month" propertyName="Month" numFmtId="0" hierarchy="19" level="5" memberPropertyField="1">
      <sharedItems containsSemiMixedTypes="0" containsString="0"/>
    </cacheField>
    <cacheField name="[_Transaction Date].[Transaction Date].[Date].[Report Date]" caption="Report Date" propertyName="Report Date" numFmtId="0" hierarchy="19" level="5" memberPropertyField="1">
      <sharedItems containsSemiMixedTypes="0" containsString="0"/>
    </cacheField>
    <cacheField name="[_Transaction Date].[Transaction Date].[Date].[Week]" caption="Week" propertyName="Week" numFmtId="0" hierarchy="19" level="5" memberPropertyField="1">
      <sharedItems containsSemiMixedTypes="0" containsString="0"/>
    </cacheField>
    <cacheField name="[_Transaction Date].[Transaction Date].[Date].[Week Number]" caption="Week Number" propertyName="Week Number" numFmtId="0" hierarchy="19" level="5" memberPropertyField="1">
      <sharedItems containsSemiMixedTypes="0" containsString="0"/>
    </cacheField>
    <cacheField name="[_Transaction Date].[Transaction Date].[Date].[Weekday]" caption="Weekday" propertyName="Weekday" numFmtId="0" hierarchy="19" level="5" memberPropertyField="1">
      <sharedItems containsSemiMixedTypes="0" containsString="0"/>
    </cacheField>
    <cacheField name="[_Transaction Date].[Transaction Date].[Date].[Year]" caption="Year" propertyName="Year" numFmtId="0" hierarchy="19" level="5" memberPropertyField="1">
      <sharedItems containsSemiMixedTypes="0" containsString="0"/>
    </cacheField>
    <cacheField name="[Air Destination].[Country].[Country]" caption="Country" numFmtId="0" hierarchy="37" level="1" mappingCount="1">
      <sharedItems count="211">
        <s v="[Air Destination].[Country].&amp;[AF]" c="Afghanistan" cp="1">
          <x/>
        </s>
        <s v="[Air Destination].[Country].&amp;[AL]" c="Albania" cp="1">
          <x v="1"/>
        </s>
        <s v="[Air Destination].[Country].&amp;[DZ]" c="Algeria" cp="1">
          <x v="2"/>
        </s>
        <s v="[Air Destination].[Country].&amp;[AS]" c="American Samoa" cp="1">
          <x v="3"/>
        </s>
        <s v="[Air Destination].[Country].&amp;[AO]" c="Angola" cp="1">
          <x v="2"/>
        </s>
        <s v="[Air Destination].[Country].&amp;[AI]" c="Anguilla" cp="1">
          <x v="4"/>
        </s>
        <s v="[Air Destination].[Country].&amp;[AG]" c="Antigua and Barbuda" cp="1">
          <x v="4"/>
        </s>
        <s v="[Air Destination].[Country].&amp;[AR]" c="Argentina" cp="1">
          <x v="5"/>
        </s>
        <s v="[Air Destination].[Country].&amp;[AM]" c="Armenia" cp="1">
          <x/>
        </s>
        <s v="[Air Destination].[Country].&amp;[AW]" c="Aruba" cp="1">
          <x v="4"/>
        </s>
        <s v="[Air Destination].[Country].&amp;[AU]" c="Australia" cp="1">
          <x v="3"/>
        </s>
        <s v="[Air Destination].[Country].&amp;[AT]" c="Austria" cp="1">
          <x v="1"/>
        </s>
        <s v="[Air Destination].[Country].&amp;[AZ]" c="Azerbaijan" cp="1">
          <x/>
        </s>
        <s v="[Air Destination].[Country].&amp;[BH]" c="Bahrain" cp="1">
          <x v="6"/>
        </s>
        <s v="[Air Destination].[Country].&amp;[BD]" c="Bangladesh" cp="1">
          <x/>
        </s>
        <s v="[Air Destination].[Country].&amp;[BB]" c="Barbados" cp="1">
          <x v="4"/>
        </s>
        <s v="[Air Destination].[Country].&amp;[BY]" c="Belarus" cp="1">
          <x v="1"/>
        </s>
        <s v="[Air Destination].[Country].&amp;[BE]" c="Belgium" cp="1">
          <x v="1"/>
        </s>
        <s v="[Air Destination].[Country].&amp;[BZ]" c="Belize" cp="1">
          <x v="7"/>
        </s>
        <s v="[Air Destination].[Country].&amp;[BJ]" c="Benin" cp="1">
          <x v="2"/>
        </s>
        <s v="[Air Destination].[Country].&amp;[BM]" c="Bermuda" cp="1">
          <x v="8"/>
        </s>
        <s v="[Air Destination].[Country].&amp;[BO]" c="Bolivia" cp="1">
          <x v="5"/>
        </s>
        <s v="[Air Destination].[Country].&amp;[BA]" c="Bosnia and Herzegovina" cp="1">
          <x v="1"/>
        </s>
        <s v="[Air Destination].[Country].&amp;[BW]" c="Botswana" cp="1">
          <x v="2"/>
        </s>
        <s v="[Air Destination].[Country].&amp;[BR]" c="Brazil" cp="1">
          <x v="5"/>
        </s>
        <s v="[Air Destination].[Country].&amp;[VG]" c="British Virgin Islands" cp="1">
          <x v="4"/>
        </s>
        <s v="[Air Destination].[Country].&amp;[BN]" c="Brunei Darussalam" cp="1">
          <x v="9"/>
        </s>
        <s v="[Air Destination].[Country].&amp;[BG]" c="Bulgaria" cp="1">
          <x v="1"/>
        </s>
        <s v="[Air Destination].[Country].&amp;[BF]" c="Burkina Faso" cp="1">
          <x v="2"/>
        </s>
        <s v="[Air Destination].[Country].&amp;[MM]" c="Burma" cp="1">
          <x v="9"/>
        </s>
        <s v="[Air Destination].[Country].&amp;[BI]" c="Burundi" cp="1">
          <x v="2"/>
        </s>
        <s v="[Air Destination].[Country].&amp;[KH]" c="Cambodia" cp="1">
          <x v="9"/>
        </s>
        <s v="[Air Destination].[Country].&amp;[CM]" c="Cameroon" cp="1">
          <x v="2"/>
        </s>
        <s v="[Air Destination].[Country].&amp;[CA]" c="Canada" cp="1">
          <x v="8"/>
        </s>
        <s v="[Air Destination].[Country].&amp;[CV]" c="Cape Verde" cp="1">
          <x v="2"/>
        </s>
        <s v="[Air Destination].[Country].&amp;[KY]" c="Cayman Islands" cp="1">
          <x v="4"/>
        </s>
        <s v="[Air Destination].[Country].&amp;[CF]" c="Central African Republic" cp="1">
          <x v="2"/>
        </s>
        <s v="[Air Destination].[Country].&amp;[TD]" c="Chad" cp="1">
          <x v="2"/>
        </s>
        <s v="[Air Destination].[Country].&amp;[CL]" c="Chile" cp="1">
          <x v="5"/>
        </s>
        <s v="[Air Destination].[Country].&amp;[CN]" c="China" cp="1">
          <x/>
        </s>
        <s v="[Air Destination].[Country].&amp;[CO]" c="Colombia" cp="1">
          <x v="5"/>
        </s>
        <s v="[Air Destination].[Country].&amp;[KM]" c="Comoros" cp="1">
          <x v="2"/>
        </s>
        <s v="[Air Destination].[Country].&amp;[CD]" c="Congo, Democratic Republic of the" cp="1">
          <x v="2"/>
        </s>
        <s v="[Air Destination].[Country].&amp;[CG]" c="Congo, Republic of the" cp="1">
          <x v="2"/>
        </s>
        <s v="[Air Destination].[Country].&amp;[CK]" c="Cook Islands" cp="1">
          <x v="3"/>
        </s>
        <s v="[Air Destination].[Country].&amp;[CR]" c="Costa Rica" cp="1">
          <x v="7"/>
        </s>
        <s v="[Air Destination].[Country].&amp;[CI]" c="Cote dIvoire" cp="1">
          <x v="2"/>
        </s>
        <s v="[Air Destination].[Country].&amp;[HR]" c="Croatia" cp="1">
          <x v="1"/>
        </s>
        <s v="[Air Destination].[Country].&amp;[CU]" c="Cuba" cp="1">
          <x v="4"/>
        </s>
        <s v="[Air Destination].[Country].&amp;[CY]" c="Cyprus" cp="1">
          <x v="1"/>
        </s>
        <s v="[Air Destination].[Country].&amp;[CZ]" c="Czech Republic" cp="1">
          <x v="1"/>
        </s>
        <s v="[Air Destination].[Country].&amp;[DK]" c="Denmark" cp="1">
          <x v="1"/>
        </s>
        <s v="[Air Destination].[Country].&amp;[DJ]" c="Djibouti" cp="1">
          <x v="2"/>
        </s>
        <s v="[Air Destination].[Country].&amp;[DM]" c="Dominica" cp="1">
          <x v="4"/>
        </s>
        <s v="[Air Destination].[Country].&amp;[DO]" c="Dominican Republic" cp="1">
          <x v="4"/>
        </s>
        <s v="[Air Destination].[Country].&amp;[EC]" c="Ecuador" cp="1">
          <x v="5"/>
        </s>
        <s v="[Air Destination].[Country].&amp;[EG]" c="Egypt" cp="1">
          <x v="2"/>
        </s>
        <s v="[Air Destination].[Country].&amp;[SV]" c="El Salvador" cp="1">
          <x v="7"/>
        </s>
        <s v="[Air Destination].[Country].&amp;[GQ]" c="Equatorial Guinea" cp="1">
          <x v="2"/>
        </s>
        <s v="[Air Destination].[Country].&amp;[ER]" c="Eritrea" cp="1">
          <x v="2"/>
        </s>
        <s v="[Air Destination].[Country].&amp;[EE]" c="Estonia" cp="1">
          <x v="1"/>
        </s>
        <s v="[Air Destination].[Country].&amp;[ET]" c="Ethiopia" cp="1">
          <x v="2"/>
        </s>
        <s v="[Air Destination].[Country].&amp;[FO]" c="Faroe Islands" cp="1">
          <x v="1"/>
        </s>
        <s v="[Air Destination].[Country].&amp;[FJ]" c="Fiji" cp="1">
          <x v="3"/>
        </s>
        <s v="[Air Destination].[Country].&amp;[FI]" c="Finland" cp="1">
          <x v="1"/>
        </s>
        <s v="[Air Destination].[Country].&amp;[FR]" c="France" cp="1">
          <x v="1"/>
        </s>
        <s v="[Air Destination].[Country].&amp;[GF]" c="French Guiana" cp="1">
          <x v="5"/>
        </s>
        <s v="[Air Destination].[Country].&amp;[PF]" c="French Polynesia" cp="1">
          <x v="3"/>
        </s>
        <s v="[Air Destination].[Country].&amp;[GA]" c="Gabon" cp="1">
          <x v="2"/>
        </s>
        <s v="[Air Destination].[Country].&amp;[GE]" c="Georgia" cp="1">
          <x/>
        </s>
        <s v="[Air Destination].[Country].&amp;[DE]" c="Germany" cp="1">
          <x v="1"/>
        </s>
        <s v="[Air Destination].[Country].&amp;[GH]" c="Ghana" cp="1">
          <x v="2"/>
        </s>
        <s v="[Air Destination].[Country].&amp;[GI]" c="Gibraltar" cp="1">
          <x v="1"/>
        </s>
        <s v="[Air Destination].[Country].&amp;[GR]" c="Greece" cp="1">
          <x v="1"/>
        </s>
        <s v="[Air Destination].[Country].&amp;[GL]" c="Greenland" cp="1">
          <x v="1"/>
        </s>
        <s v="[Air Destination].[Country].&amp;[GD]" c="Grenada" cp="1">
          <x v="4"/>
        </s>
        <s v="[Air Destination].[Country].&amp;[GP]" c="Guadeloupe" cp="1">
          <x v="4"/>
        </s>
        <s v="[Air Destination].[Country].&amp;[GU]" c="Guam" cp="1">
          <x v="3"/>
        </s>
        <s v="[Air Destination].[Country].&amp;[GT]" c="Guatemala" cp="1">
          <x v="7"/>
        </s>
        <s v="[Air Destination].[Country].&amp;[GN]" c="Guinea" cp="1">
          <x v="2"/>
        </s>
        <s v="[Air Destination].[Country].&amp;[GW]" c="Guinea-Bissau" cp="1">
          <x v="2"/>
        </s>
        <s v="[Air Destination].[Country].&amp;[GY]" c="Guyana" cp="1">
          <x v="5"/>
        </s>
        <s v="[Air Destination].[Country].&amp;[HT]" c="Haiti" cp="1">
          <x v="4"/>
        </s>
        <s v="[Air Destination].[Country].&amp;[HN]" c="Honduras" cp="1">
          <x v="7"/>
        </s>
        <s v="[Air Destination].[Country].&amp;[HK]" c="Hong Kong (SAR)" cp="1">
          <x v="9"/>
        </s>
        <s v="[Air Destination].[Country].&amp;[HU]" c="Hungary" cp="1">
          <x v="1"/>
        </s>
        <s v="[Air Destination].[Country].&amp;[IS]" c="Iceland" cp="1">
          <x v="1"/>
        </s>
        <s v="[Air Destination].[Country].&amp;[IN]" c="India" cp="1">
          <x/>
        </s>
        <s v="[Air Destination].[Country].&amp;[ID]" c="Indonesia" cp="1">
          <x v="9"/>
        </s>
        <s v="[Air Destination].[Country].&amp;[IR]" c="Iran" cp="1">
          <x v="6"/>
        </s>
        <s v="[Air Destination].[Country].&amp;[IQ]" c="Iraq" cp="1">
          <x v="6"/>
        </s>
        <s v="[Air Destination].[Country].&amp;[IE]" c="Ireland" cp="1">
          <x v="1"/>
        </s>
        <s v="[Air Destination].[Country].&amp;[IL]" c="Israel" cp="1">
          <x v="6"/>
        </s>
        <s v="[Air Destination].[Country].&amp;[IT]" c="Italy" cp="1">
          <x v="1"/>
        </s>
        <s v="[Air Destination].[Country].&amp;[JM]" c="Jamaica" cp="1">
          <x v="4"/>
        </s>
        <s v="[Air Destination].[Country].&amp;[JP]" c="Japan" cp="1">
          <x/>
        </s>
        <s v="[Air Destination].[Country].&amp;[JO]" c="Jordan" cp="1">
          <x v="6"/>
        </s>
        <s v="[Air Destination].[Country].&amp;[KZ]" c="Kazakhstan" cp="1">
          <x/>
        </s>
        <s v="[Air Destination].[Country].&amp;[KE]" c="Kenya" cp="1">
          <x v="2"/>
        </s>
        <s v="[Air Destination].[Country].&amp;[KR]" c="Korea, South" cp="1">
          <x/>
        </s>
        <s v="[Air Destination].[Country].&amp;[KW]" c="Kuwait" cp="1">
          <x v="6"/>
        </s>
        <s v="[Air Destination].[Country].&amp;[KG]" c="Kyrgyzstan" cp="1">
          <x/>
        </s>
        <s v="[Air Destination].[Country].&amp;[LA]" c="Laos" cp="1">
          <x v="9"/>
        </s>
        <s v="[Air Destination].[Country].&amp;[LV]" c="Latvia" cp="1">
          <x v="1"/>
        </s>
        <s v="[Air Destination].[Country].&amp;[LB]" c="Lebanon" cp="1">
          <x v="6"/>
        </s>
        <s v="[Air Destination].[Country].&amp;[LS]" c="Lesotho" cp="1">
          <x v="2"/>
        </s>
        <s v="[Air Destination].[Country].&amp;[LR]" c="Liberia" cp="1">
          <x v="2"/>
        </s>
        <s v="[Air Destination].[Country].&amp;[LT]" c="Lithuania" cp="1">
          <x v="1"/>
        </s>
        <s v="[Air Destination].[Country].&amp;[LU]" c="Luxembourg" cp="1">
          <x v="1"/>
        </s>
        <s v="[Air Destination].[Country].&amp;[MO]" c="Macao" cp="1">
          <x v="9"/>
        </s>
        <s v="[Air Destination].[Country].&amp;[MK]" c="Macedonia, The Former Yugoslav Republic of" cp="1">
          <x v="1"/>
        </s>
        <s v="[Air Destination].[Country].&amp;[MG]" c="Madagascar" cp="1">
          <x v="2"/>
        </s>
        <s v="[Air Destination].[Country].&amp;[MW]" c="Malawi" cp="1">
          <x v="2"/>
        </s>
        <s v="[Air Destination].[Country].&amp;[MY]" c="Malaysia" cp="1">
          <x v="9"/>
        </s>
        <s v="[Air Destination].[Country].&amp;[MV]" c="Maldives" cp="1">
          <x/>
        </s>
        <s v="[Air Destination].[Country].&amp;[ML]" c="Mali" cp="1">
          <x v="2"/>
        </s>
        <s v="[Air Destination].[Country].&amp;[MT]" c="Malta" cp="1">
          <x v="1"/>
        </s>
        <s v="[Air Destination].[Country].&amp;[MH]" c="Marshall Islands" cp="1">
          <x v="3"/>
        </s>
        <s v="[Air Destination].[Country].&amp;[MQ]" c="Martinique" cp="1">
          <x v="4"/>
        </s>
        <s v="[Air Destination].[Country].&amp;[MR]" c="Mauritania" cp="1">
          <x v="2"/>
        </s>
        <s v="[Air Destination].[Country].&amp;[MU]" c="Mauritius" cp="1">
          <x v="2"/>
        </s>
        <s v="[Air Destination].[Country].&amp;[MX]" c="Mexico" cp="1">
          <x v="8"/>
        </s>
        <s v="[Air Destination].[Country].&amp;[FM]" c="Micronesia, Federated States of" cp="1">
          <x v="3"/>
        </s>
        <s v="[Air Destination].[Country].&amp;[MD]" c="Moldova" cp="1">
          <x/>
        </s>
        <s v="[Air Destination].[Country].&amp;[MN]" c="Mongolia" cp="1">
          <x/>
        </s>
        <s v="[Air Destination].[Country].&amp;[MA]" c="Morocco" cp="1">
          <x v="2"/>
        </s>
        <s v="[Air Destination].[Country].&amp;[MZ]" c="Mozambique" cp="1">
          <x v="2"/>
        </s>
        <s v="[Air Destination].[Country].&amp;[NA]" c="Namibia" cp="1">
          <x v="2"/>
        </s>
        <s v="[Air Destination].[Country].&amp;[NP]" c="Nepal" cp="1">
          <x/>
        </s>
        <s v="[Air Destination].[Country].&amp;[NL]" c="Netherlands" cp="1">
          <x v="1"/>
        </s>
        <s v="[Air Destination].[Country].&amp;[AN]" c="Netherlands Antilles" cp="1">
          <x v="4"/>
        </s>
        <s v="[Air Destination].[Country].&amp;[NC]" c="New Caledonia" cp="1">
          <x v="3"/>
        </s>
        <s v="[Air Destination].[Country].&amp;[NZ]" c="New Zealand" cp="1">
          <x v="3"/>
        </s>
        <s v="[Air Destination].[Country].&amp;[NI]" c="Nicaragua" cp="1">
          <x v="7"/>
        </s>
        <s v="[Air Destination].[Country].&amp;[NE]" c="Niger" cp="1">
          <x v="2"/>
        </s>
        <s v="[Air Destination].[Country].&amp;[NG]" c="Nigeria" cp="1">
          <x v="2"/>
        </s>
        <s v="[Air Destination].[Country].&amp;[MP]" c="Northern Mariana Islands" cp="1">
          <x v="3"/>
        </s>
        <s v="[Air Destination].[Country].&amp;[NO]" c="Norway" cp="1">
          <x v="1"/>
        </s>
        <s v="[Air Destination].[Country].&amp;[OM]" c="Oman" cp="1">
          <x v="6"/>
        </s>
        <s v="[Air Destination].[Country].&amp;[PK]" c="Pakistan" cp="1">
          <x/>
        </s>
        <s v="[Air Destination].[Country].&amp;[PW]" c="Palau" cp="1">
          <x v="3"/>
        </s>
        <s v="[Air Destination].[Country].&amp;[PA]" c="Panama" cp="1">
          <x v="7"/>
        </s>
        <s v="[Air Destination].[Country].&amp;[PG]" c="Papua New Guinea" cp="1">
          <x v="3"/>
        </s>
        <s v="[Air Destination].[Country].&amp;[PY]" c="Paraguay" cp="1">
          <x v="5"/>
        </s>
        <s v="[Air Destination].[Country].&amp;[PE]" c="Peru" cp="1">
          <x v="5"/>
        </s>
        <s v="[Air Destination].[Country].&amp;[PH]" c="Philippines" cp="1">
          <x v="9"/>
        </s>
        <s v="[Air Destination].[Country].&amp;[PL]" c="Poland" cp="1">
          <x v="1"/>
        </s>
        <s v="[Air Destination].[Country].&amp;[PT]" c="Portugal" cp="1">
          <x v="1"/>
        </s>
        <s v="[Air Destination].[Country].&amp;[QA]" c="Qatar" cp="1">
          <x v="6"/>
        </s>
        <s v="[Air Destination].[Country].&amp;[RE]" c="Réunion" cp="1">
          <x v="2"/>
        </s>
        <s v="[Air Destination].[Country].&amp;[RO]" c="Romania" cp="1">
          <x v="1"/>
        </s>
        <s v="[Air Destination].[Country].&amp;[RU]" c="Russia" cp="1">
          <x/>
        </s>
        <s v="[Air Destination].[Country].&amp;[RW]" c="Rwanda" cp="1">
          <x v="2"/>
        </s>
        <s v="[Air Destination].[Country].&amp;[KN]" c="Saint Kitts and Nevis" cp="1">
          <x v="4"/>
        </s>
        <s v="[Air Destination].[Country].&amp;[LC]" c="Saint Lucia" cp="1">
          <x v="4"/>
        </s>
        <s v="[Air Destination].[Country].&amp;[VC]" c="Saint Vincent and the Grenadines" cp="1">
          <x v="4"/>
        </s>
        <s v="[Air Destination].[Country].&amp;[WS]" c="Samoa" cp="1">
          <x v="3"/>
        </s>
        <s v="[Air Destination].[Country].&amp;[ST]" c="São Tomé and Príncipe" cp="1">
          <x v="2"/>
        </s>
        <s v="[Air Destination].[Country].&amp;[SA]" c="Saudi Arabia" cp="1">
          <x v="6"/>
        </s>
        <s v="[Air Destination].[Country].&amp;[SN]" c="Senegal" cp="1">
          <x v="2"/>
        </s>
        <s v="[Air Destination].[Country].&amp;[SC]" c="Seychelles" cp="1">
          <x v="2"/>
        </s>
        <s v="[Air Destination].[Country].&amp;[SL]" c="Sierra Leone" cp="1">
          <x v="2"/>
        </s>
        <s v="[Air Destination].[Country].&amp;[SG]" c="Singapore" cp="1">
          <x v="9"/>
        </s>
        <s v="[Air Destination].[Country].&amp;[SK]" c="Slovakia" cp="1">
          <x v="1"/>
        </s>
        <s v="[Air Destination].[Country].&amp;[SI]" c="Slovenia" cp="1">
          <x v="1"/>
        </s>
        <s v="[Air Destination].[Country].&amp;[SO]" c="Somalia" cp="1">
          <x v="2"/>
        </s>
        <s v="[Air Destination].[Country].&amp;[ZA]" c="South Africa" cp="1">
          <x v="2"/>
        </s>
        <s v="[Air Destination].[Country].&amp;[ES]" c="Spain" cp="1">
          <x v="1"/>
        </s>
        <s v="[Air Destination].[Country].&amp;[LK]" c="Sri Lanka" cp="1">
          <x/>
        </s>
        <s v="[Air Destination].[Country].&amp;[SD]" c="Sudan" cp="1">
          <x v="2"/>
        </s>
        <s v="[Air Destination].[Country].&amp;[SR]" c="Suriname" cp="1">
          <x v="5"/>
        </s>
        <s v="[Air Destination].[Country].&amp;[SE]" c="Sweden" cp="1">
          <x v="1"/>
        </s>
        <s v="[Air Destination].[Country].&amp;[CH]" c="Switzerland" cp="1">
          <x v="1"/>
        </s>
        <s v="[Air Destination].[Country].&amp;[TW]" c="Taiwan" cp="1">
          <x v="9"/>
        </s>
        <s v="[Air Destination].[Country].&amp;[TJ]" c="Tajikistan" cp="1">
          <x/>
        </s>
        <s v="[Air Destination].[Country].&amp;[TZ]" c="Tanzania" cp="1">
          <x v="2"/>
        </s>
        <s v="[Air Destination].[Country].&amp;[TH]" c="Thailand" cp="1">
          <x v="9"/>
        </s>
        <s v="[Air Destination].[Country].&amp;[BS]" c="The Bahamas" cp="1">
          <x v="4"/>
        </s>
        <s v="[Air Destination].[Country].&amp;[GM]" c="The Gambia" cp="1">
          <x v="2"/>
        </s>
        <s v="[Air Destination].[Country].&amp;[TG]" c="Togo" cp="1">
          <x v="2"/>
        </s>
        <s v="[Air Destination].[Country].&amp;[TO]" c="Tonga" cp="1">
          <x v="3"/>
        </s>
        <s v="[Air Destination].[Country].&amp;[TT]" c="Trinidad and Tobago" cp="1">
          <x v="4"/>
        </s>
        <s v="[Air Destination].[Country].&amp;[TN]" c="Tunisia" cp="1">
          <x v="2"/>
        </s>
        <s v="[Air Destination].[Country].&amp;[TR]" c="Turkey" cp="1">
          <x v="1"/>
        </s>
        <s v="[Air Destination].[Country].&amp;[TM]" c="Turkmenistan" cp="1">
          <x/>
        </s>
        <s v="[Air Destination].[Country].&amp;[TC]" c="Turks and Caicos Islands" cp="1">
          <x v="4"/>
        </s>
        <s v="[Air Destination].[Country].&amp;[TV]" c="Tuvalu" cp="1">
          <x v="3"/>
        </s>
        <s v="[Air Destination].[Country].&amp;[UG]" c="Uganda" cp="1">
          <x v="2"/>
        </s>
        <s v="[Air Destination].[Country].&amp;[UA]" c="Ukraine" cp="1">
          <x v="1"/>
        </s>
        <s v="[Air Destination].[Country].&amp;[AE]" c="United Arab Emirates" cp="1">
          <x v="6"/>
        </s>
        <s v="[Air Destination].[Country].&amp;[UK]" c="United Kingdom" cp="1">
          <x v="1"/>
        </s>
        <s v="[Air Destination].[Country].&amp;[US]" c="United States" cp="1">
          <x v="8"/>
        </s>
        <s v="[Air Destination].[Country].&amp;[UY]" c="Uruguay" cp="1">
          <x v="5"/>
        </s>
        <s v="[Air Destination].[Country].&amp;[UZ]" c="Uzbekistan" cp="1">
          <x/>
        </s>
        <s v="[Air Destination].[Country].&amp;[VU]" c="Vanuatu" cp="1">
          <x v="3"/>
        </s>
        <s v="[Air Destination].[Country].&amp;[VN]" c="Vietnam" cp="1">
          <x v="9"/>
        </s>
        <s v="[Air Destination].[Country].&amp;[VI]" c="Virgin Islands" cp="1">
          <x v="4"/>
        </s>
        <s v="[Air Destination].[Country].&amp;[ZM]" c="Zambia" cp="1">
          <x v="2"/>
        </s>
        <s v="[Air Destination].[Country].&amp;[ZW]" c="Zimbabwe" cp="1">
          <x v="2"/>
        </s>
        <s v="[Air Destination].[Country].&amp;[CC]" u="1" c="Cocos (Keeling) Islands"/>
        <s v="[Air Destination].[Country].&amp;[TP]" u="1" c="East Timor"/>
        <s v="[Air Destination].[Country].&amp;[FK]" u="1" c="Falkland Islands (Islas Malvinas)"/>
        <s v="[Air Destination].[Country].&amp;[LY]" u="1" c="Libya"/>
        <s v="[Air Destination].[Country].&amp;[YT]" u="1" c="Mayotte"/>
        <s v="[Air Destination].[Country].&amp;[NU]" u="1" c="Niue"/>
        <s v="[Air Destination].[Country].&amp;[NF]" u="1" c="Norfolk Island"/>
        <s v="[Air Destination].[Country].&amp;[SB]" u="1" c="Solomon Islands"/>
        <s v="[Air Destination].[Country].&amp;[VE]" u="1" c="Venezuela"/>
        <s v="[Air Destination].[Country].&amp;[WF]" u="1" c="Wallis and Futuna"/>
        <s v="[Air Destination].[Country].&amp;[CX]" u="1" c="Christmas Island"/>
        <s v="[Air Destination].[Country].&amp;[KI]" u="1" c="Kiribati"/>
      </sharedItems>
      <mpMap v="20"/>
    </cacheField>
    <cacheField name="[Air Destination].[Country].[Country].[Region]" caption="Region" propertyName="Region" numFmtId="0" hierarchy="37" level="1" memberPropertyField="1">
      <sharedItems count="10">
        <s v="Asia"/>
        <s v="Europe"/>
        <s v="Africa"/>
        <s v="Oceania"/>
        <s v="Caribbean"/>
        <s v="South America"/>
        <s v="Middle East"/>
        <s v="Central America"/>
        <s v="North America"/>
        <s v="Southeast Asia"/>
      </sharedItems>
    </cacheField>
    <cacheField name="[Measures].[Air Searches]" caption="Air Searches" numFmtId="0" hierarchy="260" level="32767"/>
    <cacheField name="[Measures].[Air CR SvB]" caption="Air CR SvB" numFmtId="0" hierarchy="305" level="32767"/>
    <cacheField name="[_Transaction Date].[Month].[Month]" caption="Month" numFmtId="0" hierarchy="17" level="1">
      <sharedItems containsSemiMixedTypes="0" containsString="0"/>
    </cacheField>
    <cacheField name="[_Transaction Date].[Week Number].[Week Number]" caption="Week Number" numFmtId="0" hierarchy="21" level="1">
      <sharedItems count="2">
        <s v="[_Transaction Date].[Week Number].&amp;[24]" c="24"/>
        <s v="[_Transaction Date].[Week Number].&amp;[25]" c="25"/>
      </sharedItems>
    </cacheField>
    <cacheField name="[Air Origin].[Country].[Country]" caption="Country" numFmtId="0" hierarchy="53" level="1">
      <sharedItems containsSemiMixedTypes="0" containsString="0"/>
    </cacheField>
    <cacheField name="[Air Origin].[Country].[Country].[Region]" caption="Region" propertyName="Region" numFmtId="0" hierarchy="53" level="1" memberPropertyField="1">
      <sharedItems containsSemiMixedTypes="0" containsString="0"/>
    </cacheField>
  </cacheFields>
  <cacheHierarchies count="366">
    <cacheHierarchy uniqueName="[_Affiliates].[Affiliate Group]" caption="Affiliate Group" attribute="1" defaultMemberUniqueName="[_Affiliates].[Affiliate Group].[All]" allUniqueName="[_Affiliates].[Affiliate Group].[All]" dimensionUniqueName="[_Affiliates]" displayFolder="" count="0" unbalanced="0"/>
    <cacheHierarchy uniqueName="[_Affiliates].[Affiliate Group Hierarchy]" caption="Affiliate Group Hierarchy" defaultMemberUniqueName="[_Affiliates].[Affiliate Group Hierarchy].[All]" allUniqueName="[_Affiliates].[Affiliate Group Hierarchy].[All]" dimensionUniqueName="[_Affiliates]" displayFolder="" count="0" unbalanced="0"/>
    <cacheHierarchy uniqueName="[_Affiliates].[Affiliates]" caption="Affiliates" attribute="1" keyAttribute="1" defaultMemberUniqueName="[_Affiliates].[Affiliates].[All]" allUniqueName="[_Affiliates].[Affiliates].[All]" dimensionUniqueName="[_Affiliates]" displayFolder="" count="0" unbalanced="0"/>
    <cacheHierarchy uniqueName="[_Application Type].[Types]" caption="Types" attribute="1" keyAttribute="1" defaultMemberUniqueName="[_Application Type].[Types].[All]" allUniqueName="[_Application Type].[Types].[All]" dimensionUniqueName="[_Application Type]" displayFolder="" count="0" unbalanced="0"/>
    <cacheHierarchy uniqueName="[_GDS].[GDS]" caption="GDS" attribute="1" keyAttribute="1" defaultMemberUniqueName="[_GDS].[GDS].[All]" allUniqueName="[_GDS].[GDS].[All]" dimensionUniqueName="[_GDS]" displayFolder="" count="0" unbalanced="0"/>
    <cacheHierarchy uniqueName="[_GDS].[GDS Groups]" caption="GDS Groups" defaultMemberUniqueName="[_GDS].[GDS Groups].[All]" allUniqueName="[_GDS].[GDS Groups].[All]" dimensionUniqueName="[_GDS]" displayFolder="" count="0" unbalanced="0"/>
    <cacheHierarchy uniqueName="[_GDS].[GDS Type]" caption="GDS Type" attribute="1" defaultMemberUniqueName="[_GDS].[GDS Type].[All]" allUniqueName="[_GDS].[GDS Type].[All]" dimensionUniqueName="[_GDS]" displayFolder="" count="0" unbalanced="0"/>
    <cacheHierarchy uniqueName="[_Hour].[Hour]" caption="Hour" attribute="1" keyAttribute="1" defaultMemberUniqueName="[_Hour].[Hour].[All]" allUniqueName="[_Hour].[Hour].[All]" dimensionUniqueName="[_Hour]" displayFolder="" count="0" unbalanced="0"/>
    <cacheHierarchy uniqueName="[_IP Region].[IP Location]" caption="IP Location" defaultMemberUniqueName="[_IP Region].[IP Location].[All]" allUniqueName="[_IP Region].[IP Location].[All]" dimensionUniqueName="[_IP Region]" displayFolder="" count="0" unbalanced="0"/>
    <cacheHierarchy uniqueName="[_Lead Days].[Days]" caption="_Lead Days.Days" attribute="1" keyAttribute="1" defaultMemberUniqueName="[_Lead Days].[Days].[All]" allUniqueName="[_Lead Days].[Days].[All]" dimensionUniqueName="[_Lead Days]" displayFolder="" count="0" unbalanced="0"/>
    <cacheHierarchy uniqueName="[_Lead Days].[Days Group]" caption="_Lead Days.Days Group" attribute="1" defaultMemberUniqueName="[_Lead Days].[Days Group].[All]" allUniqueName="[_Lead Days].[Days Group].[All]" dimensionUniqueName="[_Lead Days]" displayFolder="" count="0" unbalanced="0"/>
    <cacheHierarchy uniqueName="[_Lead Days].[Period]" caption="_Lead Days.Period" defaultMemberUniqueName="[_Lead Days].[Period].[All]" allUniqueName="[_Lead Days].[Period].[All]" dimensionUniqueName="[_Lead Days]" displayFolder="" count="0" unbalanced="0"/>
    <cacheHierarchy uniqueName="[_Portal].[Portal]" caption="Portal" defaultMemberUniqueName="[_Portal].[Portal].[All]" allUniqueName="[_Portal].[Portal].[All]" dimensionUniqueName="[_Portal]" displayFolder="" count="3" unbalanced="0">
      <fieldsUsage count="3">
        <fieldUsage x="-1"/>
        <fieldUsage x="0"/>
        <fieldUsage x="1"/>
      </fieldsUsage>
    </cacheHierarchy>
    <cacheHierarchy uniqueName="[_Portal].[Portal Group]" caption="Portal Group" attribute="1" defaultMemberUniqueName="[_Portal].[Portal Group].[All]" allUniqueName="[_Portal].[Portal Group].[All]" dimensionUniqueName="[_Portal]" displayFolder="" count="0" unbalanced="0"/>
    <cacheHierarchy uniqueName="[_Portal].[Portals]" caption="Portals" attribute="1" keyAttribute="1" defaultMemberUniqueName="[_Portal].[Portals].[All]" allUniqueName="[_Portal].[Portals].[All]" dimensionUniqueName="[_Portal]" displayFolder="" count="0" unbalanced="0"/>
    <cacheHierarchy uniqueName="[_Transaction Date].[Day]" caption="_Transaction Date.Day" attribute="1" time="1" defaultMemberUniqueName="[_Transaction Date].[Day].[All]" allUniqueName="[_Transaction Date].[Day].[All]" dimensionUniqueName="[_Transaction Date]" displayFolder="" count="0" unbalanced="0"/>
    <cacheHierarchy uniqueName="[_Transaction Date].[Full Date]" caption="_Transaction Date.Full Date" attribute="1" time="1" defaultMemberUniqueName="[_Transaction Date].[Full Date].[All]" allUniqueName="[_Transaction Date].[Full Date].[All]" dimensionUniqueName="[_Transaction Date]" displayFolder="" count="0" unbalanced="0"/>
    <cacheHierarchy uniqueName="[_Transaction Date].[Month]" caption="_Transaction Date.Month" attribute="1" time="1" defaultMemberUniqueName="[_Transaction Date].[Month].[All]" allUniqueName="[_Transaction Date].[Month].[All]" dimensionUniqueName="[_Transaction Date]" displayFolder="" count="2" unbalanced="0">
      <fieldsUsage count="2">
        <fieldUsage x="-1"/>
        <fieldUsage x="23"/>
      </fieldsUsage>
    </cacheHierarchy>
    <cacheHierarchy uniqueName="[_Transaction Date].[Month Day]" caption="_Transaction Date.Month Day" attribute="1" time="1" defaultMemberUniqueName="[_Transaction Date].[Month Day].[All]" allUniqueName="[_Transaction Date].[Month Day].[All]" dimensionUniqueName="[_Transaction Date]" displayFolder="" count="0" unbalanced="0"/>
    <cacheHierarchy uniqueName="[_Transaction Date].[Transaction Date]" caption="_Transaction Date.Transaction Date" time="1" defaultMemberUniqueName="[_Transaction Date].[Transaction Date].[All]" allUniqueName="[_Transaction Date].[Transaction Date].[All]" dimensionUniqueName="[_Transaction Date]" displayFolder="" count="6" unbalanced="0">
      <fieldsUsage count="6">
        <fieldUsage x="-1"/>
        <fieldUsage x="3"/>
        <fieldUsage x="4"/>
        <fieldUsage x="5"/>
        <fieldUsage x="6"/>
        <fieldUsage x="7"/>
      </fieldsUsage>
    </cacheHierarchy>
    <cacheHierarchy uniqueName="[_Transaction Date].[Week]" caption="_Transaction Date.Week" attribute="1" time="1" defaultMemberUniqueName="[_Transaction Date].[Week].[All]" allUniqueName="[_Transaction Date].[Week].[All]" dimensionUniqueName="[_Transaction Date]" displayFolder="" count="0" unbalanced="0"/>
    <cacheHierarchy uniqueName="[_Transaction Date].[Week Number]" caption="_Transaction Date.Week Number" attribute="1" time="1" defaultMemberUniqueName="[_Transaction Date].[Week Number].[All]" allUniqueName="[_Transaction Date].[Week Number].[All]" dimensionUniqueName="[_Transaction Date]" displayFolder="" count="2" unbalanced="0">
      <fieldsUsage count="2">
        <fieldUsage x="-1"/>
        <fieldUsage x="24"/>
      </fieldsUsage>
    </cacheHierarchy>
    <cacheHierarchy uniqueName="[_Transaction Date].[Weekday]" caption="_Transaction Date.Weekday" attribute="1" time="1" defaultMemberUniqueName="[_Transaction Date].[Weekday].[All]" allUniqueName="[_Transaction Date].[Weekday].[All]" dimensionUniqueName="[_Transaction Date]" displayFolder="" count="0" unbalanced="0"/>
    <cacheHierarchy uniqueName="[_Transaction Date].[Year]" caption="_Transaction Date.Year" attribute="1" time="1" defaultMemberUniqueName="[_Transaction Date].[Year].[All]" allUniqueName="[_Transaction Date].[Year].[All]" dimensionUniqueName="[_Transaction Date]" displayFolder="" count="0" unbalanced="0"/>
    <cacheHierarchy uniqueName="[_Web Servers].[Web Servers]" caption="Web Servers" attribute="1" keyAttribute="1" defaultMemberUniqueName="[_Web Servers].[Web Servers].[All]" allUniqueName="[_Web Servers].[Web Servers].[All]" dimensionUniqueName="[_Web Servers]" displayFolder="" count="0" unbalanced="0"/>
    <cacheHierarchy uniqueName="[Air Data Source ID].[Data Source ID]" caption="Data Source ID" attribute="1" keyAttribute="1" defaultMemberUniqueName="[Air Data Source ID].[Data Source ID].[All]" allUniqueName="[Air Data Source ID].[Data Source ID].[All]" dimensionUniqueName="[Air Data Source ID]" displayFolder="" count="0" unbalanced="0"/>
    <cacheHierarchy uniqueName="[Air Departure Date].[Day]" caption="Air Departure Date.Day" attribute="1" time="1" defaultMemberUniqueName="[Air Departure Date].[Day].[All]" allUniqueName="[Air Departure Date].[Day].[All]" dimensionUniqueName="[Air Departure Date]" displayFolder="" count="0" unbalanced="0"/>
    <cacheHierarchy uniqueName="[Air Departure Date].[Full Date]" caption="Air Departure Date.Full Date" attribute="1" time="1" defaultMemberUniqueName="[Air Departure Date].[Full Date].[All]" allUniqueName="[Air Departure Date].[Full Date].[All]" dimensionUniqueName="[Air Departure Date]" displayFolder="" count="0" unbalanced="0"/>
    <cacheHierarchy uniqueName="[Air Departure Date].[Month]" caption="Air Departure Date.Month" attribute="1" time="1" defaultMemberUniqueName="[Air Departure Date].[Month].[All]" allUniqueName="[Air Departure Date].[Month].[All]" dimensionUniqueName="[Air Departure Date]" displayFolder="" count="0" unbalanced="0"/>
    <cacheHierarchy uniqueName="[Air Departure Date].[Month Day]" caption="Air Departure Date.Month Day" attribute="1" time="1" defaultMemberUniqueName="[Air Departure Date].[Month Day].[All]" allUniqueName="[Air Departure Date].[Month Day].[All]" dimensionUniqueName="[Air Departure Date]" displayFolder="" count="0" unbalanced="0"/>
    <cacheHierarchy uniqueName="[Air Departure Date].[Transaction Date]" caption="Air Departure Date.Transaction Date" time="1" defaultMemberUniqueName="[Air Departure Date].[Transaction Date].[All]" allUniqueName="[Air Departure Date].[Transaction Date].[All]" dimensionUniqueName="[Air Departure Date]" displayFolder="" count="0" unbalanced="0"/>
    <cacheHierarchy uniqueName="[Air Departure Date].[Week]" caption="Air Departure Date.Week" attribute="1" time="1" defaultMemberUniqueName="[Air Departure Date].[Week].[All]" allUniqueName="[Air Departure Date].[Week].[All]" dimensionUniqueName="[Air Departure Date]" displayFolder="" count="0" unbalanced="0"/>
    <cacheHierarchy uniqueName="[Air Departure Date].[Week Number]" caption="Air Departure Date.Week Number" attribute="1" time="1" defaultMemberUniqueName="[Air Departure Date].[Week Number].[All]" allUniqueName="[Air Departure Date].[Week Number].[All]" dimensionUniqueName="[Air Departure Date]" displayFolder="" count="0" unbalanced="0"/>
    <cacheHierarchy uniqueName="[Air Departure Date].[Weekday]" caption="Air Departure Date.Weekday" attribute="1" time="1" defaultMemberUniqueName="[Air Departure Date].[Weekday].[All]" allUniqueName="[Air Departure Date].[Weekday].[All]" dimensionUniqueName="[Air Departure Date]" displayFolder="" count="0" unbalanced="0"/>
    <cacheHierarchy uniqueName="[Air Departure Date].[Year]" caption="Air Departure Date.Year" attribute="1" time="1" defaultMemberUniqueName="[Air Departure Date].[Year].[All]" allUniqueName="[Air Departure Date].[Year].[All]" dimensionUniqueName="[Air Departure Date]" displayFolder="" count="0" unbalanced="0"/>
    <cacheHierarchy uniqueName="[Air Destination].[Airport]" caption="Air Destination.Airport" attribute="1" defaultMemberUniqueName="[Air Destination].[Airport].[All]" allUniqueName="[Air Destination].[Airport].[All]" dimensionUniqueName="[Air Destination]" displayFolder="" count="0" unbalanced="0"/>
    <cacheHierarchy uniqueName="[Air Destination].[City Code]" caption="Air Destination.City Code" attribute="1" defaultMemberUniqueName="[Air Destination].[City Code].[All]" allUniqueName="[Air Destination].[City Code].[All]" dimensionUniqueName="[Air Destination]" displayFolder="" count="0" unbalanced="0"/>
    <cacheHierarchy uniqueName="[Air Destination].[Country]" caption="Air Destination.Country" attribute="1" defaultMemberUniqueName="[Air Destination].[Country].[All]" allUniqueName="[Air Destination].[Country].[All]" dimensionUniqueName="[Air Destination]" displayFolder="" count="2" unbalanced="0">
      <fieldsUsage count="2">
        <fieldUsage x="-1"/>
        <fieldUsage x="19"/>
      </fieldsUsage>
    </cacheHierarchy>
    <cacheHierarchy uniqueName="[Air Destination].[Country Code Alpha3]" caption="Air Destination.Country Code Alpha3" attribute="1" defaultMemberUniqueName="[Air Destination].[Country Code Alpha3].[All]" allUniqueName="[Air Destination].[Country Code Alpha3].[All]" dimensionUniqueName="[Air Destination]" displayFolder="" count="0" unbalanced="0"/>
    <cacheHierarchy uniqueName="[Air Destination].[Hierarchy]" caption="Air Destination.Hierarchy" defaultMemberUniqueName="[Air Destination].[Hierarchy].[All]" allUniqueName="[Air Destination].[Hierarchy].[All]" dimensionUniqueName="[Air Destination]" displayFolder="" count="0" unbalanced="0"/>
    <cacheHierarchy uniqueName="[Air Destination].[Latitude]" caption="Air Destination.Latitude" attribute="1" defaultMemberUniqueName="[Air Destination].[Latitude].[All]" allUniqueName="[Air Destination].[Latitude].[All]" dimensionUniqueName="[Air Destination]" displayFolder="" count="0" unbalanced="0"/>
    <cacheHierarchy uniqueName="[Air Destination].[Longitude]" caption="Air Destination.Longitude" attribute="1" defaultMemberUniqueName="[Air Destination].[Longitude].[All]" allUniqueName="[Air Destination].[Longitude].[All]" dimensionUniqueName="[Air Destination]" displayFolder="" count="0" unbalanced="0"/>
    <cacheHierarchy uniqueName="[Air Destination].[Region]" caption="Air Destination.Region" attribute="1" defaultMemberUniqueName="[Air Destination].[Region].[All]" allUniqueName="[Air Destination].[Region].[All]" dimensionUniqueName="[Air Destination]" displayFolder="" count="0" unbalanced="0"/>
    <cacheHierarchy uniqueName="[Air Destination].[State]" caption="Air Destination.State" attribute="1" defaultMemberUniqueName="[Air Destination].[State].[All]" allUniqueName="[Air Destination].[State].[All]" dimensionUniqueName="[Air Destination]" displayFolder="" count="0" unbalanced="0"/>
    <cacheHierarchy uniqueName="[Air HC or LC OnD].[Conv]" caption="Conv" attribute="1" keyAttribute="1" defaultMemberUniqueName="[Air HC or LC OnD].[Conv].[All]" allUniqueName="[Air HC or LC OnD].[Conv].[All]" dimensionUniqueName="[Air HC or LC OnD]" displayFolder="" count="0" unbalanced="0"/>
    <cacheHierarchy uniqueName="[Air No Of Pax].[Hierarchy]" caption="Hierarchy" defaultMemberUniqueName="[Air No Of Pax].[Hierarchy].[All]" allUniqueName="[Air No Of Pax].[Hierarchy].[All]" dimensionUniqueName="[Air No Of Pax]" displayFolder="" count="0" unbalanced="0"/>
    <cacheHierarchy uniqueName="[Air No Of Pax].[Number]" caption="Number" attribute="1" keyAttribute="1" defaultMemberUniqueName="[Air No Of Pax].[Number].[All]" allUniqueName="[Air No Of Pax].[Number].[All]" dimensionUniqueName="[Air No Of Pax]" displayFolder="" count="0" unbalanced="0"/>
    <cacheHierarchy uniqueName="[Air No Of Pax].[Number Group]" caption="Number Group" attribute="1" defaultMemberUniqueName="[Air No Of Pax].[Number Group].[All]" allUniqueName="[Air No Of Pax].[Number Group].[All]" dimensionUniqueName="[Air No Of Pax]" displayFolder="" count="0" unbalanced="0"/>
    <cacheHierarchy uniqueName="[Air OnD].[Hierarchy]" caption="Hierarchy" defaultMemberUniqueName="[Air OnD].[Hierarchy].[All]" allUniqueName="[Air OnD].[Hierarchy].[All]" dimensionUniqueName="[Air OnD]" displayFolder="" count="0" unbalanced="0"/>
    <cacheHierarchy uniqueName="[Air OnD].[OCDC]" caption="OCDC" attribute="1" defaultMemberUniqueName="[Air OnD].[OCDC].[All]" allUniqueName="[Air OnD].[OCDC].[All]" dimensionUniqueName="[Air OnD]" displayFolder="" count="0" unbalanced="0"/>
    <cacheHierarchy uniqueName="[Air OnD].[OnD]" caption="OnD" attribute="1" keyAttribute="1" defaultMemberUniqueName="[Air OnD].[OnD].[All]" allUniqueName="[Air OnD].[OnD].[All]" dimensionUniqueName="[Air OnD]" displayFolder="" count="0" unbalanced="0"/>
    <cacheHierarchy uniqueName="[Air Origin].[Airport]" caption="Air Origin.Airport" attribute="1" defaultMemberUniqueName="[Air Origin].[Airport].[All]" allUniqueName="[Air Origin].[Airport].[All]" dimensionUniqueName="[Air Origin]" displayFolder="" count="0" unbalanced="0"/>
    <cacheHierarchy uniqueName="[Air Origin].[City Code]" caption="Air Origin.City Code" attribute="1" defaultMemberUniqueName="[Air Origin].[City Code].[All]" allUniqueName="[Air Origin].[City Code].[All]" dimensionUniqueName="[Air Origin]" displayFolder="" count="0" unbalanced="0"/>
    <cacheHierarchy uniqueName="[Air Origin].[Country]" caption="Air Origin.Country" attribute="1" defaultMemberUniqueName="[Air Origin].[Country].[All]" allUniqueName="[Air Origin].[Country].[All]" dimensionUniqueName="[Air Origin]" displayFolder="" count="2" unbalanced="0">
      <fieldsUsage count="2">
        <fieldUsage x="-1"/>
        <fieldUsage x="25"/>
      </fieldsUsage>
    </cacheHierarchy>
    <cacheHierarchy uniqueName="[Air Origin].[Country Code Alpha3]" caption="Air Origin.Country Code Alpha3" attribute="1" defaultMemberUniqueName="[Air Origin].[Country Code Alpha3].[All]" allUniqueName="[Air Origin].[Country Code Alpha3].[All]" dimensionUniqueName="[Air Origin]" displayFolder="" count="0" unbalanced="0"/>
    <cacheHierarchy uniqueName="[Air Origin].[Hierarchy]" caption="Air Origin.Hierarchy" defaultMemberUniqueName="[Air Origin].[Hierarchy].[All]" allUniqueName="[Air Origin].[Hierarchy].[All]" dimensionUniqueName="[Air Origin]" displayFolder="" count="0" unbalanced="0"/>
    <cacheHierarchy uniqueName="[Air Origin].[Latitude]" caption="Air Origin.Latitude" attribute="1" defaultMemberUniqueName="[Air Origin].[Latitude].[All]" allUniqueName="[Air Origin].[Latitude].[All]" dimensionUniqueName="[Air Origin]" displayFolder="" count="0" unbalanced="0"/>
    <cacheHierarchy uniqueName="[Air Origin].[Longitude]" caption="Air Origin.Longitude" attribute="1" defaultMemberUniqueName="[Air Origin].[Longitude].[All]" allUniqueName="[Air Origin].[Longitude].[All]" dimensionUniqueName="[Air Origin]" displayFolder="" count="0" unbalanced="0"/>
    <cacheHierarchy uniqueName="[Air Origin].[Region]" caption="Air Origin.Region" attribute="1" defaultMemberUniqueName="[Air Origin].[Region].[All]" allUniqueName="[Air Origin].[Region].[All]" dimensionUniqueName="[Air Origin]" displayFolder="" count="0" unbalanced="0"/>
    <cacheHierarchy uniqueName="[Air Origin].[State]" caption="Air Origin.State" attribute="1" defaultMemberUniqueName="[Air Origin].[State].[All]" allUniqueName="[Air Origin].[State].[All]" dimensionUniqueName="[Air Origin]" displayFolder="" count="0" unbalanced="0"/>
    <cacheHierarchy uniqueName="[Air Origin Country Destination Country].[OriginCountry_DestinationCountry]" caption="OriginCountry_DestinationCountry" attribute="1" keyAttribute="1" defaultMemberUniqueName="[Air Origin Country Destination Country].[OriginCountry_DestinationCountry].[All]" allUniqueName="[Air Origin Country Destination Country].[OriginCountry_DestinationCountry].[All]" dimensionUniqueName="[Air Origin Country Destination Country]" displayFolder="" count="0" unbalanced="0"/>
    <cacheHierarchy uniqueName="[Air Origin State Destination State].[OriginState_DestinationState]" caption="OriginState_DestinationState" attribute="1" keyAttribute="1" defaultMemberUniqueName="[Air Origin State Destination State].[OriginState_DestinationState].[All]" allUniqueName="[Air Origin State Destination State].[OriginState_DestinationState].[All]" dimensionUniqueName="[Air Origin State Destination State]" displayFolder="" count="0" unbalanced="0"/>
    <cacheHierarchy uniqueName="[Air Pax Group].[Pax Group]" caption="Pax Group" attribute="1" keyAttribute="1" defaultMemberUniqueName="[Air Pax Group].[Pax Group].[All]" allUniqueName="[Air Pax Group].[Pax Group].[All]" dimensionUniqueName="[Air Pax Group]" displayFolder="" count="0" unbalanced="0"/>
    <cacheHierarchy uniqueName="[Air Return Date].[Day]" caption="Air Return Date.Day" attribute="1" time="1" defaultMemberUniqueName="[Air Return Date].[Day].[All]" allUniqueName="[Air Return Date].[Day].[All]" dimensionUniqueName="[Air Return Date]" displayFolder="" count="0" unbalanced="0"/>
    <cacheHierarchy uniqueName="[Air Return Date].[Full Date]" caption="Air Return Date.Full Date" attribute="1" time="1" defaultMemberUniqueName="[Air Return Date].[Full Date].[All]" allUniqueName="[Air Return Date].[Full Date].[All]" dimensionUniqueName="[Air Return Date]" displayFolder="" count="0" unbalanced="0"/>
    <cacheHierarchy uniqueName="[Air Return Date].[Month]" caption="Air Return Date.Month" attribute="1" time="1" defaultMemberUniqueName="[Air Return Date].[Month].[All]" allUniqueName="[Air Return Date].[Month].[All]" dimensionUniqueName="[Air Return Date]" displayFolder="" count="0" unbalanced="0"/>
    <cacheHierarchy uniqueName="[Air Return Date].[Month Day]" caption="Air Return Date.Month Day" attribute="1" time="1" defaultMemberUniqueName="[Air Return Date].[Month Day].[All]" allUniqueName="[Air Return Date].[Month Day].[All]" dimensionUniqueName="[Air Return Date]" displayFolder="" count="0" unbalanced="0"/>
    <cacheHierarchy uniqueName="[Air Return Date].[Transaction Date]" caption="Air Return Date.Transaction Date" time="1" defaultMemberUniqueName="[Air Return Date].[Transaction Date].[All]" allUniqueName="[Air Return Date].[Transaction Date].[All]" dimensionUniqueName="[Air Return Date]" displayFolder="" count="0" unbalanced="0"/>
    <cacheHierarchy uniqueName="[Air Return Date].[Week]" caption="Air Return Date.Week" attribute="1" time="1" defaultMemberUniqueName="[Air Return Date].[Week].[All]" allUniqueName="[Air Return Date].[Week].[All]" dimensionUniqueName="[Air Return Date]" displayFolder="" count="0" unbalanced="0"/>
    <cacheHierarchy uniqueName="[Air Return Date].[Week Number]" caption="Air Return Date.Week Number" attribute="1" time="1" defaultMemberUniqueName="[Air Return Date].[Week Number].[All]" allUniqueName="[Air Return Date].[Week Number].[All]" dimensionUniqueName="[Air Return Date]" displayFolder="" count="0" unbalanced="0"/>
    <cacheHierarchy uniqueName="[Air Return Date].[Weekday]" caption="Air Return Date.Weekday" attribute="1" time="1" defaultMemberUniqueName="[Air Return Date].[Weekday].[All]" allUniqueName="[Air Return Date].[Weekday].[All]" dimensionUniqueName="[Air Return Date]" displayFolder="" count="0" unbalanced="0"/>
    <cacheHierarchy uniqueName="[Air Return Date].[Year]" caption="Air Return Date.Year" attribute="1" time="1" defaultMemberUniqueName="[Air Return Date].[Year].[All]" allUniqueName="[Air Return Date].[Year].[All]" dimensionUniqueName="[Air Return Date]" displayFolder="" count="0" unbalanced="0"/>
    <cacheHierarchy uniqueName="[Air Return Destination].[Airport]" caption="Air Return Destination.Airport" attribute="1" defaultMemberUniqueName="[Air Return Destination].[Airport].[All]" allUniqueName="[Air Return Destination].[Airport].[All]" dimensionUniqueName="[Air Return Destination]" displayFolder="" count="0" unbalanced="0"/>
    <cacheHierarchy uniqueName="[Air Return Destination].[City Code]" caption="Air Return Destination.City Code" attribute="1" defaultMemberUniqueName="[Air Return Destination].[City Code].[All]" allUniqueName="[Air Return Destination].[City Code].[All]" dimensionUniqueName="[Air Return Destination]" displayFolder="" count="0" unbalanced="0"/>
    <cacheHierarchy uniqueName="[Air Return Destination].[Country]" caption="Air Return Destination.Country" attribute="1" defaultMemberUniqueName="[Air Return Destination].[Country].[All]" allUniqueName="[Air Return Destination].[Country].[All]" dimensionUniqueName="[Air Return Destination]" displayFolder="" count="0" unbalanced="0"/>
    <cacheHierarchy uniqueName="[Air Return Destination].[Country Code Alpha3]" caption="Air Return Destination.Country Code Alpha3" attribute="1" defaultMemberUniqueName="[Air Return Destination].[Country Code Alpha3].[All]" allUniqueName="[Air Return Destination].[Country Code Alpha3].[All]" dimensionUniqueName="[Air Return Destination]" displayFolder="" count="0" unbalanced="0"/>
    <cacheHierarchy uniqueName="[Air Return Destination].[Hierarchy]" caption="Air Return Destination.Hierarchy" defaultMemberUniqueName="[Air Return Destination].[Hierarchy].[All]" allUniqueName="[Air Return Destination].[Hierarchy].[All]" dimensionUniqueName="[Air Return Destination]" displayFolder="" count="0" unbalanced="0"/>
    <cacheHierarchy uniqueName="[Air Return Destination].[Latitude]" caption="Air Return Destination.Latitude" attribute="1" defaultMemberUniqueName="[Air Return Destination].[Latitude].[All]" allUniqueName="[Air Return Destination].[Latitude].[All]" dimensionUniqueName="[Air Return Destination]" displayFolder="" count="0" unbalanced="0"/>
    <cacheHierarchy uniqueName="[Air Return Destination].[Longitude]" caption="Air Return Destination.Longitude" attribute="1" defaultMemberUniqueName="[Air Return Destination].[Longitude].[All]" allUniqueName="[Air Return Destination].[Longitude].[All]" dimensionUniqueName="[Air Return Destination]" displayFolder="" count="0" unbalanced="0"/>
    <cacheHierarchy uniqueName="[Air Return Destination].[Region]" caption="Air Return Destination.Region" attribute="1" defaultMemberUniqueName="[Air Return Destination].[Region].[All]" allUniqueName="[Air Return Destination].[Region].[All]" dimensionUniqueName="[Air Return Destination]" displayFolder="" count="0" unbalanced="0"/>
    <cacheHierarchy uniqueName="[Air Return Destination].[State]" caption="Air Return Destination.State" attribute="1" defaultMemberUniqueName="[Air Return Destination].[State].[All]" allUniqueName="[Air Return Destination].[State].[All]" dimensionUniqueName="[Air Return Destination]" displayFolder="" count="0" unbalanced="0"/>
    <cacheHierarchy uniqueName="[Air Return Origin].[Airport]" caption="Air Return Origin.Airport" attribute="1" defaultMemberUniqueName="[Air Return Origin].[Airport].[All]" allUniqueName="[Air Return Origin].[Airport].[All]" dimensionUniqueName="[Air Return Origin]" displayFolder="" count="0" unbalanced="0"/>
    <cacheHierarchy uniqueName="[Air Return Origin].[City Code]" caption="Air Return Origin.City Code" attribute="1" defaultMemberUniqueName="[Air Return Origin].[City Code].[All]" allUniqueName="[Air Return Origin].[City Code].[All]" dimensionUniqueName="[Air Return Origin]" displayFolder="" count="0" unbalanced="0"/>
    <cacheHierarchy uniqueName="[Air Return Origin].[Country]" caption="Air Return Origin.Country" attribute="1" defaultMemberUniqueName="[Air Return Origin].[Country].[All]" allUniqueName="[Air Return Origin].[Country].[All]" dimensionUniqueName="[Air Return Origin]" displayFolder="" count="0" unbalanced="0"/>
    <cacheHierarchy uniqueName="[Air Return Origin].[Country Code Alpha3]" caption="Air Return Origin.Country Code Alpha3" attribute="1" defaultMemberUniqueName="[Air Return Origin].[Country Code Alpha3].[All]" allUniqueName="[Air Return Origin].[Country Code Alpha3].[All]" dimensionUniqueName="[Air Return Origin]" displayFolder="" count="0" unbalanced="0"/>
    <cacheHierarchy uniqueName="[Air Return Origin].[Hierarchy]" caption="Air Return Origin.Hierarchy" defaultMemberUniqueName="[Air Return Origin].[Hierarchy].[All]" allUniqueName="[Air Return Origin].[Hierarchy].[All]" dimensionUniqueName="[Air Return Origin]" displayFolder="" count="0" unbalanced="0"/>
    <cacheHierarchy uniqueName="[Air Return Origin].[Latitude]" caption="Air Return Origin.Latitude" attribute="1" defaultMemberUniqueName="[Air Return Origin].[Latitude].[All]" allUniqueName="[Air Return Origin].[Latitude].[All]" dimensionUniqueName="[Air Return Origin]" displayFolder="" count="0" unbalanced="0"/>
    <cacheHierarchy uniqueName="[Air Return Origin].[Longitude]" caption="Air Return Origin.Longitude" attribute="1" defaultMemberUniqueName="[Air Return Origin].[Longitude].[All]" allUniqueName="[Air Return Origin].[Longitude].[All]" dimensionUniqueName="[Air Return Origin]" displayFolder="" count="0" unbalanced="0"/>
    <cacheHierarchy uniqueName="[Air Return Origin].[Region]" caption="Air Return Origin.Region" attribute="1" defaultMemberUniqueName="[Air Return Origin].[Region].[All]" allUniqueName="[Air Return Origin].[Region].[All]" dimensionUniqueName="[Air Return Origin]" displayFolder="" count="0" unbalanced="0"/>
    <cacheHierarchy uniqueName="[Air Return Origin].[State]" caption="Air Return Origin.State" attribute="1" defaultMemberUniqueName="[Air Return Origin].[State].[All]" allUniqueName="[Air Return Origin].[State].[All]" dimensionUniqueName="[Air Return Origin]" displayFolder="" count="0" unbalanced="0"/>
    <cacheHierarchy uniqueName="[Air Ticketing PCC].[Ticketing PCC]" caption="Ticketing PCC" attribute="1" defaultMemberUniqueName="[Air Ticketing PCC].[Ticketing PCC].[All]" allUniqueName="[Air Ticketing PCC].[Ticketing PCC].[All]" dimensionUniqueName="[Air Ticketing PCC]" displayFolder="" count="0" unbalanced="0"/>
    <cacheHierarchy uniqueName="[Air Travel Days].[Days]" caption="Air Travel Days.Days" attribute="1" keyAttribute="1" defaultMemberUniqueName="[Air Travel Days].[Days].[All]" allUniqueName="[Air Travel Days].[Days].[All]" dimensionUniqueName="[Air Travel Days]" displayFolder="" count="0" unbalanced="0"/>
    <cacheHierarchy uniqueName="[Air Travel Days].[Days Group]" caption="Air Travel Days.Days Group" attribute="1" defaultMemberUniqueName="[Air Travel Days].[Days Group].[All]" allUniqueName="[Air Travel Days].[Days Group].[All]" dimensionUniqueName="[Air Travel Days]" displayFolder="" count="0" unbalanced="0"/>
    <cacheHierarchy uniqueName="[Air Travel Days].[Period]" caption="Air Travel Days.Period" defaultMemberUniqueName="[Air Travel Days].[Period].[All]" allUniqueName="[Air Travel Days].[Period].[All]" dimensionUniqueName="[Air Travel Days]" displayFolder="" count="0" unbalanced="0"/>
    <cacheHierarchy uniqueName="[Air Trip Type].[Trip Type Key]" caption="Trip Type Key" attribute="1" keyAttribute="1" defaultMemberUniqueName="[Air Trip Type].[Trip Type Key].[All]" allUniqueName="[Air Trip Type].[Trip Type Key].[All]" dimensionUniqueName="[Air Trip Type]" displayFolder="" count="0" unbalanced="0"/>
    <cacheHierarchy uniqueName="[Browser].[Browser]" caption="Browser" attribute="1" defaultMemberUniqueName="[Browser].[Browser].[All]" allUniqueName="[Browser].[Browser].[All]" dimensionUniqueName="[Browser]" displayFolder="" count="0" unbalanced="0"/>
    <cacheHierarchy uniqueName="[Check In Date Time].[Day]" caption="Check In Date Time.Day" attribute="1" time="1" defaultMemberUniqueName="[Check In Date Time].[Day].[All]" allUniqueName="[Check In Date Time].[Day].[All]" dimensionUniqueName="[Check In Date Time]" displayFolder="" count="0" unbalanced="0"/>
    <cacheHierarchy uniqueName="[Check In Date Time].[Full Date]" caption="Check In Date Time.Full Date" attribute="1" time="1" defaultMemberUniqueName="[Check In Date Time].[Full Date].[All]" allUniqueName="[Check In Date Time].[Full Date].[All]" dimensionUniqueName="[Check In Date Time]" displayFolder="" count="0" unbalanced="0"/>
    <cacheHierarchy uniqueName="[Check In Date Time].[Month]" caption="Check In Date Time.Month" attribute="1" time="1" defaultMemberUniqueName="[Check In Date Time].[Month].[All]" allUniqueName="[Check In Date Time].[Month].[All]" dimensionUniqueName="[Check In Date Time]" displayFolder="" count="0" unbalanced="0"/>
    <cacheHierarchy uniqueName="[Check In Date Time].[Month Day]" caption="Check In Date Time.Month Day" attribute="1" time="1" defaultMemberUniqueName="[Check In Date Time].[Month Day].[All]" allUniqueName="[Check In Date Time].[Month Day].[All]" dimensionUniqueName="[Check In Date Time]" displayFolder="" count="0" unbalanced="0"/>
    <cacheHierarchy uniqueName="[Check In Date Time].[Transaction Date]" caption="Check In Date Time.Transaction Date" time="1" defaultMemberUniqueName="[Check In Date Time].[Transaction Date].[All]" allUniqueName="[Check In Date Time].[Transaction Date].[All]" dimensionUniqueName="[Check In Date Time]" displayFolder="" count="0" unbalanced="0"/>
    <cacheHierarchy uniqueName="[Check In Date Time].[Week]" caption="Check In Date Time.Week" attribute="1" time="1" defaultMemberUniqueName="[Check In Date Time].[Week].[All]" allUniqueName="[Check In Date Time].[Week].[All]" dimensionUniqueName="[Check In Date Time]" displayFolder="" count="0" unbalanced="0"/>
    <cacheHierarchy uniqueName="[Check In Date Time].[Week Number]" caption="Check In Date Time.Week Number" attribute="1" time="1" defaultMemberUniqueName="[Check In Date Time].[Week Number].[All]" allUniqueName="[Check In Date Time].[Week Number].[All]" dimensionUniqueName="[Check In Date Time]" displayFolder="" count="0" unbalanced="0"/>
    <cacheHierarchy uniqueName="[Check In Date Time].[Weekday]" caption="Check In Date Time.Weekday" attribute="1" time="1" defaultMemberUniqueName="[Check In Date Time].[Weekday].[All]" allUniqueName="[Check In Date Time].[Weekday].[All]" dimensionUniqueName="[Check In Date Time]" displayFolder="" count="0" unbalanced="0"/>
    <cacheHierarchy uniqueName="[Check In Date Time].[Year]" caption="Check In Date Time.Year" attribute="1" time="1" defaultMemberUniqueName="[Check In Date Time].[Year].[All]" allUniqueName="[Check In Date Time].[Year].[All]" dimensionUniqueName="[Check In Date Time]" displayFolder="" count="0" unbalanced="0"/>
    <cacheHierarchy uniqueName="[Check Out Date Time].[Day]" caption="Check Out Date Time.Day" attribute="1" time="1" defaultMemberUniqueName="[Check Out Date Time].[Day].[All]" allUniqueName="[Check Out Date Time].[Day].[All]" dimensionUniqueName="[Check Out Date Time]" displayFolder="" count="0" unbalanced="0"/>
    <cacheHierarchy uniqueName="[Check Out Date Time].[Full Date]" caption="Check Out Date Time.Full Date" attribute="1" time="1" defaultMemberUniqueName="[Check Out Date Time].[Full Date].[All]" allUniqueName="[Check Out Date Time].[Full Date].[All]" dimensionUniqueName="[Check Out Date Time]" displayFolder="" count="0" unbalanced="0"/>
    <cacheHierarchy uniqueName="[Check Out Date Time].[Month]" caption="Check Out Date Time.Month" attribute="1" time="1" defaultMemberUniqueName="[Check Out Date Time].[Month].[All]" allUniqueName="[Check Out Date Time].[Month].[All]" dimensionUniqueName="[Check Out Date Time]" displayFolder="" count="0" unbalanced="0"/>
    <cacheHierarchy uniqueName="[Check Out Date Time].[Month Day]" caption="Check Out Date Time.Month Day" attribute="1" time="1" defaultMemberUniqueName="[Check Out Date Time].[Month Day].[All]" allUniqueName="[Check Out Date Time].[Month Day].[All]" dimensionUniqueName="[Check Out Date Time]" displayFolder="" count="0" unbalanced="0"/>
    <cacheHierarchy uniqueName="[Check Out Date Time].[Transaction Date]" caption="Check Out Date Time.Transaction Date" time="1" defaultMemberUniqueName="[Check Out Date Time].[Transaction Date].[All]" allUniqueName="[Check Out Date Time].[Transaction Date].[All]" dimensionUniqueName="[Check Out Date Time]" displayFolder="" count="0" unbalanced="0"/>
    <cacheHierarchy uniqueName="[Check Out Date Time].[Week]" caption="Check Out Date Time.Week" attribute="1" time="1" defaultMemberUniqueName="[Check Out Date Time].[Week].[All]" allUniqueName="[Check Out Date Time].[Week].[All]" dimensionUniqueName="[Check Out Date Time]" displayFolder="" count="0" unbalanced="0"/>
    <cacheHierarchy uniqueName="[Check Out Date Time].[Week Number]" caption="Check Out Date Time.Week Number" attribute="1" time="1" defaultMemberUniqueName="[Check Out Date Time].[Week Number].[All]" allUniqueName="[Check Out Date Time].[Week Number].[All]" dimensionUniqueName="[Check Out Date Time]" displayFolder="" count="0" unbalanced="0"/>
    <cacheHierarchy uniqueName="[Check Out Date Time].[Weekday]" caption="Check Out Date Time.Weekday" attribute="1" time="1" defaultMemberUniqueName="[Check Out Date Time].[Weekday].[All]" allUniqueName="[Check Out Date Time].[Weekday].[All]" dimensionUniqueName="[Check Out Date Time]" displayFolder="" count="0" unbalanced="0"/>
    <cacheHierarchy uniqueName="[Check Out Date Time].[Year]" caption="Check Out Date Time.Year" attribute="1" time="1" defaultMemberUniqueName="[Check Out Date Time].[Year].[All]" allUniqueName="[Check Out Date Time].[Year].[All]" dimensionUniqueName="[Check Out Date Time]" displayFolder="" count="0" unbalanced="0"/>
    <cacheHierarchy uniqueName="[Drop Off Date].[Day]" caption="Drop Off Date.Day" attribute="1" time="1" defaultMemberUniqueName="[Drop Off Date].[Day].[All]" allUniqueName="[Drop Off Date].[Day].[All]" dimensionUniqueName="[Drop Off Date]" displayFolder="" count="0" unbalanced="0"/>
    <cacheHierarchy uniqueName="[Drop Off Date].[Full Date]" caption="Drop Off Date.Full Date" attribute="1" time="1" defaultMemberUniqueName="[Drop Off Date].[Full Date].[All]" allUniqueName="[Drop Off Date].[Full Date].[All]" dimensionUniqueName="[Drop Off Date]" displayFolder="" count="0" unbalanced="0"/>
    <cacheHierarchy uniqueName="[Drop Off Date].[Month]" caption="Drop Off Date.Month" attribute="1" time="1" defaultMemberUniqueName="[Drop Off Date].[Month].[All]" allUniqueName="[Drop Off Date].[Month].[All]" dimensionUniqueName="[Drop Off Date]" displayFolder="" count="0" unbalanced="0"/>
    <cacheHierarchy uniqueName="[Drop Off Date].[Month Day]" caption="Drop Off Date.Month Day" attribute="1" time="1" defaultMemberUniqueName="[Drop Off Date].[Month Day].[All]" allUniqueName="[Drop Off Date].[Month Day].[All]" dimensionUniqueName="[Drop Off Date]" displayFolder="" count="0" unbalanced="0"/>
    <cacheHierarchy uniqueName="[Drop Off Date].[Transaction Date]" caption="Drop Off Date.Transaction Date" time="1" defaultMemberUniqueName="[Drop Off Date].[Transaction Date].[All]" allUniqueName="[Drop Off Date].[Transaction Date].[All]" dimensionUniqueName="[Drop Off Date]" displayFolder="" count="0" unbalanced="0"/>
    <cacheHierarchy uniqueName="[Drop Off Date].[Week]" caption="Drop Off Date.Week" attribute="1" time="1" defaultMemberUniqueName="[Drop Off Date].[Week].[All]" allUniqueName="[Drop Off Date].[Week].[All]" dimensionUniqueName="[Drop Off Date]" displayFolder="" count="0" unbalanced="0"/>
    <cacheHierarchy uniqueName="[Drop Off Date].[Week Number]" caption="Drop Off Date.Week Number" attribute="1" time="1" defaultMemberUniqueName="[Drop Off Date].[Week Number].[All]" allUniqueName="[Drop Off Date].[Week Number].[All]" dimensionUniqueName="[Drop Off Date]" displayFolder="" count="0" unbalanced="0"/>
    <cacheHierarchy uniqueName="[Drop Off Date].[Weekday]" caption="Drop Off Date.Weekday" attribute="1" time="1" defaultMemberUniqueName="[Drop Off Date].[Weekday].[All]" allUniqueName="[Drop Off Date].[Weekday].[All]" dimensionUniqueName="[Drop Off Date]" displayFolder="" count="0" unbalanced="0"/>
    <cacheHierarchy uniqueName="[Drop Off Date].[Year]" caption="Drop Off Date.Year" attribute="1" time="1" defaultMemberUniqueName="[Drop Off Date].[Year].[All]" allUniqueName="[Drop Off Date].[Year].[All]" dimensionUniqueName="[Drop Off Date]" displayFolder="" count="0" unbalanced="0"/>
    <cacheHierarchy uniqueName="[Drop Off Location].[Country Name]" caption="Drop Off Location.Country Name" attribute="1" defaultMemberUniqueName="[Drop Off Location].[Country Name].[All]" allUniqueName="[Drop Off Location].[Country Name].[All]" dimensionUniqueName="[Drop Off Location]" displayFolder="" count="0" unbalanced="0"/>
    <cacheHierarchy uniqueName="[Drop Off Location].[Hierarchy]" caption="Drop Off Location.Hierarchy" defaultMemberUniqueName="[Drop Off Location].[Hierarchy].[All]" allUniqueName="[Drop Off Location].[Hierarchy].[All]" dimensionUniqueName="[Drop Off Location]" displayFolder="" count="0" unbalanced="0"/>
    <cacheHierarchy uniqueName="[Drop Off Location].[Is Airport]" caption="Drop Off Location.Is Airport" attribute="1" defaultMemberUniqueName="[Drop Off Location].[Is Airport].[All]" allUniqueName="[Drop Off Location].[Is Airport].[All]" dimensionUniqueName="[Drop Off Location]" displayFolder="" count="0" unbalanced="0"/>
    <cacheHierarchy uniqueName="[Drop Off Location].[Location]" caption="Drop Off Location.Location" attribute="1" defaultMemberUniqueName="[Drop Off Location].[Location].[All]" allUniqueName="[Drop Off Location].[Location].[All]" dimensionUniqueName="[Drop Off Location]" displayFolder="" count="0" unbalanced="0"/>
    <cacheHierarchy uniqueName="[Drop Off Location].[Main Airport City Code]" caption="Drop Off Location.Main Airport City Code" attribute="1" defaultMemberUniqueName="[Drop Off Location].[Main Airport City Code].[All]" allUniqueName="[Drop Off Location].[Main Airport City Code].[All]" dimensionUniqueName="[Drop Off Location]" displayFolder="" count="0" unbalanced="0"/>
    <cacheHierarchy uniqueName="[Drop Off Location].[Region Name]" caption="Drop Off Location.Region Name" attribute="1" defaultMemberUniqueName="[Drop Off Location].[Region Name].[All]" allUniqueName="[Drop Off Location].[Region Name].[All]" dimensionUniqueName="[Drop Off Location]" displayFolder="" count="0" unbalanced="0"/>
    <cacheHierarchy uniqueName="[Drop Off Location].[State Name]" caption="Drop Off Location.State Name" attribute="1" defaultMemberUniqueName="[Drop Off Location].[State Name].[All]" allUniqueName="[Drop Off Location].[State Name].[All]" dimensionUniqueName="[Drop Off Location]" displayFolder="" count="0" unbalanced="0"/>
    <cacheHierarchy uniqueName="[Flight Cabin].[Flight Cabin]" caption="Flight Cabin" attribute="1" keyAttribute="1" defaultMemberUniqueName="[Flight Cabin].[Flight Cabin].[All]" allUniqueName="[Flight Cabin].[Flight Cabin].[All]" dimensionUniqueName="[Flight Cabin]" displayFolder="" count="0" unbalanced="0"/>
    <cacheHierarchy uniqueName="[Hotel Brands].[Brand]" caption="Brand" attribute="1" keyAttribute="1" defaultMemberUniqueName="[Hotel Brands].[Brand].[All]" allUniqueName="[Hotel Brands].[Brand].[All]" dimensionUniqueName="[Hotel Brands]" displayFolder="" count="0" unbalanced="0"/>
    <cacheHierarchy uniqueName="[Hotel Locations].[Hotel Location]" caption="Hotel Location" defaultMemberUniqueName="[Hotel Locations].[Hotel Location].[All]" allUniqueName="[Hotel Locations].[Hotel Location].[All]" dimensionUniqueName="[Hotel Locations]" displayFolder="" count="0" unbalanced="0"/>
    <cacheHierarchy uniqueName="[Hotel Locations].[Is Airport]" caption="Is Airport" attribute="1" defaultMemberUniqueName="[Hotel Locations].[Is Airport].[All]" allUniqueName="[Hotel Locations].[Is Airport].[All]" dimensionUniqueName="[Hotel Locations]" displayFolder="" count="0" unbalanced="0"/>
    <cacheHierarchy uniqueName="[Hotel Locations].[Is City]" caption="Is City" attribute="1" defaultMemberUniqueName="[Hotel Locations].[Is City].[All]" allUniqueName="[Hotel Locations].[Is City].[All]" dimensionUniqueName="[Hotel Locations]" displayFolder="" count="0" unbalanced="0"/>
    <cacheHierarchy uniqueName="[Hotel Locations].[Is Landmark]" caption="Is Landmark" attribute="1" defaultMemberUniqueName="[Hotel Locations].[Is Landmark].[All]" allUniqueName="[Hotel Locations].[Is Landmark].[All]" dimensionUniqueName="[Hotel Locations]" displayFolder="" count="0" unbalanced="0"/>
    <cacheHierarchy uniqueName="[Hotel Locations].[Location]" caption="Location" attribute="1" keyAttribute="1" defaultMemberUniqueName="[Hotel Locations].[Location].[All]" allUniqueName="[Hotel Locations].[Location].[All]" dimensionUniqueName="[Hotel Locations]" displayFolder="" count="0" unbalanced="0"/>
    <cacheHierarchy uniqueName="[Hotel Locations].[Main Airport City Code]" caption="Main Airport City Code" attribute="1" defaultMemberUniqueName="[Hotel Locations].[Main Airport City Code].[All]" allUniqueName="[Hotel Locations].[Main Airport City Code].[All]" dimensionUniqueName="[Hotel Locations]" displayFolder="" count="0" unbalanced="0"/>
    <cacheHierarchy uniqueName="[Hotel Sub Affiliates].[Sub Affiliates]" caption="Sub Affiliates" attribute="1" keyAttribute="1" defaultMemberUniqueName="[Hotel Sub Affiliates].[Sub Affiliates].[All]" allUniqueName="[Hotel Sub Affiliates].[Sub Affiliates].[All]" dimensionUniqueName="[Hotel Sub Affiliates]" displayFolder="" count="0" unbalanced="0"/>
    <cacheHierarchy uniqueName="[Internal Campaign].[Campaign Source]" caption="Campaign Source" defaultMemberUniqueName="[Internal Campaign].[Campaign Source].[All]" allUniqueName="[Internal Campaign].[Campaign Source].[All]" dimensionUniqueName="[Internal Campaign]" displayFolder="" count="0" unbalanced="0"/>
    <cacheHierarchy uniqueName="[Internal Campaign].[Internal Campaign]" caption="Internal Campaign" attribute="1" keyAttribute="1" defaultMemberUniqueName="[Internal Campaign].[Internal Campaign].[All]" allUniqueName="[Internal Campaign].[Internal Campaign].[All]" dimensionUniqueName="[Internal Campaign]" displayFolder="" count="0" unbalanced="0"/>
    <cacheHierarchy uniqueName="[Internal Campaign].[Internal Campaign Source]" caption="Internal Campaign Source" attribute="1" defaultMemberUniqueName="[Internal Campaign].[Internal Campaign Source].[All]" allUniqueName="[Internal Campaign].[Internal Campaign Source].[All]" dimensionUniqueName="[Internal Campaign]" displayFolder="" count="0" unbalanced="0"/>
    <cacheHierarchy uniqueName="[Is Agent Booking].[Value]" caption="Value" attribute="1" keyAttribute="1" defaultMemberUniqueName="[Is Agent Booking].[Value].[All]" allUniqueName="[Is Agent Booking].[Value].[All]" dimensionUniqueName="[Is Agent Booking]" displayFolder="" count="0" unbalanced="0"/>
    <cacheHierarchy uniqueName="[Keywords].[Hierarchy]" caption="Hierarchy" defaultMemberUniqueName="[Keywords].[Hierarchy].[All]" allUniqueName="[Keywords].[Hierarchy].[All]" dimensionUniqueName="[Keywords]" displayFolder="" count="0" unbalanced="0"/>
    <cacheHierarchy uniqueName="[Keywords].[Keyword]" caption="Keyword" attribute="1" defaultMemberUniqueName="[Keywords].[Keyword].[All]" allUniqueName="[Keywords].[Keyword].[All]" dimensionUniqueName="[Keywords]" displayFolder="" count="0" unbalanced="0"/>
    <cacheHierarchy uniqueName="[Keywords].[Segment]" caption="Segment" attribute="1" defaultMemberUniqueName="[Keywords].[Segment].[All]" allUniqueName="[Keywords].[Segment].[All]" dimensionUniqueName="[Keywords]" displayFolder="" count="0" unbalanced="0"/>
    <cacheHierarchy uniqueName="[Operating System].[OS]" caption="OS" attribute="1" defaultMemberUniqueName="[Operating System].[OS].[All]" allUniqueName="[Operating System].[OS].[All]" dimensionUniqueName="[Operating System]" displayFolder="" count="0" unbalanced="0"/>
    <cacheHierarchy uniqueName="[Pick Up Date].[Day]" caption="Pick Up Date.Day" attribute="1" time="1" defaultMemberUniqueName="[Pick Up Date].[Day].[All]" allUniqueName="[Pick Up Date].[Day].[All]" dimensionUniqueName="[Pick Up Date]" displayFolder="" count="0" unbalanced="0"/>
    <cacheHierarchy uniqueName="[Pick Up Date].[Full Date]" caption="Pick Up Date.Full Date" attribute="1" time="1" defaultMemberUniqueName="[Pick Up Date].[Full Date].[All]" allUniqueName="[Pick Up Date].[Full Date].[All]" dimensionUniqueName="[Pick Up Date]" displayFolder="" count="0" unbalanced="0"/>
    <cacheHierarchy uniqueName="[Pick Up Date].[Month]" caption="Pick Up Date.Month" attribute="1" time="1" defaultMemberUniqueName="[Pick Up Date].[Month].[All]" allUniqueName="[Pick Up Date].[Month].[All]" dimensionUniqueName="[Pick Up Date]" displayFolder="" count="0" unbalanced="0"/>
    <cacheHierarchy uniqueName="[Pick Up Date].[Month Day]" caption="Pick Up Date.Month Day" attribute="1" time="1" defaultMemberUniqueName="[Pick Up Date].[Month Day].[All]" allUniqueName="[Pick Up Date].[Month Day].[All]" dimensionUniqueName="[Pick Up Date]" displayFolder="" count="0" unbalanced="0"/>
    <cacheHierarchy uniqueName="[Pick Up Date].[Transaction Date]" caption="Pick Up Date.Transaction Date" time="1" defaultMemberUniqueName="[Pick Up Date].[Transaction Date].[All]" allUniqueName="[Pick Up Date].[Transaction Date].[All]" dimensionUniqueName="[Pick Up Date]" displayFolder="" count="0" unbalanced="0"/>
    <cacheHierarchy uniqueName="[Pick Up Date].[Week]" caption="Pick Up Date.Week" attribute="1" time="1" defaultMemberUniqueName="[Pick Up Date].[Week].[All]" allUniqueName="[Pick Up Date].[Week].[All]" dimensionUniqueName="[Pick Up Date]" displayFolder="" count="0" unbalanced="0"/>
    <cacheHierarchy uniqueName="[Pick Up Date].[Week Number]" caption="Pick Up Date.Week Number" attribute="1" time="1" defaultMemberUniqueName="[Pick Up Date].[Week Number].[All]" allUniqueName="[Pick Up Date].[Week Number].[All]" dimensionUniqueName="[Pick Up Date]" displayFolder="" count="0" unbalanced="0"/>
    <cacheHierarchy uniqueName="[Pick Up Date].[Weekday]" caption="Pick Up Date.Weekday" attribute="1" time="1" defaultMemberUniqueName="[Pick Up Date].[Weekday].[All]" allUniqueName="[Pick Up Date].[Weekday].[All]" dimensionUniqueName="[Pick Up Date]" displayFolder="" count="0" unbalanced="0"/>
    <cacheHierarchy uniqueName="[Pick Up Date].[Year]" caption="Pick Up Date.Year" attribute="1" time="1" defaultMemberUniqueName="[Pick Up Date].[Year].[All]" allUniqueName="[Pick Up Date].[Year].[All]" dimensionUniqueName="[Pick Up Date]" displayFolder="" count="0" unbalanced="0"/>
    <cacheHierarchy uniqueName="[Pick Up Location].[Country Name]" caption="Pick Up Location.Country Name" attribute="1" defaultMemberUniqueName="[Pick Up Location].[Country Name].[All]" allUniqueName="[Pick Up Location].[Country Name].[All]" dimensionUniqueName="[Pick Up Location]" displayFolder="" count="0" unbalanced="0"/>
    <cacheHierarchy uniqueName="[Pick Up Location].[Hierarchy]" caption="Pick Up Location.Hierarchy" defaultMemberUniqueName="[Pick Up Location].[Hierarchy].[All]" allUniqueName="[Pick Up Location].[Hierarchy].[All]" dimensionUniqueName="[Pick Up Location]" displayFolder="" count="0" unbalanced="0"/>
    <cacheHierarchy uniqueName="[Pick Up Location].[Is Airport]" caption="Pick Up Location.Is Airport" attribute="1" defaultMemberUniqueName="[Pick Up Location].[Is Airport].[All]" allUniqueName="[Pick Up Location].[Is Airport].[All]" dimensionUniqueName="[Pick Up Location]" displayFolder="" count="0" unbalanced="0"/>
    <cacheHierarchy uniqueName="[Pick Up Location].[Location]" caption="Pick Up Location.Location" attribute="1" defaultMemberUniqueName="[Pick Up Location].[Location].[All]" allUniqueName="[Pick Up Location].[Location].[All]" dimensionUniqueName="[Pick Up Location]" displayFolder="" count="0" unbalanced="0"/>
    <cacheHierarchy uniqueName="[Pick Up Location].[Main Airport City Code]" caption="Pick Up Location.Main Airport City Code" attribute="1" defaultMemberUniqueName="[Pick Up Location].[Main Airport City Code].[All]" allUniqueName="[Pick Up Location].[Main Airport City Code].[All]" dimensionUniqueName="[Pick Up Location]" displayFolder="" count="0" unbalanced="0"/>
    <cacheHierarchy uniqueName="[Pick Up Location].[Region Name]" caption="Pick Up Location.Region Name" attribute="1" defaultMemberUniqueName="[Pick Up Location].[Region Name].[All]" allUniqueName="[Pick Up Location].[Region Name].[All]" dimensionUniqueName="[Pick Up Location]" displayFolder="" count="0" unbalanced="0"/>
    <cacheHierarchy uniqueName="[Pick Up Location].[State Name]" caption="Pick Up Location.State Name" attribute="1" defaultMemberUniqueName="[Pick Up Location].[State Name].[All]" allUniqueName="[Pick Up Location].[State Name].[All]" dimensionUniqueName="[Pick Up Location]" displayFolder="" count="0" unbalanced="0"/>
    <cacheHierarchy uniqueName="[Product Type].[Product Name]" caption="Product Name" attribute="1" defaultMemberUniqueName="[Product Type].[Product Name].[All]" allUniqueName="[Product Type].[Product Name].[All]" dimensionUniqueName="[Product Type]" displayFolder="" count="0" unbalanced="0"/>
    <cacheHierarchy uniqueName="[Touch Point].[Touch Point Code]" caption="Touch Point Code" attribute="1" defaultMemberUniqueName="[Touch Point].[Touch Point Code].[All]" allUniqueName="[Touch Point].[Touch Point Code].[All]" dimensionUniqueName="[Touch Point]" displayFolder="" count="0" unbalanced="0"/>
    <cacheHierarchy uniqueName="[YMS Slab].[YMS Rule ID]" caption="YMS Rule ID" defaultMemberUniqueName="[YMS Slab].[YMS Rule ID].[All]" allUniqueName="[YMS Slab].[YMS Rule ID].[All]" dimensionUniqueName="[YMS Slab]" displayFolder="" count="0" unbalanced="0"/>
    <cacheHierarchy uniqueName="[YMS Slab].[YMS Slab ID Key]" caption="YMS Slab ID Key" attribute="1" keyAttribute="1" defaultMemberUniqueName="[YMS Slab].[YMS Slab ID Key].[All]" allUniqueName="[YMS Slab].[YMS Slab ID Key].[All]" dimensionUniqueName="[YMS Slab]" displayFolder="" count="0" unbalanced="0"/>
    <cacheHierarchy uniqueName="[_IP Region].[Country Code]" caption="Country Code" attribute="1" defaultMemberUniqueName="[_IP Region].[Country Code].[All]" allUniqueName="[_IP Region].[Country Code].[All]" dimensionUniqueName="[_IP Region]" displayFolder="" count="0" unbalanced="0" hidden="1"/>
    <cacheHierarchy uniqueName="[_IP Region].[IP Region Key]" caption="IP Region Key" attribute="1" keyAttribute="1" defaultMemberUniqueName="[_IP Region].[IP Region Key].[All]" allUniqueName="[_IP Region].[IP Region Key].[All]" dimensionUniqueName="[_IP Region]" displayFolder="" count="0" unbalanced="0" hidden="1"/>
    <cacheHierarchy uniqueName="[_IP Region].[Region]" caption="Region" attribute="1" defaultMemberUniqueName="[_IP Region].[Region].[All]" allUniqueName="[_IP Region].[Region].[All]" dimensionUniqueName="[_IP Region]" displayFolder="" count="0" unbalanced="0" hidden="1"/>
    <cacheHierarchy uniqueName="[_Transaction Date].[Date Key]" caption="_Transaction Date.Date Key" attribute="1" time="1" keyAttribute="1" defaultMemberUniqueName="[_Transaction Date].[Date Key].[All]" allUniqueName="[_Transaction Date].[Date Key].[All]" dimensionUniqueName="[_Transaction Date]" displayFolder="" count="0" memberValueDatatype="130" unbalanced="0" hidden="1"/>
    <cacheHierarchy uniqueName="[_Transaction Date].[Month Num Of Year]" caption="_Transaction Date.Month Num Of Year" attribute="1" time="1" defaultMemberUniqueName="[_Transaction Date].[Month Num Of Year].[All]" allUniqueName="[_Transaction Date].[Month Num Of Year].[All]" dimensionUniqueName="[_Transaction Date]" displayFolder="" count="0" unbalanced="0" hidden="1"/>
    <cacheHierarchy uniqueName="[_Transaction Date].[Quarter Num Of Year]" caption="_Transaction Date.Quarter Num Of Year" attribute="1" time="1" defaultMemberUniqueName="[_Transaction Date].[Quarter Num Of Year].[All]" allUniqueName="[_Transaction Date].[Quarter Num Of Year].[All]" dimensionUniqueName="[_Transaction Date]" displayFolder="" count="0" unbalanced="0" hidden="1"/>
    <cacheHierarchy uniqueName="[_Transaction Date].[Year Num]" caption="_Transaction Date.Year Num" attribute="1" time="1" defaultMemberUniqueName="[_Transaction Date].[Year Num].[All]" allUniqueName="[_Transaction Date].[Year Num].[All]" dimensionUniqueName="[_Transaction Date]" displayFolder="" count="0" unbalanced="0" hidden="1"/>
    <cacheHierarchy uniqueName="[Air Departure Date].[Date Key]" caption="Air Departure Date.Date Key" attribute="1" time="1" keyAttribute="1" defaultMemberUniqueName="[Air Departure Date].[Date Key].[All]" allUniqueName="[Air Departure Date].[Date Key].[All]" dimensionUniqueName="[Air Departure Date]" displayFolder="" count="0" memberValueDatatype="130" unbalanced="0" hidden="1"/>
    <cacheHierarchy uniqueName="[Air Departure Date].[Month Num Of Year]" caption="Air Departure Date.Month Num Of Year" attribute="1" time="1" defaultMemberUniqueName="[Air Departure Date].[Month Num Of Year].[All]" allUniqueName="[Air Departure Date].[Month Num Of Year].[All]" dimensionUniqueName="[Air Departure Date]" displayFolder="" count="0" unbalanced="0" hidden="1"/>
    <cacheHierarchy uniqueName="[Air Departure Date].[Quarter Num Of Year]" caption="Air Departure Date.Quarter Num Of Year" attribute="1" time="1" defaultMemberUniqueName="[Air Departure Date].[Quarter Num Of Year].[All]" allUniqueName="[Air Departure Date].[Quarter Num Of Year].[All]" dimensionUniqueName="[Air Departure Date]" displayFolder="" count="0" unbalanced="0" hidden="1"/>
    <cacheHierarchy uniqueName="[Air Departure Date].[Year Num]" caption="Air Departure Date.Year Num" attribute="1" time="1" defaultMemberUniqueName="[Air Departure Date].[Year Num].[All]" allUniqueName="[Air Departure Date].[Year Num].[All]" dimensionUniqueName="[Air Departure Date]" displayFolder="" count="0" unbalanced="0" hidden="1"/>
    <cacheHierarchy uniqueName="[Air Destination].[Location Key]" caption="Air Destination.Location Key" attribute="1" keyAttribute="1" defaultMemberUniqueName="[Air Destination].[Location Key].[All]" allUniqueName="[Air Destination].[Location Key].[All]" dimensionUniqueName="[Air Destination]" displayFolder="" count="0" unbalanced="0" hidden="1"/>
    <cacheHierarchy uniqueName="[Air Origin].[Location Key]" caption="Air Origin.Location Key" attribute="1" keyAttribute="1" defaultMemberUniqueName="[Air Origin].[Location Key].[All]" allUniqueName="[Air Origin].[Location Key].[All]" dimensionUniqueName="[Air Origin]" displayFolder="" count="0" unbalanced="0" hidden="1"/>
    <cacheHierarchy uniqueName="[Air Return Date].[Date Key]" caption="Air Return Date.Date Key" attribute="1" time="1" keyAttribute="1" defaultMemberUniqueName="[Air Return Date].[Date Key].[All]" allUniqueName="[Air Return Date].[Date Key].[All]" dimensionUniqueName="[Air Return Date]" displayFolder="" count="0" memberValueDatatype="130" unbalanced="0" hidden="1"/>
    <cacheHierarchy uniqueName="[Air Return Date].[Month Num Of Year]" caption="Air Return Date.Month Num Of Year" attribute="1" time="1" defaultMemberUniqueName="[Air Return Date].[Month Num Of Year].[All]" allUniqueName="[Air Return Date].[Month Num Of Year].[All]" dimensionUniqueName="[Air Return Date]" displayFolder="" count="0" unbalanced="0" hidden="1"/>
    <cacheHierarchy uniqueName="[Air Return Date].[Quarter Num Of Year]" caption="Air Return Date.Quarter Num Of Year" attribute="1" time="1" defaultMemberUniqueName="[Air Return Date].[Quarter Num Of Year].[All]" allUniqueName="[Air Return Date].[Quarter Num Of Year].[All]" dimensionUniqueName="[Air Return Date]" displayFolder="" count="0" unbalanced="0" hidden="1"/>
    <cacheHierarchy uniqueName="[Air Return Date].[Year Num]" caption="Air Return Date.Year Num" attribute="1" time="1" defaultMemberUniqueName="[Air Return Date].[Year Num].[All]" allUniqueName="[Air Return Date].[Year Num].[All]" dimensionUniqueName="[Air Return Date]" displayFolder="" count="0" unbalanced="0" hidden="1"/>
    <cacheHierarchy uniqueName="[Air Return Destination].[Location Key]" caption="Air Return Destination.Location Key" attribute="1" keyAttribute="1" defaultMemberUniqueName="[Air Return Destination].[Location Key].[All]" allUniqueName="[Air Return Destination].[Location Key].[All]" dimensionUniqueName="[Air Return Destination]" displayFolder="" count="0" unbalanced="0" hidden="1"/>
    <cacheHierarchy uniqueName="[Air Return Origin].[Location Key]" caption="Air Return Origin.Location Key" attribute="1" keyAttribute="1" defaultMemberUniqueName="[Air Return Origin].[Location Key].[All]" allUniqueName="[Air Return Origin].[Location Key].[All]" dimensionUniqueName="[Air Return Origin]" displayFolder="" count="0" unbalanced="0" hidden="1"/>
    <cacheHierarchy uniqueName="[Air Ticketing PCC].[Ticketing PCC Key]" caption="Ticketing PCC Key" attribute="1" keyAttribute="1" defaultMemberUniqueName="[Air Ticketing PCC].[Ticketing PCC Key].[All]" allUniqueName="[Air Ticketing PCC].[Ticketing PCC Key].[All]" dimensionUniqueName="[Air Ticketing PCC]" displayFolder="" count="0" unbalanced="0" hidden="1"/>
    <cacheHierarchy uniqueName="[Browser].[Browser Key]" caption="Browser Key" attribute="1" keyAttribute="1" defaultMemberUniqueName="[Browser].[Browser Key].[All]" allUniqueName="[Browser].[Browser Key].[All]" dimensionUniqueName="[Browser]" displayFolder="" count="0" unbalanced="0" hidden="1"/>
    <cacheHierarchy uniqueName="[Check In Date Time].[Date Key]" caption="Check In Date Time.Date Key" attribute="1" time="1" keyAttribute="1" defaultMemberUniqueName="[Check In Date Time].[Date Key].[All]" allUniqueName="[Check In Date Time].[Date Key].[All]" dimensionUniqueName="[Check In Date Time]" displayFolder="" count="0" memberValueDatatype="130" unbalanced="0" hidden="1"/>
    <cacheHierarchy uniqueName="[Check In Date Time].[Month Num Of Year]" caption="Check In Date Time.Month Num Of Year" attribute="1" time="1" defaultMemberUniqueName="[Check In Date Time].[Month Num Of Year].[All]" allUniqueName="[Check In Date Time].[Month Num Of Year].[All]" dimensionUniqueName="[Check In Date Time]" displayFolder="" count="0" unbalanced="0" hidden="1"/>
    <cacheHierarchy uniqueName="[Check In Date Time].[Quarter Num Of Year]" caption="Check In Date Time.Quarter Num Of Year" attribute="1" time="1" defaultMemberUniqueName="[Check In Date Time].[Quarter Num Of Year].[All]" allUniqueName="[Check In Date Time].[Quarter Num Of Year].[All]" dimensionUniqueName="[Check In Date Time]" displayFolder="" count="0" unbalanced="0" hidden="1"/>
    <cacheHierarchy uniqueName="[Check In Date Time].[Year Num]" caption="Check In Date Time.Year Num" attribute="1" time="1" defaultMemberUniqueName="[Check In Date Time].[Year Num].[All]" allUniqueName="[Check In Date Time].[Year Num].[All]" dimensionUniqueName="[Check In Date Time]" displayFolder="" count="0" unbalanced="0" hidden="1"/>
    <cacheHierarchy uniqueName="[Check Out Date Time].[Date Key]" caption="Check Out Date Time.Date Key" attribute="1" time="1" keyAttribute="1" defaultMemberUniqueName="[Check Out Date Time].[Date Key].[All]" allUniqueName="[Check Out Date Time].[Date Key].[All]" dimensionUniqueName="[Check Out Date Time]" displayFolder="" count="0" memberValueDatatype="130" unbalanced="0" hidden="1"/>
    <cacheHierarchy uniqueName="[Check Out Date Time].[Month Num Of Year]" caption="Check Out Date Time.Month Num Of Year" attribute="1" time="1" defaultMemberUniqueName="[Check Out Date Time].[Month Num Of Year].[All]" allUniqueName="[Check Out Date Time].[Month Num Of Year].[All]" dimensionUniqueName="[Check Out Date Time]" displayFolder="" count="0" unbalanced="0" hidden="1"/>
    <cacheHierarchy uniqueName="[Check Out Date Time].[Quarter Num Of Year]" caption="Check Out Date Time.Quarter Num Of Year" attribute="1" time="1" defaultMemberUniqueName="[Check Out Date Time].[Quarter Num Of Year].[All]" allUniqueName="[Check Out Date Time].[Quarter Num Of Year].[All]" dimensionUniqueName="[Check Out Date Time]" displayFolder="" count="0" unbalanced="0" hidden="1"/>
    <cacheHierarchy uniqueName="[Check Out Date Time].[Year Num]" caption="Check Out Date Time.Year Num" attribute="1" time="1" defaultMemberUniqueName="[Check Out Date Time].[Year Num].[All]" allUniqueName="[Check Out Date Time].[Year Num].[All]" dimensionUniqueName="[Check Out Date Time]" displayFolder="" count="0" unbalanced="0" hidden="1"/>
    <cacheHierarchy uniqueName="[Drop Off Date].[Date Key]" caption="Drop Off Date.Date Key" attribute="1" time="1" keyAttribute="1" defaultMemberUniqueName="[Drop Off Date].[Date Key].[All]" allUniqueName="[Drop Off Date].[Date Key].[All]" dimensionUniqueName="[Drop Off Date]" displayFolder="" count="0" memberValueDatatype="130" unbalanced="0" hidden="1"/>
    <cacheHierarchy uniqueName="[Drop Off Date].[Month Num Of Year]" caption="Drop Off Date.Month Num Of Year" attribute="1" time="1" defaultMemberUniqueName="[Drop Off Date].[Month Num Of Year].[All]" allUniqueName="[Drop Off Date].[Month Num Of Year].[All]" dimensionUniqueName="[Drop Off Date]" displayFolder="" count="0" unbalanced="0" hidden="1"/>
    <cacheHierarchy uniqueName="[Drop Off Date].[Quarter Num Of Year]" caption="Drop Off Date.Quarter Num Of Year" attribute="1" time="1" defaultMemberUniqueName="[Drop Off Date].[Quarter Num Of Year].[All]" allUniqueName="[Drop Off Date].[Quarter Num Of Year].[All]" dimensionUniqueName="[Drop Off Date]" displayFolder="" count="0" unbalanced="0" hidden="1"/>
    <cacheHierarchy uniqueName="[Drop Off Date].[Year Num]" caption="Drop Off Date.Year Num" attribute="1" time="1" defaultMemberUniqueName="[Drop Off Date].[Year Num].[All]" allUniqueName="[Drop Off Date].[Year Num].[All]" dimensionUniqueName="[Drop Off Date]" displayFolder="" count="0" unbalanced="0" hidden="1"/>
    <cacheHierarchy uniqueName="[Drop Off Location].[Location ID]" caption="Drop Off Location.Location ID" attribute="1" keyAttribute="1" defaultMemberUniqueName="[Drop Off Location].[Location ID].[All]" allUniqueName="[Drop Off Location].[Location ID].[All]" dimensionUniqueName="[Drop Off Location]" displayFolder="" count="0" unbalanced="0" hidden="1"/>
    <cacheHierarchy uniqueName="[Hotel Locations].[City Name]" caption="City Name" attribute="1" defaultMemberUniqueName="[Hotel Locations].[City Name].[All]" allUniqueName="[Hotel Locations].[City Name].[All]" dimensionUniqueName="[Hotel Locations]" displayFolder="" count="0" unbalanced="0" hidden="1"/>
    <cacheHierarchy uniqueName="[Hotel Locations].[Country Name]" caption="Country Name" attribute="1" defaultMemberUniqueName="[Hotel Locations].[Country Name].[All]" allUniqueName="[Hotel Locations].[Country Name].[All]" dimensionUniqueName="[Hotel Locations]" displayFolder="" count="0" unbalanced="0" hidden="1"/>
    <cacheHierarchy uniqueName="[Hotel Locations].[Display Name]" caption="Display Name" attribute="1" defaultMemberUniqueName="[Hotel Locations].[Display Name].[All]" allUniqueName="[Hotel Locations].[Display Name].[All]" dimensionUniqueName="[Hotel Locations]" displayFolder="" count="0" unbalanced="0" hidden="1"/>
    <cacheHierarchy uniqueName="[Hotel Locations].[Location ID]" caption="Location ID" attribute="1" defaultMemberUniqueName="[Hotel Locations].[Location ID].[All]" allUniqueName="[Hotel Locations].[Location ID].[All]" dimensionUniqueName="[Hotel Locations]" displayFolder="" count="0" unbalanced="0" hidden="1"/>
    <cacheHierarchy uniqueName="[Hotel Locations].[State Name]" caption="State Name" attribute="1" defaultMemberUniqueName="[Hotel Locations].[State Name].[All]" allUniqueName="[Hotel Locations].[State Name].[All]" dimensionUniqueName="[Hotel Locations]" displayFolder="" count="0" unbalanced="0" hidden="1"/>
    <cacheHierarchy uniqueName="[Keywords].[Keyword Key]" caption="Keyword Key" attribute="1" keyAttribute="1" defaultMemberUniqueName="[Keywords].[Keyword Key].[All]" allUniqueName="[Keywords].[Keyword Key].[All]" dimensionUniqueName="[Keywords]" displayFolder="" count="0" unbalanced="0" hidden="1"/>
    <cacheHierarchy uniqueName="[Operating System].[OS Key]" caption="OS Key" attribute="1" keyAttribute="1" defaultMemberUniqueName="[Operating System].[OS Key].[All]" allUniqueName="[Operating System].[OS Key].[All]" dimensionUniqueName="[Operating System]" displayFolder="" count="0" unbalanced="0" hidden="1"/>
    <cacheHierarchy uniqueName="[Pick Up Date].[Date Key]" caption="Pick Up Date.Date Key" attribute="1" time="1" keyAttribute="1" defaultMemberUniqueName="[Pick Up Date].[Date Key].[All]" allUniqueName="[Pick Up Date].[Date Key].[All]" dimensionUniqueName="[Pick Up Date]" displayFolder="" count="0" memberValueDatatype="130" unbalanced="0" hidden="1"/>
    <cacheHierarchy uniqueName="[Pick Up Date].[Month Num Of Year]" caption="Pick Up Date.Month Num Of Year" attribute="1" time="1" defaultMemberUniqueName="[Pick Up Date].[Month Num Of Year].[All]" allUniqueName="[Pick Up Date].[Month Num Of Year].[All]" dimensionUniqueName="[Pick Up Date]" displayFolder="" count="0" unbalanced="0" hidden="1"/>
    <cacheHierarchy uniqueName="[Pick Up Date].[Quarter Num Of Year]" caption="Pick Up Date.Quarter Num Of Year" attribute="1" time="1" defaultMemberUniqueName="[Pick Up Date].[Quarter Num Of Year].[All]" allUniqueName="[Pick Up Date].[Quarter Num Of Year].[All]" dimensionUniqueName="[Pick Up Date]" displayFolder="" count="0" unbalanced="0" hidden="1"/>
    <cacheHierarchy uniqueName="[Pick Up Date].[Year Num]" caption="Pick Up Date.Year Num" attribute="1" time="1" defaultMemberUniqueName="[Pick Up Date].[Year Num].[All]" allUniqueName="[Pick Up Date].[Year Num].[All]" dimensionUniqueName="[Pick Up Date]" displayFolder="" count="0" unbalanced="0" hidden="1"/>
    <cacheHierarchy uniqueName="[Pick Up Location].[Location ID]" caption="Pick Up Location.Location ID" attribute="1" keyAttribute="1" defaultMemberUniqueName="[Pick Up Location].[Location ID].[All]" allUniqueName="[Pick Up Location].[Location ID].[All]" dimensionUniqueName="[Pick Up Location]" displayFolder="" count="0" unbalanced="0" hidden="1"/>
    <cacheHierarchy uniqueName="[Product Type].[Product Type]" caption="Product Type" attribute="1" keyAttribute="1" defaultMemberUniqueName="[Product Type].[Product Type].[All]" allUniqueName="[Product Type].[Product Type].[All]" dimensionUniqueName="[Product Type]" displayFolder="" count="0" unbalanced="0" hidden="1"/>
    <cacheHierarchy uniqueName="[Touch Point].[Touch Point ID]" caption="Touch Point ID" attribute="1" keyAttribute="1" defaultMemberUniqueName="[Touch Point].[Touch Point ID].[All]" allUniqueName="[Touch Point].[Touch Point ID].[All]" dimensionUniqueName="[Touch Point]" displayFolder="" count="0" unbalanced="0" hidden="1"/>
    <cacheHierarchy uniqueName="[Measures].[Average Nightly Rate]" caption="Average Nightly Rate" measure="1" displayFolder="" measureGroup="Fact Hotel Bookings" count="0"/>
    <cacheHierarchy uniqueName="[Measures].[Room Average Nightly Rate]" caption="Room Average Nightly Rate" measure="1" displayFolder="" measureGroup="Fact Hotel Bookings" count="0"/>
    <cacheHierarchy uniqueName="[Measures].[Number Of Adults]" caption="Number Of Adults" measure="1" displayFolder="" measureGroup="Fact Hotel Bookings" count="0"/>
    <cacheHierarchy uniqueName="[Measures].[Number Of Children]" caption="Number Of Children" measure="1" displayFolder="" measureGroup="Fact Hotel Bookings" count="0"/>
    <cacheHierarchy uniqueName="[Measures].[Number Of Rooms]" caption="Number Of Rooms" measure="1" displayFolder="" measureGroup="Fact Hotel Bookings" count="0"/>
    <cacheHierarchy uniqueName="[Measures].[Hotel-Additional Services Amount]" caption="Hotel-Additional Services Amount" measure="1" displayFolder="" measureGroup="Fact Hotel Bookings" count="0"/>
    <cacheHierarchy uniqueName="[Measures].[Hotel-Base Fare]" caption="Hotel-Base Fare" measure="1" displayFolder="" measureGroup="Fact Hotel Bookings" count="0"/>
    <cacheHierarchy uniqueName="[Measures].[CA Markup Total]" caption="CA Markup Total" measure="1" displayFolder="" measureGroup="Fact Hotel Bookings" count="0"/>
    <cacheHierarchy uniqueName="[Measures].[Hotel-Cancellation Fee]" caption="Hotel-Cancellation Fee" measure="1" displayFolder="" measureGroup="Fact Hotel Bookings" count="0"/>
    <cacheHierarchy uniqueName="[Measures].[Coupon Discount Amount]" caption="Coupon Discount Amount" measure="1" displayFolder="" measureGroup="Fact Hotel Bookings" count="0"/>
    <cacheHierarchy uniqueName="[Measures].[Credit Card Fee]" caption="Credit Card Fee" measure="1" displayFolder="" measureGroup="Fact Hotel Bookings" count="0"/>
    <cacheHierarchy uniqueName="[Measures].[Discount On Total Price]" caption="Discount On Total Price" measure="1" displayFolder="" measureGroup="Fact Hotel Bookings" count="0"/>
    <cacheHierarchy uniqueName="[Measures].[Employee Markup Total]" caption="Employee Markup Total" measure="1" displayFolder="" measureGroup="Fact Hotel Bookings" count="0"/>
    <cacheHierarchy uniqueName="[Measures].[Engine Markup Total]" caption="Engine Markup Total" measure="1" displayFolder="" measureGroup="Fact Hotel Bookings" count="0"/>
    <cacheHierarchy uniqueName="[Measures].[Extra Person Fees]" caption="Extra Person Fees" measure="1" displayFolder="" measureGroup="Fact Hotel Bookings" count="0"/>
    <cacheHierarchy uniqueName="[Measures].[Fareportal Markup Total]" caption="Fareportal Markup Total" measure="1" displayFolder="" measureGroup="Fact Hotel Bookings" count="0"/>
    <cacheHierarchy uniqueName="[Measures].[Insurance Fee]" caption="Insurance Fee" measure="1" displayFolder="" measureGroup="Fact Hotel Bookings" count="0"/>
    <cacheHierarchy uniqueName="[Measures].[Hotel-Markup Total]" caption="Hotel-Markup Total" measure="1" displayFolder="" measureGroup="Fact Hotel Bookings" count="0"/>
    <cacheHierarchy uniqueName="[Measures].[Meal Plan Total]" caption="Meal Plan Total" measure="1" displayFolder="" measureGroup="Fact Hotel Bookings" count="0"/>
    <cacheHierarchy uniqueName="[Measures].[Post Booking Charges]" caption="Post Booking Charges" measure="1" displayFolder="" measureGroup="Fact Hotel Bookings" count="0"/>
    <cacheHierarchy uniqueName="[Measures].[Hotel-Price Total]" caption="Hotel-Price Total" measure="1" displayFolder="" measureGroup="Fact Hotel Bookings" count="0"/>
    <cacheHierarchy uniqueName="[Measures].[Promo Discount Amount]" caption="Promo Discount Amount" measure="1" displayFolder="" measureGroup="Fact Hotel Bookings" count="0"/>
    <cacheHierarchy uniqueName="[Measures].[Promo Service Fee]" caption="Promo Service Fee" measure="1" displayFolder="" measureGroup="Fact Hotel Bookings" count="0"/>
    <cacheHierarchy uniqueName="[Measures].[Hotel-Service Fee]" caption="Hotel-Service Fee" measure="1" displayFolder="" measureGroup="Fact Hotel Bookings" count="0"/>
    <cacheHierarchy uniqueName="[Measures].[Hotel-Service Fee Tax]" caption="Hotel-Service Fee Tax" measure="1" displayFolder="" measureGroup="Fact Hotel Bookings" count="0"/>
    <cacheHierarchy uniqueName="[Measures].[Hotel-Sub Total]" caption="Hotel-Sub Total" measure="1" displayFolder="" measureGroup="Fact Hotel Bookings" count="0"/>
    <cacheHierarchy uniqueName="[Measures].[Supplier Fare]" caption="Supplier Fare" measure="1" displayFolder="" measureGroup="Fact Hotel Bookings" count="0"/>
    <cacheHierarchy uniqueName="[Measures].[Supplier Markup Total]" caption="Supplier Markup Total" measure="1" displayFolder="" measureGroup="Fact Hotel Bookings" count="0"/>
    <cacheHierarchy uniqueName="[Measures].[Hotel-Tax]" caption="Hotel-Tax" measure="1" displayFolder="" measureGroup="Fact Hotel Bookings" count="0"/>
    <cacheHierarchy uniqueName="[Measures].[Gross Margin]" caption="Gross Margin" measure="1" displayFolder="" measureGroup="Fact Hotel Bookings" count="0"/>
    <cacheHierarchy uniqueName="[Measures].[Hotel-Commission]" caption="Hotel-Commission" measure="1" displayFolder="" measureGroup="Fact Hotel Bookings" count="0"/>
    <cacheHierarchy uniqueName="[Measures].[Rooms Nights]" caption="Rooms Nights" measure="1" displayFolder="" measureGroup="Fact Hotel Bookings" count="0"/>
    <cacheHierarchy uniqueName="[Measures].[Net Margin]" caption="Net Margin" measure="1" displayFolder="" measureGroup="Fact Hotel Bookings" count="0"/>
    <cacheHierarchy uniqueName="[Measures].[Number Of Nights]" caption="Number Of Nights" measure="1" displayFolder="" measureGroup="Fact Hotel Bookings" count="0"/>
    <cacheHierarchy uniqueName="[Measures].[Hotel-B Lead Days]" caption="Hotel-B Lead Days" measure="1" displayFolder="" measureGroup="Fact Hotel Bookings" count="0"/>
    <cacheHierarchy uniqueName="[Measures].[Hotel Bookings]" caption="Hotel Bookings" measure="1" displayFolder="" measureGroup="Fact Hotel Bookings" count="0"/>
    <cacheHierarchy uniqueName="[Measures].[Hotel-MCO Amount]" caption="Hotel-MCO Amount" measure="1" displayFolder="" measureGroup="Fact Hotel Bookings" count="0"/>
    <cacheHierarchy uniqueName="[Measures].[Nights]" caption="Nights" measure="1" displayFolder="" measureGroup="Fact Hotel Searches" count="0"/>
    <cacheHierarchy uniqueName="[Measures].[S Lead Days]" caption="S Lead Days" measure="1" displayFolder="" measureGroup="Fact Hotel Searches" count="0"/>
    <cacheHierarchy uniqueName="[Measures].[Hotel Searches]" caption="Hotel Searches" measure="1" displayFolder="" measureGroup="Fact Hotel Searches" count="0"/>
    <cacheHierarchy uniqueName="[Measures].[Adults]" caption="Adults" measure="1" displayFolder="" measureGroup="Fact Air Searches" count="0"/>
    <cacheHierarchy uniqueName="[Measures].[Children]" caption="Children" measure="1" displayFolder="" measureGroup="Fact Air Searches" count="0"/>
    <cacheHierarchy uniqueName="[Measures].[Seniors]" caption="Seniors" measure="1" displayFolder="" measureGroup="Fact Air Searches" count="0"/>
    <cacheHierarchy uniqueName="[Measures].[Infant On Seat]" caption="Infant On Seat" measure="1" displayFolder="" measureGroup="Fact Air Searches" count="0"/>
    <cacheHierarchy uniqueName="[Measures].[Infant In Lap]" caption="Infant In Lap" measure="1" displayFolder="" measureGroup="Fact Air Searches" count="0"/>
    <cacheHierarchy uniqueName="[Measures].[Air Searches]" caption="Air Searches" measure="1" displayFolder="" measureGroup="Fact Air Searches" count="0" oneField="1">
      <fieldsUsage count="1">
        <fieldUsage x="21"/>
      </fieldsUsage>
    </cacheHierarchy>
    <cacheHierarchy uniqueName="[Measures].[Slead Days]" caption="Slead Days" measure="1" displayFolder="" measureGroup="Fact Air Searches" count="0"/>
    <cacheHierarchy uniqueName="[Measures].[S Travel Days]" caption="S Travel Days" measure="1" displayFolder="" measureGroup="Fact Air Searches" count="0"/>
    <cacheHierarchy uniqueName="[Measures].[S Paxs]" caption="S Paxs" measure="1" displayFolder="" measureGroup="Fact Air Searches" count="0"/>
    <cacheHierarchy uniqueName="[Measures].[Affiliate Hits]" caption="Affiliate Hits" measure="1" displayFolder="" measureGroup="Fact Affiliate Hits" count="0"/>
    <cacheHierarchy uniqueName="[Measures].[BAdults]" caption="BAdults" measure="1" displayFolder="" measureGroup="Fact Air Bookings" count="0"/>
    <cacheHierarchy uniqueName="[Measures].[BChildren]" caption="BChildren" measure="1" displayFolder="" measureGroup="Fact Air Bookings" count="0"/>
    <cacheHierarchy uniqueName="[Measures].[BSeniors]" caption="BSeniors" measure="1" displayFolder="" measureGroup="Fact Air Bookings" count="0"/>
    <cacheHierarchy uniqueName="[Measures].[BInfant On Seat]" caption="BInfant On Seat" measure="1" displayFolder="" measureGroup="Fact Air Bookings" count="0"/>
    <cacheHierarchy uniqueName="[Measures].[BInfant In Lap]" caption="BInfant In Lap" measure="1" displayFolder="" measureGroup="Fact Air Bookings" count="0"/>
    <cacheHierarchy uniqueName="[Measures].[Air-Total Price]" caption="Air-Total Price" measure="1" displayFolder="" measureGroup="Fact Air Bookings" count="0"/>
    <cacheHierarchy uniqueName="[Measures].[Air-Total Base Price]" caption="Air-Total Base Price" measure="1" displayFolder="" measureGroup="Fact Air Bookings" count="0"/>
    <cacheHierarchy uniqueName="[Measures].[Air-Total Tax]" caption="Air-Total Tax" measure="1" displayFolder="" measureGroup="Fact Air Bookings" count="0"/>
    <cacheHierarchy uniqueName="[Measures].[MCO Amount]" caption="MCO Amount" measure="1" displayFolder="" measureGroup="Fact Air Bookings" count="0"/>
    <cacheHierarchy uniqueName="[Measures].[Air-Additional Services Amount]" caption="Air-Additional Services Amount" measure="1" displayFolder="" measureGroup="Fact Air Bookings" count="0"/>
    <cacheHierarchy uniqueName="[Measures].[Air-Total Service Fee]" caption="Air-Total Service Fee" measure="1" displayFolder="" measureGroup="Fact Air Bookings" count="0"/>
    <cacheHierarchy uniqueName="[Measures].[Air-Total Commission]" caption="Air-Total Commission" measure="1" displayFolder="" measureGroup="Fact Air Bookings" count="0"/>
    <cacheHierarchy uniqueName="[Measures].[Insurance Basic]" caption="Insurance Basic" measure="1" displayFolder="" measureGroup="Fact Air Bookings" count="0"/>
    <cacheHierarchy uniqueName="[Measures].[Insurance Upgrade]" caption="Insurance Upgrade" measure="1" displayFolder="" measureGroup="Fact Air Bookings" count="0"/>
    <cacheHierarchy uniqueName="[Measures].[Travel Assist]" caption="Travel Assist" measure="1" displayFolder="" measureGroup="Fact Air Bookings" count="0"/>
    <cacheHierarchy uniqueName="[Measures].[Seat Map Fee]" caption="Seat Map Fee" measure="1" displayFolder="" measureGroup="Fact Air Bookings" count="0"/>
    <cacheHierarchy uniqueName="[Measures].[Air-Total Markups]" caption="Air-Total Markups" measure="1" displayFolder="" measureGroup="Fact Air Bookings" count="0"/>
    <cacheHierarchy uniqueName="[Measures].[Air-Discount]" caption="Air-Discount" measure="1" displayFolder="" measureGroup="Fact Air Bookings" count="0"/>
    <cacheHierarchy uniqueName="[Measures].[Segment Fee]" caption="Segment Fee" measure="1" displayFolder="" measureGroup="Fact Air Bookings" count="0"/>
    <cacheHierarchy uniqueName="[Measures].[Flight Watcher Fees]" caption="Flight Watcher Fees" measure="1" displayFolder="" measureGroup="Fact Air Bookings" count="0"/>
    <cacheHierarchy uniqueName="[Measures].[Air Bookings]" caption="Air Bookings" measure="1" displayFolder="" measureGroup="Fact Air Bookings" count="0"/>
    <cacheHierarchy uniqueName="[Measures].[B Travel Days]" caption="B Travel Days" measure="1" displayFolder="" measureGroup="Fact Air Bookings" count="0"/>
    <cacheHierarchy uniqueName="[Measures].[Air-B Lead Days]" caption="Air-B Lead Days" measure="1" displayFolder="" measureGroup="Fact Air Bookings" count="0"/>
    <cacheHierarchy uniqueName="[Measures].[BPAxs]" caption="BPAxs" measure="1" displayFolder="" measureGroup="Fact Air Bookings" count="0"/>
    <cacheHierarchy uniqueName="[Measures].[BYouth]" caption="BYouth" measure="1" displayFolder="" measureGroup="Fact Air Bookings" count="0"/>
    <cacheHierarchy uniqueName="[Measures].[Car Searches]" caption="Car Searches" measure="1" displayFolder="" measureGroup="Fact Car Searches" count="0"/>
    <cacheHierarchy uniqueName="[Measures].[Price Total]" caption="Price Total" measure="1" displayFolder="" measureGroup="Fact Car Bookings" count="0"/>
    <cacheHierarchy uniqueName="[Measures].[Service Fee]" caption="Service Fee" measure="1" displayFolder="" measureGroup="Fact Car Bookings" count="0"/>
    <cacheHierarchy uniqueName="[Measures].[Commission]" caption="Commission" measure="1" displayFolder="" measureGroup="Fact Car Bookings" count="0"/>
    <cacheHierarchy uniqueName="[Measures].[Insurance]" caption="Insurance" measure="1" displayFolder="" measureGroup="Fact Car Bookings" count="0"/>
    <cacheHierarchy uniqueName="[Measures].[Base Price]" caption="Base Price" measure="1" displayFolder="" measureGroup="Fact Car Bookings" count="0"/>
    <cacheHierarchy uniqueName="[Measures].[Car Bookings]" caption="Car Bookings" measure="1" displayFolder="" measureGroup="Fact Car Bookings" count="0"/>
    <cacheHierarchy uniqueName="[Measures].[Per Day Rate]" caption="Per Day Rate" measure="1" displayFolder="" measureGroup="Fact Car Bookings" count="0"/>
    <cacheHierarchy uniqueName="[Measures].[Car-B Lead Days]" caption="Car-B Lead Days" measure="1" displayFolder="" measureGroup="Fact Car Bookings" count="0"/>
    <cacheHierarchy uniqueName="[Measures].[Markup]" caption="Markup" measure="1" displayFolder="" measureGroup="Fact Car Bookings" count="0"/>
    <cacheHierarchy uniqueName="[Measures].[Discount]" caption="Discount" measure="1" displayFolder="" measureGroup="Fact Car Bookings" count="0"/>
    <cacheHierarchy uniqueName="[Measures].[Rental Days]" caption="Rental Days" measure="1" displayFolder="" measureGroup="Fact Car Bookings" count="0"/>
    <cacheHierarchy uniqueName="[Measures].[Booking Ratio To Parent Period]" caption="Booking Ratio To Parent Period" measure="1" displayFolder="" measureGroup="Fact Air Bookings" count="0"/>
    <cacheHierarchy uniqueName="[Measures].[Booking Ratio to Parent Origin Location]" caption="Booking Ratio to Parent Origin Location" measure="1" displayFolder="" measureGroup="Fact Air Bookings" count="0"/>
    <cacheHierarchy uniqueName="[Measures].[Booking Ratio to Parent Destination Location]" caption="Booking Ratio to Parent Destination Location" measure="1" displayFolder="" measureGroup="Fact Air Bookings" count="0"/>
    <cacheHierarchy uniqueName="[Measures].[Air CR SvB]" caption="Air CR SvB" measure="1" displayFolder="Conversion Rates" count="0" oneField="1">
      <fieldsUsage count="1">
        <fieldUsage x="22"/>
      </fieldsUsage>
    </cacheHierarchy>
    <cacheHierarchy uniqueName="[Measures].[CR HvB]" caption="CR HvB" measure="1" displayFolder="Conversion Rates" count="0"/>
    <cacheHierarchy uniqueName="[Measures].[Avg Commission Per Booking]" caption="Avg Commission Per Booking" measure="1" displayFolder="" measureGroup="Fact Air Bookings" count="0"/>
    <cacheHierarchy uniqueName="[Measures].[Avg Commission Per Pax]" caption="Avg Commission Per Pax" measure="1" displayFolder="" measureGroup="Fact Air Bookings" count="0"/>
    <cacheHierarchy uniqueName="[Measures].[Avg Cost Per Rental]" caption="Avg Cost Per Rental" measure="1" displayFolder="" measureGroup="Fact Car Bookings" count="0"/>
    <cacheHierarchy uniqueName="[Measures].[Avg SF Per PAX]" caption="Avg SF Per PAX" measure="1" displayFolder="" measureGroup="Fact Air Bookings" count="0"/>
    <cacheHierarchy uniqueName="[Measures].[Avg Price Per PAX]" caption="Avg Price Per PAX" measure="1" displayFolder="" measureGroup="Fact Air Bookings" count="0"/>
    <cacheHierarchy uniqueName="[Measures].[Avg Pax]" caption="Avg Pax" measure="1" displayFolder="" measureGroup="Fact Air Bookings" count="0"/>
    <cacheHierarchy uniqueName="[Measures].[Avg Price Per Booking]" caption="Avg Price Per Booking" measure="1" displayFolder="" measureGroup="Fact Air Bookings" count="0"/>
    <cacheHierarchy uniqueName="[Measures].[Avg Search Lead Days]" caption="Avg Search Lead Days" measure="1" displayFolder="" measureGroup="Fact Air Searches" count="0"/>
    <cacheHierarchy uniqueName="[Measures].[Avg Search Travel Days]" caption="Avg Search Travel Days" measure="1" displayFolder="" measureGroup="Fact Air Searches" count="0"/>
    <cacheHierarchy uniqueName="[Measures].[Avg SF Per Booking]" caption="Avg SF Per Booking" measure="1" displayFolder="" measureGroup="Fact Air Bookings" count="0"/>
    <cacheHierarchy uniqueName="[Measures].[Avg MCO Per Booking]" caption="Avg MCO Per Booking" measure="1" displayFolder="" measureGroup="Fact Air Bookings" count="0"/>
    <cacheHierarchy uniqueName="[Measures].[Avg MCO Per PAX]" caption="Avg MCO Per PAX" measure="1" displayFolder="" measureGroup="Fact Air Bookings" count="0"/>
    <cacheHierarchy uniqueName="[Measures].[Air-Avg Booking Lead Days]" caption="Air-Avg Booking Lead Days" measure="1" displayFolder="" measureGroup="Fact Air Bookings" count="0"/>
    <cacheHierarchy uniqueName="[Measures].[Avg Booking Travel Days]" caption="Avg Booking Travel Days" measure="1" displayFolder="" measureGroup="Fact Air Bookings" count="0"/>
    <cacheHierarchy uniqueName="[Measures].[Air-Year Over Year Growth Bookings]" caption="Air-Year Over Year Growth Bookings" measure="1" displayFolder="Growth Over Time-Air" count="0"/>
    <cacheHierarchy uniqueName="[Measures].[Air-Week Over Week Growth Bookings]" caption="Air-Week Over Week Growth Bookings" measure="1" displayFolder="Growth Over Time-Air" count="0"/>
    <cacheHierarchy uniqueName="[Measures].[Air-Month Over Month Growth Bookings]" caption="Air-Month Over Month Growth Bookings" measure="1" displayFolder="Growth Over Time-Air" count="0"/>
    <cacheHierarchy uniqueName="[Measures].[Air-Month Over Last Year Month Growth Bookings]" caption="Air-Month Over Last Year Month Growth Bookings" measure="1" displayFolder="Growth Over Time-Air" count="0"/>
    <cacheHierarchy uniqueName="[Measures].[YTD-Bookings]" caption="YTD-Bookings" measure="1" displayFolder="Growth Over Time-Air" count="0"/>
    <cacheHierarchy uniqueName="[Measures].[RPT]" caption="RPT" measure="1" displayFolder="" measureGroup="Fact Air Bookings" count="0"/>
    <cacheHierarchy uniqueName="[Measures].[Air Revenue]" caption="Air Revenue" measure="1" displayFolder="" measureGroup="Fact Air Bookings" count="0"/>
    <cacheHierarchy uniqueName="[Measures].[MTD-Bookings]" caption="MTD-Bookings" measure="1" displayFolder="Growth Over Time-Air" count="0"/>
    <cacheHierarchy uniqueName="[Measures].[Car Avg Rental Days]" caption="Car Avg Rental Days" measure="1" displayFolder="" measureGroup="Fact Car Bookings" count="0"/>
    <cacheHierarchy uniqueName="[Measures].[Car CR SvB]" caption="Car CR SvB" measure="1" displayFolder="Conversion Rates" count="0"/>
    <cacheHierarchy uniqueName="[Measures].[Car-Avg Booking Lead Days]" caption="Car-Avg Booking Lead Days" measure="1" displayFolder="" measureGroup="Fact Car Bookings" count="0"/>
    <cacheHierarchy uniqueName="[Measures].[Car-Attachment Rate]" caption="Car-Attachment Rate" measure="1" displayFolder="" measureGroup="Fact Car Bookings" count="0"/>
    <cacheHierarchy uniqueName="[Measures].[Car-Month Over Month Growth Bookings]" caption="Car-Month Over Month Growth Bookings" measure="1" displayFolder="Growth Over Time-Car" count="0"/>
    <cacheHierarchy uniqueName="[Measures].[Car-Week Over Week Growth Bookings]" caption="Car-Week Over Week Growth Bookings" measure="1" displayFolder="Growth Over Time-Car" count="0"/>
    <cacheHierarchy uniqueName="[Measures].[Car-Year Over Year Growth Bookings]" caption="Car-Year Over Year Growth Bookings" measure="1" displayFolder="Growth Over Time-Car" count="0"/>
    <cacheHierarchy uniqueName="[Measures].[Avg Per Day Rate]" caption="Avg Per Day Rate" measure="1" displayFolder="" measureGroup="Fact Car Bookings" count="0"/>
    <cacheHierarchy uniqueName="[Measures].[Hotel CR SvB]" caption="Hotel CR SvB" measure="1" displayFolder="Conversion Rates" count="0"/>
    <cacheHierarchy uniqueName="[Measures].[Avg Nights Per Booking]" caption="Avg Nights Per Booking" measure="1" displayFolder="" measureGroup="Fact Hotel Bookings" count="0"/>
    <cacheHierarchy uniqueName="[Measures].[Avg Lead Days Per Search]" caption="Avg Lead Days Per Search" measure="1" displayFolder="" measureGroup="Fact Hotel Searches" count="0"/>
    <cacheHierarchy uniqueName="[Measures].[Avg Nights Per Search]" caption="Avg Nights Per Search" measure="1" displayFolder="" measureGroup="Fact Hotel Searches" count="0"/>
    <cacheHierarchy uniqueName="[Measures].[Avg Gross Margin]" caption="Avg Gross Margin" measure="1" displayFolder="" measureGroup="Fact Hotel Bookings" count="0"/>
    <cacheHierarchy uniqueName="[Measures].[Avg Net Margin]" caption="Avg Net Margin" measure="1" displayFolder="" measureGroup="Fact Hotel Bookings" count="0"/>
    <cacheHierarchy uniqueName="[Measures].[Hotel-Avg Lead Days Per Booking]" caption="Hotel-Avg Lead Days Per Booking" measure="1" displayFolder="" measureGroup="Fact Hotel Bookings" count="0"/>
    <cacheHierarchy uniqueName="[Measures].[Hotel-Year Over Year Growth Bookings]" caption="Hotel-Year Over Year Growth Bookings" measure="1" displayFolder="Growth Over Time-Hotel" count="0"/>
    <cacheHierarchy uniqueName="[Measures].[Hotel-Week Over Week Growth Bookings]" caption="Hotel-Week Over Week Growth Bookings" measure="1" displayFolder="Growth Over Time-Hotel" count="0"/>
    <cacheHierarchy uniqueName="[Measures].[Hotel-Month Over Month Growth Bookings]" caption="Hotel-Month Over Month Growth Bookings" measure="1" displayFolder="Growth Over Time-Hotel" count="0"/>
    <cacheHierarchy uniqueName="[Measures].[Transaction ID]" caption="Transaction ID" measure="1" displayFolder="" measureGroup="Fact Air Bookings" count="0" hidden="1"/>
    <cacheHierarchy uniqueName="[Measures].[Parent TID]" caption="Parent TID" measure="1" displayFolder="" measureGroup="Fact Car Bookings" count="0" hidden="1"/>
    <cacheHierarchy uniqueName="[Measures].[Air-Year over Year Growth %]" caption="Air-Year over Year Growth %" measure="1" displayFolder="Growth Over Time-Air" count="0" hidden="1"/>
    <cacheHierarchy uniqueName="[Measures].[Air-Week over Week Growth %]" caption="Air-Week over Week Growth %" measure="1" displayFolder="Growth Over Time-Air" count="0" hidden="1"/>
    <cacheHierarchy uniqueName="[Measures].[Air-Month over Month Growth %]" caption="Air-Month over Month Growth %" measure="1" displayFolder="Growth Over Time-Air" count="0" hidden="1"/>
    <cacheHierarchy uniqueName="[Measures].[Car-Month over Month Growth %]" caption="Car-Month over Month Growth %" measure="1" displayFolder="Growth Over Time-Car" count="0" hidden="1"/>
    <cacheHierarchy uniqueName="[Measures].[Car-Week over Week Growth %]" caption="Car-Week over Week Growth %" measure="1" displayFolder="Growth Over Time-Car" count="0" hidden="1"/>
    <cacheHierarchy uniqueName="[Measures].[Car-Year over Year Growth %]" caption="Car-Year over Year Growth %" measure="1" displayFolder="Growth Over Time-Car" count="0" hidden="1"/>
    <cacheHierarchy uniqueName="[Measures].[Hotel-Year over Year Growth %]" caption="Hotel-Year over Year Growth %" measure="1" displayFolder="Growth Over Time-Hotel" count="0" hidden="1"/>
    <cacheHierarchy uniqueName="[Measures].[Hotel-Week over Week Growth %]" caption="Hotel-Week over Week Growth %" measure="1" displayFolder="Growth Over Time-Hotel" count="0" hidden="1"/>
    <cacheHierarchy uniqueName="[Measures].[Hotel-Month over Month Growth %]" caption="Hotel-Month over Month Growth %" measure="1" displayFolder="Growth Over Time-Hotel" count="0" hidden="1"/>
    <cacheHierarchy uniqueName="[Measures].[___Conv Ratio compared to Last Month Value]" caption="Conv Ratio compared to Last Month" measure="1" displayFolder="" measureGroup="Fact Air Searches" count="0" hidden="1"/>
    <cacheHierarchy uniqueName="[Measures].[Conv Ratio compared to Last Month Goal]" caption="Conv Ratio compared to Last Month (Goal)" measure="1" displayFolder="" measureGroup="Fact Air Searches" count="0" hidden="1"/>
    <cacheHierarchy uniqueName="[Measures].[Conv Ratio compared to Last Month Status]" caption="Conv Ratio compared to Last Month (Status)" measure="1" iconSet="10" displayFolder="" measureGroup="Fact Air Searches" count="0" hidden="1"/>
    <cacheHierarchy uniqueName="[Measures].[Conv Ratio compared to Last Month Trend]" caption="Conv Ratio compared to Last Month (Trend)" measure="1" iconSet="10" displayFolder="" measureGroup="Fact Air Searches" count="0" hidden="1"/>
    <cacheHierarchy uniqueName="[Measures].[___Conv Ratio compared to Last week Day Value]" caption="Conv Ratio compared to Last week Day" measure="1" displayFolder="" measureGroup="Fact Air Searches" count="0" hidden="1"/>
    <cacheHierarchy uniqueName="[Measures].[Conv Ratio compared to Last week Day Goal]" caption="Conv Ratio compared to Last week Day (Goal)" measure="1" displayFolder="" measureGroup="Fact Air Searches" count="0" hidden="1"/>
    <cacheHierarchy uniqueName="[Measures].[Conv Ratio compared to Last week Day Status]" caption="Conv Ratio compared to Last week Day (Status)" measure="1" iconSet="10" displayFolder="" measureGroup="Fact Air Searches" count="0" hidden="1"/>
    <cacheHierarchy uniqueName="[Measures].[Conv Ratio compared to Last week Day Trend]" caption="Conv Ratio compared to Last week Day (Trend)" measure="1" iconSet="10" displayFolder="" measureGroup="Fact Air Searches" count="0" hidden="1"/>
  </cacheHierarchies>
  <kpis count="2">
    <kpi uniqueName="Conv Ratio compared to Last Month" caption="Conv Ratio compared to Last Month" displayFolder="Conversion Ratio Trend" measureGroup="Fact Air Searches" parent="" value="[Measures].[Air CR SvB]" goal="[Measures].[Conv Ratio compared to Last Month Goal]" status="[Measures].[Conv Ratio compared to Last Month Status]" trend="[Measures].[Conv Ratio compared to Last Month Trend]" weight=""/>
    <kpi uniqueName="Conv Ratio compared to Last week Day" caption="Conv Ratio compared to Last week Day" displayFolder="Conversion Ratio Trend" measureGroup="Fact Air Searches" parent="" value="[Measures].[Air CR SvB]" goal="[Measures].[Conv Ratio compared to Last week Day Goal]" status="[Measures].[Conv Ratio compared to Last week Day Status]" trend="[Measures].[Conv Ratio compared to Last week Day Trend]" weight=""/>
  </kpis>
  <dimensions count="44">
    <dimension name="_Affiliates" uniqueName="[_Affiliates]" caption="_Affiliates"/>
    <dimension name="_Application Type" uniqueName="[_Application Type]" caption="_Application Type"/>
    <dimension name="_GDS" uniqueName="[_GDS]" caption="_GDS"/>
    <dimension name="_Hour" uniqueName="[_Hour]" caption="_Hour"/>
    <dimension name="_IP Region" uniqueName="[_IP Region]" caption="_IP Region"/>
    <dimension name="_Lead Days" uniqueName="[_Lead Days]" caption="_Lead Days"/>
    <dimension name="_Portal" uniqueName="[_Portal]" caption="_Portal"/>
    <dimension name="_Transaction Date" uniqueName="[_Transaction Date]" caption="_Transaction Date"/>
    <dimension name="_Web Servers" uniqueName="[_Web Servers]" caption="_Web Servers"/>
    <dimension name="Air Data Source ID" uniqueName="[Air Data Source ID]" caption="Air Data Source ID"/>
    <dimension name="Air Departure Date" uniqueName="[Air Departure Date]" caption="Air Departure Date"/>
    <dimension name="Air Destination" uniqueName="[Air Destination]" caption="Air Destination"/>
    <dimension name="Air HC or LC OnD" uniqueName="[Air HC or LC OnD]" caption="Air HC or LC OnD"/>
    <dimension name="Air No Of Pax" uniqueName="[Air No Of Pax]" caption="Air No Of Pax"/>
    <dimension name="Air OnD" uniqueName="[Air OnD]" caption="Air OnD"/>
    <dimension name="Air Origin" uniqueName="[Air Origin]" caption="Air Origin"/>
    <dimension name="Air Origin Country Destination Country" uniqueName="[Air Origin Country Destination Country]" caption="Air Origin Country Destination Country"/>
    <dimension name="Air Origin State Destination State" uniqueName="[Air Origin State Destination State]" caption="Air Origin State Destination State"/>
    <dimension name="Air Pax Group" uniqueName="[Air Pax Group]" caption="Air Pax Group"/>
    <dimension name="Air Return Date" uniqueName="[Air Return Date]" caption="Air Return Date"/>
    <dimension name="Air Return Destination" uniqueName="[Air Return Destination]" caption="Air Return Destination"/>
    <dimension name="Air Return Origin" uniqueName="[Air Return Origin]" caption="Air Return Origin"/>
    <dimension name="Air Ticketing PCC" uniqueName="[Air Ticketing PCC]" caption="Air Ticketing PCC"/>
    <dimension name="Air Travel Days" uniqueName="[Air Travel Days]" caption="Air Travel Days"/>
    <dimension name="Air Trip Type" uniqueName="[Air Trip Type]" caption="Air Trip Type"/>
    <dimension name="Browser" uniqueName="[Browser]" caption="Browser"/>
    <dimension name="Check In Date Time" uniqueName="[Check In Date Time]" caption="Check In Date Time"/>
    <dimension name="Check Out Date Time" uniqueName="[Check Out Date Time]" caption="Check Out Date Time"/>
    <dimension name="Drop Off Date" uniqueName="[Drop Off Date]" caption="Drop Off Date"/>
    <dimension name="Drop Off Location" uniqueName="[Drop Off Location]" caption="Drop Off Location"/>
    <dimension name="Flight Cabin" uniqueName="[Flight Cabin]" caption="Flight Cabin"/>
    <dimension name="Hotel Brands" uniqueName="[Hotel Brands]" caption="Hotel Brands"/>
    <dimension name="Hotel Locations" uniqueName="[Hotel Locations]" caption="Hotel Locations"/>
    <dimension name="Hotel Sub Affiliates" uniqueName="[Hotel Sub Affiliates]" caption="Hotel Sub Affiliates"/>
    <dimension name="Internal Campaign" uniqueName="[Internal Campaign]" caption="Internal Campaign"/>
    <dimension name="Is Agent Booking" uniqueName="[Is Agent Booking]" caption="Is Agent Booking"/>
    <dimension name="Keywords" uniqueName="[Keywords]" caption="Keywords"/>
    <dimension measure="1" name="Measures" uniqueName="[Measures]" caption="Measures"/>
    <dimension name="Operating System" uniqueName="[Operating System]" caption="Operating System"/>
    <dimension name="Pick Up Date" uniqueName="[Pick Up Date]" caption="Pick Up Date"/>
    <dimension name="Pick Up Location" uniqueName="[Pick Up Location]" caption="Pick Up Location"/>
    <dimension name="Product Type" uniqueName="[Product Type]" caption="Product Type"/>
    <dimension name="Touch Point" uniqueName="[Touch Point]" caption="Touch Point"/>
    <dimension name="YMS Slab" uniqueName="[YMS Slab]" caption="YMS Slab"/>
  </dimensions>
  <measureGroups count="7">
    <measureGroup name="Fact Affiliate Hits" caption="Fact Affiliate Hits"/>
    <measureGroup name="Fact Air Bookings" caption="Fact Air Bookings"/>
    <measureGroup name="Fact Air Searches" caption="Fact Air Searches"/>
    <measureGroup name="Fact Car Bookings" caption="Fact Car Bookings"/>
    <measureGroup name="Fact Car Searches" caption="Fact Car Searches"/>
    <measureGroup name="Fact Hotel Bookings" caption="Fact Hotel Bookings"/>
    <measureGroup name="Fact Hotel Searches" caption="Fact Hotel Searches"/>
  </measureGroups>
  <maps count="123">
    <map measureGroup="0" dimension="0"/>
    <map measureGroup="0" dimension="1"/>
    <map measureGroup="0" dimension="3"/>
    <map measureGroup="0" dimension="6"/>
    <map measureGroup="0" dimension="7"/>
    <map measureGroup="0" dimension="25"/>
    <map measureGroup="0" dimension="36"/>
    <map measureGroup="0" dimension="38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0"/>
    <map measureGroup="1" dimension="11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1"/>
    <map measureGroup="1" dimension="23"/>
    <map measureGroup="1" dimension="24"/>
    <map measureGroup="1" dimension="25"/>
    <map measureGroup="1" dimension="30"/>
    <map measureGroup="1" dimension="34"/>
    <map measureGroup="1" dimension="35"/>
    <map measureGroup="1" dimension="36"/>
    <map measureGroup="1" dimension="38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3"/>
    <map measureGroup="2" dimension="24"/>
    <map measureGroup="2" dimension="25"/>
    <map measureGroup="2" dimension="30"/>
    <map measureGroup="2" dimension="34"/>
    <map measureGroup="2" dimension="35"/>
    <map measureGroup="2" dimension="36"/>
    <map measureGroup="2" dimension="38"/>
    <map measureGroup="2" dimension="43"/>
    <map measureGroup="3" dimension="0"/>
    <map measureGroup="3" dimension="1"/>
    <map measureGroup="3" dimension="2"/>
    <map measureGroup="3" dimension="3"/>
    <map measureGroup="3" dimension="6"/>
    <map measureGroup="3" dimension="7"/>
    <map measureGroup="3" dimension="8"/>
    <map measureGroup="3" dimension="11"/>
    <map measureGroup="3" dimension="15"/>
    <map measureGroup="3" dimension="28"/>
    <map measureGroup="3" dimension="29"/>
    <map measureGroup="3" dimension="35"/>
    <map measureGroup="3" dimension="39"/>
    <map measureGroup="3" dimension="40"/>
    <map measureGroup="3" dimension="42"/>
    <map measureGroup="4" dimension="0"/>
    <map measureGroup="4" dimension="1"/>
    <map measureGroup="4" dimension="3"/>
    <map measureGroup="4" dimension="6"/>
    <map measureGroup="4" dimension="7"/>
    <map measureGroup="4" dimension="8"/>
    <map measureGroup="4" dimension="28"/>
    <map measureGroup="4" dimension="29"/>
    <map measureGroup="4" dimension="39"/>
    <map measureGroup="4" dimension="40"/>
    <map measureGroup="5" dimension="0"/>
    <map measureGroup="5" dimension="1"/>
    <map measureGroup="5" dimension="2"/>
    <map measureGroup="5" dimension="4"/>
    <map measureGroup="5" dimension="5"/>
    <map measureGroup="5" dimension="6"/>
    <map measureGroup="5" dimension="7"/>
    <map measureGroup="5" dimension="8"/>
    <map measureGroup="5" dimension="11"/>
    <map measureGroup="5" dimension="15"/>
    <map measureGroup="5" dimension="26"/>
    <map measureGroup="5" dimension="27"/>
    <map measureGroup="5" dimension="31"/>
    <map measureGroup="5" dimension="32"/>
    <map measureGroup="5" dimension="33"/>
    <map measureGroup="5" dimension="35"/>
    <map measureGroup="5" dimension="42"/>
    <map measureGroup="6" dimension="0"/>
    <map measureGroup="6" dimension="1"/>
    <map measureGroup="6" dimension="4"/>
    <map measureGroup="6" dimension="5"/>
    <map measureGroup="6" dimension="6"/>
    <map measureGroup="6" dimension="7"/>
    <map measureGroup="6" dimension="8"/>
    <map measureGroup="6" dimension="26"/>
    <map measureGroup="6" dimension="27"/>
    <map measureGroup="6" dimension="31"/>
    <map measureGroup="6" dimension="32"/>
    <map measureGroup="6" dimension="33"/>
    <map measureGroup="6" dimension="4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711657291664" createdVersion="7" refreshedVersion="7" minRefreshableVersion="3" recordCount="340" xr:uid="{1FFA9FE7-5895-4B17-99A2-FE6E658FDA12}">
  <cacheSource type="worksheet">
    <worksheetSource ref="A1:F341" sheet="SEM Revenue"/>
  </cacheSource>
  <cacheFields count="6">
    <cacheField name="OriginCountryName" numFmtId="0">
      <sharedItems/>
    </cacheField>
    <cacheField name="OriginCountry" numFmtId="0">
      <sharedItems/>
    </cacheField>
    <cacheField name="DestCountryName" numFmtId="0">
      <sharedItems containsBlank="1"/>
    </cacheField>
    <cacheField name="DestCountry" numFmtId="0">
      <sharedItems containsBlank="1" count="179">
        <s v="US"/>
        <s v="MX"/>
        <s v="DO"/>
        <s v="SV"/>
        <s v="TR"/>
        <s v="CO"/>
        <s v="PH"/>
        <s v="MA"/>
        <s v="ES"/>
        <s v="IT"/>
        <s v="EG"/>
        <s v="UA"/>
        <s v="EC"/>
        <s v="JM"/>
        <s v="AL"/>
        <s v="JO"/>
        <s v="HN"/>
        <s v="FR"/>
        <s v="PK"/>
        <s v="BR"/>
        <s v="GR"/>
        <s v="DE"/>
        <s v="LB"/>
        <s v="GT"/>
        <s v="KE"/>
        <s v="HT"/>
        <s v="IN"/>
        <s v="PE"/>
        <s v="CA"/>
        <s v="PL"/>
        <s v="IR"/>
        <s v="NG"/>
        <s v="HR"/>
        <s v="PT"/>
        <s v="GB"/>
        <s v="IQ"/>
        <s v="MK"/>
        <s v="RU"/>
        <s v="AE"/>
        <s v="IL"/>
        <s v="GN"/>
        <s v="BS"/>
        <s v="CR"/>
        <s v="RS"/>
        <s v="BD"/>
        <s v="BA"/>
        <s v="ET"/>
        <s v="NI"/>
        <s v="VI"/>
        <s v="BG"/>
        <s v="GH"/>
        <s v="CM"/>
        <s v="GE"/>
        <s v="RO"/>
        <s v="KR"/>
        <s v="XK"/>
        <s v="SL"/>
        <s v="ME"/>
        <s v="AF"/>
        <s v="MD"/>
        <s v="CD"/>
        <s v="AM"/>
        <s v="CI"/>
        <s v="UZ"/>
        <s v="ZA"/>
        <s v="SD"/>
        <s v="IE"/>
        <s v="DK"/>
        <s v="LR"/>
        <s v="ML"/>
        <s v="HU"/>
        <s v="LT"/>
        <s v="AW"/>
        <s v="SE"/>
        <s v="AR"/>
        <s v="NZ"/>
        <s v="GY"/>
        <s v="SN"/>
        <s v="CH"/>
        <s v="BO"/>
        <s v="NL"/>
        <s v="TN"/>
        <s v="PA"/>
        <s v="AU"/>
        <s v="TZ"/>
        <s v="NP"/>
        <s v="TH"/>
        <s v="SO"/>
        <s v="CZ"/>
        <s v="IS"/>
        <s v="JP"/>
        <s v="CN"/>
        <s v="DZ"/>
        <s v="BE"/>
        <s v="BY"/>
        <s v="BZ"/>
        <s v="UY"/>
        <s v="TG"/>
        <s v="KZ"/>
        <s v="AN"/>
        <s v="ID"/>
        <s v="SA"/>
        <s v="LV"/>
        <s v="CV"/>
        <s v="BI"/>
        <s v="UG"/>
        <s v="MN"/>
        <s v="BF"/>
        <s v="PF"/>
        <s v="KG"/>
        <s v="RW"/>
        <s v="CY"/>
        <s v="NE"/>
        <s v="GA"/>
        <s v="TC"/>
        <s v="SI"/>
        <s v="BJ"/>
        <s v="DM"/>
        <s v="TJ"/>
        <s v="ER"/>
        <s v="ZW"/>
        <s v="AT"/>
        <s v="LC"/>
        <s v="GM"/>
        <s v="FI"/>
        <s v="MW"/>
        <s v="EE"/>
        <s v="PY"/>
        <s v="AZ"/>
        <s v="CF"/>
        <s v="AG"/>
        <s v="KH"/>
        <s v="NO"/>
        <s v="TW"/>
        <s v="VN"/>
        <s v="VG"/>
        <s v="LK"/>
        <s v="MR"/>
        <s v="KW"/>
        <s v="MT"/>
        <s v="BB"/>
        <s v="CU"/>
        <s v="LS"/>
        <m/>
        <s v="HK"/>
        <s v="CG"/>
        <s v="CL"/>
        <s v="ZM"/>
        <s v="GU"/>
        <s v="VC"/>
        <s v="MG"/>
        <s v="PG"/>
        <s v="QA"/>
        <s v="KY"/>
        <s v="BH"/>
        <s v="MV"/>
        <s v="GD"/>
        <s v="GP"/>
        <s v="KN"/>
        <s v="TT"/>
        <s v="OM"/>
        <s v="MZ"/>
        <s v="BM"/>
        <s v="LA"/>
        <s v="AS"/>
        <s v="SG"/>
        <s v="DJ"/>
        <s v="BW"/>
        <s v="AO"/>
        <s v="GQ"/>
        <s v="SK"/>
        <s v="WS"/>
        <s v="MY"/>
        <s v="MM"/>
        <s v="TD"/>
        <s v="NA"/>
        <s v="MO"/>
        <s v="MP"/>
        <s v="FM"/>
      </sharedItems>
    </cacheField>
    <cacheField name="Platform" numFmtId="0">
      <sharedItems/>
    </cacheField>
    <cacheField name="FP_TotalRevenueUSD" numFmtId="0">
      <sharedItems containsSemiMixedTypes="0" containsString="0" containsNumber="1" minValue="29.68" maxValue="1930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y Warner" refreshedDate="44376.425179282407" backgroundQuery="1" createdVersion="7" refreshedVersion="7" minRefreshableVersion="3" recordCount="0" supportSubquery="1" supportAdvancedDrill="1" xr:uid="{5DD7251B-6861-4E55-9722-A23499B48712}">
  <cacheSource type="external" connectionId="1"/>
  <cacheFields count="35">
    <cacheField name="[_Lead Days].[Period].[Days Group]" caption="Days Group" numFmtId="0" hierarchy="13" level="1">
      <sharedItems containsSemiMixedTypes="0" containsString="0"/>
    </cacheField>
    <cacheField name="[_Lead Days].[Period].[Days]" caption="Days" numFmtId="0" hierarchy="13" level="2">
      <sharedItems containsSemiMixedTypes="0" containsString="0"/>
    </cacheField>
    <cacheField name="[_Lead Days].[Period].[Days].[Days Group]" caption="Days Group" propertyName="Days Group" numFmtId="0" hierarchy="13" level="2" memberPropertyField="1">
      <sharedItems containsSemiMixedTypes="0" containsString="0"/>
    </cacheField>
    <cacheField name="[_Portal].[Portal].[Portal Group]" caption="Portal Group" numFmtId="0" hierarchy="14" level="1">
      <sharedItems containsSemiMixedTypes="0" containsString="0"/>
    </cacheField>
    <cacheField name="[_Portal].[Portal].[Portals]" caption="Portals" numFmtId="0" hierarchy="14" level="2">
      <sharedItems containsSemiMixedTypes="0" containsString="0"/>
    </cacheField>
    <cacheField name="[_Portal].[Portal].[Portals].[Portal Group]" caption="Portal Group" propertyName="Portal Group" numFmtId="0" hierarchy="14" level="2" memberPropertyField="1">
      <sharedItems containsSemiMixedTypes="0" containsString="0"/>
    </cacheField>
    <cacheField name="[_Transaction Date].[Transaction Date].[Year]" caption="Year" numFmtId="0" hierarchy="23" level="1">
      <sharedItems containsSemiMixedTypes="0" containsString="0"/>
    </cacheField>
    <cacheField name="[_Transaction Date].[Transaction Date].[Quarter]" caption="Quarter" numFmtId="0" hierarchy="23" level="2">
      <sharedItems containsSemiMixedTypes="0" containsString="0"/>
    </cacheField>
    <cacheField name="[_Transaction Date].[Transaction Date].[Month]" caption="Month" numFmtId="0" hierarchy="23" level="3">
      <sharedItems containsSemiMixedTypes="0" containsString="0"/>
    </cacheField>
    <cacheField name="[_Transaction Date].[Transaction Date].[Week]" caption="Week" numFmtId="0" hierarchy="23" level="4">
      <sharedItems containsSemiMixedTypes="0" containsString="0"/>
    </cacheField>
    <cacheField name="[_Transaction Date].[Transaction Date].[Date]" caption="Date" numFmtId="0" hierarchy="23" level="5">
      <sharedItems containsSemiMixedTypes="0" containsString="0"/>
    </cacheField>
    <cacheField name="[_Transaction Date].[Transaction Date].[Quarter].[Year Num]" caption="Year Num" propertyName="Year Num" numFmtId="0" hierarchy="23" level="2" memberPropertyField="1">
      <sharedItems containsSemiMixedTypes="0" containsString="0"/>
    </cacheField>
    <cacheField name="[_Transaction Date].[Transaction Date].[Month].[Quarter Num Of Year]" caption="Quarter Num Of Year" propertyName="Quarter Num Of Year" numFmtId="0" hierarchy="23" level="3" memberPropertyField="1">
      <sharedItems containsSemiMixedTypes="0" containsString="0"/>
    </cacheField>
    <cacheField name="[_Transaction Date].[Transaction Date].[Week].[Month Num Of Year]" caption="Month Num Of Year" propertyName="Month Num Of Year" numFmtId="0" hierarchy="23" level="4" memberPropertyField="1">
      <sharedItems containsSemiMixedTypes="0" containsString="0"/>
    </cacheField>
    <cacheField name="[_Transaction Date].[Transaction Date].[Date].[Day]" caption="Day" propertyName="Day" numFmtId="0" hierarchy="23" level="5" memberPropertyField="1">
      <sharedItems containsSemiMixedTypes="0" containsString="0"/>
    </cacheField>
    <cacheField name="[_Transaction Date].[Transaction Date].[Date].[Full Date]" caption="Full Date" propertyName="Full Date" numFmtId="0" hierarchy="23" level="5" memberPropertyField="1">
      <sharedItems containsSemiMixedTypes="0" containsString="0"/>
    </cacheField>
    <cacheField name="[_Transaction Date].[Transaction Date].[Date].[Is US Civil Holiday]" caption="Is US Civil Holiday" propertyName="Is US Civil Holiday" numFmtId="0" hierarchy="23" level="5" memberPropertyField="1">
      <sharedItems containsSemiMixedTypes="0" containsString="0"/>
    </cacheField>
    <cacheField name="[_Transaction Date].[Transaction Date].[Date].[Is Weekday]" caption="Is Weekday" propertyName="Is Weekday" numFmtId="0" hierarchy="23" level="5" memberPropertyField="1">
      <sharedItems containsSemiMixedTypes="0" containsString="0"/>
    </cacheField>
    <cacheField name="[_Transaction Date].[Transaction Date].[Date].[Month]" caption="Month" propertyName="Month" numFmtId="0" hierarchy="23" level="5" memberPropertyField="1">
      <sharedItems containsSemiMixedTypes="0" containsString="0"/>
    </cacheField>
    <cacheField name="[_Transaction Date].[Transaction Date].[Date].[Report Date]" caption="Report Date" propertyName="Report Date" numFmtId="0" hierarchy="23" level="5" memberPropertyField="1">
      <sharedItems containsSemiMixedTypes="0" containsString="0"/>
    </cacheField>
    <cacheField name="[_Transaction Date].[Transaction Date].[Date].[Week]" caption="Week" propertyName="Week" numFmtId="0" hierarchy="23" level="5" memberPropertyField="1">
      <sharedItems containsSemiMixedTypes="0" containsString="0"/>
    </cacheField>
    <cacheField name="[_Transaction Date].[Transaction Date].[Date].[Week Number]" caption="Week Number" propertyName="Week Number" numFmtId="0" hierarchy="23" level="5" memberPropertyField="1">
      <sharedItems containsSemiMixedTypes="0" containsString="0"/>
    </cacheField>
    <cacheField name="[_Transaction Date].[Transaction Date].[Date].[Weekday]" caption="Weekday" propertyName="Weekday" numFmtId="0" hierarchy="23" level="5" memberPropertyField="1">
      <sharedItems containsSemiMixedTypes="0" containsString="0"/>
    </cacheField>
    <cacheField name="[_Transaction Date].[Transaction Date].[Date].[Year]" caption="Year" propertyName="Year" numFmtId="0" hierarchy="23" level="5" memberPropertyField="1">
      <sharedItems containsSemiMixedTypes="0" containsString="0"/>
    </cacheField>
    <cacheField name="[Air Actual Destination].[Country].[Country]" caption="Country" numFmtId="0" hierarchy="35" level="1" mappingCount="1">
      <sharedItems count="211">
        <s v="[Air Actual Destination].[Country].&amp;[AF]" c="Afghanistan" cp="1">
          <x/>
        </s>
        <s v="[Air Actual Destination].[Country].&amp;[AL]" c="Albania" cp="1">
          <x v="1"/>
        </s>
        <s v="[Air Actual Destination].[Country].&amp;[DZ]" c="Algeria" cp="1">
          <x v="2"/>
        </s>
        <s v="[Air Actual Destination].[Country].&amp;[AS]" c="American Samoa" cp="1">
          <x v="3"/>
        </s>
        <s v="[Air Actual Destination].[Country].&amp;[AO]" c="Angola" cp="1">
          <x v="2"/>
        </s>
        <s v="[Air Actual Destination].[Country].&amp;[AI]" c="Anguilla" cp="1">
          <x v="4"/>
        </s>
        <s v="[Air Actual Destination].[Country].&amp;[AG]" c="Antigua and Barbuda" cp="1">
          <x v="4"/>
        </s>
        <s v="[Air Actual Destination].[Country].&amp;[AR]" c="Argentina" cp="1">
          <x v="5"/>
        </s>
        <s v="[Air Actual Destination].[Country].&amp;[AM]" c="Armenia" cp="1">
          <x/>
        </s>
        <s v="[Air Actual Destination].[Country].&amp;[AW]" c="Aruba" cp="1">
          <x v="4"/>
        </s>
        <s v="[Air Actual Destination].[Country].&amp;[AU]" c="Australia" cp="1">
          <x v="3"/>
        </s>
        <s v="[Air Actual Destination].[Country].&amp;[AT]" c="Austria" cp="1">
          <x v="1"/>
        </s>
        <s v="[Air Actual Destination].[Country].&amp;[AZ]" c="Azerbaijan" cp="1">
          <x/>
        </s>
        <s v="[Air Actual Destination].[Country].&amp;[BH]" c="Bahrain" cp="1">
          <x v="6"/>
        </s>
        <s v="[Air Actual Destination].[Country].&amp;[BD]" c="Bangladesh" cp="1">
          <x/>
        </s>
        <s v="[Air Actual Destination].[Country].&amp;[BB]" c="Barbados" cp="1">
          <x v="4"/>
        </s>
        <s v="[Air Actual Destination].[Country].&amp;[BY]" c="Belarus" cp="1">
          <x v="1"/>
        </s>
        <s v="[Air Actual Destination].[Country].&amp;[BE]" c="Belgium" cp="1">
          <x v="1"/>
        </s>
        <s v="[Air Actual Destination].[Country].&amp;[BZ]" c="Belize" cp="1">
          <x v="7"/>
        </s>
        <s v="[Air Actual Destination].[Country].&amp;[BJ]" c="Benin" cp="1">
          <x v="2"/>
        </s>
        <s v="[Air Actual Destination].[Country].&amp;[BM]" c="Bermuda" cp="1">
          <x v="8"/>
        </s>
        <s v="[Air Actual Destination].[Country].&amp;[BO]" c="Bolivia" cp="1">
          <x v="5"/>
        </s>
        <s v="[Air Actual Destination].[Country].&amp;[BA]" c="Bosnia and Herzegovina" cp="1">
          <x v="1"/>
        </s>
        <s v="[Air Actual Destination].[Country].&amp;[BW]" c="Botswana" cp="1">
          <x v="2"/>
        </s>
        <s v="[Air Actual Destination].[Country].&amp;[BR]" c="Brazil" cp="1">
          <x v="5"/>
        </s>
        <s v="[Air Actual Destination].[Country].&amp;[VG]" c="British Virgin Islands" cp="1">
          <x v="4"/>
        </s>
        <s v="[Air Actual Destination].[Country].&amp;[BN]" c="Brunei Darussalam" cp="1">
          <x v="9"/>
        </s>
        <s v="[Air Actual Destination].[Country].&amp;[BG]" c="Bulgaria" cp="1">
          <x v="1"/>
        </s>
        <s v="[Air Actual Destination].[Country].&amp;[BF]" c="Burkina Faso" cp="1">
          <x v="2"/>
        </s>
        <s v="[Air Actual Destination].[Country].&amp;[MM]" c="Burma" cp="1">
          <x v="9"/>
        </s>
        <s v="[Air Actual Destination].[Country].&amp;[BI]" c="Burundi" cp="1">
          <x v="2"/>
        </s>
        <s v="[Air Actual Destination].[Country].&amp;[KH]" c="Cambodia" cp="1">
          <x v="9"/>
        </s>
        <s v="[Air Actual Destination].[Country].&amp;[CM]" c="Cameroon" cp="1">
          <x v="2"/>
        </s>
        <s v="[Air Actual Destination].[Country].&amp;[CA]" c="Canada" cp="1">
          <x v="8"/>
        </s>
        <s v="[Air Actual Destination].[Country].&amp;[CV]" c="Cape Verde" cp="1">
          <x v="2"/>
        </s>
        <s v="[Air Actual Destination].[Country].&amp;[KY]" c="Cayman Islands" cp="1">
          <x v="4"/>
        </s>
        <s v="[Air Actual Destination].[Country].&amp;[CF]" c="Central African Republic" cp="1">
          <x v="2"/>
        </s>
        <s v="[Air Actual Destination].[Country].&amp;[TD]" c="Chad" cp="1">
          <x v="2"/>
        </s>
        <s v="[Air Actual Destination].[Country].&amp;[CL]" c="Chile" cp="1">
          <x v="5"/>
        </s>
        <s v="[Air Actual Destination].[Country].&amp;[CN]" c="China" cp="1">
          <x/>
        </s>
        <s v="[Air Actual Destination].[Country].&amp;[CO]" c="Colombia" cp="1">
          <x v="5"/>
        </s>
        <s v="[Air Actual Destination].[Country].&amp;[KM]" c="Comoros" cp="1">
          <x v="2"/>
        </s>
        <s v="[Air Actual Destination].[Country].&amp;[CD]" c="Congo, Democratic Republic of the" cp="1">
          <x v="2"/>
        </s>
        <s v="[Air Actual Destination].[Country].&amp;[CG]" c="Congo, Republic of the" cp="1">
          <x v="2"/>
        </s>
        <s v="[Air Actual Destination].[Country].&amp;[CK]" c="Cook Islands" cp="1">
          <x v="3"/>
        </s>
        <s v="[Air Actual Destination].[Country].&amp;[CR]" c="Costa Rica" cp="1">
          <x v="7"/>
        </s>
        <s v="[Air Actual Destination].[Country].&amp;[CI]" c="Cote dIvoire" cp="1">
          <x v="2"/>
        </s>
        <s v="[Air Actual Destination].[Country].&amp;[HR]" c="Croatia" cp="1">
          <x v="1"/>
        </s>
        <s v="[Air Actual Destination].[Country].&amp;[CU]" c="Cuba" cp="1">
          <x v="4"/>
        </s>
        <s v="[Air Actual Destination].[Country].&amp;[CY]" c="Cyprus" cp="1">
          <x v="1"/>
        </s>
        <s v="[Air Actual Destination].[Country].&amp;[CZ]" c="Czech Republic" cp="1">
          <x v="1"/>
        </s>
        <s v="[Air Actual Destination].[Country].&amp;[DK]" c="Denmark" cp="1">
          <x v="1"/>
        </s>
        <s v="[Air Actual Destination].[Country].&amp;[DJ]" c="Djibouti" cp="1">
          <x v="2"/>
        </s>
        <s v="[Air Actual Destination].[Country].&amp;[DM]" c="Dominica" cp="1">
          <x v="4"/>
        </s>
        <s v="[Air Actual Destination].[Country].&amp;[DO]" c="Dominican Republic" cp="1">
          <x v="4"/>
        </s>
        <s v="[Air Actual Destination].[Country].&amp;[TP]" c="East Timor" cp="1">
          <x v="9"/>
        </s>
        <s v="[Air Actual Destination].[Country].&amp;[EC]" c="Ecuador" cp="1">
          <x v="5"/>
        </s>
        <s v="[Air Actual Destination].[Country].&amp;[EG]" c="Egypt" cp="1">
          <x v="2"/>
        </s>
        <s v="[Air Actual Destination].[Country].&amp;[SV]" c="El Salvador" cp="1">
          <x v="7"/>
        </s>
        <s v="[Air Actual Destination].[Country].&amp;[GQ]" c="Equatorial Guinea" cp="1">
          <x v="2"/>
        </s>
        <s v="[Air Actual Destination].[Country].&amp;[ER]" c="Eritrea" cp="1">
          <x v="2"/>
        </s>
        <s v="[Air Actual Destination].[Country].&amp;[EE]" c="Estonia" cp="1">
          <x v="1"/>
        </s>
        <s v="[Air Actual Destination].[Country].&amp;[ET]" c="Ethiopia" cp="1">
          <x v="2"/>
        </s>
        <s v="[Air Actual Destination].[Country].&amp;[FO]" c="Faroe Islands" cp="1">
          <x v="1"/>
        </s>
        <s v="[Air Actual Destination].[Country].&amp;[FJ]" c="Fiji" cp="1">
          <x v="3"/>
        </s>
        <s v="[Air Actual Destination].[Country].&amp;[FI]" c="Finland" cp="1">
          <x v="1"/>
        </s>
        <s v="[Air Actual Destination].[Country].&amp;[FR]" c="France" cp="1">
          <x v="1"/>
        </s>
        <s v="[Air Actual Destination].[Country].&amp;[GF]" c="French Guiana" cp="1">
          <x v="5"/>
        </s>
        <s v="[Air Actual Destination].[Country].&amp;[PF]" c="French Polynesia" cp="1">
          <x v="3"/>
        </s>
        <s v="[Air Actual Destination].[Country].&amp;[GA]" c="Gabon" cp="1">
          <x v="2"/>
        </s>
        <s v="[Air Actual Destination].[Country].&amp;[GE]" c="Georgia" cp="1">
          <x/>
        </s>
        <s v="[Air Actual Destination].[Country].&amp;[DE]" c="Germany" cp="1">
          <x v="1"/>
        </s>
        <s v="[Air Actual Destination].[Country].&amp;[GH]" c="Ghana" cp="1">
          <x v="2"/>
        </s>
        <s v="[Air Actual Destination].[Country].&amp;[GR]" c="Greece" cp="1">
          <x v="1"/>
        </s>
        <s v="[Air Actual Destination].[Country].&amp;[GL]" c="Greenland" cp="1">
          <x v="1"/>
        </s>
        <s v="[Air Actual Destination].[Country].&amp;[GD]" c="Grenada" cp="1">
          <x v="4"/>
        </s>
        <s v="[Air Actual Destination].[Country].&amp;[GP]" c="Guadeloupe" cp="1">
          <x v="4"/>
        </s>
        <s v="[Air Actual Destination].[Country].&amp;[GU]" c="Guam" cp="1">
          <x v="3"/>
        </s>
        <s v="[Air Actual Destination].[Country].&amp;[GT]" c="Guatemala" cp="1">
          <x v="7"/>
        </s>
        <s v="[Air Actual Destination].[Country].&amp;[GN]" c="Guinea" cp="1">
          <x v="2"/>
        </s>
        <s v="[Air Actual Destination].[Country].&amp;[GW]" c="Guinea-Bissau" cp="1">
          <x v="2"/>
        </s>
        <s v="[Air Actual Destination].[Country].&amp;[GY]" c="Guyana" cp="1">
          <x v="5"/>
        </s>
        <s v="[Air Actual Destination].[Country].&amp;[HT]" c="Haiti" cp="1">
          <x v="4"/>
        </s>
        <s v="[Air Actual Destination].[Country].&amp;[HN]" c="Honduras" cp="1">
          <x v="7"/>
        </s>
        <s v="[Air Actual Destination].[Country].&amp;[HK]" c="Hong Kong (SAR)" cp="1">
          <x v="9"/>
        </s>
        <s v="[Air Actual Destination].[Country].&amp;[HU]" c="Hungary" cp="1">
          <x v="1"/>
        </s>
        <s v="[Air Actual Destination].[Country].&amp;[IS]" c="Iceland" cp="1">
          <x v="1"/>
        </s>
        <s v="[Air Actual Destination].[Country].&amp;[IN]" c="India" cp="1">
          <x/>
        </s>
        <s v="[Air Actual Destination].[Country].&amp;[ID]" c="Indonesia" cp="1">
          <x v="9"/>
        </s>
        <s v="[Air Actual Destination].[Country].&amp;[IR]" c="Iran" cp="1">
          <x v="6"/>
        </s>
        <s v="[Air Actual Destination].[Country].&amp;[IQ]" c="Iraq" cp="1">
          <x v="6"/>
        </s>
        <s v="[Air Actual Destination].[Country].&amp;[IE]" c="Ireland" cp="1">
          <x v="1"/>
        </s>
        <s v="[Air Actual Destination].[Country].&amp;[IL]" c="Israel" cp="1">
          <x v="6"/>
        </s>
        <s v="[Air Actual Destination].[Country].&amp;[IT]" c="Italy" cp="1">
          <x v="1"/>
        </s>
        <s v="[Air Actual Destination].[Country].&amp;[JM]" c="Jamaica" cp="1">
          <x v="4"/>
        </s>
        <s v="[Air Actual Destination].[Country].&amp;[JP]" c="Japan" cp="1">
          <x/>
        </s>
        <s v="[Air Actual Destination].[Country].&amp;[JO]" c="Jordan" cp="1">
          <x v="6"/>
        </s>
        <s v="[Air Actual Destination].[Country].&amp;[KZ]" c="Kazakhstan" cp="1">
          <x/>
        </s>
        <s v="[Air Actual Destination].[Country].&amp;[KE]" c="Kenya" cp="1">
          <x v="2"/>
        </s>
        <s v="[Air Actual Destination].[Country].&amp;[KI]" c="Kiribati" cp="1">
          <x v="3"/>
        </s>
        <s v="[Air Actual Destination].[Country].&amp;[KR]" c="Korea, South" cp="1">
          <x/>
        </s>
        <s v="[Air Actual Destination].[Country].&amp;[KW]" c="Kuwait" cp="1">
          <x v="6"/>
        </s>
        <s v="[Air Actual Destination].[Country].&amp;[KG]" c="Kyrgyzstan" cp="1">
          <x/>
        </s>
        <s v="[Air Actual Destination].[Country].&amp;[LA]" c="Laos" cp="1">
          <x v="9"/>
        </s>
        <s v="[Air Actual Destination].[Country].&amp;[LV]" c="Latvia" cp="1">
          <x v="1"/>
        </s>
        <s v="[Air Actual Destination].[Country].&amp;[LB]" c="Lebanon" cp="1">
          <x v="6"/>
        </s>
        <s v="[Air Actual Destination].[Country].&amp;[LS]" c="Lesotho" cp="1">
          <x v="2"/>
        </s>
        <s v="[Air Actual Destination].[Country].&amp;[LR]" c="Liberia" cp="1">
          <x v="2"/>
        </s>
        <s v="[Air Actual Destination].[Country].&amp;[LY]" c="Libya" cp="1">
          <x v="2"/>
        </s>
        <s v="[Air Actual Destination].[Country].&amp;[LT]" c="Lithuania" cp="1">
          <x v="1"/>
        </s>
        <s v="[Air Actual Destination].[Country].&amp;[LU]" c="Luxembourg" cp="1">
          <x v="1"/>
        </s>
        <s v="[Air Actual Destination].[Country].&amp;[MO]" c="Macao" cp="1">
          <x v="9"/>
        </s>
        <s v="[Air Actual Destination].[Country].&amp;[MK]" c="Macedonia, The Former Yugoslav Republic of" cp="1">
          <x v="1"/>
        </s>
        <s v="[Air Actual Destination].[Country].&amp;[MG]" c="Madagascar" cp="1">
          <x v="2"/>
        </s>
        <s v="[Air Actual Destination].[Country].&amp;[MW]" c="Malawi" cp="1">
          <x v="2"/>
        </s>
        <s v="[Air Actual Destination].[Country].&amp;[MY]" c="Malaysia" cp="1">
          <x v="9"/>
        </s>
        <s v="[Air Actual Destination].[Country].&amp;[MV]" c="Maldives" cp="1">
          <x/>
        </s>
        <s v="[Air Actual Destination].[Country].&amp;[ML]" c="Mali" cp="1">
          <x v="2"/>
        </s>
        <s v="[Air Actual Destination].[Country].&amp;[MT]" c="Malta" cp="1">
          <x v="1"/>
        </s>
        <s v="[Air Actual Destination].[Country].&amp;[MH]" c="Marshall Islands" cp="1">
          <x v="3"/>
        </s>
        <s v="[Air Actual Destination].[Country].&amp;[MQ]" c="Martinique" cp="1">
          <x v="4"/>
        </s>
        <s v="[Air Actual Destination].[Country].&amp;[MR]" c="Mauritania" cp="1">
          <x v="2"/>
        </s>
        <s v="[Air Actual Destination].[Country].&amp;[MU]" c="Mauritius" cp="1">
          <x v="2"/>
        </s>
        <s v="[Air Actual Destination].[Country].&amp;[MX]" c="Mexico" cp="1">
          <x v="8"/>
        </s>
        <s v="[Air Actual Destination].[Country].&amp;[FM]" c="Micronesia, Federated States of" cp="1">
          <x v="3"/>
        </s>
        <s v="[Air Actual Destination].[Country].&amp;[MD]" c="Moldova" cp="1">
          <x/>
        </s>
        <s v="[Air Actual Destination].[Country].&amp;[MC]" c="Monaco" cp="1">
          <x v="1"/>
        </s>
        <s v="[Air Actual Destination].[Country].&amp;[MN]" c="Mongolia" cp="1">
          <x/>
        </s>
        <s v="[Air Actual Destination].[Country].&amp;[MA]" c="Morocco" cp="1">
          <x v="2"/>
        </s>
        <s v="[Air Actual Destination].[Country].&amp;[MZ]" c="Mozambique" cp="1">
          <x v="2"/>
        </s>
        <s v="[Air Actual Destination].[Country].&amp;[NA]" c="Namibia" cp="1">
          <x v="2"/>
        </s>
        <s v="[Air Actual Destination].[Country].&amp;[NR]" c="Nauru" cp="1">
          <x v="3"/>
        </s>
        <s v="[Air Actual Destination].[Country].&amp;[NP]" c="Nepal" cp="1">
          <x/>
        </s>
        <s v="[Air Actual Destination].[Country].&amp;[NL]" c="Netherlands" cp="1">
          <x v="1"/>
        </s>
        <s v="[Air Actual Destination].[Country].&amp;[AN]" c="Netherlands Antilles" cp="1">
          <x v="4"/>
        </s>
        <s v="[Air Actual Destination].[Country].&amp;[NC]" c="New Caledonia" cp="1">
          <x v="3"/>
        </s>
        <s v="[Air Actual Destination].[Country].&amp;[NZ]" c="New Zealand" cp="1">
          <x v="3"/>
        </s>
        <s v="[Air Actual Destination].[Country].&amp;[NI]" c="Nicaragua" cp="1">
          <x v="7"/>
        </s>
        <s v="[Air Actual Destination].[Country].&amp;[NE]" c="Niger" cp="1">
          <x v="2"/>
        </s>
        <s v="[Air Actual Destination].[Country].&amp;[NG]" c="Nigeria" cp="1">
          <x v="2"/>
        </s>
        <s v="[Air Actual Destination].[Country].&amp;[NF]" c="Norfolk Island" cp="1">
          <x v="3"/>
        </s>
        <s v="[Air Actual Destination].[Country].&amp;[MP]" c="Northern Mariana Islands" cp="1">
          <x v="3"/>
        </s>
        <s v="[Air Actual Destination].[Country].&amp;[NO]" c="Norway" cp="1">
          <x v="1"/>
        </s>
        <s v="[Air Actual Destination].[Country].&amp;[OM]" c="Oman" cp="1">
          <x v="6"/>
        </s>
        <s v="[Air Actual Destination].[Country].&amp;[PK]" c="Pakistan" cp="1">
          <x/>
        </s>
        <s v="[Air Actual Destination].[Country].&amp;[PW]" c="Palau" cp="1">
          <x v="3"/>
        </s>
        <s v="[Air Actual Destination].[Country].&amp;[PA]" c="Panama" cp="1">
          <x v="7"/>
        </s>
        <s v="[Air Actual Destination].[Country].&amp;[PG]" c="Papua New Guinea" cp="1">
          <x v="3"/>
        </s>
        <s v="[Air Actual Destination].[Country].&amp;[PY]" c="Paraguay" cp="1">
          <x v="5"/>
        </s>
        <s v="[Air Actual Destination].[Country].&amp;[PE]" c="Peru" cp="1">
          <x v="5"/>
        </s>
        <s v="[Air Actual Destination].[Country].&amp;[PH]" c="Philippines" cp="1">
          <x v="9"/>
        </s>
        <s v="[Air Actual Destination].[Country].&amp;[PL]" c="Poland" cp="1">
          <x v="1"/>
        </s>
        <s v="[Air Actual Destination].[Country].&amp;[PT]" c="Portugal" cp="1">
          <x v="1"/>
        </s>
        <s v="[Air Actual Destination].[Country].&amp;[QA]" c="Qatar" cp="1">
          <x v="6"/>
        </s>
        <s v="[Air Actual Destination].[Country].&amp;[RE]" c="Réunion" cp="1">
          <x v="2"/>
        </s>
        <s v="[Air Actual Destination].[Country].&amp;[RO]" c="Romania" cp="1">
          <x v="1"/>
        </s>
        <s v="[Air Actual Destination].[Country].&amp;[RU]" c="Russia" cp="1">
          <x/>
        </s>
        <s v="[Air Actual Destination].[Country].&amp;[RW]" c="Rwanda" cp="1">
          <x v="2"/>
        </s>
        <s v="[Air Actual Destination].[Country].&amp;[KN]" c="Saint Kitts and Nevis" cp="1">
          <x v="4"/>
        </s>
        <s v="[Air Actual Destination].[Country].&amp;[LC]" c="Saint Lucia" cp="1">
          <x v="4"/>
        </s>
        <s v="[Air Actual Destination].[Country].&amp;[VC]" c="Saint Vincent and the Grenadines" cp="1">
          <x v="4"/>
        </s>
        <s v="[Air Actual Destination].[Country].&amp;[WS]" c="Samoa" cp="1">
          <x v="3"/>
        </s>
        <s v="[Air Actual Destination].[Country].&amp;[ST]" c="São Tomé and Príncipe" cp="1">
          <x v="2"/>
        </s>
        <s v="[Air Actual Destination].[Country].&amp;[SA]" c="Saudi Arabia" cp="1">
          <x v="6"/>
        </s>
        <s v="[Air Actual Destination].[Country].&amp;[SN]" c="Senegal" cp="1">
          <x v="2"/>
        </s>
        <s v="[Air Actual Destination].[Country].&amp;[SC]" c="Seychelles" cp="1">
          <x v="2"/>
        </s>
        <s v="[Air Actual Destination].[Country].&amp;[SL]" c="Sierra Leone" cp="1">
          <x v="2"/>
        </s>
        <s v="[Air Actual Destination].[Country].&amp;[SG]" c="Singapore" cp="1">
          <x v="9"/>
        </s>
        <s v="[Air Actual Destination].[Country].&amp;[SK]" c="Slovakia" cp="1">
          <x v="1"/>
        </s>
        <s v="[Air Actual Destination].[Country].&amp;[SI]" c="Slovenia" cp="1">
          <x v="1"/>
        </s>
        <s v="[Air Actual Destination].[Country].&amp;[SB]" c="Solomon Islands" cp="1">
          <x v="3"/>
        </s>
        <s v="[Air Actual Destination].[Country].&amp;[SO]" c="Somalia" cp="1">
          <x v="2"/>
        </s>
        <s v="[Air Actual Destination].[Country].&amp;[ZA]" c="South Africa" cp="1">
          <x v="2"/>
        </s>
        <s v="[Air Actual Destination].[Country].&amp;[ES]" c="Spain" cp="1">
          <x v="1"/>
        </s>
        <s v="[Air Actual Destination].[Country].&amp;[LK]" c="Sri Lanka" cp="1">
          <x/>
        </s>
        <s v="[Air Actual Destination].[Country].&amp;[SD]" c="Sudan" cp="1">
          <x v="2"/>
        </s>
        <s v="[Air Actual Destination].[Country].&amp;[SR]" c="Suriname" cp="1">
          <x v="5"/>
        </s>
        <s v="[Air Actual Destination].[Country].&amp;[SE]" c="Sweden" cp="1">
          <x v="1"/>
        </s>
        <s v="[Air Actual Destination].[Country].&amp;[CH]" c="Switzerland" cp="1">
          <x v="1"/>
        </s>
        <s v="[Air Actual Destination].[Country].&amp;[TW]" c="Taiwan" cp="1">
          <x v="9"/>
        </s>
        <s v="[Air Actual Destination].[Country].&amp;[TJ]" c="Tajikistan" cp="1">
          <x/>
        </s>
        <s v="[Air Actual Destination].[Country].&amp;[TZ]" c="Tanzania" cp="1">
          <x v="2"/>
        </s>
        <s v="[Air Actual Destination].[Country].&amp;[TH]" c="Thailand" cp="1">
          <x v="9"/>
        </s>
        <s v="[Air Actual Destination].[Country].&amp;[BS]" c="The Bahamas" cp="1">
          <x v="4"/>
        </s>
        <s v="[Air Actual Destination].[Country].&amp;[GM]" c="The Gambia" cp="1">
          <x v="2"/>
        </s>
        <s v="[Air Actual Destination].[Country].&amp;[TG]" c="Togo" cp="1">
          <x v="2"/>
        </s>
        <s v="[Air Actual Destination].[Country].&amp;[TO]" c="Tonga" cp="1">
          <x v="3"/>
        </s>
        <s v="[Air Actual Destination].[Country].&amp;[TT]" c="Trinidad and Tobago" cp="1">
          <x v="4"/>
        </s>
        <s v="[Air Actual Destination].[Country].&amp;[TN]" c="Tunisia" cp="1">
          <x v="2"/>
        </s>
        <s v="[Air Actual Destination].[Country].&amp;[TR]" c="Turkey" cp="1">
          <x v="1"/>
        </s>
        <s v="[Air Actual Destination].[Country].&amp;[TM]" c="Turkmenistan" cp="1">
          <x/>
        </s>
        <s v="[Air Actual Destination].[Country].&amp;[TC]" c="Turks and Caicos Islands" cp="1">
          <x v="4"/>
        </s>
        <s v="[Air Actual Destination].[Country].&amp;[UG]" c="Uganda" cp="1">
          <x v="2"/>
        </s>
        <s v="[Air Actual Destination].[Country].&amp;[UA]" c="Ukraine" cp="1">
          <x v="1"/>
        </s>
        <s v="[Air Actual Destination].[Country].&amp;[AE]" c="United Arab Emirates" cp="1">
          <x v="6"/>
        </s>
        <s v="[Air Actual Destination].[Country].&amp;[UK]" c="United Kingdom" cp="1">
          <x v="1"/>
        </s>
        <s v="[Air Actual Destination].[Country].&amp;[US]" c="United States" cp="1">
          <x v="8"/>
        </s>
        <s v="[Air Actual Destination].[Country].&amp;[UY]" c="Uruguay" cp="1">
          <x v="5"/>
        </s>
        <s v="[Air Actual Destination].[Country].&amp;[UZ]" c="Uzbekistan" cp="1">
          <x/>
        </s>
        <s v="[Air Actual Destination].[Country].&amp;[VU]" c="Vanuatu" cp="1">
          <x v="3"/>
        </s>
        <s v="[Air Actual Destination].[Country].&amp;[VE]" c="Venezuela" cp="1">
          <x v="5"/>
        </s>
        <s v="[Air Actual Destination].[Country].&amp;[VN]" c="Vietnam" cp="1">
          <x v="9"/>
        </s>
        <s v="[Air Actual Destination].[Country].&amp;[VI]" c="Virgin Islands" cp="1">
          <x v="4"/>
        </s>
        <s v="[Air Actual Destination].[Country].&amp;[ZM]" c="Zambia" cp="1">
          <x v="2"/>
        </s>
        <s v="[Air Actual Destination].[Country].&amp;[ZW]" c="Zimbabwe" cp="1">
          <x v="2"/>
        </s>
        <s v="[Air Actual Destination].[Country].&amp;[NU]" u="1" c="Niue"/>
        <s v="[Air Actual Destination].[Country].&amp;[TV]" u="1" c="Tuvalu"/>
        <s v="[Air Actual Destination].[Country].&amp;[CC]" u="1" c="Cocos (Keeling) Islands"/>
        <s v="[Air Actual Destination].[Country].&amp;[FK]" u="1" c="Falkland Islands (Islas Malvinas)"/>
        <s v="[Air Actual Destination].[Country].&amp;[GI]" u="1" c="Gibraltar"/>
        <s v="[Air Actual Destination].[Country].&amp;[YT]" u="1" c="Mayotte"/>
      </sharedItems>
      <mpMap v="25"/>
    </cacheField>
    <cacheField name="[Air Actual Destination].[Country].[Country].[Region]" caption="Region" propertyName="Region" numFmtId="0" hierarchy="35" level="1" memberPropertyField="1">
      <sharedItems count="10">
        <s v="Asia"/>
        <s v="Europe"/>
        <s v="Africa"/>
        <s v="Oceania"/>
        <s v="Caribbean"/>
        <s v="South America"/>
        <s v="Middle East"/>
        <s v="Central America"/>
        <s v="North America"/>
        <s v="Southeast Asia"/>
      </sharedItems>
    </cacheField>
    <cacheField name="[Air Booking Status].[Status].[Status]" caption="Status" numFmtId="0" hierarchy="54" level="1">
      <sharedItems containsSemiMixedTypes="0" containsString="0"/>
    </cacheField>
    <cacheField name="[Air Supplier].[Supplier Group].[Group Name]" caption="Group Name" numFmtId="0" hierarchy="127" level="1">
      <sharedItems containsSemiMixedTypes="0" containsString="0"/>
    </cacheField>
    <cacheField name="[Air Supplier].[Supplier Group].[Suppliers]" caption="Suppliers" numFmtId="0" hierarchy="127" level="2">
      <sharedItems containsSemiMixedTypes="0" containsString="0"/>
    </cacheField>
    <cacheField name="[Air Supplier].[Supplier Group].[Suppliers].[Group Name]" caption="Group Name" propertyName="Group Name" numFmtId="0" hierarchy="127" level="2" memberPropertyField="1">
      <sharedItems containsSemiMixedTypes="0" containsString="0"/>
    </cacheField>
    <cacheField name="[_Transaction Date].[Year].[Year]" caption="Year" numFmtId="0" hierarchy="27" level="1">
      <sharedItems count="2">
        <s v="[_Transaction Date].[Year].&amp;[2019]" c="2019"/>
        <s v="[_Transaction Date].[Year].&amp;[2021]" c="2021"/>
      </sharedItems>
    </cacheField>
    <cacheField name="[Measures].[BPAxs]" caption="BPAxs" numFmtId="0" hierarchy="390" level="32767"/>
    <cacheField name="[_Transaction Date].[Week Number].[Week Number]" caption="Week Number" numFmtId="0" hierarchy="25" level="1">
      <sharedItems count="2">
        <s v="[_Transaction Date].[Week Number].&amp;[24]" c="24"/>
        <s v="[_Transaction Date].[Week Number].&amp;[25]" c="25"/>
      </sharedItems>
    </cacheField>
    <cacheField name="[Air Actual Origin].[Country].[Country]" caption="Country" numFmtId="0" hierarchy="47" level="1">
      <sharedItems containsSemiMixedTypes="0" containsString="0"/>
    </cacheField>
    <cacheField name="[Air Actual Origin].[Country].[Country].[Region]" caption="Region" propertyName="Region" numFmtId="0" hierarchy="47" level="1" memberPropertyField="1">
      <sharedItems containsSemiMixedTypes="0" containsString="0"/>
    </cacheField>
  </cacheFields>
  <cacheHierarchies count="483">
    <cacheHierarchy uniqueName="[_Affiliates].[Affiliate Group]" caption="Affiliate Group" attribute="1" defaultMemberUniqueName="[_Affiliates].[Affiliate Group].[All]" allUniqueName="[_Affiliates].[Affiliate Group].[All]" dimensionUniqueName="[_Affiliates]" displayFolder="" count="0" unbalanced="0"/>
    <cacheHierarchy uniqueName="[_Affiliates].[Affiliate Group Hierarchy]" caption="Affiliate Group Hierarchy" defaultMemberUniqueName="[_Affiliates].[Affiliate Group Hierarchy].[All]" allUniqueName="[_Affiliates].[Affiliate Group Hierarchy].[All]" dimensionUniqueName="[_Affiliates]" displayFolder="" count="0" unbalanced="0"/>
    <cacheHierarchy uniqueName="[_Affiliates].[Affiliates]" caption="Affiliates" attribute="1" keyAttribute="1" defaultMemberUniqueName="[_Affiliates].[Affiliates].[All]" allUniqueName="[_Affiliates].[Affiliates].[All]" dimensionUniqueName="[_Affiliates]" displayFolder="" count="0" unbalanced="0"/>
    <cacheHierarchy uniqueName="[_Application Type].[Types]" caption="Types" attribute="1" keyAttribute="1" defaultMemberUniqueName="[_Application Type].[Types].[All]" allUniqueName="[_Application Type].[Types].[All]" dimensionUniqueName="[_Application Type]" displayFolder="" count="0" unbalanced="0"/>
    <cacheHierarchy uniqueName="[_Booking Status].[Status]" caption="Status" attribute="1" keyAttribute="1" defaultMemberUniqueName="[_Booking Status].[Status].[All]" allUniqueName="[_Booking Status].[Status].[All]" dimensionUniqueName="[_Booking Status]" displayFolder="" count="0" unbalanced="0"/>
    <cacheHierarchy uniqueName="[_GDS].[GDS]" caption="GDS" attribute="1" keyAttribute="1" defaultMemberUniqueName="[_GDS].[GDS].[All]" allUniqueName="[_GDS].[GDS].[All]" dimensionUniqueName="[_GDS]" displayFolder="" count="0" unbalanced="0"/>
    <cacheHierarchy uniqueName="[_GDS].[GDS Groups]" caption="GDS Groups" defaultMemberUniqueName="[_GDS].[GDS Groups].[All]" allUniqueName="[_GDS].[GDS Groups].[All]" dimensionUniqueName="[_GDS]" displayFolder="" count="0" unbalanced="0"/>
    <cacheHierarchy uniqueName="[_GDS].[GDS Type]" caption="GDS Type" attribute="1" defaultMemberUniqueName="[_GDS].[GDS Type].[All]" allUniqueName="[_GDS].[GDS Type].[All]" dimensionUniqueName="[_GDS]" displayFolder="" count="0" unbalanced="0"/>
    <cacheHierarchy uniqueName="[_Hour].[Hour]" caption="Hour" attribute="1" keyAttribute="1" defaultMemberUniqueName="[_Hour].[Hour].[All]" allUniqueName="[_Hour].[Hour].[All]" dimensionUniqueName="[_Hour]" displayFolder="" count="0" unbalanced="0"/>
    <cacheHierarchy uniqueName="[_IP Region].[IP Location]" caption="IP Location" defaultMemberUniqueName="[_IP Region].[IP Location].[All]" allUniqueName="[_IP Region].[IP Location].[All]" dimensionUniqueName="[_IP Region]" displayFolder="" count="0" unbalanced="0"/>
    <cacheHierarchy uniqueName="[_Is Domestic Booking].[Value]" caption="_Is Domestic Booking.Value" attribute="1" keyAttribute="1" defaultMemberUniqueName="[_Is Domestic Booking].[Value].[All]" allUniqueName="[_Is Domestic Booking].[Value].[All]" dimensionUniqueName="[_Is Domestic Booking]" displayFolder="" count="0" unbalanced="0"/>
    <cacheHierarchy uniqueName="[_Lead Days].[Days]" caption="_Lead Days.Days" attribute="1" keyAttribute="1" defaultMemberUniqueName="[_Lead Days].[Days].[All]" allUniqueName="[_Lead Days].[Days].[All]" dimensionUniqueName="[_Lead Days]" displayFolder="" count="0" unbalanced="0"/>
    <cacheHierarchy uniqueName="[_Lead Days].[Days Group]" caption="_Lead Days.Days Group" attribute="1" defaultMemberUniqueName="[_Lead Days].[Days Group].[All]" allUniqueName="[_Lead Days].[Days Group].[All]" dimensionUniqueName="[_Lead Days]" displayFolder="" count="0" unbalanced="0"/>
    <cacheHierarchy uniqueName="[_Lead Days].[Period]" caption="_Lead Days.Period" defaultMemberUniqueName="[_Lead Days].[Period].[All]" allUniqueName="[_Lead Days].[Period].[All]" dimensionUniqueName="[_Lead Days]" displayFolder="" count="3" unbalanced="0">
      <fieldsUsage count="3">
        <fieldUsage x="-1"/>
        <fieldUsage x="0"/>
        <fieldUsage x="1"/>
      </fieldsUsage>
    </cacheHierarchy>
    <cacheHierarchy uniqueName="[_Portal].[Portal]" caption="Portal" defaultMemberUniqueName="[_Portal].[Portal].[All]" allUniqueName="[_Portal].[Portal].[All]" dimensionUniqueName="[_Portal]" displayFolder="" count="3" unbalanced="0">
      <fieldsUsage count="3">
        <fieldUsage x="-1"/>
        <fieldUsage x="3"/>
        <fieldUsage x="4"/>
      </fieldsUsage>
    </cacheHierarchy>
    <cacheHierarchy uniqueName="[_Portal].[Portal Group]" caption="Portal Group" attribute="1" defaultMemberUniqueName="[_Portal].[Portal Group].[All]" allUniqueName="[_Portal].[Portal Group].[All]" dimensionUniqueName="[_Portal]" displayFolder="" count="0" unbalanced="0"/>
    <cacheHierarchy uniqueName="[_Portal].[Portals]" caption="Portals" attribute="1" keyAttribute="1" defaultMemberUniqueName="[_Portal].[Portals].[All]" allUniqueName="[_Portal].[Portals].[All]" dimensionUniqueName="[_Portal]" displayFolder="" count="0" unbalanced="0"/>
    <cacheHierarchy uniqueName="[_Transaction Date].[Day]" caption="_Transaction Date.Day" attribute="1" time="1" defaultMemberUniqueName="[_Transaction Date].[Day].[All]" allUniqueName="[_Transaction Date].[Day].[All]" dimensionUniqueName="[_Transaction Date]" displayFolder="" count="0" unbalanced="0"/>
    <cacheHierarchy uniqueName="[_Transaction Date].[Full Date]" caption="_Transaction Date.Full Date" attribute="1" time="1" defaultMemberUniqueName="[_Transaction Date].[Full Date].[All]" allUniqueName="[_Transaction Date].[Full Date].[All]" dimensionUniqueName="[_Transaction Date]" displayFolder="" count="0" unbalanced="0"/>
    <cacheHierarchy uniqueName="[_Transaction Date].[Is US Civil Holiday]" caption="_Transaction Date.Is US Civil Holiday" attribute="1" time="1" defaultMemberUniqueName="[_Transaction Date].[Is US Civil Holiday].[All]" allUniqueName="[_Transaction Date].[Is US Civil Holiday].[All]" dimensionUniqueName="[_Transaction Date]" displayFolder="" count="0" unbalanced="0"/>
    <cacheHierarchy uniqueName="[_Transaction Date].[Is Weekday]" caption="_Transaction Date.Is Weekday" attribute="1" time="1" defaultMemberUniqueName="[_Transaction Date].[Is Weekday].[All]" allUniqueName="[_Transaction Date].[Is Weekday].[All]" dimensionUniqueName="[_Transaction Date]" displayFolder="" count="0" unbalanced="0"/>
    <cacheHierarchy uniqueName="[_Transaction Date].[Month]" caption="_Transaction Date.Month" attribute="1" time="1" defaultMemberUniqueName="[_Transaction Date].[Month].[All]" allUniqueName="[_Transaction Date].[Month].[All]" dimensionUniqueName="[_Transaction Date]" displayFolder="" count="0" unbalanced="0"/>
    <cacheHierarchy uniqueName="[_Transaction Date].[Month Day]" caption="_Transaction Date.Month Day" attribute="1" time="1" defaultMemberUniqueName="[_Transaction Date].[Month Day].[All]" allUniqueName="[_Transaction Date].[Month Day].[All]" dimensionUniqueName="[_Transaction Date]" displayFolder="" count="0" unbalanced="0"/>
    <cacheHierarchy uniqueName="[_Transaction Date].[Transaction Date]" caption="_Transaction Date.Transaction Date" time="1" defaultMemberUniqueName="[_Transaction Date].[Transaction Date].[All]" allUniqueName="[_Transaction Date].[Transaction Date].[All]" dimensionUniqueName="[_Transaction Date]" displayFolder="" count="6" unbalanced="0">
      <fieldsUsage count="6">
        <fieldUsage x="-1"/>
        <fieldUsage x="6"/>
        <fieldUsage x="7"/>
        <fieldUsage x="8"/>
        <fieldUsage x="9"/>
        <fieldUsage x="10"/>
      </fieldsUsage>
    </cacheHierarchy>
    <cacheHierarchy uniqueName="[_Transaction Date].[Week]" caption="_Transaction Date.Week" attribute="1" time="1" defaultMemberUniqueName="[_Transaction Date].[Week].[All]" allUniqueName="[_Transaction Date].[Week].[All]" dimensionUniqueName="[_Transaction Date]" displayFolder="" count="2" unbalanced="0"/>
    <cacheHierarchy uniqueName="[_Transaction Date].[Week Number]" caption="_Transaction Date.Week Number" attribute="1" time="1" defaultMemberUniqueName="[_Transaction Date].[Week Number].[All]" allUniqueName="[_Transaction Date].[Week Number].[All]" dimensionUniqueName="[_Transaction Date]" displayFolder="" count="2" unbalanced="0">
      <fieldsUsage count="2">
        <fieldUsage x="-1"/>
        <fieldUsage x="32"/>
      </fieldsUsage>
    </cacheHierarchy>
    <cacheHierarchy uniqueName="[_Transaction Date].[Weekday]" caption="_Transaction Date.Weekday" attribute="1" time="1" defaultMemberUniqueName="[_Transaction Date].[Weekday].[All]" allUniqueName="[_Transaction Date].[Weekday].[All]" dimensionUniqueName="[_Transaction Date]" displayFolder="" count="0" unbalanced="0"/>
    <cacheHierarchy uniqueName="[_Transaction Date].[Year]" caption="_Transaction Date.Year" attribute="1" time="1" defaultMemberUniqueName="[_Transaction Date].[Year].[All]" allUniqueName="[_Transaction Date].[Year].[All]" dimensionUniqueName="[_Transaction Date]" displayFolder="" count="2" unbalanced="0">
      <fieldsUsage count="2">
        <fieldUsage x="-1"/>
        <fieldUsage x="30"/>
      </fieldsUsage>
    </cacheHierarchy>
    <cacheHierarchy uniqueName="[_Web Servers].[Web Servers]" caption="Web Servers" attribute="1" keyAttribute="1" defaultMemberUniqueName="[_Web Servers].[Web Servers].[All]" allUniqueName="[_Web Servers].[Web Servers].[All]" dimensionUniqueName="[_Web Servers]" displayFolder="" count="0" unbalanced="0"/>
    <cacheHierarchy uniqueName="[Action Type].[Action Name]" caption="Action Name" attribute="1" defaultMemberUniqueName="[Action Type].[Action Name].[All]" allUniqueName="[Action Type].[Action Name].[All]" dimensionUniqueName="[Action Type]" displayFolder="" count="0" unbalanced="0"/>
    <cacheHierarchy uniqueName="[Additional Service Booking Source].[Booking Source Detail]" caption="Booking Source Detail" attribute="1" defaultMemberUniqueName="[Additional Service Booking Source].[Booking Source Detail].[All]" allUniqueName="[Additional Service Booking Source].[Booking Source Detail].[All]" dimensionUniqueName="[Additional Service Booking Source]" displayFolder="" count="0" unbalanced="0"/>
    <cacheHierarchy uniqueName="[Additional Service Status].[Additional Service Status Name]" caption="Additional Service Status Name" attribute="1" defaultMemberUniqueName="[Additional Service Status].[Additional Service Status Name].[All]" allUniqueName="[Additional Service Status].[Additional Service Status Name].[All]" dimensionUniqueName="[Additional Service Status]" displayFolder="" count="0" unbalanced="0"/>
    <cacheHierarchy uniqueName="[Additional Service Type].[Additional Service Type]" caption="Additional Service Type" attribute="1" defaultMemberUniqueName="[Additional Service Type].[Additional Service Type].[All]" allUniqueName="[Additional Service Type].[Additional Service Type].[All]" dimensionUniqueName="[Additional Service Type]" displayFolder="" count="0" unbalanced="0"/>
    <cacheHierarchy uniqueName="[Air Actual Destination].[City Code]" caption="Air Actual Destination.City Code" attribute="1" defaultMemberUniqueName="[Air Actual Destination].[City Code].[All]" allUniqueName="[Air Actual Destination].[City Code].[All]" dimensionUniqueName="[Air Actual Destination]" displayFolder="" count="0" unbalanced="0"/>
    <cacheHierarchy uniqueName="[Air Actual Destination].[City Code Name]" caption="Air Actual Destination.City Code Name" attribute="1" defaultMemberUniqueName="[Air Actual Destination].[City Code Name].[All]" allUniqueName="[Air Actual Destination].[City Code Name].[All]" dimensionUniqueName="[Air Actual Destination]" displayFolder="" count="0" unbalanced="0"/>
    <cacheHierarchy uniqueName="[Air Actual Destination].[Country]" caption="Air Actual Destination.Country" attribute="1" defaultMemberUniqueName="[Air Actual Destination].[Country].[All]" allUniqueName="[Air Actual Destination].[Country].[All]" dimensionUniqueName="[Air Actual Destination]" displayFolder="" count="2" unbalanced="0">
      <fieldsUsage count="2">
        <fieldUsage x="-1"/>
        <fieldUsage x="24"/>
      </fieldsUsage>
    </cacheHierarchy>
    <cacheHierarchy uniqueName="[Air Actual Destination].[Country Code Alpha3]" caption="Air Actual Destination.Country Code Alpha3" attribute="1" defaultMemberUniqueName="[Air Actual Destination].[Country Code Alpha3].[All]" allUniqueName="[Air Actual Destination].[Country Code Alpha3].[All]" dimensionUniqueName="[Air Actual Destination]" displayFolder="" count="0" unbalanced="0"/>
    <cacheHierarchy uniqueName="[Air Actual Destination].[Hierarchy]" caption="Air Actual Destination.Hierarchy" defaultMemberUniqueName="[Air Actual Destination].[Hierarchy].[All]" allUniqueName="[Air Actual Destination].[Hierarchy].[All]" dimensionUniqueName="[Air Actual Destination]" displayFolder="" count="0" unbalanced="0"/>
    <cacheHierarchy uniqueName="[Air Actual Destination].[Latitude]" caption="Air Actual Destination.Latitude" attribute="1" defaultMemberUniqueName="[Air Actual Destination].[Latitude].[All]" allUniqueName="[Air Actual Destination].[Latitude].[All]" dimensionUniqueName="[Air Actual Destination]" displayFolder="" count="0" unbalanced="0"/>
    <cacheHierarchy uniqueName="[Air Actual Destination].[Longitude]" caption="Air Actual Destination.Longitude" attribute="1" defaultMemberUniqueName="[Air Actual Destination].[Longitude].[All]" allUniqueName="[Air Actual Destination].[Longitude].[All]" dimensionUniqueName="[Air Actual Destination]" displayFolder="" count="0" unbalanced="0"/>
    <cacheHierarchy uniqueName="[Air Actual Destination].[Region]" caption="Air Actual Destination.Region" attribute="1" defaultMemberUniqueName="[Air Actual Destination].[Region].[All]" allUniqueName="[Air Actual Destination].[Region].[All]" dimensionUniqueName="[Air Actual Destination]" displayFolder="" count="0" unbalanced="0"/>
    <cacheHierarchy uniqueName="[Air Actual Destination].[State]" caption="Air Actual Destination.State" attribute="1" defaultMemberUniqueName="[Air Actual Destination].[State].[All]" allUniqueName="[Air Actual Destination].[State].[All]" dimensionUniqueName="[Air Actual Destination]" displayFolder="" count="0" unbalanced="0"/>
    <cacheHierarchy uniqueName="[Air Actual On D].[Hierarchy]" caption="Air Actual On D.Hierarchy" defaultMemberUniqueName="[Air Actual On D].[Hierarchy].[All]" allUniqueName="[Air Actual On D].[Hierarchy].[All]" dimensionUniqueName="[Air Actual On D]" displayFolder="" count="0" unbalanced="0"/>
    <cacheHierarchy uniqueName="[Air Actual On D].[OCDC]" caption="Air Actual On D.OCDC" attribute="1" defaultMemberUniqueName="[Air Actual On D].[OCDC].[All]" allUniqueName="[Air Actual On D].[OCDC].[All]" dimensionUniqueName="[Air Actual On D]" displayFolder="" count="0" unbalanced="0"/>
    <cacheHierarchy uniqueName="[Air Actual On D].[OnD]" caption="Air Actual On D.OnD" attribute="1" keyAttribute="1" defaultMemberUniqueName="[Air Actual On D].[OnD].[All]" allUniqueName="[Air Actual On D].[OnD].[All]" dimensionUniqueName="[Air Actual On D]" displayFolder="" count="0" unbalanced="0"/>
    <cacheHierarchy uniqueName="[Air Actual Origin].[City Code]" caption="Air Actual Origin.City Code" attribute="1" defaultMemberUniqueName="[Air Actual Origin].[City Code].[All]" allUniqueName="[Air Actual Origin].[City Code].[All]" dimensionUniqueName="[Air Actual Origin]" displayFolder="" count="0" unbalanced="0"/>
    <cacheHierarchy uniqueName="[Air Actual Origin].[City Code Name]" caption="Air Actual Origin.City Code Name" attribute="1" defaultMemberUniqueName="[Air Actual Origin].[City Code Name].[All]" allUniqueName="[Air Actual Origin].[City Code Name].[All]" dimensionUniqueName="[Air Actual Origin]" displayFolder="" count="0" unbalanced="0"/>
    <cacheHierarchy uniqueName="[Air Actual Origin].[Country]" caption="Air Actual Origin.Country" attribute="1" defaultMemberUniqueName="[Air Actual Origin].[Country].[All]" allUniqueName="[Air Actual Origin].[Country].[All]" dimensionUniqueName="[Air Actual Origin]" displayFolder="" count="2" unbalanced="0">
      <fieldsUsage count="2">
        <fieldUsage x="-1"/>
        <fieldUsage x="33"/>
      </fieldsUsage>
    </cacheHierarchy>
    <cacheHierarchy uniqueName="[Air Actual Origin].[Country Code Alpha3]" caption="Air Actual Origin.Country Code Alpha3" attribute="1" defaultMemberUniqueName="[Air Actual Origin].[Country Code Alpha3].[All]" allUniqueName="[Air Actual Origin].[Country Code Alpha3].[All]" dimensionUniqueName="[Air Actual Origin]" displayFolder="" count="0" unbalanced="0"/>
    <cacheHierarchy uniqueName="[Air Actual Origin].[Hierarchy]" caption="Air Actual Origin.Hierarchy" defaultMemberUniqueName="[Air Actual Origin].[Hierarchy].[All]" allUniqueName="[Air Actual Origin].[Hierarchy].[All]" dimensionUniqueName="[Air Actual Origin]" displayFolder="" count="0" unbalanced="0"/>
    <cacheHierarchy uniqueName="[Air Actual Origin].[Latitude]" caption="Air Actual Origin.Latitude" attribute="1" defaultMemberUniqueName="[Air Actual Origin].[Latitude].[All]" allUniqueName="[Air Actual Origin].[Latitude].[All]" dimensionUniqueName="[Air Actual Origin]" displayFolder="" count="0" unbalanced="0"/>
    <cacheHierarchy uniqueName="[Air Actual Origin].[Longitude]" caption="Air Actual Origin.Longitude" attribute="1" defaultMemberUniqueName="[Air Actual Origin].[Longitude].[All]" allUniqueName="[Air Actual Origin].[Longitude].[All]" dimensionUniqueName="[Air Actual Origin]" displayFolder="" count="0" unbalanced="0"/>
    <cacheHierarchy uniqueName="[Air Actual Origin].[Region]" caption="Air Actual Origin.Region" attribute="1" defaultMemberUniqueName="[Air Actual Origin].[Region].[All]" allUniqueName="[Air Actual Origin].[Region].[All]" dimensionUniqueName="[Air Actual Origin]" displayFolder="" count="0" unbalanced="0"/>
    <cacheHierarchy uniqueName="[Air Actual Origin].[State]" caption="Air Actual Origin.State" attribute="1" defaultMemberUniqueName="[Air Actual Origin].[State].[All]" allUniqueName="[Air Actual Origin].[State].[All]" dimensionUniqueName="[Air Actual Origin]" displayFolder="" count="0" unbalanced="0"/>
    <cacheHierarchy uniqueName="[Air Booking Status].[Status]" caption="Status" attribute="1" keyAttribute="1" defaultMemberUniqueName="[Air Booking Status].[Status].[All]" allUniqueName="[Air Booking Status].[Status].[All]" dimensionUniqueName="[Air Booking Status]" displayFolder="" count="2" unbalanced="0">
      <fieldsUsage count="2">
        <fieldUsage x="-1"/>
        <fieldUsage x="26"/>
      </fieldsUsage>
    </cacheHierarchy>
    <cacheHierarchy uniqueName="[Air Booking Type].[Booking Type]" caption="Booking Type" attribute="1" keyAttribute="1" defaultMemberUniqueName="[Air Booking Type].[Booking Type].[All]" allUniqueName="[Air Booking Type].[Booking Type].[All]" dimensionUniqueName="[Air Booking Type]" displayFolder="" count="0" unbalanced="0"/>
    <cacheHierarchy uniqueName="[Air Data Source ID].[Data Source ID]" caption="Data Source ID" attribute="1" keyAttribute="1" defaultMemberUniqueName="[Air Data Source ID].[Data Source ID].[All]" allUniqueName="[Air Data Source ID].[Data Source ID].[All]" dimensionUniqueName="[Air Data Source ID]" displayFolder="" count="0" unbalanced="0"/>
    <cacheHierarchy uniqueName="[Air Departure Date].[Day]" caption="Air Departure Date.Day" attribute="1" time="1" defaultMemberUniqueName="[Air Departure Date].[Day].[All]" allUniqueName="[Air Departure Date].[Day].[All]" dimensionUniqueName="[Air Departure Date]" displayFolder="" count="0" unbalanced="0"/>
    <cacheHierarchy uniqueName="[Air Departure Date].[Full Date]" caption="Air Departure Date.Full Date" attribute="1" time="1" defaultMemberUniqueName="[Air Departure Date].[Full Date].[All]" allUniqueName="[Air Departure Date].[Full Date].[All]" dimensionUniqueName="[Air Departure Date]" displayFolder="" count="0" unbalanced="0"/>
    <cacheHierarchy uniqueName="[Air Departure Date].[Is US Civil Holiday]" caption="Air Departure Date.Is US Civil Holiday" attribute="1" time="1" defaultMemberUniqueName="[Air Departure Date].[Is US Civil Holiday].[All]" allUniqueName="[Air Departure Date].[Is US Civil Holiday].[All]" dimensionUniqueName="[Air Departure Date]" displayFolder="" count="0" unbalanced="0"/>
    <cacheHierarchy uniqueName="[Air Departure Date].[Is Weekday]" caption="Air Departure Date.Is Weekday" attribute="1" time="1" defaultMemberUniqueName="[Air Departure Date].[Is Weekday].[All]" allUniqueName="[Air Departure Date].[Is Weekday].[All]" dimensionUniqueName="[Air Departure Date]" displayFolder="" count="0" unbalanced="0"/>
    <cacheHierarchy uniqueName="[Air Departure Date].[Month]" caption="Air Departure Date.Month" attribute="1" time="1" defaultMemberUniqueName="[Air Departure Date].[Month].[All]" allUniqueName="[Air Departure Date].[Month].[All]" dimensionUniqueName="[Air Departure Date]" displayFolder="" count="0" unbalanced="0"/>
    <cacheHierarchy uniqueName="[Air Departure Date].[Month Day]" caption="Air Departure Date.Month Day" attribute="1" time="1" defaultMemberUniqueName="[Air Departure Date].[Month Day].[All]" allUniqueName="[Air Departure Date].[Month Day].[All]" dimensionUniqueName="[Air Departure Date]" displayFolder="" count="0" unbalanced="0"/>
    <cacheHierarchy uniqueName="[Air Departure Date].[Transaction Date]" caption="Air Departure Date.Transaction Date" time="1" defaultMemberUniqueName="[Air Departure Date].[Transaction Date].[All]" allUniqueName="[Air Departure Date].[Transaction Date].[All]" dimensionUniqueName="[Air Departure Date]" displayFolder="" count="0" unbalanced="0"/>
    <cacheHierarchy uniqueName="[Air Departure Date].[Week]" caption="Air Departure Date.Week" attribute="1" time="1" defaultMemberUniqueName="[Air Departure Date].[Week].[All]" allUniqueName="[Air Departure Date].[Week].[All]" dimensionUniqueName="[Air Departure Date]" displayFolder="" count="0" unbalanced="0"/>
    <cacheHierarchy uniqueName="[Air Departure Date].[Week Number]" caption="Air Departure Date.Week Number" attribute="1" time="1" defaultMemberUniqueName="[Air Departure Date].[Week Number].[All]" allUniqueName="[Air Departure Date].[Week Number].[All]" dimensionUniqueName="[Air Departure Date]" displayFolder="" count="0" unbalanced="0"/>
    <cacheHierarchy uniqueName="[Air Departure Date].[Weekday]" caption="Air Departure Date.Weekday" attribute="1" time="1" defaultMemberUniqueName="[Air Departure Date].[Weekday].[All]" allUniqueName="[Air Departure Date].[Weekday].[All]" dimensionUniqueName="[Air Departure Date]" displayFolder="" count="0" unbalanced="0"/>
    <cacheHierarchy uniqueName="[Air Departure Date].[Year]" caption="Air Departure Date.Year" attribute="1" time="1" defaultMemberUniqueName="[Air Departure Date].[Year].[All]" allUniqueName="[Air Departure Date].[Year].[All]" dimensionUniqueName="[Air Departure Date]" displayFolder="" count="0" unbalanced="0"/>
    <cacheHierarchy uniqueName="[Air Destination].[City Code]" caption="Air Destination.City Code" attribute="1" defaultMemberUniqueName="[Air Destination].[City Code].[All]" allUniqueName="[Air Destination].[City Code].[All]" dimensionUniqueName="[Air Destination]" displayFolder="" count="0" unbalanced="0"/>
    <cacheHierarchy uniqueName="[Air Destination].[City Code Name]" caption="Air Destination.City Code Name" attribute="1" defaultMemberUniqueName="[Air Destination].[City Code Name].[All]" allUniqueName="[Air Destination].[City Code Name].[All]" dimensionUniqueName="[Air Destination]" displayFolder="" count="0" unbalanced="0"/>
    <cacheHierarchy uniqueName="[Air Destination].[Country]" caption="Air Destination.Country" attribute="1" defaultMemberUniqueName="[Air Destination].[Country].[All]" allUniqueName="[Air Destination].[Country].[All]" dimensionUniqueName="[Air Destination]" displayFolder="" count="0" unbalanced="0"/>
    <cacheHierarchy uniqueName="[Air Destination].[Country Code Alpha3]" caption="Air Destination.Country Code Alpha3" attribute="1" defaultMemberUniqueName="[Air Destination].[Country Code Alpha3].[All]" allUniqueName="[Air Destination].[Country Code Alpha3].[All]" dimensionUniqueName="[Air Destination]" displayFolder="" count="0" unbalanced="0"/>
    <cacheHierarchy uniqueName="[Air Destination].[Hierarchy]" caption="Air Destination.Hierarchy" defaultMemberUniqueName="[Air Destination].[Hierarchy].[All]" allUniqueName="[Air Destination].[Hierarchy].[All]" dimensionUniqueName="[Air Destination]" displayFolder="" count="0" unbalanced="0"/>
    <cacheHierarchy uniqueName="[Air Destination].[Latitude]" caption="Air Destination.Latitude" attribute="1" defaultMemberUniqueName="[Air Destination].[Latitude].[All]" allUniqueName="[Air Destination].[Latitude].[All]" dimensionUniqueName="[Air Destination]" displayFolder="" count="0" unbalanced="0"/>
    <cacheHierarchy uniqueName="[Air Destination].[Longitude]" caption="Air Destination.Longitude" attribute="1" defaultMemberUniqueName="[Air Destination].[Longitude].[All]" allUniqueName="[Air Destination].[Longitude].[All]" dimensionUniqueName="[Air Destination]" displayFolder="" count="0" unbalanced="0"/>
    <cacheHierarchy uniqueName="[Air Destination].[Region]" caption="Air Destination.Region" attribute="1" defaultMemberUniqueName="[Air Destination].[Region].[All]" allUniqueName="[Air Destination].[Region].[All]" dimensionUniqueName="[Air Destination]" displayFolder="" count="0" unbalanced="0"/>
    <cacheHierarchy uniqueName="[Air Destination].[State]" caption="Air Destination.State" attribute="1" defaultMemberUniqueName="[Air Destination].[State].[All]" allUniqueName="[Air Destination].[State].[All]" dimensionUniqueName="[Air Destination]" displayFolder="" count="0" unbalanced="0"/>
    <cacheHierarchy uniqueName="[Air Flight Class].[Flight Class]" caption="Flight Class" attribute="1" keyAttribute="1" defaultMemberUniqueName="[Air Flight Class].[Flight Class].[All]" allUniqueName="[Air Flight Class].[Flight Class].[All]" dimensionUniqueName="[Air Flight Class]" displayFolder="" count="0" unbalanced="0"/>
    <cacheHierarchy uniqueName="[Air HC or LC OnD].[Conv]" caption="Conv" attribute="1" keyAttribute="1" defaultMemberUniqueName="[Air HC or LC OnD].[Conv].[All]" allUniqueName="[Air HC or LC OnD].[Conv].[All]" dimensionUniqueName="[Air HC or LC OnD]" displayFolder="" count="0" unbalanced="0"/>
    <cacheHierarchy uniqueName="[Air No Of Pax].[Hierarchy]" caption="Hierarchy" defaultMemberUniqueName="[Air No Of Pax].[Hierarchy].[All]" allUniqueName="[Air No Of Pax].[Hierarchy].[All]" dimensionUniqueName="[Air No Of Pax]" displayFolder="" count="0" unbalanced="0"/>
    <cacheHierarchy uniqueName="[Air No Of Pax].[Number]" caption="Number" attribute="1" keyAttribute="1" defaultMemberUniqueName="[Air No Of Pax].[Number].[All]" allUniqueName="[Air No Of Pax].[Number].[All]" dimensionUniqueName="[Air No Of Pax]" displayFolder="" count="0" unbalanced="0"/>
    <cacheHierarchy uniqueName="[Air No Of Pax].[Number Group]" caption="Number Group" attribute="1" defaultMemberUniqueName="[Air No Of Pax].[Number Group].[All]" allUniqueName="[Air No Of Pax].[Number Group].[All]" dimensionUniqueName="[Air No Of Pax]" displayFolder="" count="0" unbalanced="0"/>
    <cacheHierarchy uniqueName="[Air OnD].[Hierarchy]" caption="Air OnD.Hierarchy" defaultMemberUniqueName="[Air OnD].[Hierarchy].[All]" allUniqueName="[Air OnD].[Hierarchy].[All]" dimensionUniqueName="[Air OnD]" displayFolder="" count="0" unbalanced="0"/>
    <cacheHierarchy uniqueName="[Air OnD].[OCDC]" caption="Air OnD.OCDC" attribute="1" defaultMemberUniqueName="[Air OnD].[OCDC].[All]" allUniqueName="[Air OnD].[OCDC].[All]" dimensionUniqueName="[Air OnD]" displayFolder="" count="0" unbalanced="0"/>
    <cacheHierarchy uniqueName="[Air OnD].[OnD]" caption="Air OnD.OnD" attribute="1" keyAttribute="1" defaultMemberUniqueName="[Air OnD].[OnD].[All]" allUniqueName="[Air OnD].[OnD].[All]" dimensionUniqueName="[Air OnD]" displayFolder="" count="0" unbalanced="0"/>
    <cacheHierarchy uniqueName="[Air Origin].[City Code]" caption="Air Origin.City Code" attribute="1" defaultMemberUniqueName="[Air Origin].[City Code].[All]" allUniqueName="[Air Origin].[City Code].[All]" dimensionUniqueName="[Air Origin]" displayFolder="" count="0" unbalanced="0"/>
    <cacheHierarchy uniqueName="[Air Origin].[City Code Name]" caption="Air Origin.City Code Name" attribute="1" defaultMemberUniqueName="[Air Origin].[City Code Name].[All]" allUniqueName="[Air Origin].[City Code Name].[All]" dimensionUniqueName="[Air Origin]" displayFolder="" count="0" unbalanced="0"/>
    <cacheHierarchy uniqueName="[Air Origin].[Country]" caption="Air Origin.Country" attribute="1" defaultMemberUniqueName="[Air Origin].[Country].[All]" allUniqueName="[Air Origin].[Country].[All]" dimensionUniqueName="[Air Origin]" displayFolder="" count="0" unbalanced="0"/>
    <cacheHierarchy uniqueName="[Air Origin].[Country Code Alpha3]" caption="Air Origin.Country Code Alpha3" attribute="1" defaultMemberUniqueName="[Air Origin].[Country Code Alpha3].[All]" allUniqueName="[Air Origin].[Country Code Alpha3].[All]" dimensionUniqueName="[Air Origin]" displayFolder="" count="0" unbalanced="0"/>
    <cacheHierarchy uniqueName="[Air Origin].[Hierarchy]" caption="Air Origin.Hierarchy" defaultMemberUniqueName="[Air Origin].[Hierarchy].[All]" allUniqueName="[Air Origin].[Hierarchy].[All]" dimensionUniqueName="[Air Origin]" displayFolder="" count="0" unbalanced="0"/>
    <cacheHierarchy uniqueName="[Air Origin].[Latitude]" caption="Air Origin.Latitude" attribute="1" defaultMemberUniqueName="[Air Origin].[Latitude].[All]" allUniqueName="[Air Origin].[Latitude].[All]" dimensionUniqueName="[Air Origin]" displayFolder="" count="0" unbalanced="0"/>
    <cacheHierarchy uniqueName="[Air Origin].[Longitude]" caption="Air Origin.Longitude" attribute="1" defaultMemberUniqueName="[Air Origin].[Longitude].[All]" allUniqueName="[Air Origin].[Longitude].[All]" dimensionUniqueName="[Air Origin]" displayFolder="" count="0" unbalanced="0"/>
    <cacheHierarchy uniqueName="[Air Origin].[Region]" caption="Air Origin.Region" attribute="1" defaultMemberUniqueName="[Air Origin].[Region].[All]" allUniqueName="[Air Origin].[Region].[All]" dimensionUniqueName="[Air Origin]" displayFolder="" count="0" unbalanced="0"/>
    <cacheHierarchy uniqueName="[Air Origin].[State]" caption="Air Origin.State" attribute="1" defaultMemberUniqueName="[Air Origin].[State].[All]" allUniqueName="[Air Origin].[State].[All]" dimensionUniqueName="[Air Origin]" displayFolder="" count="0" unbalanced="0"/>
    <cacheHierarchy uniqueName="[Air Origin Country Destination Country].[OriginCountry_DestinationCountry]" caption="OriginCountry_DestinationCountry" attribute="1" keyAttribute="1" defaultMemberUniqueName="[Air Origin Country Destination Country].[OriginCountry_DestinationCountry].[All]" allUniqueName="[Air Origin Country Destination Country].[OriginCountry_DestinationCountry].[All]" dimensionUniqueName="[Air Origin Country Destination Country]" displayFolder="" count="0" unbalanced="0"/>
    <cacheHierarchy uniqueName="[Air Origin State Destination State].[OriginState_DestinationState]" caption="OriginState_DestinationState" attribute="1" keyAttribute="1" defaultMemberUniqueName="[Air Origin State Destination State].[OriginState_DestinationState].[All]" allUniqueName="[Air Origin State Destination State].[OriginState_DestinationState].[All]" dimensionUniqueName="[Air Origin State Destination State]" displayFolder="" count="0" unbalanced="0"/>
    <cacheHierarchy uniqueName="[Air Pax Group].[Pax Group]" caption="Pax Group" attribute="1" keyAttribute="1" defaultMemberUniqueName="[Air Pax Group].[Pax Group].[All]" allUniqueName="[Air Pax Group].[Pax Group].[All]" dimensionUniqueName="[Air Pax Group]" displayFolder="" count="0" unbalanced="0"/>
    <cacheHierarchy uniqueName="[Air Return Date].[Day]" caption="Air Return Date.Day" attribute="1" time="1" defaultMemberUniqueName="[Air Return Date].[Day].[All]" allUniqueName="[Air Return Date].[Day].[All]" dimensionUniqueName="[Air Return Date]" displayFolder="" count="0" unbalanced="0"/>
    <cacheHierarchy uniqueName="[Air Return Date].[Full Date]" caption="Air Return Date.Full Date" attribute="1" time="1" defaultMemberUniqueName="[Air Return Date].[Full Date].[All]" allUniqueName="[Air Return Date].[Full Date].[All]" dimensionUniqueName="[Air Return Date]" displayFolder="" count="0" unbalanced="0"/>
    <cacheHierarchy uniqueName="[Air Return Date].[Is US Civil Holiday]" caption="Air Return Date.Is US Civil Holiday" attribute="1" time="1" defaultMemberUniqueName="[Air Return Date].[Is US Civil Holiday].[All]" allUniqueName="[Air Return Date].[Is US Civil Holiday].[All]" dimensionUniqueName="[Air Return Date]" displayFolder="" count="0" unbalanced="0"/>
    <cacheHierarchy uniqueName="[Air Return Date].[Is Weekday]" caption="Air Return Date.Is Weekday" attribute="1" time="1" defaultMemberUniqueName="[Air Return Date].[Is Weekday].[All]" allUniqueName="[Air Return Date].[Is Weekday].[All]" dimensionUniqueName="[Air Return Date]" displayFolder="" count="0" unbalanced="0"/>
    <cacheHierarchy uniqueName="[Air Return Date].[Month]" caption="Air Return Date.Month" attribute="1" time="1" defaultMemberUniqueName="[Air Return Date].[Month].[All]" allUniqueName="[Air Return Date].[Month].[All]" dimensionUniqueName="[Air Return Date]" displayFolder="" count="0" unbalanced="0"/>
    <cacheHierarchy uniqueName="[Air Return Date].[Month Day]" caption="Air Return Date.Month Day" attribute="1" time="1" defaultMemberUniqueName="[Air Return Date].[Month Day].[All]" allUniqueName="[Air Return Date].[Month Day].[All]" dimensionUniqueName="[Air Return Date]" displayFolder="" count="0" unbalanced="0"/>
    <cacheHierarchy uniqueName="[Air Return Date].[Transaction Date]" caption="Air Return Date.Transaction Date" time="1" defaultMemberUniqueName="[Air Return Date].[Transaction Date].[All]" allUniqueName="[Air Return Date].[Transaction Date].[All]" dimensionUniqueName="[Air Return Date]" displayFolder="" count="0" unbalanced="0"/>
    <cacheHierarchy uniqueName="[Air Return Date].[Week]" caption="Air Return Date.Week" attribute="1" time="1" defaultMemberUniqueName="[Air Return Date].[Week].[All]" allUniqueName="[Air Return Date].[Week].[All]" dimensionUniqueName="[Air Return Date]" displayFolder="" count="0" unbalanced="0"/>
    <cacheHierarchy uniqueName="[Air Return Date].[Week Number]" caption="Air Return Date.Week Number" attribute="1" time="1" defaultMemberUniqueName="[Air Return Date].[Week Number].[All]" allUniqueName="[Air Return Date].[Week Number].[All]" dimensionUniqueName="[Air Return Date]" displayFolder="" count="0" unbalanced="0"/>
    <cacheHierarchy uniqueName="[Air Return Date].[Weekday]" caption="Air Return Date.Weekday" attribute="1" time="1" defaultMemberUniqueName="[Air Return Date].[Weekday].[All]" allUniqueName="[Air Return Date].[Weekday].[All]" dimensionUniqueName="[Air Return Date]" displayFolder="" count="0" unbalanced="0"/>
    <cacheHierarchy uniqueName="[Air Return Date].[Year]" caption="Air Return Date.Year" attribute="1" time="1" defaultMemberUniqueName="[Air Return Date].[Year].[All]" allUniqueName="[Air Return Date].[Year].[All]" dimensionUniqueName="[Air Return Date]" displayFolder="" count="0" unbalanced="0"/>
    <cacheHierarchy uniqueName="[Air Return Destination].[City Code]" caption="Air Return Destination.City Code" attribute="1" defaultMemberUniqueName="[Air Return Destination].[City Code].[All]" allUniqueName="[Air Return Destination].[City Code].[All]" dimensionUniqueName="[Air Return Destination]" displayFolder="" count="0" unbalanced="0"/>
    <cacheHierarchy uniqueName="[Air Return Destination].[City Code Name]" caption="Air Return Destination.City Code Name" attribute="1" defaultMemberUniqueName="[Air Return Destination].[City Code Name].[All]" allUniqueName="[Air Return Destination].[City Code Name].[All]" dimensionUniqueName="[Air Return Destination]" displayFolder="" count="0" unbalanced="0"/>
    <cacheHierarchy uniqueName="[Air Return Destination].[Country]" caption="Air Return Destination.Country" attribute="1" defaultMemberUniqueName="[Air Return Destination].[Country].[All]" allUniqueName="[Air Return Destination].[Country].[All]" dimensionUniqueName="[Air Return Destination]" displayFolder="" count="0" unbalanced="0"/>
    <cacheHierarchy uniqueName="[Air Return Destination].[Country Code Alpha3]" caption="Air Return Destination.Country Code Alpha3" attribute="1" defaultMemberUniqueName="[Air Return Destination].[Country Code Alpha3].[All]" allUniqueName="[Air Return Destination].[Country Code Alpha3].[All]" dimensionUniqueName="[Air Return Destination]" displayFolder="" count="0" unbalanced="0"/>
    <cacheHierarchy uniqueName="[Air Return Destination].[Hierarchy]" caption="Air Return Destination.Hierarchy" defaultMemberUniqueName="[Air Return Destination].[Hierarchy].[All]" allUniqueName="[Air Return Destination].[Hierarchy].[All]" dimensionUniqueName="[Air Return Destination]" displayFolder="" count="0" unbalanced="0"/>
    <cacheHierarchy uniqueName="[Air Return Destination].[Latitude]" caption="Air Return Destination.Latitude" attribute="1" defaultMemberUniqueName="[Air Return Destination].[Latitude].[All]" allUniqueName="[Air Return Destination].[Latitude].[All]" dimensionUniqueName="[Air Return Destination]" displayFolder="" count="0" unbalanced="0"/>
    <cacheHierarchy uniqueName="[Air Return Destination].[Longitude]" caption="Air Return Destination.Longitude" attribute="1" defaultMemberUniqueName="[Air Return Destination].[Longitude].[All]" allUniqueName="[Air Return Destination].[Longitude].[All]" dimensionUniqueName="[Air Return Destination]" displayFolder="" count="0" unbalanced="0"/>
    <cacheHierarchy uniqueName="[Air Return Destination].[Region]" caption="Air Return Destination.Region" attribute="1" defaultMemberUniqueName="[Air Return Destination].[Region].[All]" allUniqueName="[Air Return Destination].[Region].[All]" dimensionUniqueName="[Air Return Destination]" displayFolder="" count="0" unbalanced="0"/>
    <cacheHierarchy uniqueName="[Air Return Destination].[State]" caption="Air Return Destination.State" attribute="1" defaultMemberUniqueName="[Air Return Destination].[State].[All]" allUniqueName="[Air Return Destination].[State].[All]" dimensionUniqueName="[Air Return Destination]" displayFolder="" count="0" unbalanced="0"/>
    <cacheHierarchy uniqueName="[Air Return Origin].[City Code]" caption="Air Return Origin.City Code" attribute="1" defaultMemberUniqueName="[Air Return Origin].[City Code].[All]" allUniqueName="[Air Return Origin].[City Code].[All]" dimensionUniqueName="[Air Return Origin]" displayFolder="" count="0" unbalanced="0"/>
    <cacheHierarchy uniqueName="[Air Return Origin].[City Code Name]" caption="Air Return Origin.City Code Name" attribute="1" defaultMemberUniqueName="[Air Return Origin].[City Code Name].[All]" allUniqueName="[Air Return Origin].[City Code Name].[All]" dimensionUniqueName="[Air Return Origin]" displayFolder="" count="0" unbalanced="0"/>
    <cacheHierarchy uniqueName="[Air Return Origin].[Country]" caption="Air Return Origin.Country" attribute="1" defaultMemberUniqueName="[Air Return Origin].[Country].[All]" allUniqueName="[Air Return Origin].[Country].[All]" dimensionUniqueName="[Air Return Origin]" displayFolder="" count="0" unbalanced="0"/>
    <cacheHierarchy uniqueName="[Air Return Origin].[Country Code Alpha3]" caption="Air Return Origin.Country Code Alpha3" attribute="1" defaultMemberUniqueName="[Air Return Origin].[Country Code Alpha3].[All]" allUniqueName="[Air Return Origin].[Country Code Alpha3].[All]" dimensionUniqueName="[Air Return Origin]" displayFolder="" count="0" unbalanced="0"/>
    <cacheHierarchy uniqueName="[Air Return Origin].[Hierarchy]" caption="Air Return Origin.Hierarchy" defaultMemberUniqueName="[Air Return Origin].[Hierarchy].[All]" allUniqueName="[Air Return Origin].[Hierarchy].[All]" dimensionUniqueName="[Air Return Origin]" displayFolder="" count="0" unbalanced="0"/>
    <cacheHierarchy uniqueName="[Air Return Origin].[Latitude]" caption="Air Return Origin.Latitude" attribute="1" defaultMemberUniqueName="[Air Return Origin].[Latitude].[All]" allUniqueName="[Air Return Origin].[Latitude].[All]" dimensionUniqueName="[Air Return Origin]" displayFolder="" count="0" unbalanced="0"/>
    <cacheHierarchy uniqueName="[Air Return Origin].[Longitude]" caption="Air Return Origin.Longitude" attribute="1" defaultMemberUniqueName="[Air Return Origin].[Longitude].[All]" allUniqueName="[Air Return Origin].[Longitude].[All]" dimensionUniqueName="[Air Return Origin]" displayFolder="" count="0" unbalanced="0"/>
    <cacheHierarchy uniqueName="[Air Return Origin].[Region]" caption="Air Return Origin.Region" attribute="1" defaultMemberUniqueName="[Air Return Origin].[Region].[All]" allUniqueName="[Air Return Origin].[Region].[All]" dimensionUniqueName="[Air Return Origin]" displayFolder="" count="0" unbalanced="0"/>
    <cacheHierarchy uniqueName="[Air Return Origin].[State]" caption="Air Return Origin.State" attribute="1" defaultMemberUniqueName="[Air Return Origin].[State].[All]" allUniqueName="[Air Return Origin].[State].[All]" dimensionUniqueName="[Air Return Origin]" displayFolder="" count="0" unbalanced="0"/>
    <cacheHierarchy uniqueName="[Air Supplier].[Group Name]" caption="Group Name" attribute="1" defaultMemberUniqueName="[Air Supplier].[Group Name].[All]" allUniqueName="[Air Supplier].[Group Name].[All]" dimensionUniqueName="[Air Supplier]" displayFolder="" count="0" unbalanced="0"/>
    <cacheHierarchy uniqueName="[Air Supplier].[Supplier Group]" caption="Supplier Group" defaultMemberUniqueName="[Air Supplier].[Supplier Group].[All]" allUniqueName="[Air Supplier].[Supplier Group].[All]" dimensionUniqueName="[Air Supplier]" displayFolder="" count="3" unbalanced="0">
      <fieldsUsage count="3">
        <fieldUsage x="-1"/>
        <fieldUsage x="27"/>
        <fieldUsage x="28"/>
      </fieldsUsage>
    </cacheHierarchy>
    <cacheHierarchy uniqueName="[Air Supplier].[Suppliers]" caption="Suppliers" attribute="1" keyAttribute="1" defaultMemberUniqueName="[Air Supplier].[Suppliers].[All]" allUniqueName="[Air Supplier].[Suppliers].[All]" dimensionUniqueName="[Air Supplier]" displayFolder="" count="0" unbalanced="0"/>
    <cacheHierarchy uniqueName="[Air Travel Days].[Days]" caption="Air Travel Days.Days" attribute="1" keyAttribute="1" defaultMemberUniqueName="[Air Travel Days].[Days].[All]" allUniqueName="[Air Travel Days].[Days].[All]" dimensionUniqueName="[Air Travel Days]" displayFolder="" count="0" unbalanced="0"/>
    <cacheHierarchy uniqueName="[Air Travel Days].[Days Group]" caption="Air Travel Days.Days Group" attribute="1" defaultMemberUniqueName="[Air Travel Days].[Days Group].[All]" allUniqueName="[Air Travel Days].[Days Group].[All]" dimensionUniqueName="[Air Travel Days]" displayFolder="" count="0" unbalanced="0"/>
    <cacheHierarchy uniqueName="[Air Travel Days].[Period]" caption="Air Travel Days.Period" defaultMemberUniqueName="[Air Travel Days].[Period].[All]" allUniqueName="[Air Travel Days].[Period].[All]" dimensionUniqueName="[Air Travel Days]" displayFolder="" count="0" unbalanced="0"/>
    <cacheHierarchy uniqueName="[Air Trip Type].[Trip Type Key]" caption="Trip Type Key" attribute="1" keyAttribute="1" defaultMemberUniqueName="[Air Trip Type].[Trip Type Key].[All]" allUniqueName="[Air Trip Type].[Trip Type Key].[All]" dimensionUniqueName="[Air Trip Type]" displayFolder="" count="0" unbalanced="0"/>
    <cacheHierarchy uniqueName="[Air_Is Club Mile User Booking].[Value]" caption="Air_Is Club Mile User Booking.Value" attribute="1" keyAttribute="1" defaultMemberUniqueName="[Air_Is Club Mile User Booking].[Value].[All]" allUniqueName="[Air_Is Club Mile User Booking].[Value].[All]" dimensionUniqueName="[Air_Is Club Mile User Booking]" displayFolder="" count="0" unbalanced="0"/>
    <cacheHierarchy uniqueName="[Air_Is ESA Sold].[Value]" caption="Air_Is ESA Sold.Value" attribute="1" keyAttribute="1" defaultMemberUniqueName="[Air_Is ESA Sold].[Value].[All]" allUniqueName="[Air_Is ESA Sold].[Value].[All]" dimensionUniqueName="[Air_Is ESA Sold]" displayFolder="" count="0" unbalanced="0"/>
    <cacheHierarchy uniqueName="[Air_Is Flight Watcher Sold].[Value]" caption="Air_Is Flight Watcher Sold.Value" attribute="1" keyAttribute="1" defaultMemberUniqueName="[Air_Is Flight Watcher Sold].[Value].[All]" allUniqueName="[Air_Is Flight Watcher Sold].[Value].[All]" dimensionUniqueName="[Air_Is Flight Watcher Sold]" displayFolder="" count="0" unbalanced="0"/>
    <cacheHierarchy uniqueName="[Air_Is Insurance Sold].[Value]" caption="Air_Is Insurance Sold.Value" attribute="1" keyAttribute="1" defaultMemberUniqueName="[Air_Is Insurance Sold].[Value].[All]" allUniqueName="[Air_Is Insurance Sold].[Value].[All]" dimensionUniqueName="[Air_Is Insurance Sold]" displayFolder="" count="0" unbalanced="0"/>
    <cacheHierarchy uniqueName="[Air_Is Profile User Booking].[Value]" caption="Air_Is Profile User Booking.Value" attribute="1" keyAttribute="1" defaultMemberUniqueName="[Air_Is Profile User Booking].[Value].[All]" allUniqueName="[Air_Is Profile User Booking].[Value].[All]" dimensionUniqueName="[Air_Is Profile User Booking]" displayFolder="" count="0" unbalanced="0"/>
    <cacheHierarchy uniqueName="[Air_Is TA Sold].[Value]" caption="Air_Is TA Sold.Value" attribute="1" keyAttribute="1" defaultMemberUniqueName="[Air_Is TA Sold].[Value].[All]" allUniqueName="[Air_Is TA Sold].[Value].[All]" dimensionUniqueName="[Air_Is TA Sold]" displayFolder="" count="0" unbalanced="0"/>
    <cacheHierarchy uniqueName="[Airlines].[Airline Code]" caption="Airline Code" attribute="1" keyAttribute="1" defaultMemberUniqueName="[Airlines].[Airline Code].[All]" allUniqueName="[Airlines].[Airline Code].[All]" dimensionUniqueName="[Airlines]" displayFolder="" count="0" unbalanced="0"/>
    <cacheHierarchy uniqueName="[Airlines].[Airline Country]" caption="Airline Country" attribute="1" defaultMemberUniqueName="[Airlines].[Airline Country].[All]" allUniqueName="[Airlines].[Airline Country].[All]" dimensionUniqueName="[Airlines]" displayFolder="" count="0" unbalanced="0"/>
    <cacheHierarchy uniqueName="[Airlines].[Airlines]" caption="Airlines" defaultMemberUniqueName="[Airlines].[Airlines].[All]" allUniqueName="[Airlines].[Airlines].[All]" dimensionUniqueName="[Airlines]" displayFolder="" count="0" unbalanced="0"/>
    <cacheHierarchy uniqueName="[AirPaxAge].[Age]" caption="Age" attribute="1" keyAttribute="1" defaultMemberUniqueName="[AirPaxAge].[Age].[All]" allUniqueName="[AirPaxAge].[Age].[All]" dimensionUniqueName="[AirPaxAge]" displayFolder="" count="0" unbalanced="0"/>
    <cacheHierarchy uniqueName="[AirPaxAge].[Age Group]" caption="Age Group" attribute="1" defaultMemberUniqueName="[AirPaxAge].[Age Group].[All]" allUniqueName="[AirPaxAge].[Age Group].[All]" dimensionUniqueName="[AirPaxAge]" displayFolder="" count="0" unbalanced="0"/>
    <cacheHierarchy uniqueName="[AirPaxAge].[Age Hierarchy]" caption="Age Hierarchy" defaultMemberUniqueName="[AirPaxAge].[Age Hierarchy].[All]" allUniqueName="[AirPaxAge].[Age Hierarchy].[All]" dimensionUniqueName="[AirPaxAge]" displayFolder="" count="0" unbalanced="0"/>
    <cacheHierarchy uniqueName="[AirPaxGender].[Gender]" caption="Gender" attribute="1" keyAttribute="1" defaultMemberUniqueName="[AirPaxGender].[Gender].[All]" allUniqueName="[AirPaxGender].[Gender].[All]" dimensionUniqueName="[AirPaxGender]" displayFolder="" count="0" unbalanced="0"/>
    <cacheHierarchy uniqueName="[Bank Details].[Bank Country]" caption="Bank Country" attribute="1" defaultMemberUniqueName="[Bank Details].[Bank Country].[All]" allUniqueName="[Bank Details].[Bank Country].[All]" dimensionUniqueName="[Bank Details]" displayFolder="" count="0" unbalanced="0"/>
    <cacheHierarchy uniqueName="[Bank Details].[Bank Detail]" caption="Bank Detail" defaultMemberUniqueName="[Bank Details].[Bank Detail].[All]" allUniqueName="[Bank Details].[Bank Detail].[All]" dimensionUniqueName="[Bank Details]" displayFolder="" count="0" unbalanced="0"/>
    <cacheHierarchy uniqueName="[Bank Details].[Bank Name]" caption="Bank Name" attribute="1" defaultMemberUniqueName="[Bank Details].[Bank Name].[All]" allUniqueName="[Bank Details].[Bank Name].[All]" dimensionUniqueName="[Bank Details]" displayFolder="" count="0" unbalanced="0"/>
    <cacheHierarchy uniqueName="[Bank Details].[Brand Name]" caption="Brand Name" attribute="1" defaultMemberUniqueName="[Bank Details].[Brand Name].[All]" allUniqueName="[Bank Details].[Brand Name].[All]" dimensionUniqueName="[Bank Details]" displayFolder="" count="0" unbalanced="0"/>
    <cacheHierarchy uniqueName="[Browser].[Browser]" caption="Browser" attribute="1" defaultMemberUniqueName="[Browser].[Browser].[All]" allUniqueName="[Browser].[Browser].[All]" dimensionUniqueName="[Browser]" displayFolder="" count="0" unbalanced="0"/>
    <cacheHierarchy uniqueName="[Cancellation Reasons].[Cancelation Category]" caption="Cancelation Category" attribute="1" defaultMemberUniqueName="[Cancellation Reasons].[Cancelation Category].[All]" allUniqueName="[Cancellation Reasons].[Cancelation Category].[All]" dimensionUniqueName="[Cancellation Reasons]" displayFolder="" count="0" unbalanced="0"/>
    <cacheHierarchy uniqueName="[Cancellation Reasons].[Cancelation Reason]" caption="Cancelation Reason" attribute="1" defaultMemberUniqueName="[Cancellation Reasons].[Cancelation Reason].[All]" allUniqueName="[Cancellation Reasons].[Cancelation Reason].[All]" dimensionUniqueName="[Cancellation Reasons]" displayFolder="" count="0" unbalanced="0"/>
    <cacheHierarchy uniqueName="[Cancellation Reasons].[Cancellation Reason]" caption="Cancellation Reason" defaultMemberUniqueName="[Cancellation Reasons].[Cancellation Reason].[All]" allUniqueName="[Cancellation Reasons].[Cancellation Reason].[All]" dimensionUniqueName="[Cancellation Reasons]" displayFolder="" count="0" unbalanced="0"/>
    <cacheHierarchy uniqueName="[Car Discount Codes].[Discount Code]" caption="Discount Code" attribute="1" defaultMemberUniqueName="[Car Discount Codes].[Discount Code].[All]" allUniqueName="[Car Discount Codes].[Discount Code].[All]" dimensionUniqueName="[Car Discount Codes]" displayFolder="" count="0" unbalanced="0"/>
    <cacheHierarchy uniqueName="[Car Name].[Car Name]" caption="Car Name" attribute="1" defaultMemberUniqueName="[Car Name].[Car Name].[All]" allUniqueName="[Car Name].[Car Name].[All]" dimensionUniqueName="[Car Name]" displayFolder="" count="0" unbalanced="0"/>
    <cacheHierarchy uniqueName="[Car Supplier].[Supplier Code]" caption="Supplier Code" attribute="1" defaultMemberUniqueName="[Car Supplier].[Supplier Code].[All]" allUniqueName="[Car Supplier].[Supplier Code].[All]" dimensionUniqueName="[Car Supplier]" displayFolder="" count="0" unbalanced="0"/>
    <cacheHierarchy uniqueName="[Car Type].[Car Type]" caption="Car Type" attribute="1" defaultMemberUniqueName="[Car Type].[Car Type].[All]" allUniqueName="[Car Type].[Car Type].[All]" dimensionUniqueName="[Car Type]" displayFolder="" count="0" unbalanced="0"/>
    <cacheHierarchy uniqueName="[Car Type].[Description]" caption="Description" attribute="1" defaultMemberUniqueName="[Car Type].[Description].[All]" allUniqueName="[Car Type].[Description].[All]" dimensionUniqueName="[Car Type]" displayFolder="" count="0" unbalanced="0"/>
    <cacheHierarchy uniqueName="[Car_Is Air Conditioning].[Value]" caption="Car_Is Air Conditioning.Value" attribute="1" keyAttribute="1" defaultMemberUniqueName="[Car_Is Air Conditioning].[Value].[All]" allUniqueName="[Car_Is Air Conditioning].[Value].[All]" dimensionUniqueName="[Car_Is Air Conditioning]" displayFolder="" count="0" unbalanced="0"/>
    <cacheHierarchy uniqueName="[Car_Is Cross Sell Booking].[Value]" caption="Car_Is Cross Sell Booking.Value" attribute="1" keyAttribute="1" defaultMemberUniqueName="[Car_Is Cross Sell Booking].[Value].[All]" allUniqueName="[Car_Is Cross Sell Booking].[Value].[All]" dimensionUniqueName="[Car_Is Cross Sell Booking]" displayFolder="" count="0" unbalanced="0"/>
    <cacheHierarchy uniqueName="[Car_Per Day Rate].[Days]" caption="Car_Per Day Rate.Days" attribute="1" keyAttribute="1" defaultMemberUniqueName="[Car_Per Day Rate].[Days].[All]" allUniqueName="[Car_Per Day Rate].[Days].[All]" dimensionUniqueName="[Car_Per Day Rate]" displayFolder="" count="0" unbalanced="0"/>
    <cacheHierarchy uniqueName="[Car_Per Day Rate].[Days Group]" caption="Car_Per Day Rate.Days Group" attribute="1" defaultMemberUniqueName="[Car_Per Day Rate].[Days Group].[All]" allUniqueName="[Car_Per Day Rate].[Days Group].[All]" dimensionUniqueName="[Car_Per Day Rate]" displayFolder="" count="0" unbalanced="0"/>
    <cacheHierarchy uniqueName="[Car_Per Day Rate].[Period]" caption="Car_Per Day Rate.Period" defaultMemberUniqueName="[Car_Per Day Rate].[Period].[All]" allUniqueName="[Car_Per Day Rate].[Period].[All]" dimensionUniqueName="[Car_Per Day Rate]" displayFolder="" count="0" unbalanced="0"/>
    <cacheHierarchy uniqueName="[Car_Rental Days].[Days]" caption="Car_Rental Days.Days" attribute="1" keyAttribute="1" defaultMemberUniqueName="[Car_Rental Days].[Days].[All]" allUniqueName="[Car_Rental Days].[Days].[All]" dimensionUniqueName="[Car_Rental Days]" displayFolder="" count="0" unbalanced="0"/>
    <cacheHierarchy uniqueName="[Car_Rental Days].[Days Group]" caption="Car_Rental Days.Days Group" attribute="1" defaultMemberUniqueName="[Car_Rental Days].[Days Group].[All]" allUniqueName="[Car_Rental Days].[Days Group].[All]" dimensionUniqueName="[Car_Rental Days]" displayFolder="" count="0" unbalanced="0"/>
    <cacheHierarchy uniqueName="[Car_Rental Days].[Period]" caption="Car_Rental Days.Period" defaultMemberUniqueName="[Car_Rental Days].[Period].[All]" allUniqueName="[Car_Rental Days].[Period].[All]" dimensionUniqueName="[Car_Rental Days]" displayFolder="" count="0" unbalanced="0"/>
    <cacheHierarchy uniqueName="[Check In Date Time].[Day]" caption="Check In Date Time.Day" attribute="1" time="1" defaultMemberUniqueName="[Check In Date Time].[Day].[All]" allUniqueName="[Check In Date Time].[Day].[All]" dimensionUniqueName="[Check In Date Time]" displayFolder="" count="0" unbalanced="0"/>
    <cacheHierarchy uniqueName="[Check In Date Time].[Full Date]" caption="Check In Date Time.Full Date" attribute="1" time="1" defaultMemberUniqueName="[Check In Date Time].[Full Date].[All]" allUniqueName="[Check In Date Time].[Full Date].[All]" dimensionUniqueName="[Check In Date Time]" displayFolder="" count="0" unbalanced="0"/>
    <cacheHierarchy uniqueName="[Check In Date Time].[Is US Civil Holiday]" caption="Check In Date Time.Is US Civil Holiday" attribute="1" time="1" defaultMemberUniqueName="[Check In Date Time].[Is US Civil Holiday].[All]" allUniqueName="[Check In Date Time].[Is US Civil Holiday].[All]" dimensionUniqueName="[Check In Date Time]" displayFolder="" count="0" unbalanced="0"/>
    <cacheHierarchy uniqueName="[Check In Date Time].[Is Weekday]" caption="Check In Date Time.Is Weekday" attribute="1" time="1" defaultMemberUniqueName="[Check In Date Time].[Is Weekday].[All]" allUniqueName="[Check In Date Time].[Is Weekday].[All]" dimensionUniqueName="[Check In Date Time]" displayFolder="" count="0" unbalanced="0"/>
    <cacheHierarchy uniqueName="[Check In Date Time].[Month]" caption="Check In Date Time.Month" attribute="1" time="1" defaultMemberUniqueName="[Check In Date Time].[Month].[All]" allUniqueName="[Check In Date Time].[Month].[All]" dimensionUniqueName="[Check In Date Time]" displayFolder="" count="0" unbalanced="0"/>
    <cacheHierarchy uniqueName="[Check In Date Time].[Month Day]" caption="Check In Date Time.Month Day" attribute="1" time="1" defaultMemberUniqueName="[Check In Date Time].[Month Day].[All]" allUniqueName="[Check In Date Time].[Month Day].[All]" dimensionUniqueName="[Check In Date Time]" displayFolder="" count="0" unbalanced="0"/>
    <cacheHierarchy uniqueName="[Check In Date Time].[Transaction Date]" caption="Check In Date Time.Transaction Date" time="1" defaultMemberUniqueName="[Check In Date Time].[Transaction Date].[All]" allUniqueName="[Check In Date Time].[Transaction Date].[All]" dimensionUniqueName="[Check In Date Time]" displayFolder="" count="0" unbalanced="0"/>
    <cacheHierarchy uniqueName="[Check In Date Time].[Week]" caption="Check In Date Time.Week" attribute="1" time="1" defaultMemberUniqueName="[Check In Date Time].[Week].[All]" allUniqueName="[Check In Date Time].[Week].[All]" dimensionUniqueName="[Check In Date Time]" displayFolder="" count="0" unbalanced="0"/>
    <cacheHierarchy uniqueName="[Check In Date Time].[Week Number]" caption="Check In Date Time.Week Number" attribute="1" time="1" defaultMemberUniqueName="[Check In Date Time].[Week Number].[All]" allUniqueName="[Check In Date Time].[Week Number].[All]" dimensionUniqueName="[Check In Date Time]" displayFolder="" count="0" unbalanced="0"/>
    <cacheHierarchy uniqueName="[Check In Date Time].[Weekday]" caption="Check In Date Time.Weekday" attribute="1" time="1" defaultMemberUniqueName="[Check In Date Time].[Weekday].[All]" allUniqueName="[Check In Date Time].[Weekday].[All]" dimensionUniqueName="[Check In Date Time]" displayFolder="" count="0" unbalanced="0"/>
    <cacheHierarchy uniqueName="[Check In Date Time].[Year]" caption="Check In Date Time.Year" attribute="1" time="1" defaultMemberUniqueName="[Check In Date Time].[Year].[All]" allUniqueName="[Check In Date Time].[Year].[All]" dimensionUniqueName="[Check In Date Time]" displayFolder="" count="0" unbalanced="0"/>
    <cacheHierarchy uniqueName="[Check Out Date Time].[Day]" caption="Check Out Date Time.Day" attribute="1" time="1" defaultMemberUniqueName="[Check Out Date Time].[Day].[All]" allUniqueName="[Check Out Date Time].[Day].[All]" dimensionUniqueName="[Check Out Date Time]" displayFolder="" count="0" unbalanced="0"/>
    <cacheHierarchy uniqueName="[Check Out Date Time].[Full Date]" caption="Check Out Date Time.Full Date" attribute="1" time="1" defaultMemberUniqueName="[Check Out Date Time].[Full Date].[All]" allUniqueName="[Check Out Date Time].[Full Date].[All]" dimensionUniqueName="[Check Out Date Time]" displayFolder="" count="0" unbalanced="0"/>
    <cacheHierarchy uniqueName="[Check Out Date Time].[Is US Civil Holiday]" caption="Check Out Date Time.Is US Civil Holiday" attribute="1" time="1" defaultMemberUniqueName="[Check Out Date Time].[Is US Civil Holiday].[All]" allUniqueName="[Check Out Date Time].[Is US Civil Holiday].[All]" dimensionUniqueName="[Check Out Date Time]" displayFolder="" count="0" unbalanced="0"/>
    <cacheHierarchy uniqueName="[Check Out Date Time].[Is Weekday]" caption="Check Out Date Time.Is Weekday" attribute="1" time="1" defaultMemberUniqueName="[Check Out Date Time].[Is Weekday].[All]" allUniqueName="[Check Out Date Time].[Is Weekday].[All]" dimensionUniqueName="[Check Out Date Time]" displayFolder="" count="0" unbalanced="0"/>
    <cacheHierarchy uniqueName="[Check Out Date Time].[Month]" caption="Check Out Date Time.Month" attribute="1" time="1" defaultMemberUniqueName="[Check Out Date Time].[Month].[All]" allUniqueName="[Check Out Date Time].[Month].[All]" dimensionUniqueName="[Check Out Date Time]" displayFolder="" count="0" unbalanced="0"/>
    <cacheHierarchy uniqueName="[Check Out Date Time].[Month Day]" caption="Check Out Date Time.Month Day" attribute="1" time="1" defaultMemberUniqueName="[Check Out Date Time].[Month Day].[All]" allUniqueName="[Check Out Date Time].[Month Day].[All]" dimensionUniqueName="[Check Out Date Time]" displayFolder="" count="0" unbalanced="0"/>
    <cacheHierarchy uniqueName="[Check Out Date Time].[Transaction Date]" caption="Check Out Date Time.Transaction Date" time="1" defaultMemberUniqueName="[Check Out Date Time].[Transaction Date].[All]" allUniqueName="[Check Out Date Time].[Transaction Date].[All]" dimensionUniqueName="[Check Out Date Time]" displayFolder="" count="0" unbalanced="0"/>
    <cacheHierarchy uniqueName="[Check Out Date Time].[Week]" caption="Check Out Date Time.Week" attribute="1" time="1" defaultMemberUniqueName="[Check Out Date Time].[Week].[All]" allUniqueName="[Check Out Date Time].[Week].[All]" dimensionUniqueName="[Check Out Date Time]" displayFolder="" count="0" unbalanced="0"/>
    <cacheHierarchy uniqueName="[Check Out Date Time].[Week Number]" caption="Check Out Date Time.Week Number" attribute="1" time="1" defaultMemberUniqueName="[Check Out Date Time].[Week Number].[All]" allUniqueName="[Check Out Date Time].[Week Number].[All]" dimensionUniqueName="[Check Out Date Time]" displayFolder="" count="0" unbalanced="0"/>
    <cacheHierarchy uniqueName="[Check Out Date Time].[Weekday]" caption="Check Out Date Time.Weekday" attribute="1" time="1" defaultMemberUniqueName="[Check Out Date Time].[Weekday].[All]" allUniqueName="[Check Out Date Time].[Weekday].[All]" dimensionUniqueName="[Check Out Date Time]" displayFolder="" count="0" unbalanced="0"/>
    <cacheHierarchy uniqueName="[Check Out Date Time].[Year]" caption="Check Out Date Time.Year" attribute="1" time="1" defaultMemberUniqueName="[Check Out Date Time].[Year].[All]" allUniqueName="[Check Out Date Time].[Year].[All]" dimensionUniqueName="[Check Out Date Time]" displayFolder="" count="0" unbalanced="0"/>
    <cacheHierarchy uniqueName="[Drop Off Date].[Day]" caption="Drop Off Date.Day" attribute="1" time="1" defaultMemberUniqueName="[Drop Off Date].[Day].[All]" allUniqueName="[Drop Off Date].[Day].[All]" dimensionUniqueName="[Drop Off Date]" displayFolder="" count="0" unbalanced="0"/>
    <cacheHierarchy uniqueName="[Drop Off Date].[Full Date]" caption="Drop Off Date.Full Date" attribute="1" time="1" defaultMemberUniqueName="[Drop Off Date].[Full Date].[All]" allUniqueName="[Drop Off Date].[Full Date].[All]" dimensionUniqueName="[Drop Off Date]" displayFolder="" count="0" unbalanced="0"/>
    <cacheHierarchy uniqueName="[Drop Off Date].[Is US Civil Holiday]" caption="Drop Off Date.Is US Civil Holiday" attribute="1" time="1" defaultMemberUniqueName="[Drop Off Date].[Is US Civil Holiday].[All]" allUniqueName="[Drop Off Date].[Is US Civil Holiday].[All]" dimensionUniqueName="[Drop Off Date]" displayFolder="" count="0" unbalanced="0"/>
    <cacheHierarchy uniqueName="[Drop Off Date].[Is Weekday]" caption="Drop Off Date.Is Weekday" attribute="1" time="1" defaultMemberUniqueName="[Drop Off Date].[Is Weekday].[All]" allUniqueName="[Drop Off Date].[Is Weekday].[All]" dimensionUniqueName="[Drop Off Date]" displayFolder="" count="0" unbalanced="0"/>
    <cacheHierarchy uniqueName="[Drop Off Date].[Month]" caption="Drop Off Date.Month" attribute="1" time="1" defaultMemberUniqueName="[Drop Off Date].[Month].[All]" allUniqueName="[Drop Off Date].[Month].[All]" dimensionUniqueName="[Drop Off Date]" displayFolder="" count="0" unbalanced="0"/>
    <cacheHierarchy uniqueName="[Drop Off Date].[Month Day]" caption="Drop Off Date.Month Day" attribute="1" time="1" defaultMemberUniqueName="[Drop Off Date].[Month Day].[All]" allUniqueName="[Drop Off Date].[Month Day].[All]" dimensionUniqueName="[Drop Off Date]" displayFolder="" count="0" unbalanced="0"/>
    <cacheHierarchy uniqueName="[Drop Off Date].[Transaction Date]" caption="Drop Off Date.Transaction Date" time="1" defaultMemberUniqueName="[Drop Off Date].[Transaction Date].[All]" allUniqueName="[Drop Off Date].[Transaction Date].[All]" dimensionUniqueName="[Drop Off Date]" displayFolder="" count="0" unbalanced="0"/>
    <cacheHierarchy uniqueName="[Drop Off Date].[Week]" caption="Drop Off Date.Week" attribute="1" time="1" defaultMemberUniqueName="[Drop Off Date].[Week].[All]" allUniqueName="[Drop Off Date].[Week].[All]" dimensionUniqueName="[Drop Off Date]" displayFolder="" count="0" unbalanced="0"/>
    <cacheHierarchy uniqueName="[Drop Off Date].[Week Number]" caption="Drop Off Date.Week Number" attribute="1" time="1" defaultMemberUniqueName="[Drop Off Date].[Week Number].[All]" allUniqueName="[Drop Off Date].[Week Number].[All]" dimensionUniqueName="[Drop Off Date]" displayFolder="" count="0" unbalanced="0"/>
    <cacheHierarchy uniqueName="[Drop Off Date].[Weekday]" caption="Drop Off Date.Weekday" attribute="1" time="1" defaultMemberUniqueName="[Drop Off Date].[Weekday].[All]" allUniqueName="[Drop Off Date].[Weekday].[All]" dimensionUniqueName="[Drop Off Date]" displayFolder="" count="0" unbalanced="0"/>
    <cacheHierarchy uniqueName="[Drop Off Date].[Year]" caption="Drop Off Date.Year" attribute="1" time="1" defaultMemberUniqueName="[Drop Off Date].[Year].[All]" allUniqueName="[Drop Off Date].[Year].[All]" dimensionUniqueName="[Drop Off Date]" displayFolder="" count="0" unbalanced="0"/>
    <cacheHierarchy uniqueName="[Drop Off Location].[Country Name]" caption="Drop Off Location.Country Name" attribute="1" defaultMemberUniqueName="[Drop Off Location].[Country Name].[All]" allUniqueName="[Drop Off Location].[Country Name].[All]" dimensionUniqueName="[Drop Off Location]" displayFolder="" count="0" unbalanced="0"/>
    <cacheHierarchy uniqueName="[Drop Off Location].[Hierarchy]" caption="Drop Off Location.Hierarchy" defaultMemberUniqueName="[Drop Off Location].[Hierarchy].[All]" allUniqueName="[Drop Off Location].[Hierarchy].[All]" dimensionUniqueName="[Drop Off Location]" displayFolder="" count="0" unbalanced="0"/>
    <cacheHierarchy uniqueName="[Drop Off Location].[Is Airport]" caption="Drop Off Location.Is Airport" attribute="1" defaultMemberUniqueName="[Drop Off Location].[Is Airport].[All]" allUniqueName="[Drop Off Location].[Is Airport].[All]" dimensionUniqueName="[Drop Off Location]" displayFolder="" count="0" unbalanced="0"/>
    <cacheHierarchy uniqueName="[Drop Off Location].[Location]" caption="Drop Off Location.Location" attribute="1" defaultMemberUniqueName="[Drop Off Location].[Location].[All]" allUniqueName="[Drop Off Location].[Location].[All]" dimensionUniqueName="[Drop Off Location]" displayFolder="" count="0" unbalanced="0"/>
    <cacheHierarchy uniqueName="[Drop Off Location].[Main Airport City Code]" caption="Drop Off Location.Main Airport City Code" attribute="1" defaultMemberUniqueName="[Drop Off Location].[Main Airport City Code].[All]" allUniqueName="[Drop Off Location].[Main Airport City Code].[All]" dimensionUniqueName="[Drop Off Location]" displayFolder="" count="0" unbalanced="0"/>
    <cacheHierarchy uniqueName="[Drop Off Location].[Region Name]" caption="Drop Off Location.Region Name" attribute="1" defaultMemberUniqueName="[Drop Off Location].[Region Name].[All]" allUniqueName="[Drop Off Location].[Region Name].[All]" dimensionUniqueName="[Drop Off Location]" displayFolder="" count="0" unbalanced="0"/>
    <cacheHierarchy uniqueName="[Drop Off Location].[State Name]" caption="Drop Off Location.State Name" attribute="1" defaultMemberUniqueName="[Drop Off Location].[State Name].[All]" allUniqueName="[Drop Off Location].[State Name].[All]" dimensionUniqueName="[Drop Off Location]" displayFolder="" count="0" unbalanced="0"/>
    <cacheHierarchy uniqueName="[Email Domain].[Domain]" caption="Domain" attribute="1" defaultMemberUniqueName="[Email Domain].[Domain].[All]" allUniqueName="[Email Domain].[Domain].[All]" dimensionUniqueName="[Email Domain]" displayFolder="" count="0" unbalanced="0"/>
    <cacheHierarchy uniqueName="[Failure Type].[Failure Category]" caption="Failure Category" attribute="1" defaultMemberUniqueName="[Failure Type].[Failure Category].[All]" allUniqueName="[Failure Type].[Failure Category].[All]" dimensionUniqueName="[Failure Type]" displayFolder="" count="0" unbalanced="0"/>
    <cacheHierarchy uniqueName="[Failure Type].[Failure Type]" caption="Failure Type" attribute="1" keyAttribute="1" defaultMemberUniqueName="[Failure Type].[Failure Type].[All]" allUniqueName="[Failure Type].[Failure Type].[All]" dimensionUniqueName="[Failure Type]" displayFolder="" count="0" unbalanced="0"/>
    <cacheHierarchy uniqueName="[Failure Type].[FailureCategory]" caption="FailureCategory" defaultMemberUniqueName="[Failure Type].[FailureCategory].[All]" allUniqueName="[Failure Type].[FailureCategory].[All]" dimensionUniqueName="[Failure Type]" displayFolder="" count="0" unbalanced="0"/>
    <cacheHierarchy uniqueName="[Fare Family].[Fare Family]" caption="Fare Family" attribute="1" defaultMemberUniqueName="[Fare Family].[Fare Family].[All]" allUniqueName="[Fare Family].[Fare Family].[All]" dimensionUniqueName="[Fare Family]" displayFolder="" count="0" unbalanced="0"/>
    <cacheHierarchy uniqueName="[Fare Type].[Fare Type]" caption="Fare Type" attribute="1" defaultMemberUniqueName="[Fare Type].[Fare Type].[All]" allUniqueName="[Fare Type].[Fare Type].[All]" dimensionUniqueName="[Fare Type]" displayFolder="" count="0" unbalanced="0"/>
    <cacheHierarchy uniqueName="[Flight Cabin].[Flight Cabin]" caption="Flight Cabin" attribute="1" keyAttribute="1" defaultMemberUniqueName="[Flight Cabin].[Flight Cabin].[All]" allUniqueName="[Flight Cabin].[Flight Cabin].[All]" dimensionUniqueName="[Flight Cabin]" displayFolder="" count="0" unbalanced="0"/>
    <cacheHierarchy uniqueName="[Has Chargeback].[Value]" caption="Has Chargeback.Value" attribute="1" keyAttribute="1" defaultMemberUniqueName="[Has Chargeback].[Value].[All]" allUniqueName="[Has Chargeback].[Value].[All]" dimensionUniqueName="[Has Chargeback]" displayFolder="" count="0" unbalanced="0"/>
    <cacheHierarchy uniqueName="[Hotel Brands].[Brand]" caption="Brand" attribute="1" keyAttribute="1" defaultMemberUniqueName="[Hotel Brands].[Brand].[All]" allUniqueName="[Hotel Brands].[Brand].[All]" dimensionUniqueName="[Hotel Brands]" displayFolder="" count="0" unbalanced="0"/>
    <cacheHierarchy uniqueName="[Hotel Fare Type].[Fare Type Key]" caption="Fare Type Key" attribute="1" keyAttribute="1" defaultMemberUniqueName="[Hotel Fare Type].[Fare Type Key].[All]" allUniqueName="[Hotel Fare Type].[Fare Type Key].[All]" dimensionUniqueName="[Hotel Fare Type]" displayFolder="" count="0" unbalanced="0"/>
    <cacheHierarchy uniqueName="[Hotel Location SlabID].[Slab Id]" caption="Slab Id" attribute="1" defaultMemberUniqueName="[Hotel Location SlabID].[Slab Id].[All]" allUniqueName="[Hotel Location SlabID].[Slab Id].[All]" dimensionUniqueName="[Hotel Location SlabID]" displayFolder="" count="0" unbalanced="0"/>
    <cacheHierarchy uniqueName="[Hotel Locations].[Hotel Location]" caption="Hotel Location" defaultMemberUniqueName="[Hotel Locations].[Hotel Location].[All]" allUniqueName="[Hotel Locations].[Hotel Location].[All]" dimensionUniqueName="[Hotel Locations]" displayFolder="" count="0" unbalanced="0"/>
    <cacheHierarchy uniqueName="[Hotel Locations].[Is Airport]" caption="Is Airport" attribute="1" defaultMemberUniqueName="[Hotel Locations].[Is Airport].[All]" allUniqueName="[Hotel Locations].[Is Airport].[All]" dimensionUniqueName="[Hotel Locations]" displayFolder="" count="0" unbalanced="0"/>
    <cacheHierarchy uniqueName="[Hotel Locations].[Is City]" caption="Is City" attribute="1" defaultMemberUniqueName="[Hotel Locations].[Is City].[All]" allUniqueName="[Hotel Locations].[Is City].[All]" dimensionUniqueName="[Hotel Locations]" displayFolder="" count="0" unbalanced="0"/>
    <cacheHierarchy uniqueName="[Hotel Locations].[Is Landmark]" caption="Is Landmark" attribute="1" defaultMemberUniqueName="[Hotel Locations].[Is Landmark].[All]" allUniqueName="[Hotel Locations].[Is Landmark].[All]" dimensionUniqueName="[Hotel Locations]" displayFolder="" count="0" unbalanced="0"/>
    <cacheHierarchy uniqueName="[Hotel Locations].[Location]" caption="Location" attribute="1" keyAttribute="1" defaultMemberUniqueName="[Hotel Locations].[Location].[All]" allUniqueName="[Hotel Locations].[Location].[All]" dimensionUniqueName="[Hotel Locations]" displayFolder="" count="0" unbalanced="0"/>
    <cacheHierarchy uniqueName="[Hotel Locations].[Main Airport City Code]" caption="Main Airport City Code" attribute="1" defaultMemberUniqueName="[Hotel Locations].[Main Airport City Code].[All]" allUniqueName="[Hotel Locations].[Main Airport City Code].[All]" dimensionUniqueName="[Hotel Locations]" displayFolder="" count="0" unbalanced="0"/>
    <cacheHierarchy uniqueName="[Hotel Sub Affiliates].[Sub Affiliates]" caption="Sub Affiliates" attribute="1" keyAttribute="1" defaultMemberUniqueName="[Hotel Sub Affiliates].[Sub Affiliates].[All]" allUniqueName="[Hotel Sub Affiliates].[Sub Affiliates].[All]" dimensionUniqueName="[Hotel Sub Affiliates]" displayFolder="" count="0" unbalanced="0"/>
    <cacheHierarchy uniqueName="[Hotel_IsCrossSellBooking].[Value]" caption="Hotel_IsCrossSellBooking.Value" attribute="1" keyAttribute="1" defaultMemberUniqueName="[Hotel_IsCrossSellBooking].[Value].[All]" allUniqueName="[Hotel_IsCrossSellBooking].[Value].[All]" dimensionUniqueName="[Hotel_IsCrossSellBooking]" displayFolder="" count="0" unbalanced="0"/>
    <cacheHierarchy uniqueName="[Internal Campaign].[Campaign Source]" caption="Campaign Source" defaultMemberUniqueName="[Internal Campaign].[Campaign Source].[All]" allUniqueName="[Internal Campaign].[Campaign Source].[All]" dimensionUniqueName="[Internal Campaign]" displayFolder="" count="0" unbalanced="0"/>
    <cacheHierarchy uniqueName="[Internal Campaign].[Internal Campaign]" caption="Internal Campaign" attribute="1" keyAttribute="1" defaultMemberUniqueName="[Internal Campaign].[Internal Campaign].[All]" allUniqueName="[Internal Campaign].[Internal Campaign].[All]" dimensionUniqueName="[Internal Campaign]" displayFolder="" count="0" unbalanced="0"/>
    <cacheHierarchy uniqueName="[Internal Campaign].[Internal Campaign Source]" caption="Internal Campaign Source" attribute="1" defaultMemberUniqueName="[Internal Campaign].[Internal Campaign Source].[All]" allUniqueName="[Internal Campaign].[Internal Campaign Source].[All]" dimensionUniqueName="[Internal Campaign]" displayFolder="" count="0" unbalanced="0"/>
    <cacheHierarchy uniqueName="[Is Agent Booking].[Value]" caption="Is Agent Booking.Value" attribute="1" keyAttribute="1" defaultMemberUniqueName="[Is Agent Booking].[Value].[All]" allUniqueName="[Is Agent Booking].[Value].[All]" dimensionUniqueName="[Is Agent Booking]" displayFolder="" count="0" unbalanced="0"/>
    <cacheHierarchy uniqueName="[Is Fraud Booking].[Value]" caption="Is Fraud Booking.Value" attribute="1" keyAttribute="1" defaultMemberUniqueName="[Is Fraud Booking].[Value].[All]" allUniqueName="[Is Fraud Booking].[Value].[All]" dimensionUniqueName="[Is Fraud Booking]" displayFolder="" count="0" unbalanced="0"/>
    <cacheHierarchy uniqueName="[Is Net Car Rental].[Value]" caption="Is Net Car Rental.Value" attribute="1" keyAttribute="1" defaultMemberUniqueName="[Is Net Car Rental].[Value].[All]" allUniqueName="[Is Net Car Rental].[Value].[All]" dimensionUniqueName="[Is Net Car Rental]" displayFolder="" count="0" unbalanced="0"/>
    <cacheHierarchy uniqueName="[Is Package Component].[Value]" caption="Is Package Component.Value" attribute="1" keyAttribute="1" defaultMemberUniqueName="[Is Package Component].[Value].[All]" allUniqueName="[Is Package Component].[Value].[All]" dimensionUniqueName="[Is Package Component]" displayFolder="" count="0" unbalanced="0"/>
    <cacheHierarchy uniqueName="[IsCCD].[Value]" caption="IsCCD.Value" attribute="1" keyAttribute="1" defaultMemberUniqueName="[IsCCD].[Value].[All]" allUniqueName="[IsCCD].[Value].[All]" dimensionUniqueName="[IsCCD]" displayFolder="" count="0" unbalanced="0"/>
    <cacheHierarchy uniqueName="[IsDDF].[Value]" caption="IsDDF.Value" attribute="1" keyAttribute="1" defaultMemberUniqueName="[IsDDF].[Value].[All]" allUniqueName="[IsDDF].[Value].[All]" dimensionUniqueName="[IsDDF]" displayFolder="" count="0" unbalanced="0"/>
    <cacheHierarchy uniqueName="[IsPureAirline].[Value]" caption="IsPureAirline.Value" attribute="1" keyAttribute="1" defaultMemberUniqueName="[IsPureAirline].[Value].[All]" allUniqueName="[IsPureAirline].[Value].[All]" dimensionUniqueName="[IsPureAirline]" displayFolder="" count="0" unbalanced="0"/>
    <cacheHierarchy uniqueName="[Keywords].[Hierarchy]" caption="Hierarchy" defaultMemberUniqueName="[Keywords].[Hierarchy].[All]" allUniqueName="[Keywords].[Hierarchy].[All]" dimensionUniqueName="[Keywords]" displayFolder="" count="0" unbalanced="0"/>
    <cacheHierarchy uniqueName="[Keywords].[Keyword]" caption="Keyword" attribute="1" defaultMemberUniqueName="[Keywords].[Keyword].[All]" allUniqueName="[Keywords].[Keyword].[All]" dimensionUniqueName="[Keywords]" displayFolder="" count="0" unbalanced="0"/>
    <cacheHierarchy uniqueName="[Keywords].[Segment]" caption="Segment" attribute="1" defaultMemberUniqueName="[Keywords].[Segment].[All]" allUniqueName="[Keywords].[Segment].[All]" dimensionUniqueName="[Keywords]" displayFolder="" count="0" unbalanced="0"/>
    <cacheHierarchy uniqueName="[LP Test Project].[Hierarchy]" caption="Hierarchy" defaultMemberUniqueName="[LP Test Project].[Hierarchy].[All]" allUniqueName="[LP Test Project].[Hierarchy].[All]" dimensionUniqueName="[LP Test Project]" displayFolder="" count="0" unbalanced="0"/>
    <cacheHierarchy uniqueName="[LP Test Project].[Project]" caption="Project" attribute="1" defaultMemberUniqueName="[LP Test Project].[Project].[All]" allUniqueName="[LP Test Project].[Project].[All]" dimensionUniqueName="[LP Test Project]" displayFolder="" count="0" unbalanced="0"/>
    <cacheHierarchy uniqueName="[LP Test Project].[Test]" caption="Test" attribute="1" defaultMemberUniqueName="[LP Test Project].[Test].[All]" allUniqueName="[LP Test Project].[Test].[All]" dimensionUniqueName="[LP Test Project]" displayFolder="" count="0" unbalanced="0"/>
    <cacheHierarchy uniqueName="[LP Test Project].[Variation]" caption="Variation" attribute="1" defaultMemberUniqueName="[LP Test Project].[Variation].[All]" allUniqueName="[LP Test Project].[Variation].[All]" dimensionUniqueName="[LP Test Project]" displayFolder="" count="0" unbalanced="0"/>
    <cacheHierarchy uniqueName="[Operating System].[OS]" caption="OS" attribute="1" defaultMemberUniqueName="[Operating System].[OS].[All]" allUniqueName="[Operating System].[OS].[All]" dimensionUniqueName="[Operating System]" displayFolder="" count="0" unbalanced="0"/>
    <cacheHierarchy uniqueName="[Payment Location].[Country Name]" caption="Payment Location.Country Name" attribute="1" defaultMemberUniqueName="[Payment Location].[Country Name].[All]" allUniqueName="[Payment Location].[Country Name].[All]" dimensionUniqueName="[Payment Location]" displayFolder="" count="0" unbalanced="0"/>
    <cacheHierarchy uniqueName="[Payment Location].[Hierarchy]" caption="Payment Location.Hierarchy" defaultMemberUniqueName="[Payment Location].[Hierarchy].[All]" allUniqueName="[Payment Location].[Hierarchy].[All]" dimensionUniqueName="[Payment Location]" displayFolder="" count="0" unbalanced="0"/>
    <cacheHierarchy uniqueName="[Payment Location].[Is Airport]" caption="Payment Location.Is Airport" attribute="1" defaultMemberUniqueName="[Payment Location].[Is Airport].[All]" allUniqueName="[Payment Location].[Is Airport].[All]" dimensionUniqueName="[Payment Location]" displayFolder="" count="0" unbalanced="0"/>
    <cacheHierarchy uniqueName="[Payment Location].[Location]" caption="Payment Location.Location" attribute="1" defaultMemberUniqueName="[Payment Location].[Location].[All]" allUniqueName="[Payment Location].[Location].[All]" dimensionUniqueName="[Payment Location]" displayFolder="" count="0" unbalanced="0"/>
    <cacheHierarchy uniqueName="[Payment Location].[Main Airport City Code]" caption="Payment Location.Main Airport City Code" attribute="1" defaultMemberUniqueName="[Payment Location].[Main Airport City Code].[All]" allUniqueName="[Payment Location].[Main Airport City Code].[All]" dimensionUniqueName="[Payment Location]" displayFolder="" count="0" unbalanced="0"/>
    <cacheHierarchy uniqueName="[Payment Location].[Region Name]" caption="Payment Location.Region Name" attribute="1" defaultMemberUniqueName="[Payment Location].[Region Name].[All]" allUniqueName="[Payment Location].[Region Name].[All]" dimensionUniqueName="[Payment Location]" displayFolder="" count="0" unbalanced="0"/>
    <cacheHierarchy uniqueName="[Payment Location].[State Name]" caption="Payment Location.State Name" attribute="1" defaultMemberUniqueName="[Payment Location].[State Name].[All]" allUniqueName="[Payment Location].[State Name].[All]" dimensionUniqueName="[Payment Location]" displayFolder="" count="0" unbalanced="0"/>
    <cacheHierarchy uniqueName="[Pick Up Date].[Day]" caption="Pick Up Date.Day" attribute="1" time="1" defaultMemberUniqueName="[Pick Up Date].[Day].[All]" allUniqueName="[Pick Up Date].[Day].[All]" dimensionUniqueName="[Pick Up Date]" displayFolder="" count="0" unbalanced="0"/>
    <cacheHierarchy uniqueName="[Pick Up Date].[Full Date]" caption="Pick Up Date.Full Date" attribute="1" time="1" defaultMemberUniqueName="[Pick Up Date].[Full Date].[All]" allUniqueName="[Pick Up Date].[Full Date].[All]" dimensionUniqueName="[Pick Up Date]" displayFolder="" count="0" unbalanced="0"/>
    <cacheHierarchy uniqueName="[Pick Up Date].[Is US Civil Holiday]" caption="Pick Up Date.Is US Civil Holiday" attribute="1" time="1" defaultMemberUniqueName="[Pick Up Date].[Is US Civil Holiday].[All]" allUniqueName="[Pick Up Date].[Is US Civil Holiday].[All]" dimensionUniqueName="[Pick Up Date]" displayFolder="" count="0" unbalanced="0"/>
    <cacheHierarchy uniqueName="[Pick Up Date].[Is Weekday]" caption="Pick Up Date.Is Weekday" attribute="1" time="1" defaultMemberUniqueName="[Pick Up Date].[Is Weekday].[All]" allUniqueName="[Pick Up Date].[Is Weekday].[All]" dimensionUniqueName="[Pick Up Date]" displayFolder="" count="0" unbalanced="0"/>
    <cacheHierarchy uniqueName="[Pick Up Date].[Month]" caption="Pick Up Date.Month" attribute="1" time="1" defaultMemberUniqueName="[Pick Up Date].[Month].[All]" allUniqueName="[Pick Up Date].[Month].[All]" dimensionUniqueName="[Pick Up Date]" displayFolder="" count="0" unbalanced="0"/>
    <cacheHierarchy uniqueName="[Pick Up Date].[Month Day]" caption="Pick Up Date.Month Day" attribute="1" time="1" defaultMemberUniqueName="[Pick Up Date].[Month Day].[All]" allUniqueName="[Pick Up Date].[Month Day].[All]" dimensionUniqueName="[Pick Up Date]" displayFolder="" count="0" unbalanced="0"/>
    <cacheHierarchy uniqueName="[Pick Up Date].[Transaction Date]" caption="Pick Up Date.Transaction Date" time="1" defaultMemberUniqueName="[Pick Up Date].[Transaction Date].[All]" allUniqueName="[Pick Up Date].[Transaction Date].[All]" dimensionUniqueName="[Pick Up Date]" displayFolder="" count="0" unbalanced="0"/>
    <cacheHierarchy uniqueName="[Pick Up Date].[Week]" caption="Pick Up Date.Week" attribute="1" time="1" defaultMemberUniqueName="[Pick Up Date].[Week].[All]" allUniqueName="[Pick Up Date].[Week].[All]" dimensionUniqueName="[Pick Up Date]" displayFolder="" count="0" unbalanced="0"/>
    <cacheHierarchy uniqueName="[Pick Up Date].[Week Number]" caption="Pick Up Date.Week Number" attribute="1" time="1" defaultMemberUniqueName="[Pick Up Date].[Week Number].[All]" allUniqueName="[Pick Up Date].[Week Number].[All]" dimensionUniqueName="[Pick Up Date]" displayFolder="" count="0" unbalanced="0"/>
    <cacheHierarchy uniqueName="[Pick Up Date].[Weekday]" caption="Pick Up Date.Weekday" attribute="1" time="1" defaultMemberUniqueName="[Pick Up Date].[Weekday].[All]" allUniqueName="[Pick Up Date].[Weekday].[All]" dimensionUniqueName="[Pick Up Date]" displayFolder="" count="0" unbalanced="0"/>
    <cacheHierarchy uniqueName="[Pick Up Date].[Year]" caption="Pick Up Date.Year" attribute="1" time="1" defaultMemberUniqueName="[Pick Up Date].[Year].[All]" allUniqueName="[Pick Up Date].[Year].[All]" dimensionUniqueName="[Pick Up Date]" displayFolder="" count="0" unbalanced="0"/>
    <cacheHierarchy uniqueName="[Pick Up Location].[Country Name]" caption="Pick Up Location.Country Name" attribute="1" defaultMemberUniqueName="[Pick Up Location].[Country Name].[All]" allUniqueName="[Pick Up Location].[Country Name].[All]" dimensionUniqueName="[Pick Up Location]" displayFolder="" count="0" unbalanced="0"/>
    <cacheHierarchy uniqueName="[Pick Up Location].[Hierarchy]" caption="Pick Up Location.Hierarchy" defaultMemberUniqueName="[Pick Up Location].[Hierarchy].[All]" allUniqueName="[Pick Up Location].[Hierarchy].[All]" dimensionUniqueName="[Pick Up Location]" displayFolder="" count="0" unbalanced="0"/>
    <cacheHierarchy uniqueName="[Pick Up Location].[Is Airport]" caption="Pick Up Location.Is Airport" attribute="1" defaultMemberUniqueName="[Pick Up Location].[Is Airport].[All]" allUniqueName="[Pick Up Location].[Is Airport].[All]" dimensionUniqueName="[Pick Up Location]" displayFolder="" count="0" unbalanced="0"/>
    <cacheHierarchy uniqueName="[Pick Up Location].[Location]" caption="Pick Up Location.Location" attribute="1" defaultMemberUniqueName="[Pick Up Location].[Location].[All]" allUniqueName="[Pick Up Location].[Location].[All]" dimensionUniqueName="[Pick Up Location]" displayFolder="" count="0" unbalanced="0"/>
    <cacheHierarchy uniqueName="[Pick Up Location].[Main Airport City Code]" caption="Pick Up Location.Main Airport City Code" attribute="1" defaultMemberUniqueName="[Pick Up Location].[Main Airport City Code].[All]" allUniqueName="[Pick Up Location].[Main Airport City Code].[All]" dimensionUniqueName="[Pick Up Location]" displayFolder="" count="0" unbalanced="0"/>
    <cacheHierarchy uniqueName="[Pick Up Location].[Region Name]" caption="Pick Up Location.Region Name" attribute="1" defaultMemberUniqueName="[Pick Up Location].[Region Name].[All]" allUniqueName="[Pick Up Location].[Region Name].[All]" dimensionUniqueName="[Pick Up Location]" displayFolder="" count="0" unbalanced="0"/>
    <cacheHierarchy uniqueName="[Pick Up Location].[State Name]" caption="Pick Up Location.State Name" attribute="1" defaultMemberUniqueName="[Pick Up Location].[State Name].[All]" allUniqueName="[Pick Up Location].[State Name].[All]" dimensionUniqueName="[Pick Up Location]" displayFolder="" count="0" unbalanced="0"/>
    <cacheHierarchy uniqueName="[Product Type].[Product Name]" caption="Product Name" attribute="1" defaultMemberUniqueName="[Product Type].[Product Name].[All]" allUniqueName="[Product Type].[Product Name].[All]" dimensionUniqueName="[Product Type]" displayFolder="" count="0" unbalanced="0"/>
    <cacheHierarchy uniqueName="[Service ID].[Service Category]" caption="Service Category" attribute="1" defaultMemberUniqueName="[Service ID].[Service Category].[All]" allUniqueName="[Service ID].[Service Category].[All]" dimensionUniqueName="[Service ID]" displayFolder="" count="0" unbalanced="0"/>
    <cacheHierarchy uniqueName="[Service ID].[Service ID]" caption="Service ID" attribute="1" defaultMemberUniqueName="[Service ID].[Service ID].[All]" allUniqueName="[Service ID].[Service ID].[All]" dimensionUniqueName="[Service ID]" displayFolder="" count="0" unbalanced="0"/>
    <cacheHierarchy uniqueName="[Service ID].[ServiceID]" caption="ServiceID" defaultMemberUniqueName="[Service ID].[ServiceID].[All]" allUniqueName="[Service ID].[ServiceID].[All]" dimensionUniqueName="[Service ID]" displayFolder="" count="0" unbalanced="0"/>
    <cacheHierarchy uniqueName="[Touch Point].[Touch Point Code]" caption="Touch Point Code" attribute="1" defaultMemberUniqueName="[Touch Point].[Touch Point Code].[All]" allUniqueName="[Touch Point].[Touch Point Code].[All]" dimensionUniqueName="[Touch Point]" displayFolder="" count="0" unbalanced="0"/>
    <cacheHierarchy uniqueName="[YMS Slab].[YMS Rule ID]" caption="YMS Rule ID" defaultMemberUniqueName="[YMS Slab].[YMS Rule ID].[All]" allUniqueName="[YMS Slab].[YMS Rule ID].[All]" dimensionUniqueName="[YMS Slab]" displayFolder="" count="0" unbalanced="0"/>
    <cacheHierarchy uniqueName="[YMS Slab].[YMS Slab ID Key]" caption="YMS Slab ID Key" attribute="1" keyAttribute="1" defaultMemberUniqueName="[YMS Slab].[YMS Slab ID Key].[All]" allUniqueName="[YMS Slab].[YMS Slab ID Key].[All]" dimensionUniqueName="[YMS Slab]" displayFolder="" count="0" unbalanced="0"/>
    <cacheHierarchy uniqueName="[_IP Region].[Country Code]" caption="Country Code" attribute="1" defaultMemberUniqueName="[_IP Region].[Country Code].[All]" allUniqueName="[_IP Region].[Country Code].[All]" dimensionUniqueName="[_IP Region]" displayFolder="" count="0" unbalanced="0" hidden="1"/>
    <cacheHierarchy uniqueName="[_IP Region].[IP Region Key]" caption="IP Region Key" attribute="1" keyAttribute="1" defaultMemberUniqueName="[_IP Region].[IP Region Key].[All]" allUniqueName="[_IP Region].[IP Region Key].[All]" dimensionUniqueName="[_IP Region]" displayFolder="" count="0" unbalanced="0" hidden="1"/>
    <cacheHierarchy uniqueName="[_IP Region].[Region]" caption="Region" attribute="1" defaultMemberUniqueName="[_IP Region].[Region].[All]" allUniqueName="[_IP Region].[Region].[All]" dimensionUniqueName="[_IP Region]" displayFolder="" count="0" unbalanced="0" hidden="1"/>
    <cacheHierarchy uniqueName="[_Transaction Date].[Date Key]" caption="_Transaction Date.Date Key" attribute="1" time="1" keyAttribute="1" defaultMemberUniqueName="[_Transaction Date].[Date Key].[All]" allUniqueName="[_Transaction Date].[Date Key].[All]" dimensionUniqueName="[_Transaction Date]" displayFolder="" count="0" memberValueDatatype="130" unbalanced="0" hidden="1"/>
    <cacheHierarchy uniqueName="[_Transaction Date].[Month Num Of Year]" caption="_Transaction Date.Month Num Of Year" attribute="1" time="1" defaultMemberUniqueName="[_Transaction Date].[Month Num Of Year].[All]" allUniqueName="[_Transaction Date].[Month Num Of Year].[All]" dimensionUniqueName="[_Transaction Date]" displayFolder="" count="0" unbalanced="0" hidden="1"/>
    <cacheHierarchy uniqueName="[_Transaction Date].[Quarter Num Of Year]" caption="_Transaction Date.Quarter Num Of Year" attribute="1" time="1" defaultMemberUniqueName="[_Transaction Date].[Quarter Num Of Year].[All]" allUniqueName="[_Transaction Date].[Quarter Num Of Year].[All]" dimensionUniqueName="[_Transaction Date]" displayFolder="" count="0" unbalanced="0" hidden="1"/>
    <cacheHierarchy uniqueName="[_Transaction Date].[Year Num]" caption="_Transaction Date.Year Num" attribute="1" time="1" defaultMemberUniqueName="[_Transaction Date].[Year Num].[All]" allUniqueName="[_Transaction Date].[Year Num].[All]" dimensionUniqueName="[_Transaction Date]" displayFolder="" count="0" unbalanced="0" hidden="1"/>
    <cacheHierarchy uniqueName="[Action Type].[Action Id]" caption="Action Id" attribute="1" keyAttribute="1" defaultMemberUniqueName="[Action Type].[Action Id].[All]" allUniqueName="[Action Type].[Action Id].[All]" dimensionUniqueName="[Action Type]" displayFolder="" count="0" unbalanced="0" hidden="1"/>
    <cacheHierarchy uniqueName="[Additional Service Booking Source].[Booking Source ID]" caption="Booking Source ID" attribute="1" keyAttribute="1" defaultMemberUniqueName="[Additional Service Booking Source].[Booking Source ID].[All]" allUniqueName="[Additional Service Booking Source].[Booking Source ID].[All]" dimensionUniqueName="[Additional Service Booking Source]" displayFolder="" count="0" unbalanced="0" hidden="1"/>
    <cacheHierarchy uniqueName="[Additional Service Status].[Additional Service Status Id]" caption="Additional Service Status Id" attribute="1" keyAttribute="1" defaultMemberUniqueName="[Additional Service Status].[Additional Service Status Id].[All]" allUniqueName="[Additional Service Status].[Additional Service Status Id].[All]" dimensionUniqueName="[Additional Service Status]" displayFolder="" count="0" unbalanced="0" hidden="1"/>
    <cacheHierarchy uniqueName="[Additional Service Type].[Additional Service Type Id]" caption="Additional Service Type Id" attribute="1" keyAttribute="1" defaultMemberUniqueName="[Additional Service Type].[Additional Service Type Id].[All]" allUniqueName="[Additional Service Type].[Additional Service Type Id].[All]" dimensionUniqueName="[Additional Service Type]" displayFolder="" count="0" unbalanced="0" hidden="1"/>
    <cacheHierarchy uniqueName="[Air Actual Destination].[Location Key]" caption="Air Actual Destination.Location Key" attribute="1" keyAttribute="1" defaultMemberUniqueName="[Air Actual Destination].[Location Key].[All]" allUniqueName="[Air Actual Destination].[Location Key].[All]" dimensionUniqueName="[Air Actual Destination]" displayFolder="" count="0" unbalanced="0" hidden="1"/>
    <cacheHierarchy uniqueName="[Air Actual Origin].[Location Key]" caption="Air Actual Origin.Location Key" attribute="1" keyAttribute="1" defaultMemberUniqueName="[Air Actual Origin].[Location Key].[All]" allUniqueName="[Air Actual Origin].[Location Key].[All]" dimensionUniqueName="[Air Actual Origin]" displayFolder="" count="0" unbalanced="0" hidden="1"/>
    <cacheHierarchy uniqueName="[Air Departure Date].[Date Key]" caption="Air Departure Date.Date Key" attribute="1" time="1" keyAttribute="1" defaultMemberUniqueName="[Air Departure Date].[Date Key].[All]" allUniqueName="[Air Departure Date].[Date Key].[All]" dimensionUniqueName="[Air Departure Date]" displayFolder="" count="0" memberValueDatatype="130" unbalanced="0" hidden="1"/>
    <cacheHierarchy uniqueName="[Air Departure Date].[Month Num Of Year]" caption="Air Departure Date.Month Num Of Year" attribute="1" time="1" defaultMemberUniqueName="[Air Departure Date].[Month Num Of Year].[All]" allUniqueName="[Air Departure Date].[Month Num Of Year].[All]" dimensionUniqueName="[Air Departure Date]" displayFolder="" count="0" unbalanced="0" hidden="1"/>
    <cacheHierarchy uniqueName="[Air Departure Date].[Quarter Num Of Year]" caption="Air Departure Date.Quarter Num Of Year" attribute="1" time="1" defaultMemberUniqueName="[Air Departure Date].[Quarter Num Of Year].[All]" allUniqueName="[Air Departure Date].[Quarter Num Of Year].[All]" dimensionUniqueName="[Air Departure Date]" displayFolder="" count="0" unbalanced="0" hidden="1"/>
    <cacheHierarchy uniqueName="[Air Departure Date].[Year Num]" caption="Air Departure Date.Year Num" attribute="1" time="1" defaultMemberUniqueName="[Air Departure Date].[Year Num].[All]" allUniqueName="[Air Departure Date].[Year Num].[All]" dimensionUniqueName="[Air Departure Date]" displayFolder="" count="0" unbalanced="0" hidden="1"/>
    <cacheHierarchy uniqueName="[Air Destination].[Location Key]" caption="Air Destination.Location Key" attribute="1" keyAttribute="1" defaultMemberUniqueName="[Air Destination].[Location Key].[All]" allUniqueName="[Air Destination].[Location Key].[All]" dimensionUniqueName="[Air Destination]" displayFolder="" count="0" unbalanced="0" hidden="1"/>
    <cacheHierarchy uniqueName="[Air Origin].[Location Key]" caption="Air Origin.Location Key" attribute="1" keyAttribute="1" defaultMemberUniqueName="[Air Origin].[Location Key].[All]" allUniqueName="[Air Origin].[Location Key].[All]" dimensionUniqueName="[Air Origin]" displayFolder="" count="0" unbalanced="0" hidden="1"/>
    <cacheHierarchy uniqueName="[Air Return Date].[Date Key]" caption="Air Return Date.Date Key" attribute="1" time="1" keyAttribute="1" defaultMemberUniqueName="[Air Return Date].[Date Key].[All]" allUniqueName="[Air Return Date].[Date Key].[All]" dimensionUniqueName="[Air Return Date]" displayFolder="" count="0" memberValueDatatype="130" unbalanced="0" hidden="1"/>
    <cacheHierarchy uniqueName="[Air Return Date].[Month Num Of Year]" caption="Air Return Date.Month Num Of Year" attribute="1" time="1" defaultMemberUniqueName="[Air Return Date].[Month Num Of Year].[All]" allUniqueName="[Air Return Date].[Month Num Of Year].[All]" dimensionUniqueName="[Air Return Date]" displayFolder="" count="0" unbalanced="0" hidden="1"/>
    <cacheHierarchy uniqueName="[Air Return Date].[Quarter Num Of Year]" caption="Air Return Date.Quarter Num Of Year" attribute="1" time="1" defaultMemberUniqueName="[Air Return Date].[Quarter Num Of Year].[All]" allUniqueName="[Air Return Date].[Quarter Num Of Year].[All]" dimensionUniqueName="[Air Return Date]" displayFolder="" count="0" unbalanced="0" hidden="1"/>
    <cacheHierarchy uniqueName="[Air Return Date].[Year Num]" caption="Air Return Date.Year Num" attribute="1" time="1" defaultMemberUniqueName="[Air Return Date].[Year Num].[All]" allUniqueName="[Air Return Date].[Year Num].[All]" dimensionUniqueName="[Air Return Date]" displayFolder="" count="0" unbalanced="0" hidden="1"/>
    <cacheHierarchy uniqueName="[Air Return Destination].[Location Key]" caption="Air Return Destination.Location Key" attribute="1" keyAttribute="1" defaultMemberUniqueName="[Air Return Destination].[Location Key].[All]" allUniqueName="[Air Return Destination].[Location Key].[All]" dimensionUniqueName="[Air Return Destination]" displayFolder="" count="0" unbalanced="0" hidden="1"/>
    <cacheHierarchy uniqueName="[Air Return Origin].[Location Key]" caption="Air Return Origin.Location Key" attribute="1" keyAttribute="1" defaultMemberUniqueName="[Air Return Origin].[Location Key].[All]" allUniqueName="[Air Return Origin].[Location Key].[All]" dimensionUniqueName="[Air Return Origin]" displayFolder="" count="0" unbalanced="0" hidden="1"/>
    <cacheHierarchy uniqueName="[Bank Details].[Bank Id]" caption="Bank Id" attribute="1" keyAttribute="1" defaultMemberUniqueName="[Bank Details].[Bank Id].[All]" allUniqueName="[Bank Details].[Bank Id].[All]" dimensionUniqueName="[Bank Details]" displayFolder="" count="0" unbalanced="0" hidden="1"/>
    <cacheHierarchy uniqueName="[Browser].[Browser Key]" caption="Browser Key" attribute="1" keyAttribute="1" defaultMemberUniqueName="[Browser].[Browser Key].[All]" allUniqueName="[Browser].[Browser Key].[All]" dimensionUniqueName="[Browser]" displayFolder="" count="0" unbalanced="0" hidden="1"/>
    <cacheHierarchy uniqueName="[Cancellation Reasons].[Cancelation ID]" caption="Cancelation ID" attribute="1" keyAttribute="1" defaultMemberUniqueName="[Cancellation Reasons].[Cancelation ID].[All]" allUniqueName="[Cancellation Reasons].[Cancelation ID].[All]" dimensionUniqueName="[Cancellation Reasons]" displayFolder="" count="0" unbalanced="0" hidden="1"/>
    <cacheHierarchy uniqueName="[Car Discount Codes].[Discount Code Key]" caption="Discount Code Key" attribute="1" keyAttribute="1" defaultMemberUniqueName="[Car Discount Codes].[Discount Code Key].[All]" allUniqueName="[Car Discount Codes].[Discount Code Key].[All]" dimensionUniqueName="[Car Discount Codes]" displayFolder="" count="0" unbalanced="0" hidden="1"/>
    <cacheHierarchy uniqueName="[Car Name].[Car Code]" caption="Car Code" attribute="1" defaultMemberUniqueName="[Car Name].[Car Code].[All]" allUniqueName="[Car Name].[Car Code].[All]" dimensionUniqueName="[Car Name]" displayFolder="" count="0" unbalanced="0" hidden="1"/>
    <cacheHierarchy uniqueName="[Car Name].[Car Key]" caption="Car Key" attribute="1" keyAttribute="1" defaultMemberUniqueName="[Car Name].[Car Key].[All]" allUniqueName="[Car Name].[Car Key].[All]" dimensionUniqueName="[Car Name]" displayFolder="" count="0" unbalanced="0" hidden="1"/>
    <cacheHierarchy uniqueName="[Car Supplier].[Supplier Key]" caption="Supplier Key" attribute="1" keyAttribute="1" defaultMemberUniqueName="[Car Supplier].[Supplier Key].[All]" allUniqueName="[Car Supplier].[Supplier Key].[All]" dimensionUniqueName="[Car Supplier]" displayFolder="" count="0" unbalanced="0" hidden="1"/>
    <cacheHierarchy uniqueName="[Car Supplier].[Supplier Type]" caption="Supplier Type" attribute="1" defaultMemberUniqueName="[Car Supplier].[Supplier Type].[All]" allUniqueName="[Car Supplier].[Supplier Type].[All]" dimensionUniqueName="[Car Supplier]" displayFolder="" count="0" unbalanced="0" hidden="1"/>
    <cacheHierarchy uniqueName="[Car Type].[Car Type Code]" caption="Car Type Code" attribute="1" defaultMemberUniqueName="[Car Type].[Car Type Code].[All]" allUniqueName="[Car Type].[Car Type Code].[All]" dimensionUniqueName="[Car Type]" displayFolder="" count="0" unbalanced="0" hidden="1"/>
    <cacheHierarchy uniqueName="[Car Type].[Car Type Key]" caption="Car Type Key" attribute="1" keyAttribute="1" defaultMemberUniqueName="[Car Type].[Car Type Key].[All]" allUniqueName="[Car Type].[Car Type Key].[All]" dimensionUniqueName="[Car Type]" displayFolder="" count="0" unbalanced="0" hidden="1"/>
    <cacheHierarchy uniqueName="[Check In Date Time].[Date Key]" caption="Check In Date Time.Date Key" attribute="1" time="1" keyAttribute="1" defaultMemberUniqueName="[Check In Date Time].[Date Key].[All]" allUniqueName="[Check In Date Time].[Date Key].[All]" dimensionUniqueName="[Check In Date Time]" displayFolder="" count="0" memberValueDatatype="130" unbalanced="0" hidden="1"/>
    <cacheHierarchy uniqueName="[Check In Date Time].[Month Num Of Year]" caption="Check In Date Time.Month Num Of Year" attribute="1" time="1" defaultMemberUniqueName="[Check In Date Time].[Month Num Of Year].[All]" allUniqueName="[Check In Date Time].[Month Num Of Year].[All]" dimensionUniqueName="[Check In Date Time]" displayFolder="" count="0" unbalanced="0" hidden="1"/>
    <cacheHierarchy uniqueName="[Check In Date Time].[Quarter Num Of Year]" caption="Check In Date Time.Quarter Num Of Year" attribute="1" time="1" defaultMemberUniqueName="[Check In Date Time].[Quarter Num Of Year].[All]" allUniqueName="[Check In Date Time].[Quarter Num Of Year].[All]" dimensionUniqueName="[Check In Date Time]" displayFolder="" count="0" unbalanced="0" hidden="1"/>
    <cacheHierarchy uniqueName="[Check In Date Time].[Year Num]" caption="Check In Date Time.Year Num" attribute="1" time="1" defaultMemberUniqueName="[Check In Date Time].[Year Num].[All]" allUniqueName="[Check In Date Time].[Year Num].[All]" dimensionUniqueName="[Check In Date Time]" displayFolder="" count="0" unbalanced="0" hidden="1"/>
    <cacheHierarchy uniqueName="[Check Out Date Time].[Date Key]" caption="Check Out Date Time.Date Key" attribute="1" time="1" keyAttribute="1" defaultMemberUniqueName="[Check Out Date Time].[Date Key].[All]" allUniqueName="[Check Out Date Time].[Date Key].[All]" dimensionUniqueName="[Check Out Date Time]" displayFolder="" count="0" memberValueDatatype="130" unbalanced="0" hidden="1"/>
    <cacheHierarchy uniqueName="[Check Out Date Time].[Month Num Of Year]" caption="Check Out Date Time.Month Num Of Year" attribute="1" time="1" defaultMemberUniqueName="[Check Out Date Time].[Month Num Of Year].[All]" allUniqueName="[Check Out Date Time].[Month Num Of Year].[All]" dimensionUniqueName="[Check Out Date Time]" displayFolder="" count="0" unbalanced="0" hidden="1"/>
    <cacheHierarchy uniqueName="[Check Out Date Time].[Quarter Num Of Year]" caption="Check Out Date Time.Quarter Num Of Year" attribute="1" time="1" defaultMemberUniqueName="[Check Out Date Time].[Quarter Num Of Year].[All]" allUniqueName="[Check Out Date Time].[Quarter Num Of Year].[All]" dimensionUniqueName="[Check Out Date Time]" displayFolder="" count="0" unbalanced="0" hidden="1"/>
    <cacheHierarchy uniqueName="[Check Out Date Time].[Year Num]" caption="Check Out Date Time.Year Num" attribute="1" time="1" defaultMemberUniqueName="[Check Out Date Time].[Year Num].[All]" allUniqueName="[Check Out Date Time].[Year Num].[All]" dimensionUniqueName="[Check Out Date Time]" displayFolder="" count="0" unbalanced="0" hidden="1"/>
    <cacheHierarchy uniqueName="[Drop Off Date].[Date Key]" caption="Drop Off Date.Date Key" attribute="1" time="1" keyAttribute="1" defaultMemberUniqueName="[Drop Off Date].[Date Key].[All]" allUniqueName="[Drop Off Date].[Date Key].[All]" dimensionUniqueName="[Drop Off Date]" displayFolder="" count="0" memberValueDatatype="130" unbalanced="0" hidden="1"/>
    <cacheHierarchy uniqueName="[Drop Off Date].[Month Num Of Year]" caption="Drop Off Date.Month Num Of Year" attribute="1" time="1" defaultMemberUniqueName="[Drop Off Date].[Month Num Of Year].[All]" allUniqueName="[Drop Off Date].[Month Num Of Year].[All]" dimensionUniqueName="[Drop Off Date]" displayFolder="" count="0" unbalanced="0" hidden="1"/>
    <cacheHierarchy uniqueName="[Drop Off Date].[Quarter Num Of Year]" caption="Drop Off Date.Quarter Num Of Year" attribute="1" time="1" defaultMemberUniqueName="[Drop Off Date].[Quarter Num Of Year].[All]" allUniqueName="[Drop Off Date].[Quarter Num Of Year].[All]" dimensionUniqueName="[Drop Off Date]" displayFolder="" count="0" unbalanced="0" hidden="1"/>
    <cacheHierarchy uniqueName="[Drop Off Date].[Year Num]" caption="Drop Off Date.Year Num" attribute="1" time="1" defaultMemberUniqueName="[Drop Off Date].[Year Num].[All]" allUniqueName="[Drop Off Date].[Year Num].[All]" dimensionUniqueName="[Drop Off Date]" displayFolder="" count="0" unbalanced="0" hidden="1"/>
    <cacheHierarchy uniqueName="[Drop Off Location].[Location ID]" caption="Drop Off Location.Location ID" attribute="1" keyAttribute="1" defaultMemberUniqueName="[Drop Off Location].[Location ID].[All]" allUniqueName="[Drop Off Location].[Location ID].[All]" dimensionUniqueName="[Drop Off Location]" displayFolder="" count="0" unbalanced="0" hidden="1"/>
    <cacheHierarchy uniqueName="[Email Domain].[Domain Key]" caption="Domain Key" attribute="1" keyAttribute="1" defaultMemberUniqueName="[Email Domain].[Domain Key].[All]" allUniqueName="[Email Domain].[Domain Key].[All]" dimensionUniqueName="[Email Domain]" displayFolder="" count="0" unbalanced="0" hidden="1"/>
    <cacheHierarchy uniqueName="[Fare Family].[Fare Family Id]" caption="Fare Family Id" attribute="1" keyAttribute="1" defaultMemberUniqueName="[Fare Family].[Fare Family Id].[All]" allUniqueName="[Fare Family].[Fare Family Id].[All]" dimensionUniqueName="[Fare Family]" displayFolder="" count="0" unbalanced="0" hidden="1"/>
    <cacheHierarchy uniqueName="[Fare Type].[Fare Type ID]" caption="Fare Type ID" attribute="1" keyAttribute="1" defaultMemberUniqueName="[Fare Type].[Fare Type ID].[All]" allUniqueName="[Fare Type].[Fare Type ID].[All]" dimensionUniqueName="[Fare Type]" displayFolder="" count="0" unbalanced="0" hidden="1"/>
    <cacheHierarchy uniqueName="[Hotel Location SlabID].[Location ID]" caption="Location ID" attribute="1" keyAttribute="1" defaultMemberUniqueName="[Hotel Location SlabID].[Location ID].[All]" allUniqueName="[Hotel Location SlabID].[Location ID].[All]" dimensionUniqueName="[Hotel Location SlabID]" displayFolder="" count="0" unbalanced="0" hidden="1"/>
    <cacheHierarchy uniqueName="[Hotel Locations].[City Name]" caption="City Name" attribute="1" defaultMemberUniqueName="[Hotel Locations].[City Name].[All]" allUniqueName="[Hotel Locations].[City Name].[All]" dimensionUniqueName="[Hotel Locations]" displayFolder="" count="0" unbalanced="0" hidden="1"/>
    <cacheHierarchy uniqueName="[Hotel Locations].[Country Name]" caption="Country Name" attribute="1" defaultMemberUniqueName="[Hotel Locations].[Country Name].[All]" allUniqueName="[Hotel Locations].[Country Name].[All]" dimensionUniqueName="[Hotel Locations]" displayFolder="" count="0" unbalanced="0" hidden="1"/>
    <cacheHierarchy uniqueName="[Hotel Locations].[Display Name]" caption="Display Name" attribute="1" defaultMemberUniqueName="[Hotel Locations].[Display Name].[All]" allUniqueName="[Hotel Locations].[Display Name].[All]" dimensionUniqueName="[Hotel Locations]" displayFolder="" count="0" unbalanced="0" hidden="1"/>
    <cacheHierarchy uniqueName="[Hotel Locations].[Location ID]" caption="Location ID" attribute="1" defaultMemberUniqueName="[Hotel Locations].[Location ID].[All]" allUniqueName="[Hotel Locations].[Location ID].[All]" dimensionUniqueName="[Hotel Locations]" displayFolder="" count="0" unbalanced="0" hidden="1"/>
    <cacheHierarchy uniqueName="[Hotel Locations].[State Name]" caption="State Name" attribute="1" defaultMemberUniqueName="[Hotel Locations].[State Name].[All]" allUniqueName="[Hotel Locations].[State Name].[All]" dimensionUniqueName="[Hotel Locations]" displayFolder="" count="0" unbalanced="0" hidden="1"/>
    <cacheHierarchy uniqueName="[Keywords].[Keyword Key]" caption="Keyword Key" attribute="1" keyAttribute="1" defaultMemberUniqueName="[Keywords].[Keyword Key].[All]" allUniqueName="[Keywords].[Keyword Key].[All]" dimensionUniqueName="[Keywords]" displayFolder="" count="0" unbalanced="0" hidden="1"/>
    <cacheHierarchy uniqueName="[LP Test Project].[Project ID]" caption="Project ID" attribute="1" keyAttribute="1" defaultMemberUniqueName="[LP Test Project].[Project ID].[All]" allUniqueName="[LP Test Project].[Project ID].[All]" dimensionUniqueName="[LP Test Project]" displayFolder="" count="0" unbalanced="0" hidden="1"/>
    <cacheHierarchy uniqueName="[Operating System].[OS Key]" caption="OS Key" attribute="1" keyAttribute="1" defaultMemberUniqueName="[Operating System].[OS Key].[All]" allUniqueName="[Operating System].[OS Key].[All]" dimensionUniqueName="[Operating System]" displayFolder="" count="0" unbalanced="0" hidden="1"/>
    <cacheHierarchy uniqueName="[Payment Location].[Location ID]" caption="Payment Location.Location ID" attribute="1" keyAttribute="1" defaultMemberUniqueName="[Payment Location].[Location ID].[All]" allUniqueName="[Payment Location].[Location ID].[All]" dimensionUniqueName="[Payment Location]" displayFolder="" count="0" unbalanced="0" hidden="1"/>
    <cacheHierarchy uniqueName="[Pick Up Date].[Date Key]" caption="Pick Up Date.Date Key" attribute="1" time="1" keyAttribute="1" defaultMemberUniqueName="[Pick Up Date].[Date Key].[All]" allUniqueName="[Pick Up Date].[Date Key].[All]" dimensionUniqueName="[Pick Up Date]" displayFolder="" count="0" memberValueDatatype="130" unbalanced="0" hidden="1"/>
    <cacheHierarchy uniqueName="[Pick Up Date].[Month Num Of Year]" caption="Pick Up Date.Month Num Of Year" attribute="1" time="1" defaultMemberUniqueName="[Pick Up Date].[Month Num Of Year].[All]" allUniqueName="[Pick Up Date].[Month Num Of Year].[All]" dimensionUniqueName="[Pick Up Date]" displayFolder="" count="0" unbalanced="0" hidden="1"/>
    <cacheHierarchy uniqueName="[Pick Up Date].[Quarter Num Of Year]" caption="Pick Up Date.Quarter Num Of Year" attribute="1" time="1" defaultMemberUniqueName="[Pick Up Date].[Quarter Num Of Year].[All]" allUniqueName="[Pick Up Date].[Quarter Num Of Year].[All]" dimensionUniqueName="[Pick Up Date]" displayFolder="" count="0" unbalanced="0" hidden="1"/>
    <cacheHierarchy uniqueName="[Pick Up Date].[Year Num]" caption="Pick Up Date.Year Num" attribute="1" time="1" defaultMemberUniqueName="[Pick Up Date].[Year Num].[All]" allUniqueName="[Pick Up Date].[Year Num].[All]" dimensionUniqueName="[Pick Up Date]" displayFolder="" count="0" unbalanced="0" hidden="1"/>
    <cacheHierarchy uniqueName="[Pick Up Location].[Location ID]" caption="Pick Up Location.Location ID" attribute="1" keyAttribute="1" defaultMemberUniqueName="[Pick Up Location].[Location ID].[All]" allUniqueName="[Pick Up Location].[Location ID].[All]" dimensionUniqueName="[Pick Up Location]" displayFolder="" count="0" unbalanced="0" hidden="1"/>
    <cacheHierarchy uniqueName="[Product Type].[Product Type]" caption="Product Type" attribute="1" keyAttribute="1" defaultMemberUniqueName="[Product Type].[Product Type].[All]" allUniqueName="[Product Type].[Product Type].[All]" dimensionUniqueName="[Product Type]" displayFolder="" count="0" unbalanced="0" hidden="1"/>
    <cacheHierarchy uniqueName="[Service ID].[Service ID Key]" caption="Service ID Key" attribute="1" keyAttribute="1" defaultMemberUniqueName="[Service ID].[Service ID Key].[All]" allUniqueName="[Service ID].[Service ID Key].[All]" dimensionUniqueName="[Service ID]" displayFolder="" count="0" unbalanced="0" hidden="1"/>
    <cacheHierarchy uniqueName="[Touch Point].[Touch Point ID]" caption="Touch Point ID" attribute="1" keyAttribute="1" defaultMemberUniqueName="[Touch Point].[Touch Point ID].[All]" allUniqueName="[Touch Point].[Touch Point ID].[All]" dimensionUniqueName="[Touch Point]" displayFolder="" count="0" unbalanced="0" hidden="1"/>
    <cacheHierarchy uniqueName="[Measures].[Average Nightly Rate]" caption="Average Nightly Rate" measure="1" displayFolder="" measureGroup="Fact Hotel Bookings" count="0"/>
    <cacheHierarchy uniqueName="[Measures].[Room Average Nightly Rate]" caption="Room Average Nightly Rate" measure="1" displayFolder="" measureGroup="Fact Hotel Bookings" count="0"/>
    <cacheHierarchy uniqueName="[Measures].[Number Of Adults]" caption="Number Of Adults" measure="1" displayFolder="" measureGroup="Fact Hotel Bookings" count="0"/>
    <cacheHierarchy uniqueName="[Measures].[Number Of Children]" caption="Number Of Children" measure="1" displayFolder="" measureGroup="Fact Hotel Bookings" count="0"/>
    <cacheHierarchy uniqueName="[Measures].[Number Of Rooms]" caption="Number Of Rooms" measure="1" displayFolder="" measureGroup="Fact Hotel Bookings" count="0"/>
    <cacheHierarchy uniqueName="[Measures].[Hotel-Additional Services Amount]" caption="Hotel-Additional Services Amount" measure="1" displayFolder="" measureGroup="Fact Hotel Bookings" count="0"/>
    <cacheHierarchy uniqueName="[Measures].[Hotel-Base Fare]" caption="Hotel-Base Fare" measure="1" displayFolder="" measureGroup="Fact Hotel Bookings" count="0"/>
    <cacheHierarchy uniqueName="[Measures].[CA Markup Total]" caption="CA Markup Total" measure="1" displayFolder="" measureGroup="Fact Hotel Bookings" count="0"/>
    <cacheHierarchy uniqueName="[Measures].[Hotel-Cancellation Fee]" caption="Hotel-Cancellation Fee" measure="1" displayFolder="" measureGroup="Fact Hotel Bookings" count="0"/>
    <cacheHierarchy uniqueName="[Measures].[Coupon Discount Amount]" caption="Coupon Discount Amount" measure="1" displayFolder="" measureGroup="Fact Hotel Bookings" count="0"/>
    <cacheHierarchy uniqueName="[Measures].[Credit Card Fee]" caption="Credit Card Fee" measure="1" displayFolder="" measureGroup="Fact Hotel Bookings" count="0"/>
    <cacheHierarchy uniqueName="[Measures].[Discount On Total Price]" caption="Discount On Total Price" measure="1" displayFolder="" measureGroup="Fact Hotel Bookings" count="0"/>
    <cacheHierarchy uniqueName="[Measures].[Employee Markup Total]" caption="Employee Markup Total" measure="1" displayFolder="" measureGroup="Fact Hotel Bookings" count="0"/>
    <cacheHierarchy uniqueName="[Measures].[Engine Markup Total]" caption="Engine Markup Total" measure="1" displayFolder="" measureGroup="Fact Hotel Bookings" count="0"/>
    <cacheHierarchy uniqueName="[Measures].[Extra Person Fees]" caption="Extra Person Fees" measure="1" displayFolder="" measureGroup="Fact Hotel Bookings" count="0"/>
    <cacheHierarchy uniqueName="[Measures].[Fareportal Markup Total]" caption="Fareportal Markup Total" measure="1" displayFolder="" measureGroup="Fact Hotel Bookings" count="0"/>
    <cacheHierarchy uniqueName="[Measures].[Insurance Fee]" caption="Insurance Fee" measure="1" displayFolder="" measureGroup="Fact Hotel Bookings" count="0"/>
    <cacheHierarchy uniqueName="[Measures].[Hotel-Markup Total]" caption="Hotel-Markup Total" measure="1" displayFolder="" measureGroup="Fact Hotel Bookings" count="0"/>
    <cacheHierarchy uniqueName="[Measures].[Meal Plan Total]" caption="Meal Plan Total" measure="1" displayFolder="" measureGroup="Fact Hotel Bookings" count="0"/>
    <cacheHierarchy uniqueName="[Measures].[Post Booking Charges]" caption="Post Booking Charges" measure="1" displayFolder="" measureGroup="Fact Hotel Bookings" count="0"/>
    <cacheHierarchy uniqueName="[Measures].[Hotel-Price Total]" caption="Hotel-Price Total" measure="1" displayFolder="" measureGroup="Fact Hotel Bookings" count="0"/>
    <cacheHierarchy uniqueName="[Measures].[Promo Discount Amount]" caption="Promo Discount Amount" measure="1" displayFolder="" measureGroup="Fact Hotel Bookings" count="0"/>
    <cacheHierarchy uniqueName="[Measures].[Promo Service Fee]" caption="Promo Service Fee" measure="1" displayFolder="" measureGroup="Fact Hotel Bookings" count="0"/>
    <cacheHierarchy uniqueName="[Measures].[Hotel-Service Fee]" caption="Hotel-Service Fee" measure="1" displayFolder="" measureGroup="Fact Hotel Bookings" count="0"/>
    <cacheHierarchy uniqueName="[Measures].[Hotel-Service Fee Tax]" caption="Hotel-Service Fee Tax" measure="1" displayFolder="" measureGroup="Fact Hotel Bookings" count="0"/>
    <cacheHierarchy uniqueName="[Measures].[Hotel-Sub Total]" caption="Hotel-Sub Total" measure="1" displayFolder="" measureGroup="Fact Hotel Bookings" count="0"/>
    <cacheHierarchy uniqueName="[Measures].[Supplier Fare]" caption="Supplier Fare" measure="1" displayFolder="" measureGroup="Fact Hotel Bookings" count="0"/>
    <cacheHierarchy uniqueName="[Measures].[Supplier Markup Total]" caption="Supplier Markup Total" measure="1" displayFolder="" measureGroup="Fact Hotel Bookings" count="0"/>
    <cacheHierarchy uniqueName="[Measures].[Hotel-Tax]" caption="Hotel-Tax" measure="1" displayFolder="" measureGroup="Fact Hotel Bookings" count="0"/>
    <cacheHierarchy uniqueName="[Measures].[Gross Margin]" caption="Gross Margin" measure="1" displayFolder="" measureGroup="Fact Hotel Bookings" count="0"/>
    <cacheHierarchy uniqueName="[Measures].[Hotel-Commission]" caption="Hotel-Commission" measure="1" displayFolder="" measureGroup="Fact Hotel Bookings" count="0"/>
    <cacheHierarchy uniqueName="[Measures].[Rooms Nights]" caption="Rooms Nights" measure="1" displayFolder="" measureGroup="Fact Hotel Bookings" count="0"/>
    <cacheHierarchy uniqueName="[Measures].[Net Margin]" caption="Net Margin" measure="1" displayFolder="" measureGroup="Fact Hotel Bookings" count="0"/>
    <cacheHierarchy uniqueName="[Measures].[Number Of Nights]" caption="Number Of Nights" measure="1" displayFolder="" measureGroup="Fact Hotel Bookings" count="0"/>
    <cacheHierarchy uniqueName="[Measures].[Hotel-B Lead Days]" caption="Hotel-B Lead Days" measure="1" displayFolder="" measureGroup="Fact Hotel Bookings" count="0"/>
    <cacheHierarchy uniqueName="[Measures].[Hotel Bookings]" caption="Hotel Bookings" measure="1" displayFolder="" measureGroup="Fact Hotel Bookings" count="0"/>
    <cacheHierarchy uniqueName="[Measures].[Hotel-MCO Amount]" caption="Hotel-MCO Amount" measure="1" displayFolder="" measureGroup="Fact Hotel Bookings" count="0"/>
    <cacheHierarchy uniqueName="[Measures].[Failures]" caption="Failures" measure="1" displayFolder="" measureGroup="Fact Failures" count="0"/>
    <cacheHierarchy uniqueName="[Measures].[Pax Count]" caption="Pax Count" measure="1" displayFolder="" measureGroup="Fact Air Pax" count="0"/>
    <cacheHierarchy uniqueName="[Measures].[BAdults]" caption="BAdults" measure="1" displayFolder="" measureGroup="Fact Air Bookings" count="0"/>
    <cacheHierarchy uniqueName="[Measures].[BYouth]" caption="BYouth" measure="1" displayFolder="" measureGroup="Fact Air Bookings" count="0"/>
    <cacheHierarchy uniqueName="[Measures].[BChildren]" caption="BChildren" measure="1" displayFolder="" measureGroup="Fact Air Bookings" count="0"/>
    <cacheHierarchy uniqueName="[Measures].[BSeniors]" caption="BSeniors" measure="1" displayFolder="" measureGroup="Fact Air Bookings" count="0"/>
    <cacheHierarchy uniqueName="[Measures].[BInfant On Seat]" caption="BInfant On Seat" measure="1" displayFolder="" measureGroup="Fact Air Bookings" count="0"/>
    <cacheHierarchy uniqueName="[Measures].[BInfant In Lap]" caption="BInfant In Lap" measure="1" displayFolder="" measureGroup="Fact Air Bookings" count="0"/>
    <cacheHierarchy uniqueName="[Measures].[BPAxs]" caption="BPAxs" measure="1" displayFolder="" measureGroup="Fact Air Bookings" count="0" oneField="1">
      <fieldsUsage count="1">
        <fieldUsage x="31"/>
      </fieldsUsage>
    </cacheHierarchy>
    <cacheHierarchy uniqueName="[Measures].[Air-Total Price]" caption="Air-Total Price" measure="1" displayFolder="" measureGroup="Fact Air Bookings" count="0"/>
    <cacheHierarchy uniqueName="[Measures].[Air-Total Base Price]" caption="Air-Total Base Price" measure="1" displayFolder="" measureGroup="Fact Air Bookings" count="0"/>
    <cacheHierarchy uniqueName="[Measures].[Air-Total Tax]" caption="Air-Total Tax" measure="1" displayFolder="" measureGroup="Fact Air Bookings" count="0"/>
    <cacheHierarchy uniqueName="[Measures].[MCO Amount]" caption="MCO Amount" measure="1" displayFolder="" measureGroup="Fact Air Bookings" count="0"/>
    <cacheHierarchy uniqueName="[Measures].[Air-Additional Services Amount]" caption="Air-Additional Services Amount" measure="1" displayFolder="" measureGroup="Fact Air Bookings" count="0"/>
    <cacheHierarchy uniqueName="[Measures].[Air-Total Service Fee]" caption="Air-Total Service Fee" measure="1" displayFolder="" measureGroup="Fact Air Bookings" count="0"/>
    <cacheHierarchy uniqueName="[Measures].[Service Fee Without Mark Up]" caption="Service Fee Without Mark Up" measure="1" displayFolder="" measureGroup="Fact Air Bookings" count="0"/>
    <cacheHierarchy uniqueName="[Measures].[Air-Total Commission]" caption="Air-Total Commission" measure="1" displayFolder="" measureGroup="Fact Air Bookings" count="0"/>
    <cacheHierarchy uniqueName="[Measures].[Air- Card Fee]" caption="Air- Card Fee" measure="1" displayFolder="" measureGroup="Fact Air Bookings" count="0"/>
    <cacheHierarchy uniqueName="[Measures].[Insurance Basic]" caption="Insurance Basic" measure="1" displayFolder="" measureGroup="Fact Air Bookings" count="0"/>
    <cacheHierarchy uniqueName="[Measures].[Insurance Upgrade]" caption="Insurance Upgrade" measure="1" displayFolder="" measureGroup="Fact Air Bookings" count="0"/>
    <cacheHierarchy uniqueName="[Measures].[Travel Assist]" caption="Travel Assist" measure="1" displayFolder="" measureGroup="Fact Air Bookings" count="0"/>
    <cacheHierarchy uniqueName="[Measures].[Seat Map Fee]" caption="Seat Map Fee" measure="1" displayFolder="" measureGroup="Fact Air Bookings" count="0"/>
    <cacheHierarchy uniqueName="[Measures].[Baggage]" caption="Baggage" measure="1" displayFolder="" measureGroup="Fact Air Bookings" count="0"/>
    <cacheHierarchy uniqueName="[Measures].[Air-Total Markups]" caption="Air-Total Markups" measure="1" displayFolder="" measureGroup="Fact Air Bookings" count="0"/>
    <cacheHierarchy uniqueName="[Measures].[Air-Discount]" caption="Air-Discount" measure="1" displayFolder="" measureGroup="Fact Air Bookings" count="0"/>
    <cacheHierarchy uniqueName="[Measures].[Segment Fee]" caption="Segment Fee" measure="1" displayFolder="" measureGroup="Fact Air Bookings" count="0"/>
    <cacheHierarchy uniqueName="[Measures].[Flight Watcher Fees]" caption="Flight Watcher Fees" measure="1" displayFolder="" measureGroup="Fact Air Bookings" count="0"/>
    <cacheHierarchy uniqueName="[Measures].[Air Bookings]" caption="Air Bookings" measure="1" displayFolder="" measureGroup="Fact Air Bookings" count="0"/>
    <cacheHierarchy uniqueName="[Measures].[B Travel Days]" caption="B Travel Days" measure="1" displayFolder="" measureGroup="Fact Air Bookings" count="0"/>
    <cacheHierarchy uniqueName="[Measures].[Air-B Lead Days]" caption="Air-B Lead Days" measure="1" displayFolder="" measureGroup="Fact Air Bookings" count="0"/>
    <cacheHierarchy uniqueName="[Measures].[Price Total]" caption="Price Total" measure="1" displayFolder="" measureGroup="Fact Car Bookings" count="0"/>
    <cacheHierarchy uniqueName="[Measures].[Service Fee]" caption="Service Fee" measure="1" displayFolder="" measureGroup="Fact Car Bookings" count="0"/>
    <cacheHierarchy uniqueName="[Measures].[Commission]" caption="Commission" measure="1" displayFolder="" measureGroup="Fact Car Bookings" count="0"/>
    <cacheHierarchy uniqueName="[Measures].[Insurance]" caption="Insurance" measure="1" displayFolder="" measureGroup="Fact Car Bookings" count="0"/>
    <cacheHierarchy uniqueName="[Measures].[Base Price]" caption="Base Price" measure="1" displayFolder="" measureGroup="Fact Car Bookings" count="0"/>
    <cacheHierarchy uniqueName="[Measures].[Car Bookings]" caption="Car Bookings" measure="1" displayFolder="" measureGroup="Fact Car Bookings" count="0"/>
    <cacheHierarchy uniqueName="[Measures].[Per Day Rate]" caption="Per Day Rate" measure="1" displayFolder="" measureGroup="Fact Car Bookings" count="0"/>
    <cacheHierarchy uniqueName="[Measures].[Car-B Lead Days]" caption="Car-B Lead Days" measure="1" displayFolder="" measureGroup="Fact Car Bookings" count="0"/>
    <cacheHierarchy uniqueName="[Measures].[Markup]" caption="Markup" measure="1" displayFolder="" measureGroup="Fact Car Bookings" count="0"/>
    <cacheHierarchy uniqueName="[Measures].[Discount]" caption="Discount" measure="1" displayFolder="" measureGroup="Fact Car Bookings" count="0"/>
    <cacheHierarchy uniqueName="[Measures].[Rental Days]" caption="Rental Days" measure="1" displayFolder="" measureGroup="Fact Car Bookings" count="0"/>
    <cacheHierarchy uniqueName="[Measures].[TransactionCount]" caption="TransactionCount" measure="1" displayFolder="" measureGroup="Fact Transaction Action" count="0"/>
    <cacheHierarchy uniqueName="[Measures].[Additional Service Bookings Count]" caption="Additional Service Bookings Count" measure="1" displayFolder="" measureGroup="Fact Additional Service Bookings" count="0"/>
    <cacheHierarchy uniqueName="[Measures].[Price]" caption="Price" measure="1" displayFolder="" measureGroup="Fact Additional Service Bookings" count="0"/>
    <cacheHierarchy uniqueName="[Measures].[Air Cancellations Count]" caption="Air Cancellations Count" measure="1" displayFolder="" measureGroup="Fact Air Cancelled Bookings" count="0"/>
    <cacheHierarchy uniqueName="[Measures].[Hotel Cancellations Count]" caption="Hotel Cancellations Count" measure="1" displayFolder="" measureGroup="Fact Hotel Cancelled Bookings" count="0"/>
    <cacheHierarchy uniqueName="[Measures].[Car Cancellations Count]" caption="Car Cancellations Count" measure="1" displayFolder="" measureGroup="Fact Car Cancelled Bookings" count="0"/>
    <cacheHierarchy uniqueName="[Measures].[Total Service Fee]" caption="Total Service Fee" measure="1" displayFolder="" measureGroup="Fact Service Fee Details" count="0"/>
    <cacheHierarchy uniqueName="[Measures].[Total Discount]" caption="Total Discount" measure="1" displayFolder="" measureGroup="Fact Service Fee Details" count="0"/>
    <cacheHierarchy uniqueName="[Measures].[Booking Ratio To Parent Period]" caption="Booking Ratio To Parent Period" measure="1" displayFolder="" measureGroup="Fact Air Bookings" count="0"/>
    <cacheHierarchy uniqueName="[Measures].[Booking Ratio to Parent Origin Location]" caption="Booking Ratio to Parent Origin Location" measure="1" displayFolder="" measureGroup="Fact Air Bookings" count="0"/>
    <cacheHierarchy uniqueName="[Measures].[Booking Ratio to Parent Destination Location]" caption="Booking Ratio to Parent Destination Location" measure="1" displayFolder="" measureGroup="Fact Air Bookings" count="0"/>
    <cacheHierarchy uniqueName="[Measures].[Avg Commission Per Booking]" caption="Avg Commission Per Booking" measure="1" displayFolder="" measureGroup="Fact Air Bookings" count="0"/>
    <cacheHierarchy uniqueName="[Measures].[Avg Commission Per Pax]" caption="Avg Commission Per Pax" measure="1" displayFolder="" measureGroup="Fact Air Bookings" count="0"/>
    <cacheHierarchy uniqueName="[Measures].[Avg Cost Per Rental]" caption="Avg Cost Per Rental" measure="1" displayFolder="" measureGroup="Fact Car Bookings" count="0"/>
    <cacheHierarchy uniqueName="[Measures].[Avg Price Per PAX]" caption="Avg Price Per PAX" measure="1" displayFolder="" measureGroup="Fact Air Bookings" count="0"/>
    <cacheHierarchy uniqueName="[Measures].[Avg SF Per PAX]" caption="Avg SF Per PAX" measure="1" displayFolder="" measureGroup="Fact Air Bookings" count="0"/>
    <cacheHierarchy uniqueName="[Measures].[Avg Pax]" caption="Avg Pax" measure="1" displayFolder="" measureGroup="Fact Air Bookings" count="0"/>
    <cacheHierarchy uniqueName="[Measures].[Avg Price Per Booking]" caption="Avg Price Per Booking" measure="1" displayFolder="" measureGroup="Fact Air Bookings" count="0"/>
    <cacheHierarchy uniqueName="[Measures].[Avg SF Per Booking]" caption="Avg SF Per Booking" measure="1" displayFolder="" measureGroup="Fact Air Bookings" count="0"/>
    <cacheHierarchy uniqueName="[Measures].[Avg MCO Per Booking]" caption="Avg MCO Per Booking" measure="1" displayFolder="" measureGroup="Fact Air Bookings" count="0"/>
    <cacheHierarchy uniqueName="[Measures].[Air-Avg Booking Lead Days]" caption="Air-Avg Booking Lead Days" measure="1" displayFolder="" measureGroup="Fact Air Bookings" count="0"/>
    <cacheHierarchy uniqueName="[Measures].[Avg Booking Travel Days]" caption="Avg Booking Travel Days" measure="1" displayFolder="" measureGroup="Fact Air Bookings" count="0"/>
    <cacheHierarchy uniqueName="[Measures].[Air-Year Over Year Growth Bookings]" caption="Air-Year Over Year Growth Bookings" measure="1" displayFolder="Growth Over Time-Air" count="0"/>
    <cacheHierarchy uniqueName="[Measures].[Air-Week Over Week Growth Bookings]" caption="Air-Week Over Week Growth Bookings" measure="1" displayFolder="Growth Over Time-Air" count="0"/>
    <cacheHierarchy uniqueName="[Measures].[Air-Month Over Month Growth Bookings]" caption="Air-Month Over Month Growth Bookings" measure="1" displayFolder="Growth Over Time-Air" count="0"/>
    <cacheHierarchy uniqueName="[Measures].[Air-Month Over Last Year Month Growth Bookings]" caption="Air-Month Over Last Year Month Growth Bookings" measure="1" displayFolder="Growth Over Time-Air" count="0"/>
    <cacheHierarchy uniqueName="[Measures].[YTD-Bookings]" caption="YTD-Bookings" measure="1" displayFolder="Growth Over Time-Air" count="0"/>
    <cacheHierarchy uniqueName="[Measures].[Air RPT]" caption="Air RPT" measure="1" displayFolder="" measureGroup="Fact Air Bookings" count="0"/>
    <cacheHierarchy uniqueName="[Measures].[Air Revenue]" caption="Air Revenue" measure="1" displayFolder="" measureGroup="Fact Air Bookings" count="0"/>
    <cacheHierarchy uniqueName="[Measures].[MTD-Bookings]" caption="MTD-Bookings" measure="1" displayFolder="Growth Over Time-Air" count="0"/>
    <cacheHierarchy uniqueName="[Measures].[Car Avg Rental Days]" caption="Car Avg Rental Days" measure="1" displayFolder="" measureGroup="Fact Car Bookings" count="0"/>
    <cacheHierarchy uniqueName="[Measures].[Car-Avg Booking Lead Days]" caption="Car-Avg Booking Lead Days" measure="1" displayFolder="" measureGroup="Fact Car Bookings" count="0"/>
    <cacheHierarchy uniqueName="[Measures].[Car-Attachment Rate]" caption="Car-Attachment Rate" measure="1" displayFolder="" measureGroup="Fact Car Bookings" count="0"/>
    <cacheHierarchy uniqueName="[Measures].[Car-Month Over Month Growth Bookings]" caption="Car-Month Over Month Growth Bookings" measure="1" displayFolder="Growth Over Time-Car" count="0"/>
    <cacheHierarchy uniqueName="[Measures].[Car-Week Over Week Growth Bookings]" caption="Car-Week Over Week Growth Bookings" measure="1" displayFolder="Growth Over Time-Car" count="0"/>
    <cacheHierarchy uniqueName="[Measures].[Car-Year Over Year Growth Bookings]" caption="Car-Year Over Year Growth Bookings" measure="1" displayFolder="Growth Over Time-Car" count="0"/>
    <cacheHierarchy uniqueName="[Measures].[Avg Per Day Rate]" caption="Avg Per Day Rate" measure="1" displayFolder="" measureGroup="Fact Car Bookings" count="0"/>
    <cacheHierarchy uniqueName="[Measures].[Hotel Failure Ratio]" caption="Hotel Failure Ratio" measure="1" displayFolder="" measureGroup="Fact Failures" count="0"/>
    <cacheHierarchy uniqueName="[Measures].[Avg Nights Per Booking]" caption="Avg Nights Per Booking" measure="1" displayFolder="" measureGroup="Fact Hotel Bookings" count="0"/>
    <cacheHierarchy uniqueName="[Measures].[Avg Gross Margin]" caption="Avg Gross Margin" measure="1" displayFolder="" measureGroup="Fact Hotel Bookings" count="0"/>
    <cacheHierarchy uniqueName="[Measures].[Avg Net Margin]" caption="Avg Net Margin" measure="1" displayFolder="" measureGroup="Fact Hotel Bookings" count="0"/>
    <cacheHierarchy uniqueName="[Measures].[Air Failure Ratio]" caption="Air Failure Ratio" measure="1" displayFolder="" measureGroup="Fact Failures" count="0"/>
    <cacheHierarchy uniqueName="[Measures].[Hotel-Avg Lead Days Per Booking]" caption="Hotel-Avg Lead Days Per Booking" measure="1" displayFolder="" measureGroup="Fact Hotel Bookings" count="0"/>
    <cacheHierarchy uniqueName="[Measures].[Hotel-Year Over Year Growth Bookings]" caption="Hotel-Year Over Year Growth Bookings" measure="1" displayFolder="Growth Over Time-Hotel" count="0"/>
    <cacheHierarchy uniqueName="[Measures].[Hotel-Week Over Week Growth Bookings]" caption="Hotel-Week Over Week Growth Bookings" measure="1" displayFolder="Growth Over Time-Hotel" count="0"/>
    <cacheHierarchy uniqueName="[Measures].[Hotel-Month Over Month Growth Bookings]" caption="Hotel-Month Over Month Growth Bookings" measure="1" displayFolder="Growth Over Time-Hotel" count="0"/>
    <cacheHierarchy uniqueName="[Measures].[Transaction ID]" caption="Transaction ID" measure="1" displayFolder="" measureGroup="Fact Air Bookings" count="0" hidden="1"/>
    <cacheHierarchy uniqueName="[Measures].[Parent TID]" caption="Parent TID" measure="1" displayFolder="" measureGroup="Fact Car Bookings" count="0" hidden="1"/>
    <cacheHierarchy uniqueName="[Measures].[Air-Year over Year Growth %]" caption="Air-Year over Year Growth %" measure="1" displayFolder="Growth Over Time-Air" count="0" hidden="1"/>
    <cacheHierarchy uniqueName="[Measures].[Air-Week over Week Growth %]" caption="Air-Week over Week Growth %" measure="1" displayFolder="Growth Over Time-Air" count="0" hidden="1"/>
    <cacheHierarchy uniqueName="[Measures].[Air-Month over Month Growth %]" caption="Air-Month over Month Growth %" measure="1" displayFolder="Growth Over Time-Air" count="0" hidden="1"/>
    <cacheHierarchy uniqueName="[Measures].[Car-Month over Month Growth %]" caption="Car-Month over Month Growth %" measure="1" displayFolder="Growth Over Time-Car" count="0" hidden="1"/>
    <cacheHierarchy uniqueName="[Measures].[Car-Week over Week Growth %]" caption="Car-Week over Week Growth %" measure="1" displayFolder="Growth Over Time-Car" count="0" hidden="1"/>
    <cacheHierarchy uniqueName="[Measures].[Car-Year over Year Growth %]" caption="Car-Year over Year Growth %" measure="1" displayFolder="Growth Over Time-Car" count="0" hidden="1"/>
    <cacheHierarchy uniqueName="[Measures].[Hotel-Year over Year Growth %]" caption="Hotel-Year over Year Growth %" measure="1" displayFolder="Growth Over Time-Hotel" count="0" hidden="1"/>
    <cacheHierarchy uniqueName="[Measures].[Hotel-Week over Week Growth %]" caption="Hotel-Week over Week Growth %" measure="1" displayFolder="Growth Over Time-Hotel" count="0" hidden="1"/>
    <cacheHierarchy uniqueName="[Measures].[Hotel-Month over Month Growth %]" caption="Hotel-Month over Month Growth %" measure="1" displayFolder="Growth Over Time-Hotel" count="0" hidden="1"/>
    <cacheHierarchy uniqueName="[Top100OnDBookings]" caption="Top100OnDBookings" set="1" parentSet="84" displayFolder="Top 100 Sets" count="0" unbalanced="0" unbalancedGroup="0"/>
    <cacheHierarchy uniqueName="[Top100AffiliateBookings]" caption="Top100AffiliateBookings" set="1" parentSet="2" displayFolder="Top 100 Sets" count="0" unbalanced="0" unbalancedGroup="0"/>
    <cacheHierarchy uniqueName="[Top100AirlineBookings]" caption="Top100AirlineBookings" set="1" parentSet="139" displayFolder="Top 100 Sets" count="0" unbalanced="0" unbalancedGroup="0"/>
  </cacheHierarchies>
  <kpis count="0"/>
  <dimensions count="92">
    <dimension name="_Affiliates" uniqueName="[_Affiliates]" caption="_Affiliates"/>
    <dimension name="_Application Type" uniqueName="[_Application Type]" caption="_Application Type"/>
    <dimension name="_Booking Status" uniqueName="[_Booking Status]" caption="_Booking Status"/>
    <dimension name="_GDS" uniqueName="[_GDS]" caption="_GDS"/>
    <dimension name="_Hour" uniqueName="[_Hour]" caption="_Hour"/>
    <dimension name="_IP Region" uniqueName="[_IP Region]" caption="_IP Region"/>
    <dimension name="_Is Domestic Booking" uniqueName="[_Is Domestic Booking]" caption="_Is Domestic Booking"/>
    <dimension name="_Lead Days" uniqueName="[_Lead Days]" caption="_Lead Days"/>
    <dimension name="_Portal" uniqueName="[_Portal]" caption="_Portal"/>
    <dimension name="_Transaction Date" uniqueName="[_Transaction Date]" caption="_Transaction Date"/>
    <dimension name="_Web Servers" uniqueName="[_Web Servers]" caption="_Web Servers"/>
    <dimension name="Action Type" uniqueName="[Action Type]" caption="Action Type"/>
    <dimension name="Additional Service Booking Source" uniqueName="[Additional Service Booking Source]" caption="Additional Service Booking Source"/>
    <dimension name="Additional Service Status" uniqueName="[Additional Service Status]" caption="Additional Service Status"/>
    <dimension name="Additional Service Type" uniqueName="[Additional Service Type]" caption="Additional Service Type"/>
    <dimension name="Air Actual Destination" uniqueName="[Air Actual Destination]" caption="Air Actual Destination"/>
    <dimension name="Air Actual On D" uniqueName="[Air Actual On D]" caption="Air Actual On D"/>
    <dimension name="Air Actual Origin" uniqueName="[Air Actual Origin]" caption="Air Actual Origin"/>
    <dimension name="Air Booking Status" uniqueName="[Air Booking Status]" caption="Air Booking Status"/>
    <dimension name="Air Booking Type" uniqueName="[Air Booking Type]" caption="Air Booking Type"/>
    <dimension name="Air Data Source ID" uniqueName="[Air Data Source ID]" caption="Air Data Source ID"/>
    <dimension name="Air Departure Date" uniqueName="[Air Departure Date]" caption="Air Departure Date"/>
    <dimension name="Air Destination" uniqueName="[Air Destination]" caption="Air Destination"/>
    <dimension name="Air Flight Class" uniqueName="[Air Flight Class]" caption="Air Flight Class"/>
    <dimension name="Air HC or LC OnD" uniqueName="[Air HC or LC OnD]" caption="Air HC or LC OnD"/>
    <dimension name="Air No Of Pax" uniqueName="[Air No Of Pax]" caption="Air No Of Pax"/>
    <dimension name="Air OnD" uniqueName="[Air OnD]" caption="Air OnD"/>
    <dimension name="Air Origin" uniqueName="[Air Origin]" caption="Air Origin"/>
    <dimension name="Air Origin Country Destination Country" uniqueName="[Air Origin Country Destination Country]" caption="Air Origin Country Destination Country"/>
    <dimension name="Air Origin State Destination State" uniqueName="[Air Origin State Destination State]" caption="Air Origin State Destination State"/>
    <dimension name="Air Pax Group" uniqueName="[Air Pax Group]" caption="Air Pax Group"/>
    <dimension name="Air Return Date" uniqueName="[Air Return Date]" caption="Air Return Date"/>
    <dimension name="Air Return Destination" uniqueName="[Air Return Destination]" caption="Air Return Destination"/>
    <dimension name="Air Return Origin" uniqueName="[Air Return Origin]" caption="Air Return Origin"/>
    <dimension name="Air Supplier" uniqueName="[Air Supplier]" caption="Air Supplier"/>
    <dimension name="Air Travel Days" uniqueName="[Air Travel Days]" caption="Air Travel Days"/>
    <dimension name="Air Trip Type" uniqueName="[Air Trip Type]" caption="Air Trip Type"/>
    <dimension name="Air_Is Club Mile User Booking" uniqueName="[Air_Is Club Mile User Booking]" caption="Air_Is Club Mile User Booking"/>
    <dimension name="Air_Is ESA Sold" uniqueName="[Air_Is ESA Sold]" caption="Air_Is ESA Sold"/>
    <dimension name="Air_Is Flight Watcher Sold" uniqueName="[Air_Is Flight Watcher Sold]" caption="Air_Is Flight Watcher Sold"/>
    <dimension name="Air_Is Insurance Sold" uniqueName="[Air_Is Insurance Sold]" caption="Air_Is Insurance Sold"/>
    <dimension name="Air_Is Profile User Booking" uniqueName="[Air_Is Profile User Booking]" caption="Air_Is Profile User Booking"/>
    <dimension name="Air_Is TA Sold" uniqueName="[Air_Is TA Sold]" caption="Air_Is TA Sold"/>
    <dimension name="Airlines" uniqueName="[Airlines]" caption="Airlines"/>
    <dimension name="AirPaxAge" uniqueName="[AirPaxAge]" caption="AirPaxAge"/>
    <dimension name="AirPaxGender" uniqueName="[AirPaxGender]" caption="AirPaxGender"/>
    <dimension name="Bank Details" uniqueName="[Bank Details]" caption="Bank Details"/>
    <dimension name="Browser" uniqueName="[Browser]" caption="Browser"/>
    <dimension name="Cancellation Reasons" uniqueName="[Cancellation Reasons]" caption="Cancellation Reasons"/>
    <dimension name="Car Discount Codes" uniqueName="[Car Discount Codes]" caption="Car Discount Codes"/>
    <dimension name="Car Name" uniqueName="[Car Name]" caption="Car Name"/>
    <dimension name="Car Supplier" uniqueName="[Car Supplier]" caption="Car Supplier"/>
    <dimension name="Car Type" uniqueName="[Car Type]" caption="Car Type"/>
    <dimension name="Car_Is Air Conditioning" uniqueName="[Car_Is Air Conditioning]" caption="Car_Is Air Conditioning"/>
    <dimension name="Car_Is Cross Sell Booking" uniqueName="[Car_Is Cross Sell Booking]" caption="Car_Is Cross Sell Booking"/>
    <dimension name="Car_Per Day Rate" uniqueName="[Car_Per Day Rate]" caption="Car_Per Day Rate"/>
    <dimension name="Car_Rental Days" uniqueName="[Car_Rental Days]" caption="Car_Rental Days"/>
    <dimension name="Check In Date Time" uniqueName="[Check In Date Time]" caption="Check In Date Time"/>
    <dimension name="Check Out Date Time" uniqueName="[Check Out Date Time]" caption="Check Out Date Time"/>
    <dimension name="Drop Off Date" uniqueName="[Drop Off Date]" caption="Drop Off Date"/>
    <dimension name="Drop Off Location" uniqueName="[Drop Off Location]" caption="Drop Off Location"/>
    <dimension name="Email Domain" uniqueName="[Email Domain]" caption="Email Domain"/>
    <dimension name="Failure Type" uniqueName="[Failure Type]" caption="Failure Type"/>
    <dimension name="Fare Family" uniqueName="[Fare Family]" caption="Fare Family"/>
    <dimension name="Fare Type" uniqueName="[Fare Type]" caption="Fare Type"/>
    <dimension name="Flight Cabin" uniqueName="[Flight Cabin]" caption="Flight Cabin"/>
    <dimension name="Has Chargeback" uniqueName="[Has Chargeback]" caption="Has Chargeback"/>
    <dimension name="Hotel Brands" uniqueName="[Hotel Brands]" caption="Hotel Brands"/>
    <dimension name="Hotel Fare Type" uniqueName="[Hotel Fare Type]" caption="Hotel Fare Type"/>
    <dimension name="Hotel Location SlabID" uniqueName="[Hotel Location SlabID]" caption="Hotel Location SlabID"/>
    <dimension name="Hotel Locations" uniqueName="[Hotel Locations]" caption="Hotel Locations"/>
    <dimension name="Hotel Sub Affiliates" uniqueName="[Hotel Sub Affiliates]" caption="Hotel Sub Affiliates"/>
    <dimension name="Hotel_IsCrossSellBooking" uniqueName="[Hotel_IsCrossSellBooking]" caption="Hotel_IsCrossSellBooking"/>
    <dimension name="Internal Campaign" uniqueName="[Internal Campaign]" caption="Internal Campaign"/>
    <dimension name="Is Agent Booking" uniqueName="[Is Agent Booking]" caption="Is Agent Booking"/>
    <dimension name="Is Fraud Booking" uniqueName="[Is Fraud Booking]" caption="Is Fraud Booking"/>
    <dimension name="Is Net Car Rental" uniqueName="[Is Net Car Rental]" caption="Is Net Car Rental"/>
    <dimension name="Is Package Component" uniqueName="[Is Package Component]" caption="Is Package Component"/>
    <dimension name="IsCCD" uniqueName="[IsCCD]" caption="IsCCD"/>
    <dimension name="IsDDF" uniqueName="[IsDDF]" caption="IsDDF"/>
    <dimension name="IsPureAirline" uniqueName="[IsPureAirline]" caption="IsPureAirline"/>
    <dimension name="Keywords" uniqueName="[Keywords]" caption="Keywords"/>
    <dimension name="LP Test Project" uniqueName="[LP Test Project]" caption="LP Test Project"/>
    <dimension measure="1" name="Measures" uniqueName="[Measures]" caption="Measures"/>
    <dimension name="Operating System" uniqueName="[Operating System]" caption="Operating System"/>
    <dimension name="Payment Location" uniqueName="[Payment Location]" caption="Payment Location"/>
    <dimension name="Pick Up Date" uniqueName="[Pick Up Date]" caption="Pick Up Date"/>
    <dimension name="Pick Up Location" uniqueName="[Pick Up Location]" caption="Pick Up Location"/>
    <dimension name="Product Type" uniqueName="[Product Type]" caption="Product Type"/>
    <dimension name="Service ID" uniqueName="[Service ID]" caption="Service ID"/>
    <dimension name="Touch Point" uniqueName="[Touch Point]" caption="Touch Point"/>
    <dimension name="YMS Slab" uniqueName="[YMS Slab]" caption="YMS Slab"/>
  </dimensions>
  <measureGroups count="11">
    <measureGroup name="Fact Additional Service Bookings" caption="Fact Additional Service Bookings"/>
    <measureGroup name="Fact Air Bookings" caption="Fact Air Bookings"/>
    <measureGroup name="Fact Air Cancelled Bookings" caption="Fact Air Cancelled Bookings"/>
    <measureGroup name="Fact Air Pax" caption="Fact Air Pax"/>
    <measureGroup name="Fact Car Bookings" caption="Fact Car Bookings"/>
    <measureGroup name="Fact Car Cancelled Bookings" caption="Fact Car Cancelled Bookings"/>
    <measureGroup name="Fact Failures" caption="Fact Failures"/>
    <measureGroup name="Fact Hotel Bookings" caption="Fact Hotel Bookings"/>
    <measureGroup name="Fact Hotel Cancelled Bookings" caption="Fact Hotel Cancelled Bookings"/>
    <measureGroup name="Fact Service Fee Details" caption="Fact Service Fee Details"/>
    <measureGroup name="Fact Transaction Action" caption="Fact Transaction Action"/>
  </measureGroups>
  <maps count="184">
    <map measureGroup="0" dimension="0"/>
    <map measureGroup="0" dimension="1"/>
    <map measureGroup="0" dimension="3"/>
    <map measureGroup="0" dimension="8"/>
    <map measureGroup="0" dimension="9"/>
    <map measureGroup="0" dimension="12"/>
    <map measureGroup="0" dimension="13"/>
    <map measureGroup="0" dimension="14"/>
    <map measureGroup="0" dimension="43"/>
    <map measureGroup="1" dimension="0"/>
    <map measureGroup="1" dimension="1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0"/>
    <map measureGroup="1" dimension="11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1"/>
    <map measureGroup="1" dimension="22"/>
    <map measureGroup="1" dimension="23"/>
    <map measureGroup="1" dimension="24"/>
    <map measureGroup="1" dimension="25"/>
    <map measureGroup="1" dimension="26"/>
    <map measureGroup="1" dimension="27"/>
    <map measureGroup="1" dimension="28"/>
    <map measureGroup="1" dimension="29"/>
    <map measureGroup="1" dimension="30"/>
    <map measureGroup="1" dimension="31"/>
    <map measureGroup="1" dimension="32"/>
    <map measureGroup="1" dimension="33"/>
    <map measureGroup="1" dimension="34"/>
    <map measureGroup="1" dimension="35"/>
    <map measureGroup="1" dimension="36"/>
    <map measureGroup="1" dimension="37"/>
    <map measureGroup="1" dimension="38"/>
    <map measureGroup="1" dimension="39"/>
    <map measureGroup="1" dimension="40"/>
    <map measureGroup="1" dimension="41"/>
    <map measureGroup="1" dimension="42"/>
    <map measureGroup="1" dimension="43"/>
    <map measureGroup="1" dimension="45"/>
    <map measureGroup="1" dimension="46"/>
    <map measureGroup="1" dimension="47"/>
    <map measureGroup="1" dimension="61"/>
    <map measureGroup="1" dimension="63"/>
    <map measureGroup="1" dimension="64"/>
    <map measureGroup="1" dimension="65"/>
    <map measureGroup="1" dimension="66"/>
    <map measureGroup="1" dimension="73"/>
    <map measureGroup="1" dimension="74"/>
    <map measureGroup="1" dimension="75"/>
    <map measureGroup="1" dimension="78"/>
    <map measureGroup="1" dimension="79"/>
    <map measureGroup="1" dimension="80"/>
    <map measureGroup="1" dimension="81"/>
    <map measureGroup="1" dimension="84"/>
    <map measureGroup="2" dimension="0"/>
    <map measureGroup="2" dimension="1"/>
    <map measureGroup="2" dimension="3"/>
    <map measureGroup="2" dimension="8"/>
    <map measureGroup="2" dimension="9"/>
    <map measureGroup="2" dimension="27"/>
    <map measureGroup="2" dimension="48"/>
    <map measureGroup="3" dimension="0"/>
    <map measureGroup="3" dimension="3"/>
    <map measureGroup="3" dimension="5"/>
    <map measureGroup="3" dimension="8"/>
    <map measureGroup="3" dimension="9"/>
    <map measureGroup="3" dimension="10"/>
    <map measureGroup="3" dimension="15"/>
    <map measureGroup="3" dimension="16"/>
    <map measureGroup="3" dimension="17"/>
    <map measureGroup="3" dimension="19"/>
    <map measureGroup="3" dimension="21"/>
    <map measureGroup="3" dimension="22"/>
    <map measureGroup="3" dimension="26"/>
    <map measureGroup="3" dimension="27"/>
    <map measureGroup="3" dimension="28"/>
    <map measureGroup="3" dimension="29"/>
    <map measureGroup="3" dimension="43"/>
    <map measureGroup="3" dimension="44"/>
    <map measureGroup="3" dimension="45"/>
    <map measureGroup="4" dimension="0"/>
    <map measureGroup="4" dimension="1"/>
    <map measureGroup="4" dimension="2"/>
    <map measureGroup="4" dimension="3"/>
    <map measureGroup="4" dimension="4"/>
    <map measureGroup="4" dimension="6"/>
    <map measureGroup="4" dimension="8"/>
    <map measureGroup="4" dimension="9"/>
    <map measureGroup="4" dimension="10"/>
    <map measureGroup="4" dimension="22"/>
    <map measureGroup="4" dimension="27"/>
    <map measureGroup="4" dimension="49"/>
    <map measureGroup="4" dimension="50"/>
    <map measureGroup="4" dimension="51"/>
    <map measureGroup="4" dimension="52"/>
    <map measureGroup="4" dimension="53"/>
    <map measureGroup="4" dimension="54"/>
    <map measureGroup="4" dimension="55"/>
    <map measureGroup="4" dimension="56"/>
    <map measureGroup="4" dimension="59"/>
    <map measureGroup="4" dimension="60"/>
    <map measureGroup="4" dimension="74"/>
    <map measureGroup="4" dimension="76"/>
    <map measureGroup="4" dimension="86"/>
    <map measureGroup="4" dimension="87"/>
    <map measureGroup="4" dimension="90"/>
    <map measureGroup="5" dimension="0"/>
    <map measureGroup="5" dimension="1"/>
    <map measureGroup="5" dimension="3"/>
    <map measureGroup="5" dimension="8"/>
    <map measureGroup="5" dimension="9"/>
    <map measureGroup="5" dimension="48"/>
    <map measureGroup="6" dimension="3"/>
    <map measureGroup="6" dimension="4"/>
    <map measureGroup="6" dimension="8"/>
    <map measureGroup="6" dimension="9"/>
    <map measureGroup="6" dimension="34"/>
    <map measureGroup="6" dimension="43"/>
    <map measureGroup="6" dimension="62"/>
    <map measureGroup="6" dimension="88"/>
    <map measureGroup="7" dimension="0"/>
    <map measureGroup="7" dimension="1"/>
    <map measureGroup="7" dimension="2"/>
    <map measureGroup="7" dimension="3"/>
    <map measureGroup="7" dimension="5"/>
    <map measureGroup="7" dimension="7"/>
    <map measureGroup="7" dimension="8"/>
    <map measureGroup="7" dimension="9"/>
    <map measureGroup="7" dimension="10"/>
    <map measureGroup="7" dimension="11"/>
    <map measureGroup="7" dimension="22"/>
    <map measureGroup="7" dimension="27"/>
    <map measureGroup="7" dimension="57"/>
    <map measureGroup="7" dimension="58"/>
    <map measureGroup="7" dimension="67"/>
    <map measureGroup="7" dimension="68"/>
    <map measureGroup="7" dimension="69"/>
    <map measureGroup="7" dimension="70"/>
    <map measureGroup="7" dimension="71"/>
    <map measureGroup="7" dimension="72"/>
    <map measureGroup="7" dimension="74"/>
    <map measureGroup="7" dimension="77"/>
    <map measureGroup="7" dimension="90"/>
    <map measureGroup="8" dimension="0"/>
    <map measureGroup="8" dimension="1"/>
    <map measureGroup="8" dimension="3"/>
    <map measureGroup="8" dimension="8"/>
    <map measureGroup="8" dimension="9"/>
    <map measureGroup="8" dimension="48"/>
    <map measureGroup="9" dimension="0"/>
    <map measureGroup="9" dimension="1"/>
    <map measureGroup="9" dimension="3"/>
    <map measureGroup="9" dimension="6"/>
    <map measureGroup="9" dimension="8"/>
    <map measureGroup="9" dimension="9"/>
    <map measureGroup="9" dimension="18"/>
    <map measureGroup="9" dimension="22"/>
    <map measureGroup="9" dimension="26"/>
    <map measureGroup="9" dimension="27"/>
    <map measureGroup="9" dimension="43"/>
    <map measureGroup="9" dimension="74"/>
    <map measureGroup="9" dimension="89"/>
    <map measureGroup="10" dimension="0"/>
    <map measureGroup="10" dimension="1"/>
    <map measureGroup="10" dimension="3"/>
    <map measureGroup="10" dimension="8"/>
    <map measureGroup="10" dimension="9"/>
    <map measureGroup="10" dimension="11"/>
    <map measureGroup="10" dimension="18"/>
    <map measureGroup="10" dimension="21"/>
    <map measureGroup="10" dimension="22"/>
    <map measureGroup="10" dimension="27"/>
    <map measureGroup="10" dimension="4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">
  <r>
    <x v="0"/>
    <s v="US"/>
    <x v="0"/>
    <s v="AG"/>
    <s v="Mobile Site"/>
    <n v="660.34619999999995"/>
  </r>
  <r>
    <x v="0"/>
    <s v="US"/>
    <x v="1"/>
    <s v="DO"/>
    <s v="APP"/>
    <n v="81.100129999999993"/>
  </r>
  <r>
    <x v="0"/>
    <s v="US"/>
    <x v="2"/>
    <s v="TZ"/>
    <s v="Desktop Site"/>
    <n v="2038.587"/>
  </r>
  <r>
    <x v="0"/>
    <s v="US"/>
    <x v="3"/>
    <s v="TT"/>
    <s v="Desktop Site"/>
    <n v="182.6482"/>
  </r>
  <r>
    <x v="0"/>
    <s v="US"/>
    <x v="4"/>
    <s v="NO"/>
    <s v="Desktop Site"/>
    <n v="644.32399999999996"/>
  </r>
  <r>
    <x v="0"/>
    <s v="US"/>
    <x v="5"/>
    <s v="CD"/>
    <s v="Desktop Site"/>
    <n v="4614.8860000000004"/>
  </r>
  <r>
    <x v="0"/>
    <s v="US"/>
    <x v="6"/>
    <s v="ME"/>
    <s v="Mobile Site"/>
    <n v="5143.393"/>
  </r>
  <r>
    <x v="0"/>
    <s v="US"/>
    <x v="7"/>
    <s v="MX"/>
    <s v="Mobile Site"/>
    <n v="151368.5"/>
  </r>
  <r>
    <x v="0"/>
    <s v="US"/>
    <x v="8"/>
    <s v="KR"/>
    <s v="Desktop Site"/>
    <n v="5426.8459999999995"/>
  </r>
  <r>
    <x v="0"/>
    <s v="US"/>
    <x v="9"/>
    <s v="HR"/>
    <s v="Mobile Site"/>
    <n v="7502.9679999999998"/>
  </r>
  <r>
    <x v="0"/>
    <s v="US"/>
    <x v="10"/>
    <s v="TJ"/>
    <s v="Mobile Site"/>
    <n v="688.2405"/>
  </r>
  <r>
    <x v="0"/>
    <s v="US"/>
    <x v="11"/>
    <s v="FR"/>
    <s v="Mobile Site"/>
    <n v="5071.0950000000003"/>
  </r>
  <r>
    <x v="0"/>
    <s v="US"/>
    <x v="12"/>
    <s v="AU"/>
    <s v="Mobile Site"/>
    <n v="468.21440000000001"/>
  </r>
  <r>
    <x v="0"/>
    <s v="US"/>
    <x v="13"/>
    <s v="GR"/>
    <s v="Mobile Site"/>
    <n v="6317.8950000000004"/>
  </r>
  <r>
    <x v="0"/>
    <s v="US"/>
    <x v="14"/>
    <s v="NG"/>
    <s v="Desktop Site"/>
    <n v="9822.81"/>
  </r>
  <r>
    <x v="0"/>
    <s v="US"/>
    <x v="15"/>
    <s v="DM"/>
    <s v="Mobile Site"/>
    <n v="640.95050000000003"/>
  </r>
  <r>
    <x v="0"/>
    <s v="US"/>
    <x v="16"/>
    <s v="CV"/>
    <s v="Mobile Site"/>
    <n v="971.447"/>
  </r>
  <r>
    <x v="0"/>
    <s v="US"/>
    <x v="17"/>
    <s v="KZ"/>
    <s v="Mobile Site"/>
    <n v="487.88549999999998"/>
  </r>
  <r>
    <x v="0"/>
    <s v="US"/>
    <x v="18"/>
    <s v="EG"/>
    <s v="Desktop Site"/>
    <n v="18832.95"/>
  </r>
  <r>
    <x v="0"/>
    <s v="US"/>
    <x v="19"/>
    <s v="LS"/>
    <s v="Mobile Site"/>
    <n v="440.56060000000002"/>
  </r>
  <r>
    <x v="0"/>
    <s v="US"/>
    <x v="20"/>
    <s v="MW"/>
    <s v="Desktop Site"/>
    <n v="711.06479999999999"/>
  </r>
  <r>
    <x v="0"/>
    <s v="US"/>
    <x v="21"/>
    <s v="SI"/>
    <s v="Desktop Site"/>
    <n v="1018.19"/>
  </r>
  <r>
    <x v="0"/>
    <s v="US"/>
    <x v="22"/>
    <s v="SK"/>
    <s v="Desktop Site"/>
    <n v="37.56"/>
  </r>
  <r>
    <x v="0"/>
    <s v="US"/>
    <x v="23"/>
    <s v="HN"/>
    <s v="Mobile Site"/>
    <n v="16254.37"/>
  </r>
  <r>
    <x v="0"/>
    <s v="US"/>
    <x v="24"/>
    <s v="JO"/>
    <s v="Desktop Site"/>
    <n v="16783.419999999998"/>
  </r>
  <r>
    <x v="0"/>
    <s v="US"/>
    <x v="25"/>
    <s v="DJ"/>
    <s v="Mobile Site"/>
    <n v="140.87"/>
  </r>
  <r>
    <x v="0"/>
    <s v="US"/>
    <x v="26"/>
    <s v="QA"/>
    <s v="Desktop Site"/>
    <n v="311.82"/>
  </r>
  <r>
    <x v="0"/>
    <s v="US"/>
    <x v="27"/>
    <s v="GA"/>
    <s v="Desktop Site"/>
    <n v="1063.768"/>
  </r>
  <r>
    <x v="0"/>
    <s v="US"/>
    <x v="28"/>
    <s v="VN"/>
    <s v="Mobile Site"/>
    <n v="262.82"/>
  </r>
  <r>
    <x v="0"/>
    <s v="US"/>
    <x v="29"/>
    <s v="FI"/>
    <s v="Mobile Site"/>
    <n v="306.50490000000002"/>
  </r>
  <r>
    <x v="0"/>
    <s v="US"/>
    <x v="30"/>
    <s v="AW"/>
    <s v="Mobile Site"/>
    <n v="1301.979"/>
  </r>
  <r>
    <x v="0"/>
    <s v="US"/>
    <x v="31"/>
    <s v="AL"/>
    <s v="Desktop Site"/>
    <n v="17302.13"/>
  </r>
  <r>
    <x v="0"/>
    <s v="US"/>
    <x v="32"/>
    <s v="MK"/>
    <s v="Mobile Site"/>
    <n v="5817.107"/>
  </r>
  <r>
    <x v="0"/>
    <s v="US"/>
    <x v="33"/>
    <s v="US"/>
    <s v="APP"/>
    <n v="1090.777"/>
  </r>
  <r>
    <x v="0"/>
    <s v="US"/>
    <x v="34"/>
    <s v="PT"/>
    <s v="Desktop Site"/>
    <n v="9521.5290000000005"/>
  </r>
  <r>
    <x v="0"/>
    <s v="US"/>
    <x v="35"/>
    <s v="TH"/>
    <s v="Desktop Site"/>
    <n v="1882.702"/>
  </r>
  <r>
    <x v="0"/>
    <s v="US"/>
    <x v="8"/>
    <s v="KR"/>
    <s v="Mobile Site"/>
    <n v="1218.2650000000001"/>
  </r>
  <r>
    <x v="0"/>
    <s v="US"/>
    <x v="36"/>
    <s v="UZ"/>
    <s v="Mobile Site"/>
    <n v="4047.1709999999998"/>
  </r>
  <r>
    <x v="0"/>
    <s v="US"/>
    <x v="37"/>
    <s v="PL"/>
    <s v="Desktop Site"/>
    <n v="10726.84"/>
  </r>
  <r>
    <x v="0"/>
    <s v="US"/>
    <x v="38"/>
    <s v="CI"/>
    <s v="Desktop Site"/>
    <n v="4425.0820000000003"/>
  </r>
  <r>
    <x v="0"/>
    <s v="US"/>
    <x v="39"/>
    <s v="LT"/>
    <s v="Mobile Site"/>
    <n v="324.79000000000002"/>
  </r>
  <r>
    <x v="0"/>
    <s v="US"/>
    <x v="40"/>
    <s v="ZA"/>
    <s v="Mobile Site"/>
    <n v="737.42740000000003"/>
  </r>
  <r>
    <x v="0"/>
    <s v="US"/>
    <x v="41"/>
    <s v="PA"/>
    <s v="Mobile Site"/>
    <n v="1953.4459999999999"/>
  </r>
  <r>
    <x v="0"/>
    <s v="US"/>
    <x v="42"/>
    <s v="SV"/>
    <s v="Desktop Site"/>
    <n v="18898.990000000002"/>
  </r>
  <r>
    <x v="0"/>
    <s v="US"/>
    <x v="43"/>
    <s v="GT"/>
    <s v="Mobile Site"/>
    <n v="14160.58"/>
  </r>
  <r>
    <x v="0"/>
    <s v="US"/>
    <x v="44"/>
    <s v="TN"/>
    <s v="Mobile Site"/>
    <n v="1540.6079999999999"/>
  </r>
  <r>
    <x v="0"/>
    <s v="US"/>
    <x v="45"/>
    <s v="NA"/>
    <s v="Desktop Site"/>
    <n v="64.760000000000005"/>
  </r>
  <r>
    <x v="0"/>
    <s v="US"/>
    <x v="46"/>
    <s v="CM"/>
    <s v="Desktop Site"/>
    <n v="5640.88"/>
  </r>
  <r>
    <x v="0"/>
    <s v="US"/>
    <x v="47"/>
    <s v="MG"/>
    <s v="Desktop Site"/>
    <n v="366.0806"/>
  </r>
  <r>
    <x v="0"/>
    <s v="US"/>
    <x v="48"/>
    <s v="DK"/>
    <s v="Mobile Site"/>
    <n v="727.59739999999999"/>
  </r>
  <r>
    <x v="0"/>
    <s v="US"/>
    <x v="49"/>
    <s v="ZM"/>
    <s v="Mobile Site"/>
    <n v="407.61340000000001"/>
  </r>
  <r>
    <x v="0"/>
    <s v="US"/>
    <x v="50"/>
    <s v="MY"/>
    <s v="Mobile Site"/>
    <n v="63.95"/>
  </r>
  <r>
    <x v="0"/>
    <s v="US"/>
    <x v="51"/>
    <s v="BJ"/>
    <s v="Desktop Site"/>
    <n v="342.90170000000001"/>
  </r>
  <r>
    <x v="0"/>
    <s v="US"/>
    <x v="52"/>
    <s v="GD"/>
    <s v="Desktop Site"/>
    <n v="253.46170000000001"/>
  </r>
  <r>
    <x v="0"/>
    <s v="US"/>
    <x v="53"/>
    <s v="GM"/>
    <s v="Mobile Site"/>
    <n v="794.91610000000003"/>
  </r>
  <r>
    <x v="0"/>
    <s v="US"/>
    <x v="54"/>
    <s v="MZ"/>
    <s v="Desktop Site"/>
    <n v="170.67"/>
  </r>
  <r>
    <x v="0"/>
    <s v="US"/>
    <x v="55"/>
    <s v="KW"/>
    <s v="Desktop Site"/>
    <n v="510.08100000000002"/>
  </r>
  <r>
    <x v="0"/>
    <s v="US"/>
    <x v="56"/>
    <s v="CL"/>
    <s v="Desktop Site"/>
    <n v="411.99360000000001"/>
  </r>
  <r>
    <x v="0"/>
    <s v="US"/>
    <x v="57"/>
    <s v="RS"/>
    <s v="Desktop Site"/>
    <n v="6993.683"/>
  </r>
  <r>
    <x v="0"/>
    <s v="US"/>
    <x v="58"/>
    <s v="NL"/>
    <s v="Desktop Site"/>
    <n v="2395.1320000000001"/>
  </r>
  <r>
    <x v="0"/>
    <s v="US"/>
    <x v="29"/>
    <s v="FI"/>
    <s v="Desktop Site"/>
    <n v="738.49680000000001"/>
  </r>
  <r>
    <x v="0"/>
    <s v="US"/>
    <x v="59"/>
    <s v="UG"/>
    <s v="Desktop Site"/>
    <n v="1136.1199999999999"/>
  </r>
  <r>
    <x v="0"/>
    <s v="US"/>
    <x v="28"/>
    <s v="VN"/>
    <s v="Desktop Site"/>
    <n v="595.32600000000002"/>
  </r>
  <r>
    <x v="0"/>
    <s v="US"/>
    <x v="60"/>
    <s v="ZW"/>
    <s v="Desktop Site"/>
    <n v="888.48090000000002"/>
  </r>
  <r>
    <x v="0"/>
    <s v="US"/>
    <x v="31"/>
    <s v="AL"/>
    <s v="Mobile Site"/>
    <n v="9566.0409999999993"/>
  </r>
  <r>
    <x v="0"/>
    <s v="US"/>
    <x v="61"/>
    <s v="LC"/>
    <s v="Mobile Site"/>
    <n v="803.63570000000004"/>
  </r>
  <r>
    <x v="0"/>
    <s v="US"/>
    <x v="62"/>
    <s v="CU"/>
    <s v="Desktop Site"/>
    <n v="326.3"/>
  </r>
  <r>
    <x v="0"/>
    <s v="US"/>
    <x v="63"/>
    <s v="BF"/>
    <s v="Desktop Site"/>
    <n v="943.46"/>
  </r>
  <r>
    <x v="0"/>
    <s v="US"/>
    <x v="64"/>
    <s v="IR"/>
    <s v="Desktop Site"/>
    <n v="10016.93"/>
  </r>
  <r>
    <x v="0"/>
    <s v="US"/>
    <x v="65"/>
    <s v="MM"/>
    <s v="Mobile Site"/>
    <n v="77.7727"/>
  </r>
  <r>
    <x v="0"/>
    <s v="US"/>
    <x v="66"/>
    <s v="CR"/>
    <s v="Desktop Site"/>
    <n v="7843.335"/>
  </r>
  <r>
    <x v="0"/>
    <s v="US"/>
    <x v="48"/>
    <s v="DK"/>
    <s v="Desktop Site"/>
    <n v="3858.7170000000001"/>
  </r>
  <r>
    <x v="0"/>
    <s v="US"/>
    <x v="67"/>
    <s v="KN"/>
    <s v="Mobile Site"/>
    <n v="101.82550000000001"/>
  </r>
  <r>
    <x v="0"/>
    <s v="US"/>
    <x v="68"/>
    <s v="KE"/>
    <s v="Desktop Site"/>
    <n v="14152.87"/>
  </r>
  <r>
    <x v="0"/>
    <s v="US"/>
    <x v="69"/>
    <s v="BZ"/>
    <s v="Desktop Site"/>
    <n v="1506.3710000000001"/>
  </r>
  <r>
    <x v="0"/>
    <s v="US"/>
    <x v="52"/>
    <s v="GD"/>
    <s v="Mobile Site"/>
    <n v="65.161900000000003"/>
  </r>
  <r>
    <x v="0"/>
    <s v="US"/>
    <x v="44"/>
    <s v="TN"/>
    <s v="Desktop Site"/>
    <n v="2307.5819999999999"/>
  </r>
  <r>
    <x v="0"/>
    <s v="US"/>
    <x v="70"/>
    <s v="AF"/>
    <s v="Mobile Site"/>
    <n v="3847.7449999999999"/>
  </r>
  <r>
    <x v="0"/>
    <s v="US"/>
    <x v="71"/>
    <s v="BW"/>
    <s v="Desktop Site"/>
    <n v="130.374"/>
  </r>
  <r>
    <x v="0"/>
    <s v="US"/>
    <x v="72"/>
    <s v="CA"/>
    <s v="Desktop Site"/>
    <n v="10886.95"/>
  </r>
  <r>
    <x v="0"/>
    <s v="US"/>
    <x v="73"/>
    <s v="BD"/>
    <s v="Mobile Site"/>
    <n v="2022.8920000000001"/>
  </r>
  <r>
    <x v="0"/>
    <s v="US"/>
    <x v="74"/>
    <s v="HT"/>
    <s v="Desktop Site"/>
    <n v="5100.09"/>
  </r>
  <r>
    <x v="0"/>
    <s v="US"/>
    <x v="75"/>
    <s v="TR"/>
    <s v="Mobile Site"/>
    <n v="11252.36"/>
  </r>
  <r>
    <x v="0"/>
    <s v="US"/>
    <x v="76"/>
    <s v="ET"/>
    <s v="Mobile Site"/>
    <n v="4489.5259999999998"/>
  </r>
  <r>
    <x v="0"/>
    <s v="US"/>
    <x v="14"/>
    <s v="NG"/>
    <s v="Mobile Site"/>
    <n v="2319.0439999999999"/>
  </r>
  <r>
    <x v="0"/>
    <s v="US"/>
    <x v="77"/>
    <s v="KY"/>
    <s v="Desktop Site"/>
    <n v="68.234499999999997"/>
  </r>
  <r>
    <x v="0"/>
    <s v="US"/>
    <x v="78"/>
    <s v="BR"/>
    <s v="Desktop Site"/>
    <n v="15420.21"/>
  </r>
  <r>
    <x v="0"/>
    <s v="US"/>
    <x v="79"/>
    <s v="NP"/>
    <s v="Mobile Site"/>
    <n v="1114.6300000000001"/>
  </r>
  <r>
    <x v="0"/>
    <s v="US"/>
    <x v="80"/>
    <s v="KH"/>
    <s v="Desktop Site"/>
    <n v="647.40549999999996"/>
  </r>
  <r>
    <x v="0"/>
    <s v="US"/>
    <x v="81"/>
    <s v="PG"/>
    <s v="Desktop Site"/>
    <n v="354.63330000000002"/>
  </r>
  <r>
    <x v="0"/>
    <s v="US"/>
    <x v="9"/>
    <s v="HR"/>
    <s v="Desktop Site"/>
    <n v="9592.0709999999999"/>
  </r>
  <r>
    <x v="0"/>
    <s v="US"/>
    <x v="82"/>
    <s v="PK"/>
    <s v="Desktop Site"/>
    <n v="15438.11"/>
  </r>
  <r>
    <x v="0"/>
    <s v="US"/>
    <x v="83"/>
    <s v="CH"/>
    <s v="Mobile Site"/>
    <n v="696.08709999999996"/>
  </r>
  <r>
    <x v="0"/>
    <s v="US"/>
    <x v="84"/>
    <s v="IQ"/>
    <s v="Desktop Site"/>
    <n v="9129.3870000000006"/>
  </r>
  <r>
    <x v="0"/>
    <s v="US"/>
    <x v="85"/>
    <s v="RU"/>
    <s v="Mobile Site"/>
    <n v="4865.1949999999997"/>
  </r>
  <r>
    <x v="0"/>
    <s v="US"/>
    <x v="86"/>
    <s v="VC"/>
    <s v="Mobile Site"/>
    <n v="375.10719999999998"/>
  </r>
  <r>
    <x v="0"/>
    <s v="US"/>
    <x v="87"/>
    <s v="NI"/>
    <s v="Desktop Site"/>
    <n v="6023.6819999999998"/>
  </r>
  <r>
    <x v="0"/>
    <s v="US"/>
    <x v="88"/>
    <s v="VI"/>
    <s v="Desktop Site"/>
    <n v="5306.7110000000002"/>
  </r>
  <r>
    <x v="0"/>
    <s v="US"/>
    <x v="73"/>
    <s v="BD"/>
    <s v="Desktop Site"/>
    <n v="6820.9409999999998"/>
  </r>
  <r>
    <x v="0"/>
    <s v="US"/>
    <x v="89"/>
    <s v="EC"/>
    <s v="Desktop Site"/>
    <n v="18065.18"/>
  </r>
  <r>
    <x v="0"/>
    <s v="US"/>
    <x v="56"/>
    <s v="CL"/>
    <s v="Mobile Site"/>
    <n v="248.24"/>
  </r>
  <r>
    <x v="0"/>
    <s v="US"/>
    <x v="39"/>
    <s v="LT"/>
    <s v="Desktop Site"/>
    <n v="3529.3969999999999"/>
  </r>
  <r>
    <x v="0"/>
    <s v="US"/>
    <x v="86"/>
    <s v="VC"/>
    <s v="Desktop Site"/>
    <n v="270.49450000000002"/>
  </r>
  <r>
    <x v="0"/>
    <s v="US"/>
    <x v="85"/>
    <s v="RU"/>
    <s v="Desktop Site"/>
    <n v="8981.0110000000004"/>
  </r>
  <r>
    <x v="0"/>
    <s v="US"/>
    <x v="75"/>
    <s v="TR"/>
    <s v="Desktop Site"/>
    <n v="26290.560000000001"/>
  </r>
  <r>
    <x v="0"/>
    <s v="US"/>
    <x v="90"/>
    <s v="SO"/>
    <s v="Desktop Site"/>
    <n v="1877.7650000000001"/>
  </r>
  <r>
    <x v="0"/>
    <s v="US"/>
    <x v="91"/>
    <s v="MN"/>
    <s v="Mobile Site"/>
    <n v="412.46300000000002"/>
  </r>
  <r>
    <x v="0"/>
    <s v="US"/>
    <x v="68"/>
    <s v="KE"/>
    <s v="Mobile Site"/>
    <n v="7111.1940000000004"/>
  </r>
  <r>
    <x v="0"/>
    <s v="US"/>
    <x v="72"/>
    <s v="CA"/>
    <s v="Mobile Site"/>
    <n v="5107.9489999999996"/>
  </r>
  <r>
    <x v="0"/>
    <s v="US"/>
    <x v="92"/>
    <s v="LB"/>
    <s v="Desktop Site"/>
    <n v="14472.48"/>
  </r>
  <r>
    <x v="0"/>
    <s v="US"/>
    <x v="93"/>
    <s v="HU"/>
    <s v="Desktop Site"/>
    <n v="3614.6370000000002"/>
  </r>
  <r>
    <x v="0"/>
    <s v="US"/>
    <x v="62"/>
    <s v="CU"/>
    <s v="Mobile Site"/>
    <n v="478.33"/>
  </r>
  <r>
    <x v="0"/>
    <s v="US"/>
    <x v="77"/>
    <s v="KY"/>
    <s v="Mobile Site"/>
    <n v="291.6857"/>
  </r>
  <r>
    <x v="0"/>
    <s v="US"/>
    <x v="94"/>
    <s v="PH"/>
    <s v="APP"/>
    <n v="522.82050000000004"/>
  </r>
  <r>
    <x v="0"/>
    <s v="US"/>
    <x v="64"/>
    <s v="IR"/>
    <s v="Mobile Site"/>
    <n v="4029.5"/>
  </r>
  <r>
    <x v="0"/>
    <s v="US"/>
    <x v="63"/>
    <s v="BF"/>
    <s v="Mobile Site"/>
    <n v="1204.893"/>
  </r>
  <r>
    <x v="0"/>
    <s v="US"/>
    <x v="78"/>
    <s v="BR"/>
    <s v="Mobile Site"/>
    <n v="7769.6130000000003"/>
  </r>
  <r>
    <x v="0"/>
    <s v="US"/>
    <x v="43"/>
    <s v="GT"/>
    <s v="Desktop Site"/>
    <n v="11062.05"/>
  </r>
  <r>
    <x v="0"/>
    <s v="US"/>
    <x v="95"/>
    <s v="BI"/>
    <s v="Mobile Site"/>
    <n v="586.12980000000005"/>
  </r>
  <r>
    <x v="0"/>
    <s v="US"/>
    <x v="96"/>
    <s v="GQ"/>
    <s v="Desktop Site"/>
    <n v="113.2234"/>
  </r>
  <r>
    <x v="0"/>
    <s v="US"/>
    <x v="97"/>
    <s v="SN"/>
    <s v="Mobile Site"/>
    <n v="2834.0210000000002"/>
  </r>
  <r>
    <x v="0"/>
    <s v="US"/>
    <x v="12"/>
    <s v="AU"/>
    <s v="Desktop Site"/>
    <n v="2255.8530000000001"/>
  </r>
  <r>
    <x v="0"/>
    <s v="US"/>
    <x v="69"/>
    <s v="BZ"/>
    <s v="Mobile Site"/>
    <n v="1001.7190000000001"/>
  </r>
  <r>
    <x v="0"/>
    <s v="US"/>
    <x v="98"/>
    <s v="BG"/>
    <s v="Desktop Site"/>
    <n v="6009.4889999999996"/>
  </r>
  <r>
    <x v="0"/>
    <s v="US"/>
    <x v="74"/>
    <s v="HT"/>
    <s v="Mobile Site"/>
    <n v="13113.57"/>
  </r>
  <r>
    <x v="0"/>
    <s v="US"/>
    <x v="99"/>
    <s v="IE"/>
    <s v="Mobile Site"/>
    <n v="1434.5419999999999"/>
  </r>
  <r>
    <x v="0"/>
    <s v="US"/>
    <x v="79"/>
    <s v="NP"/>
    <s v="Desktop Site"/>
    <n v="1987.471"/>
  </r>
  <r>
    <x v="0"/>
    <s v="US"/>
    <x v="84"/>
    <s v="IQ"/>
    <s v="Mobile Site"/>
    <n v="4937.38"/>
  </r>
  <r>
    <x v="0"/>
    <s v="US"/>
    <x v="100"/>
    <s v="BB"/>
    <s v="Mobile Site"/>
    <n v="479.05079999999998"/>
  </r>
  <r>
    <x v="0"/>
    <s v="US"/>
    <x v="101"/>
    <s v="ER"/>
    <s v="Mobile Site"/>
    <n v="906.94550000000004"/>
  </r>
  <r>
    <x v="0"/>
    <s v="US"/>
    <x v="55"/>
    <s v="KW"/>
    <s v="Mobile Site"/>
    <n v="251.51840000000001"/>
  </r>
  <r>
    <x v="0"/>
    <s v="US"/>
    <x v="102"/>
    <s v="PY"/>
    <s v="Mobile Site"/>
    <n v="512.49270000000001"/>
  </r>
  <r>
    <x v="0"/>
    <s v="US"/>
    <x v="66"/>
    <s v="CR"/>
    <s v="Mobile Site"/>
    <n v="5197.4309999999996"/>
  </r>
  <r>
    <x v="0"/>
    <s v="US"/>
    <x v="57"/>
    <s v="RS"/>
    <s v="Mobile Site"/>
    <n v="4000.4349999999999"/>
  </r>
  <r>
    <x v="0"/>
    <s v="US"/>
    <x v="103"/>
    <s v="MD"/>
    <s v="Mobile Site"/>
    <n v="3338.7559999999999"/>
  </r>
  <r>
    <x v="0"/>
    <s v="US"/>
    <x v="59"/>
    <s v="UG"/>
    <s v="Mobile Site"/>
    <n v="1241.1210000000001"/>
  </r>
  <r>
    <x v="0"/>
    <s v="US"/>
    <x v="104"/>
    <s v="BS"/>
    <s v="Mobile Site"/>
    <n v="4139.3490000000002"/>
  </r>
  <r>
    <x v="0"/>
    <s v="US"/>
    <x v="99"/>
    <s v="IE"/>
    <s v="Desktop Site"/>
    <n v="3920.0050000000001"/>
  </r>
  <r>
    <x v="0"/>
    <s v="US"/>
    <x v="41"/>
    <s v="PA"/>
    <s v="Desktop Site"/>
    <n v="2277.3809999999999"/>
  </r>
  <r>
    <x v="0"/>
    <s v="US"/>
    <x v="49"/>
    <s v="ZM"/>
    <s v="Desktop Site"/>
    <n v="260.2328"/>
  </r>
  <r>
    <x v="0"/>
    <s v="US"/>
    <x v="97"/>
    <s v="SN"/>
    <s v="Desktop Site"/>
    <n v="1004.341"/>
  </r>
  <r>
    <x v="0"/>
    <s v="US"/>
    <x v="105"/>
    <s v="MP"/>
    <s v="Desktop Site"/>
    <n v="55.68"/>
  </r>
  <r>
    <x v="0"/>
    <s v="US"/>
    <x v="36"/>
    <s v="UZ"/>
    <s v="Desktop Site"/>
    <n v="4417.5540000000001"/>
  </r>
  <r>
    <x v="0"/>
    <s v="US"/>
    <x v="18"/>
    <s v="EG"/>
    <s v="Mobile Site"/>
    <n v="7513.7860000000001"/>
  </r>
  <r>
    <x v="0"/>
    <s v="US"/>
    <x v="103"/>
    <s v="MD"/>
    <s v="Desktop Site"/>
    <n v="4739.4210000000003"/>
  </r>
  <r>
    <x v="0"/>
    <s v="US"/>
    <x v="94"/>
    <s v="PH"/>
    <s v="Desktop Site"/>
    <n v="23767.759999999998"/>
  </r>
  <r>
    <x v="0"/>
    <s v="US"/>
    <x v="87"/>
    <s v="NI"/>
    <s v="Mobile Site"/>
    <n v="6358.1360000000004"/>
  </r>
  <r>
    <x v="0"/>
    <s v="US"/>
    <x v="104"/>
    <s v="BS"/>
    <s v="Desktop Site"/>
    <n v="8046.7610000000004"/>
  </r>
  <r>
    <x v="0"/>
    <s v="US"/>
    <x v="88"/>
    <s v="VI"/>
    <s v="Mobile Site"/>
    <n v="6031.223"/>
  </r>
  <r>
    <x v="0"/>
    <s v="US"/>
    <x v="37"/>
    <s v="PL"/>
    <s v="Mobile Site"/>
    <n v="3241.1329999999998"/>
  </r>
  <r>
    <x v="0"/>
    <s v="US"/>
    <x v="106"/>
    <s v="VG"/>
    <s v="Desktop Site"/>
    <n v="562.57380000000001"/>
  </r>
  <r>
    <x v="0"/>
    <s v="US"/>
    <x v="101"/>
    <s v="ER"/>
    <s v="Desktop Site"/>
    <n v="376.92779999999999"/>
  </r>
  <r>
    <x v="0"/>
    <s v="US"/>
    <x v="53"/>
    <s v="GM"/>
    <s v="Desktop Site"/>
    <n v="789.85810000000004"/>
  </r>
  <r>
    <x v="0"/>
    <s v="US"/>
    <x v="107"/>
    <s v="TC"/>
    <s v="Mobile Site"/>
    <n v="256.60570000000001"/>
  </r>
  <r>
    <x v="0"/>
    <s v="US"/>
    <x v="108"/>
    <s v="MV"/>
    <s v="Mobile Site"/>
    <n v="50.32"/>
  </r>
  <r>
    <x v="0"/>
    <s v="US"/>
    <x v="30"/>
    <s v="AW"/>
    <s v="Desktop Site"/>
    <n v="3046.56"/>
  </r>
  <r>
    <x v="0"/>
    <s v="US"/>
    <x v="6"/>
    <s v="ME"/>
    <s v="Desktop Site"/>
    <n v="3262.7310000000002"/>
  </r>
  <r>
    <x v="0"/>
    <s v="US"/>
    <x v="32"/>
    <s v="MK"/>
    <s v="Desktop Site"/>
    <n v="9074.0040000000008"/>
  </r>
  <r>
    <x v="0"/>
    <s v="US"/>
    <x v="26"/>
    <s v="QA"/>
    <s v="Mobile Site"/>
    <n v="70.25"/>
  </r>
  <r>
    <x v="0"/>
    <s v="US"/>
    <x v="61"/>
    <s v="LC"/>
    <s v="Desktop Site"/>
    <n v="708.63879999999995"/>
  </r>
  <r>
    <x v="0"/>
    <s v="US"/>
    <x v="40"/>
    <s v="ZA"/>
    <s v="Desktop Site"/>
    <n v="4035.027"/>
  </r>
  <r>
    <x v="0"/>
    <s v="US"/>
    <x v="20"/>
    <s v="MW"/>
    <s v="Mobile Site"/>
    <n v="255.77510000000001"/>
  </r>
  <r>
    <x v="0"/>
    <s v="US"/>
    <x v="24"/>
    <s v="JO"/>
    <s v="Mobile Site"/>
    <n v="11097.96"/>
  </r>
  <r>
    <x v="0"/>
    <s v="US"/>
    <x v="89"/>
    <s v="EC"/>
    <s v="Mobile Site"/>
    <n v="16774.490000000002"/>
  </r>
  <r>
    <x v="0"/>
    <s v="US"/>
    <x v="38"/>
    <s v="CI"/>
    <s v="Mobile Site"/>
    <n v="1310.3620000000001"/>
  </r>
  <r>
    <x v="0"/>
    <s v="US"/>
    <x v="10"/>
    <s v="TJ"/>
    <s v="Desktop Site"/>
    <n v="932.44"/>
  </r>
  <r>
    <x v="0"/>
    <s v="US"/>
    <x v="4"/>
    <s v="NO"/>
    <s v="Mobile Site"/>
    <n v="49.74"/>
  </r>
  <r>
    <x v="0"/>
    <s v="US"/>
    <x v="109"/>
    <s v="CO"/>
    <s v="Desktop Site"/>
    <n v="24695.37"/>
  </r>
  <r>
    <x v="0"/>
    <s v="US"/>
    <x v="17"/>
    <s v="KZ"/>
    <s v="Desktop Site"/>
    <n v="1365.42"/>
  </r>
  <r>
    <x v="0"/>
    <s v="US"/>
    <x v="95"/>
    <s v="BI"/>
    <s v="Desktop Site"/>
    <n v="1266.0309999999999"/>
  </r>
  <r>
    <x v="0"/>
    <s v="US"/>
    <x v="7"/>
    <s v="MX"/>
    <s v="Desktop Site"/>
    <n v="132986.20000000001"/>
  </r>
  <r>
    <x v="0"/>
    <s v="US"/>
    <x v="16"/>
    <s v="CV"/>
    <s v="Desktop Site"/>
    <n v="1315.3119999999999"/>
  </r>
  <r>
    <x v="0"/>
    <s v="US"/>
    <x v="11"/>
    <s v="FR"/>
    <s v="Desktop Site"/>
    <n v="15568.85"/>
  </r>
  <r>
    <x v="0"/>
    <s v="US"/>
    <x v="93"/>
    <s v="HU"/>
    <s v="Mobile Site"/>
    <n v="1250.606"/>
  </r>
  <r>
    <x v="0"/>
    <s v="US"/>
    <x v="92"/>
    <s v="LB"/>
    <s v="Mobile Site"/>
    <n v="9474.2839999999997"/>
  </r>
  <r>
    <x v="0"/>
    <s v="US"/>
    <x v="51"/>
    <s v="BJ"/>
    <s v="Mobile Site"/>
    <n v="979.41099999999994"/>
  </r>
  <r>
    <x v="0"/>
    <s v="US"/>
    <x v="67"/>
    <s v="KN"/>
    <s v="Desktop Site"/>
    <n v="208.69630000000001"/>
  </r>
  <r>
    <x v="0"/>
    <s v="US"/>
    <x v="90"/>
    <s v="SO"/>
    <s v="Mobile Site"/>
    <n v="537.76260000000002"/>
  </r>
  <r>
    <x v="0"/>
    <s v="US"/>
    <x v="13"/>
    <s v="GR"/>
    <s v="Desktop Site"/>
    <n v="15284.77"/>
  </r>
  <r>
    <x v="0"/>
    <s v="US"/>
    <x v="110"/>
    <s v="ML"/>
    <s v="Desktop Site"/>
    <n v="3501.6990000000001"/>
  </r>
  <r>
    <x v="0"/>
    <s v="US"/>
    <x v="111"/>
    <s v="AZ"/>
    <s v="Desktop Site"/>
    <n v="539.60820000000001"/>
  </r>
  <r>
    <x v="0"/>
    <s v="US"/>
    <x v="112"/>
    <s v="BE"/>
    <s v="Desktop Site"/>
    <n v="1604.9110000000001"/>
  </r>
  <r>
    <x v="0"/>
    <s v="US"/>
    <x v="113"/>
    <s v="GN"/>
    <s v="Desktop Site"/>
    <n v="8119.2309999999998"/>
  </r>
  <r>
    <x v="0"/>
    <s v="US"/>
    <x v="114"/>
    <s v="XK"/>
    <s v="APP"/>
    <n v="32.68"/>
  </r>
  <r>
    <x v="0"/>
    <s v="US"/>
    <x v="115"/>
    <s v="AS"/>
    <s v="Mobile Site"/>
    <n v="161.56"/>
  </r>
  <r>
    <x v="0"/>
    <s v="US"/>
    <x v="116"/>
    <s v="CF"/>
    <s v="Desktop Site"/>
    <n v="682.4289"/>
  </r>
  <r>
    <x v="0"/>
    <s v="US"/>
    <x v="117"/>
    <s v="CY"/>
    <s v="Desktop Site"/>
    <n v="1074.8409999999999"/>
  </r>
  <r>
    <x v="0"/>
    <s v="US"/>
    <x v="118"/>
    <s v="IL"/>
    <s v="Desktop Site"/>
    <n v="8383.7170000000006"/>
  </r>
  <r>
    <x v="0"/>
    <s v="US"/>
    <x v="119"/>
    <s v="WS"/>
    <s v="Desktop Site"/>
    <n v="109.8445"/>
  </r>
  <r>
    <x v="0"/>
    <s v="US"/>
    <x v="120"/>
    <s v="SA"/>
    <s v="Desktop Site"/>
    <n v="1339.9490000000001"/>
  </r>
  <r>
    <x v="0"/>
    <s v="US"/>
    <x v="60"/>
    <s v="ZW"/>
    <s v="Mobile Site"/>
    <n v="411.70670000000001"/>
  </r>
  <r>
    <x v="0"/>
    <s v="US"/>
    <x v="121"/>
    <s v="LK"/>
    <s v="Mobile Site"/>
    <n v="116.92"/>
  </r>
  <r>
    <x v="0"/>
    <s v="US"/>
    <x v="114"/>
    <s v="XK"/>
    <s v="Desktop Site"/>
    <n v="5014.183"/>
  </r>
  <r>
    <x v="0"/>
    <s v="US"/>
    <x v="122"/>
    <s v="NZ"/>
    <s v="Mobile Site"/>
    <n v="56.352699999999999"/>
  </r>
  <r>
    <x v="0"/>
    <s v="US"/>
    <x v="123"/>
    <s v="AE"/>
    <s v="Desktop Site"/>
    <n v="8870.5159999999996"/>
  </r>
  <r>
    <x v="0"/>
    <s v="US"/>
    <x v="124"/>
    <s v="IN"/>
    <s v="Desktop Site"/>
    <n v="12022.98"/>
  </r>
  <r>
    <x v="0"/>
    <s v="US"/>
    <x v="125"/>
    <s v="LV"/>
    <s v="Mobile Site"/>
    <n v="510.4273"/>
  </r>
  <r>
    <x v="0"/>
    <s v="US"/>
    <x v="126"/>
    <s v="CG"/>
    <s v="Mobile Site"/>
    <n v="101.74"/>
  </r>
  <r>
    <x v="0"/>
    <s v="US"/>
    <x v="127"/>
    <s v="KG"/>
    <s v="Desktop Site"/>
    <n v="1117.4290000000001"/>
  </r>
  <r>
    <x v="0"/>
    <s v="US"/>
    <x v="128"/>
    <s v="SD"/>
    <s v="Mobile Site"/>
    <n v="3945.5630000000001"/>
  </r>
  <r>
    <x v="0"/>
    <s v="US"/>
    <x v="129"/>
    <s v="DZ"/>
    <s v="Mobile Site"/>
    <n v="1033.251"/>
  </r>
  <r>
    <x v="0"/>
    <s v="US"/>
    <x v="130"/>
    <s v="BM"/>
    <s v="Mobile Site"/>
    <n v="169.0419"/>
  </r>
  <r>
    <x v="0"/>
    <s v="US"/>
    <x v="131"/>
    <s v="JP"/>
    <s v="Mobile Site"/>
    <n v="1432.816"/>
  </r>
  <r>
    <x v="0"/>
    <s v="US"/>
    <x v="76"/>
    <s v="ET"/>
    <s v="Desktop Site"/>
    <n v="6423.7370000000001"/>
  </r>
  <r>
    <x v="0"/>
    <s v="US"/>
    <x v="132"/>
    <s v="AN"/>
    <s v="Mobile Site"/>
    <n v="1210.367"/>
  </r>
  <r>
    <x v="0"/>
    <s v="US"/>
    <x v="133"/>
    <s v="DE"/>
    <s v="Desktop Site"/>
    <n v="14621.12"/>
  </r>
  <r>
    <x v="0"/>
    <s v="US"/>
    <x v="33"/>
    <s v="US"/>
    <s v="Mobile Site"/>
    <n v="1930582"/>
  </r>
  <r>
    <x v="0"/>
    <s v="US"/>
    <x v="134"/>
    <m/>
    <s v="Desktop Site"/>
    <n v="432.64499999999998"/>
  </r>
  <r>
    <x v="0"/>
    <s v="US"/>
    <x v="135"/>
    <s v="TD"/>
    <s v="Desktop Site"/>
    <n v="72.704899999999995"/>
  </r>
  <r>
    <x v="0"/>
    <s v="US"/>
    <x v="136"/>
    <s v="GY"/>
    <s v="Desktop Site"/>
    <n v="2949.4160000000002"/>
  </r>
  <r>
    <x v="0"/>
    <s v="US"/>
    <x v="82"/>
    <s v="PK"/>
    <s v="Mobile Site"/>
    <n v="7068.5929999999998"/>
  </r>
  <r>
    <x v="0"/>
    <s v="US"/>
    <x v="137"/>
    <s v="BO"/>
    <s v="Mobile Site"/>
    <n v="755.03229999999996"/>
  </r>
  <r>
    <x v="0"/>
    <s v="US"/>
    <x v="80"/>
    <s v="KH"/>
    <s v="Mobile Site"/>
    <n v="463.19369999999998"/>
  </r>
  <r>
    <x v="0"/>
    <s v="US"/>
    <x v="138"/>
    <s v="BA"/>
    <s v="Desktop Site"/>
    <n v="6765.2129999999997"/>
  </r>
  <r>
    <x v="0"/>
    <s v="US"/>
    <x v="129"/>
    <s v="DZ"/>
    <s v="Desktop Site"/>
    <n v="1666.8610000000001"/>
  </r>
  <r>
    <x v="0"/>
    <s v="US"/>
    <x v="139"/>
    <s v="SG"/>
    <s v="Desktop Site"/>
    <n v="148.67230000000001"/>
  </r>
  <r>
    <x v="0"/>
    <s v="US"/>
    <x v="140"/>
    <s v="MR"/>
    <s v="Desktop Site"/>
    <n v="239.0617"/>
  </r>
  <r>
    <x v="0"/>
    <s v="US"/>
    <x v="141"/>
    <s v="AO"/>
    <s v="Mobile Site"/>
    <n v="125"/>
  </r>
  <r>
    <x v="0"/>
    <s v="US"/>
    <x v="133"/>
    <s v="DE"/>
    <s v="APP"/>
    <n v="40.18"/>
  </r>
  <r>
    <x v="0"/>
    <s v="US"/>
    <x v="142"/>
    <s v="CZ"/>
    <s v="Desktop Site"/>
    <n v="1843.933"/>
  </r>
  <r>
    <x v="0"/>
    <s v="US"/>
    <x v="130"/>
    <s v="BM"/>
    <s v="Desktop Site"/>
    <n v="54.77"/>
  </r>
  <r>
    <x v="0"/>
    <s v="US"/>
    <x v="25"/>
    <s v="DJ"/>
    <s v="Desktop Site"/>
    <n v="141.2105"/>
  </r>
  <r>
    <x v="0"/>
    <s v="US"/>
    <x v="143"/>
    <s v="ES"/>
    <s v="Mobile Site"/>
    <n v="11118.75"/>
  </r>
  <r>
    <x v="0"/>
    <s v="US"/>
    <x v="23"/>
    <s v="HN"/>
    <s v="Desktop Site"/>
    <n v="10741.1"/>
  </r>
  <r>
    <x v="0"/>
    <s v="US"/>
    <x v="83"/>
    <s v="CH"/>
    <s v="Desktop Site"/>
    <n v="2676.2649999999999"/>
  </r>
  <r>
    <x v="0"/>
    <s v="US"/>
    <x v="22"/>
    <s v="SK"/>
    <s v="Mobile Site"/>
    <n v="112.92"/>
  </r>
  <r>
    <x v="0"/>
    <s v="US"/>
    <x v="1"/>
    <s v="DO"/>
    <s v="Desktop Site"/>
    <n v="22567.35"/>
  </r>
  <r>
    <x v="0"/>
    <s v="US"/>
    <x v="144"/>
    <s v="NE"/>
    <s v="Desktop Site"/>
    <n v="1070.136"/>
  </r>
  <r>
    <x v="0"/>
    <s v="US"/>
    <x v="70"/>
    <s v="AF"/>
    <s v="Desktop Site"/>
    <n v="4792.7690000000002"/>
  </r>
  <r>
    <x v="0"/>
    <s v="US"/>
    <x v="145"/>
    <s v="LA"/>
    <s v="Mobile Site"/>
    <n v="92.670100000000005"/>
  </r>
  <r>
    <x v="0"/>
    <s v="US"/>
    <x v="5"/>
    <s v="CD"/>
    <s v="Mobile Site"/>
    <n v="3243.0039999999999"/>
  </r>
  <r>
    <x v="0"/>
    <s v="US"/>
    <x v="137"/>
    <s v="BO"/>
    <s v="Desktop Site"/>
    <n v="2542.384"/>
  </r>
  <r>
    <x v="0"/>
    <s v="US"/>
    <x v="2"/>
    <s v="TZ"/>
    <s v="Mobile Site"/>
    <n v="967.3954"/>
  </r>
  <r>
    <x v="0"/>
    <s v="US"/>
    <x v="15"/>
    <s v="DM"/>
    <s v="Desktop Site"/>
    <n v="942.20809999999994"/>
  </r>
  <r>
    <x v="0"/>
    <s v="US"/>
    <x v="146"/>
    <s v="CN"/>
    <s v="Desktop Site"/>
    <n v="1708.385"/>
  </r>
  <r>
    <x v="0"/>
    <s v="US"/>
    <x v="133"/>
    <s v="DE"/>
    <s v="Mobile Site"/>
    <n v="3797.9180000000001"/>
  </r>
  <r>
    <x v="0"/>
    <s v="US"/>
    <x v="46"/>
    <s v="CM"/>
    <s v="Mobile Site"/>
    <n v="3053.4169999999999"/>
  </r>
  <r>
    <x v="0"/>
    <s v="US"/>
    <x v="147"/>
    <s v="GH"/>
    <s v="Desktop Site"/>
    <n v="5739.26"/>
  </r>
  <r>
    <x v="0"/>
    <s v="US"/>
    <x v="148"/>
    <s v="SL"/>
    <s v="Desktop Site"/>
    <n v="5220.7659999999996"/>
  </r>
  <r>
    <x v="0"/>
    <s v="US"/>
    <x v="149"/>
    <s v="GB"/>
    <s v="Desktop Site"/>
    <n v="9199.9850000000006"/>
  </r>
  <r>
    <x v="0"/>
    <s v="US"/>
    <x v="150"/>
    <s v="SE"/>
    <s v="Desktop Site"/>
    <n v="3011.25"/>
  </r>
  <r>
    <x v="0"/>
    <s v="US"/>
    <x v="151"/>
    <s v="GU"/>
    <s v="Mobile Site"/>
    <n v="154.43170000000001"/>
  </r>
  <r>
    <x v="0"/>
    <s v="US"/>
    <x v="50"/>
    <s v="MY"/>
    <s v="Desktop Site"/>
    <n v="102.68"/>
  </r>
  <r>
    <x v="0"/>
    <s v="US"/>
    <x v="112"/>
    <s v="BE"/>
    <s v="Mobile Site"/>
    <n v="862.85940000000005"/>
  </r>
  <r>
    <x v="0"/>
    <s v="US"/>
    <x v="152"/>
    <s v="AR"/>
    <s v="Desktop Site"/>
    <n v="2985.9270000000001"/>
  </r>
  <r>
    <x v="0"/>
    <s v="US"/>
    <x v="153"/>
    <s v="TG"/>
    <s v="Mobile Site"/>
    <n v="1408.1310000000001"/>
  </r>
  <r>
    <x v="0"/>
    <s v="US"/>
    <x v="154"/>
    <s v="MT"/>
    <s v="Desktop Site"/>
    <n v="496.3227"/>
  </r>
  <r>
    <x v="0"/>
    <s v="US"/>
    <x v="155"/>
    <s v="OM"/>
    <s v="Desktop Site"/>
    <n v="173.87"/>
  </r>
  <r>
    <x v="0"/>
    <s v="US"/>
    <x v="156"/>
    <s v="IT"/>
    <s v="Desktop Site"/>
    <n v="18949.05"/>
  </r>
  <r>
    <x v="0"/>
    <s v="US"/>
    <x v="157"/>
    <s v="PE"/>
    <s v="Desktop Site"/>
    <n v="11540.07"/>
  </r>
  <r>
    <x v="0"/>
    <s v="US"/>
    <x v="158"/>
    <s v="RW"/>
    <s v="Mobile Site"/>
    <n v="996.85630000000003"/>
  </r>
  <r>
    <x v="0"/>
    <s v="US"/>
    <x v="0"/>
    <s v="AG"/>
    <s v="Desktop Site"/>
    <n v="326.07"/>
  </r>
  <r>
    <x v="0"/>
    <s v="US"/>
    <x v="159"/>
    <s v="ID"/>
    <s v="Mobile Site"/>
    <n v="728.8922"/>
  </r>
  <r>
    <x v="0"/>
    <s v="US"/>
    <x v="35"/>
    <s v="TH"/>
    <s v="Mobile Site"/>
    <n v="1818.6130000000001"/>
  </r>
  <r>
    <x v="0"/>
    <s v="US"/>
    <x v="34"/>
    <s v="PT"/>
    <s v="Mobile Site"/>
    <n v="2800.1149999999998"/>
  </r>
  <r>
    <x v="0"/>
    <s v="US"/>
    <x v="160"/>
    <s v="UY"/>
    <s v="Desktop Site"/>
    <n v="737.87530000000004"/>
  </r>
  <r>
    <x v="0"/>
    <s v="US"/>
    <x v="42"/>
    <s v="SV"/>
    <s v="Mobile Site"/>
    <n v="32112.73"/>
  </r>
  <r>
    <x v="0"/>
    <s v="US"/>
    <x v="161"/>
    <s v="MA"/>
    <s v="Mobile Site"/>
    <n v="19832.509999999998"/>
  </r>
  <r>
    <x v="0"/>
    <s v="US"/>
    <x v="162"/>
    <s v="LR"/>
    <s v="Mobile Site"/>
    <n v="3835.777"/>
  </r>
  <r>
    <x v="0"/>
    <s v="US"/>
    <x v="58"/>
    <s v="NL"/>
    <s v="Mobile Site"/>
    <n v="506.9359"/>
  </r>
  <r>
    <x v="0"/>
    <s v="US"/>
    <x v="145"/>
    <s v="LA"/>
    <s v="Desktop Site"/>
    <n v="164.67619999999999"/>
  </r>
  <r>
    <x v="0"/>
    <s v="US"/>
    <x v="144"/>
    <s v="NE"/>
    <s v="Mobile Site"/>
    <n v="816.60749999999996"/>
  </r>
  <r>
    <x v="0"/>
    <s v="US"/>
    <x v="23"/>
    <s v="HN"/>
    <s v="APP"/>
    <n v="106.88"/>
  </r>
  <r>
    <x v="0"/>
    <s v="US"/>
    <x v="108"/>
    <s v="MV"/>
    <s v="Desktop Site"/>
    <n v="268.79399999999998"/>
  </r>
  <r>
    <x v="0"/>
    <s v="US"/>
    <x v="143"/>
    <s v="ES"/>
    <s v="Desktop Site"/>
    <n v="20200.53"/>
  </r>
  <r>
    <x v="0"/>
    <s v="US"/>
    <x v="163"/>
    <s v="RO"/>
    <s v="Desktop Site"/>
    <n v="5467.1379999999999"/>
  </r>
  <r>
    <x v="0"/>
    <s v="US"/>
    <x v="164"/>
    <s v="JM"/>
    <s v="Desktop Site"/>
    <n v="15115.35"/>
  </r>
  <r>
    <x v="0"/>
    <s v="US"/>
    <x v="107"/>
    <s v="TC"/>
    <s v="Desktop Site"/>
    <n v="1057.9069999999999"/>
  </r>
  <r>
    <x v="0"/>
    <s v="US"/>
    <x v="158"/>
    <s v="RW"/>
    <s v="Desktop Site"/>
    <n v="1112.1690000000001"/>
  </r>
  <r>
    <x v="0"/>
    <s v="US"/>
    <x v="149"/>
    <s v="GB"/>
    <s v="Mobile Site"/>
    <n v="3394.0410000000002"/>
  </r>
  <r>
    <x v="0"/>
    <s v="US"/>
    <x v="150"/>
    <s v="SE"/>
    <s v="Mobile Site"/>
    <n v="1461.713"/>
  </r>
  <r>
    <x v="0"/>
    <s v="US"/>
    <x v="165"/>
    <s v="AT"/>
    <s v="Desktop Site"/>
    <n v="870.62819999999999"/>
  </r>
  <r>
    <x v="0"/>
    <s v="US"/>
    <x v="166"/>
    <s v="EE"/>
    <s v="Desktop Site"/>
    <n v="578.0068"/>
  </r>
  <r>
    <x v="0"/>
    <s v="US"/>
    <x v="167"/>
    <s v="FM"/>
    <s v="Mobile Site"/>
    <n v="36.619999999999997"/>
  </r>
  <r>
    <x v="0"/>
    <s v="US"/>
    <x v="168"/>
    <s v="GE"/>
    <s v="Mobile Site"/>
    <n v="2963.9580000000001"/>
  </r>
  <r>
    <x v="0"/>
    <s v="US"/>
    <x v="169"/>
    <s v="UA"/>
    <s v="Mobile Site"/>
    <n v="9041.2559999999994"/>
  </r>
  <r>
    <x v="0"/>
    <s v="US"/>
    <x v="146"/>
    <s v="CN"/>
    <s v="Mobile Site"/>
    <n v="430.90750000000003"/>
  </r>
  <r>
    <x v="0"/>
    <s v="US"/>
    <x v="170"/>
    <s v="BH"/>
    <s v="Mobile Site"/>
    <n v="190.67070000000001"/>
  </r>
  <r>
    <x v="0"/>
    <s v="US"/>
    <x v="155"/>
    <s v="OM"/>
    <s v="Mobile Site"/>
    <n v="29.68"/>
  </r>
  <r>
    <x v="0"/>
    <s v="US"/>
    <x v="157"/>
    <s v="PE"/>
    <s v="Mobile Site"/>
    <n v="10219.27"/>
  </r>
  <r>
    <x v="0"/>
    <s v="US"/>
    <x v="171"/>
    <s v="MO"/>
    <s v="Desktop Site"/>
    <n v="61.78"/>
  </r>
  <r>
    <x v="0"/>
    <s v="US"/>
    <x v="147"/>
    <s v="GH"/>
    <s v="Mobile Site"/>
    <n v="2290.1239999999998"/>
  </r>
  <r>
    <x v="0"/>
    <s v="US"/>
    <x v="172"/>
    <s v="IS"/>
    <s v="Desktop Site"/>
    <n v="1758.2"/>
  </r>
  <r>
    <x v="0"/>
    <s v="US"/>
    <x v="109"/>
    <s v="CO"/>
    <s v="Mobile Site"/>
    <n v="24535.61"/>
  </r>
  <r>
    <x v="0"/>
    <s v="US"/>
    <x v="140"/>
    <s v="MR"/>
    <s v="Mobile Site"/>
    <n v="513.20000000000005"/>
  </r>
  <r>
    <x v="0"/>
    <s v="US"/>
    <x v="173"/>
    <s v="HK"/>
    <s v="Desktop Site"/>
    <n v="425.42009999999999"/>
  </r>
  <r>
    <x v="0"/>
    <s v="US"/>
    <x v="138"/>
    <s v="BA"/>
    <s v="Mobile Site"/>
    <n v="2817.4549999999999"/>
  </r>
  <r>
    <x v="0"/>
    <s v="US"/>
    <x v="1"/>
    <s v="DO"/>
    <s v="Mobile Site"/>
    <n v="34419.94"/>
  </r>
  <r>
    <x v="0"/>
    <s v="US"/>
    <x v="153"/>
    <s v="TG"/>
    <s v="Desktop Site"/>
    <n v="632.27340000000004"/>
  </r>
  <r>
    <x v="0"/>
    <s v="US"/>
    <x v="154"/>
    <s v="MT"/>
    <s v="Mobile Site"/>
    <n v="232.39879999999999"/>
  </r>
  <r>
    <x v="0"/>
    <s v="US"/>
    <x v="151"/>
    <s v="GU"/>
    <s v="Desktop Site"/>
    <n v="399.57940000000002"/>
  </r>
  <r>
    <x v="0"/>
    <s v="US"/>
    <x v="121"/>
    <s v="LK"/>
    <s v="Desktop Site"/>
    <n v="534.00080000000003"/>
  </r>
  <r>
    <x v="0"/>
    <s v="US"/>
    <x v="142"/>
    <s v="CZ"/>
    <s v="Mobile Site"/>
    <n v="569.6875"/>
  </r>
  <r>
    <x v="0"/>
    <s v="US"/>
    <x v="174"/>
    <s v="AM"/>
    <s v="Desktop Site"/>
    <n v="4426.5829999999996"/>
  </r>
  <r>
    <x v="0"/>
    <s v="US"/>
    <x v="148"/>
    <s v="SL"/>
    <s v="Mobile Site"/>
    <n v="2060.7550000000001"/>
  </r>
  <r>
    <x v="0"/>
    <s v="US"/>
    <x v="175"/>
    <s v="BY"/>
    <s v="Desktop Site"/>
    <n v="1541.288"/>
  </r>
  <r>
    <x v="0"/>
    <s v="US"/>
    <x v="156"/>
    <s v="IT"/>
    <s v="Mobile Site"/>
    <n v="12916.06"/>
  </r>
  <r>
    <x v="0"/>
    <s v="US"/>
    <x v="120"/>
    <s v="SA"/>
    <s v="Mobile Site"/>
    <n v="586.65"/>
  </r>
  <r>
    <x v="0"/>
    <s v="US"/>
    <x v="94"/>
    <s v="PH"/>
    <s v="Mobile Site"/>
    <n v="13030.9"/>
  </r>
  <r>
    <x v="0"/>
    <s v="US"/>
    <x v="91"/>
    <s v="MN"/>
    <s v="Desktop Site"/>
    <n v="1220.8330000000001"/>
  </r>
  <r>
    <x v="0"/>
    <s v="US"/>
    <x v="136"/>
    <s v="GY"/>
    <s v="Mobile Site"/>
    <n v="2560.424"/>
  </r>
  <r>
    <x v="0"/>
    <s v="US"/>
    <x v="127"/>
    <s v="KG"/>
    <s v="Mobile Site"/>
    <n v="383.88"/>
  </r>
  <r>
    <x v="0"/>
    <s v="US"/>
    <x v="172"/>
    <s v="IS"/>
    <s v="Mobile Site"/>
    <n v="833.25160000000005"/>
  </r>
  <r>
    <x v="0"/>
    <s v="US"/>
    <x v="125"/>
    <s v="LV"/>
    <s v="Desktop Site"/>
    <n v="1337.9280000000001"/>
  </r>
  <r>
    <x v="0"/>
    <s v="US"/>
    <x v="175"/>
    <s v="BY"/>
    <s v="Mobile Site"/>
    <n v="316.39999999999998"/>
  </r>
  <r>
    <x v="0"/>
    <s v="US"/>
    <x v="174"/>
    <s v="AM"/>
    <s v="Mobile Site"/>
    <n v="1811.49"/>
  </r>
  <r>
    <x v="0"/>
    <s v="US"/>
    <x v="122"/>
    <s v="NZ"/>
    <s v="Desktop Site"/>
    <n v="2953.05"/>
  </r>
  <r>
    <x v="0"/>
    <s v="US"/>
    <x v="114"/>
    <s v="XK"/>
    <s v="Mobile Site"/>
    <n v="5223.0510000000004"/>
  </r>
  <r>
    <x v="0"/>
    <s v="US"/>
    <x v="159"/>
    <s v="ID"/>
    <s v="Desktop Site"/>
    <n v="1341.5940000000001"/>
  </r>
  <r>
    <x v="0"/>
    <s v="US"/>
    <x v="110"/>
    <s v="ML"/>
    <s v="Mobile Site"/>
    <n v="3792.7579999999998"/>
  </r>
  <r>
    <x v="0"/>
    <s v="US"/>
    <x v="152"/>
    <s v="AR"/>
    <s v="Mobile Site"/>
    <n v="2156.663"/>
  </r>
  <r>
    <x v="0"/>
    <s v="US"/>
    <x v="176"/>
    <s v="TW"/>
    <s v="Desktop Site"/>
    <n v="630.58759999999995"/>
  </r>
  <r>
    <x v="0"/>
    <s v="US"/>
    <x v="102"/>
    <s v="PY"/>
    <s v="Desktop Site"/>
    <n v="697.27650000000006"/>
  </r>
  <r>
    <x v="0"/>
    <s v="US"/>
    <x v="126"/>
    <s v="CG"/>
    <s v="Desktop Site"/>
    <n v="415.92"/>
  </r>
  <r>
    <x v="0"/>
    <s v="US"/>
    <x v="118"/>
    <s v="IL"/>
    <s v="Mobile Site"/>
    <n v="2154.386"/>
  </r>
  <r>
    <x v="0"/>
    <s v="US"/>
    <x v="111"/>
    <s v="AZ"/>
    <s v="Mobile Site"/>
    <n v="696.76"/>
  </r>
  <r>
    <x v="0"/>
    <s v="US"/>
    <x v="162"/>
    <s v="LR"/>
    <s v="Desktop Site"/>
    <n v="3176.16"/>
  </r>
  <r>
    <x v="0"/>
    <s v="US"/>
    <x v="164"/>
    <s v="JM"/>
    <s v="Mobile Site"/>
    <n v="17895.3"/>
  </r>
  <r>
    <x v="0"/>
    <s v="US"/>
    <x v="124"/>
    <s v="IN"/>
    <s v="Mobile Site"/>
    <n v="3640.0410000000002"/>
  </r>
  <r>
    <x v="0"/>
    <s v="US"/>
    <x v="100"/>
    <s v="BB"/>
    <s v="Desktop Site"/>
    <n v="465.35969999999998"/>
  </r>
  <r>
    <x v="0"/>
    <s v="US"/>
    <x v="163"/>
    <s v="RO"/>
    <s v="Mobile Site"/>
    <n v="3261.5880000000002"/>
  </r>
  <r>
    <x v="0"/>
    <s v="US"/>
    <x v="160"/>
    <s v="UY"/>
    <s v="Mobile Site"/>
    <n v="1495.4639999999999"/>
  </r>
  <r>
    <x v="0"/>
    <s v="US"/>
    <x v="131"/>
    <s v="JP"/>
    <s v="Desktop Site"/>
    <n v="1755.028"/>
  </r>
  <r>
    <x v="0"/>
    <s v="US"/>
    <x v="132"/>
    <s v="AN"/>
    <s v="Desktop Site"/>
    <n v="1342.134"/>
  </r>
  <r>
    <x v="0"/>
    <s v="US"/>
    <x v="134"/>
    <m/>
    <s v="Mobile Site"/>
    <n v="327.65890000000002"/>
  </r>
  <r>
    <x v="0"/>
    <s v="US"/>
    <x v="161"/>
    <s v="MA"/>
    <s v="Desktop Site"/>
    <n v="22787.62"/>
  </r>
  <r>
    <x v="0"/>
    <s v="US"/>
    <x v="135"/>
    <s v="TD"/>
    <s v="Mobile Site"/>
    <n v="51.57"/>
  </r>
  <r>
    <x v="0"/>
    <s v="US"/>
    <x v="128"/>
    <s v="SD"/>
    <s v="Desktop Site"/>
    <n v="3779.64"/>
  </r>
  <r>
    <x v="0"/>
    <s v="US"/>
    <x v="177"/>
    <s v="PF"/>
    <s v="Desktop Site"/>
    <n v="1185.605"/>
  </r>
  <r>
    <x v="0"/>
    <s v="US"/>
    <x v="98"/>
    <s v="BG"/>
    <s v="Mobile Site"/>
    <n v="2729.848"/>
  </r>
  <r>
    <x v="0"/>
    <s v="US"/>
    <x v="33"/>
    <s v="US"/>
    <s v="Desktop Site"/>
    <n v="1710892"/>
  </r>
  <r>
    <x v="0"/>
    <s v="US"/>
    <x v="113"/>
    <s v="GN"/>
    <s v="Mobile Site"/>
    <n v="1802.2619999999999"/>
  </r>
  <r>
    <x v="0"/>
    <s v="US"/>
    <x v="170"/>
    <s v="BH"/>
    <s v="Desktop Site"/>
    <n v="268.97070000000002"/>
  </r>
  <r>
    <x v="0"/>
    <s v="US"/>
    <x v="169"/>
    <s v="UA"/>
    <s v="Desktop Site"/>
    <n v="18807.830000000002"/>
  </r>
  <r>
    <x v="0"/>
    <s v="US"/>
    <x v="178"/>
    <s v="GP"/>
    <s v="Desktop Site"/>
    <n v="231.7501"/>
  </r>
  <r>
    <x v="0"/>
    <s v="US"/>
    <x v="168"/>
    <s v="GE"/>
    <s v="Desktop Site"/>
    <n v="5508.5959999999995"/>
  </r>
  <r>
    <x v="0"/>
    <s v="US"/>
    <x v="123"/>
    <s v="AE"/>
    <s v="Mobile Site"/>
    <n v="4185.777"/>
  </r>
  <r>
    <x v="0"/>
    <s v="US"/>
    <x v="166"/>
    <s v="EE"/>
    <s v="Mobile Site"/>
    <n v="700.73869999999999"/>
  </r>
  <r>
    <x v="0"/>
    <s v="US"/>
    <x v="117"/>
    <s v="CY"/>
    <s v="Mobile Site"/>
    <n v="573.98500000000001"/>
  </r>
  <r>
    <x v="0"/>
    <s v="US"/>
    <x v="165"/>
    <s v="AT"/>
    <s v="Mobile Site"/>
    <n v="762.65570000000002"/>
  </r>
  <r>
    <x v="1"/>
    <m/>
    <x v="13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">
  <r>
    <s v="United States"/>
    <s v="US"/>
    <s v="United States"/>
    <x v="0"/>
    <s v="Mobile Site"/>
    <n v="1930582"/>
  </r>
  <r>
    <s v="United States"/>
    <s v="US"/>
    <s v="United States"/>
    <x v="0"/>
    <s v="Desktop Site"/>
    <n v="1710892"/>
  </r>
  <r>
    <s v="United States"/>
    <s v="US"/>
    <s v="Mexico"/>
    <x v="1"/>
    <s v="Mobile Site"/>
    <n v="151368.5"/>
  </r>
  <r>
    <s v="United States"/>
    <s v="US"/>
    <s v="Mexico"/>
    <x v="1"/>
    <s v="Desktop Site"/>
    <n v="132986.20000000001"/>
  </r>
  <r>
    <s v="United States"/>
    <s v="US"/>
    <s v="Dominican Republic"/>
    <x v="2"/>
    <s v="Mobile Site"/>
    <n v="34419.94"/>
  </r>
  <r>
    <s v="United States"/>
    <s v="US"/>
    <s v="El Salvador"/>
    <x v="3"/>
    <s v="Mobile Site"/>
    <n v="32112.73"/>
  </r>
  <r>
    <s v="United States"/>
    <s v="US"/>
    <s v="Turkey"/>
    <x v="4"/>
    <s v="Desktop Site"/>
    <n v="26290.560000000001"/>
  </r>
  <r>
    <s v="United States"/>
    <s v="US"/>
    <s v="Colombia"/>
    <x v="5"/>
    <s v="Desktop Site"/>
    <n v="24695.37"/>
  </r>
  <r>
    <s v="United States"/>
    <s v="US"/>
    <s v="Colombia"/>
    <x v="5"/>
    <s v="Mobile Site"/>
    <n v="24535.61"/>
  </r>
  <r>
    <s v="United States"/>
    <s v="US"/>
    <s v="Philippines"/>
    <x v="6"/>
    <s v="Desktop Site"/>
    <n v="23767.759999999998"/>
  </r>
  <r>
    <s v="United States"/>
    <s v="US"/>
    <s v="Morocco"/>
    <x v="7"/>
    <s v="Desktop Site"/>
    <n v="22787.62"/>
  </r>
  <r>
    <s v="United States"/>
    <s v="US"/>
    <s v="Dominican Republic"/>
    <x v="2"/>
    <s v="Desktop Site"/>
    <n v="22567.35"/>
  </r>
  <r>
    <s v="United States"/>
    <s v="US"/>
    <s v="Spain"/>
    <x v="8"/>
    <s v="Desktop Site"/>
    <n v="20200.53"/>
  </r>
  <r>
    <s v="United States"/>
    <s v="US"/>
    <s v="Morocco"/>
    <x v="7"/>
    <s v="Mobile Site"/>
    <n v="19832.509999999998"/>
  </r>
  <r>
    <s v="United States"/>
    <s v="US"/>
    <s v="Italy"/>
    <x v="9"/>
    <s v="Desktop Site"/>
    <n v="18949.05"/>
  </r>
  <r>
    <s v="United States"/>
    <s v="US"/>
    <s v="El Salvador"/>
    <x v="3"/>
    <s v="Desktop Site"/>
    <n v="18898.990000000002"/>
  </r>
  <r>
    <s v="United States"/>
    <s v="US"/>
    <s v="Egypt"/>
    <x v="10"/>
    <s v="Desktop Site"/>
    <n v="18832.95"/>
  </r>
  <r>
    <s v="United States"/>
    <s v="US"/>
    <s v="Ukraine"/>
    <x v="11"/>
    <s v="Desktop Site"/>
    <n v="18807.830000000002"/>
  </r>
  <r>
    <s v="United States"/>
    <s v="US"/>
    <s v="Ecuador"/>
    <x v="12"/>
    <s v="Desktop Site"/>
    <n v="18065.18"/>
  </r>
  <r>
    <s v="United States"/>
    <s v="US"/>
    <s v="Jamaica"/>
    <x v="13"/>
    <s v="Mobile Site"/>
    <n v="17895.3"/>
  </r>
  <r>
    <s v="United States"/>
    <s v="US"/>
    <s v="Albania"/>
    <x v="14"/>
    <s v="Desktop Site"/>
    <n v="17302.13"/>
  </r>
  <r>
    <s v="United States"/>
    <s v="US"/>
    <s v="Jordan"/>
    <x v="15"/>
    <s v="Desktop Site"/>
    <n v="16783.419999999998"/>
  </r>
  <r>
    <s v="United States"/>
    <s v="US"/>
    <s v="Ecuador"/>
    <x v="12"/>
    <s v="Mobile Site"/>
    <n v="16774.490000000002"/>
  </r>
  <r>
    <s v="United States"/>
    <s v="US"/>
    <s v="Honduras"/>
    <x v="16"/>
    <s v="Mobile Site"/>
    <n v="16254.37"/>
  </r>
  <r>
    <s v="United States"/>
    <s v="US"/>
    <s v="France"/>
    <x v="17"/>
    <s v="Desktop Site"/>
    <n v="15568.85"/>
  </r>
  <r>
    <s v="United States"/>
    <s v="US"/>
    <s v="Pakistan"/>
    <x v="18"/>
    <s v="Desktop Site"/>
    <n v="15438.11"/>
  </r>
  <r>
    <s v="United States"/>
    <s v="US"/>
    <s v="Brazil"/>
    <x v="19"/>
    <s v="Desktop Site"/>
    <n v="15420.21"/>
  </r>
  <r>
    <s v="United States"/>
    <s v="US"/>
    <s v="Greece"/>
    <x v="20"/>
    <s v="Desktop Site"/>
    <n v="15284.77"/>
  </r>
  <r>
    <s v="United States"/>
    <s v="US"/>
    <s v="Jamaica"/>
    <x v="13"/>
    <s v="Desktop Site"/>
    <n v="15115.35"/>
  </r>
  <r>
    <s v="United States"/>
    <s v="US"/>
    <s v="Germany"/>
    <x v="21"/>
    <s v="Desktop Site"/>
    <n v="14621.12"/>
  </r>
  <r>
    <s v="United States"/>
    <s v="US"/>
    <s v="Lebanon"/>
    <x v="22"/>
    <s v="Desktop Site"/>
    <n v="14472.48"/>
  </r>
  <r>
    <s v="United States"/>
    <s v="US"/>
    <s v="Guatemala"/>
    <x v="23"/>
    <s v="Mobile Site"/>
    <n v="14160.58"/>
  </r>
  <r>
    <s v="United States"/>
    <s v="US"/>
    <s v="Kenya"/>
    <x v="24"/>
    <s v="Desktop Site"/>
    <n v="14152.87"/>
  </r>
  <r>
    <s v="United States"/>
    <s v="US"/>
    <s v="Haiti"/>
    <x v="25"/>
    <s v="Mobile Site"/>
    <n v="13113.57"/>
  </r>
  <r>
    <s v="United States"/>
    <s v="US"/>
    <s v="Philippines"/>
    <x v="6"/>
    <s v="Mobile Site"/>
    <n v="13030.9"/>
  </r>
  <r>
    <s v="United States"/>
    <s v="US"/>
    <s v="Italy"/>
    <x v="9"/>
    <s v="Mobile Site"/>
    <n v="12916.06"/>
  </r>
  <r>
    <s v="United States"/>
    <s v="US"/>
    <s v="India"/>
    <x v="26"/>
    <s v="Desktop Site"/>
    <n v="12022.98"/>
  </r>
  <r>
    <s v="United States"/>
    <s v="US"/>
    <s v="Peru"/>
    <x v="27"/>
    <s v="Desktop Site"/>
    <n v="11540.07"/>
  </r>
  <r>
    <s v="United States"/>
    <s v="US"/>
    <s v="Turkey"/>
    <x v="4"/>
    <s v="Mobile Site"/>
    <n v="11252.36"/>
  </r>
  <r>
    <s v="United States"/>
    <s v="US"/>
    <s v="Spain"/>
    <x v="8"/>
    <s v="Mobile Site"/>
    <n v="11118.75"/>
  </r>
  <r>
    <s v="United States"/>
    <s v="US"/>
    <s v="Jordan"/>
    <x v="15"/>
    <s v="Mobile Site"/>
    <n v="11097.96"/>
  </r>
  <r>
    <s v="United States"/>
    <s v="US"/>
    <s v="Guatemala"/>
    <x v="23"/>
    <s v="Desktop Site"/>
    <n v="11062.05"/>
  </r>
  <r>
    <s v="United States"/>
    <s v="US"/>
    <s v="Canada"/>
    <x v="28"/>
    <s v="Desktop Site"/>
    <n v="10886.95"/>
  </r>
  <r>
    <s v="United States"/>
    <s v="US"/>
    <s v="Honduras"/>
    <x v="16"/>
    <s v="Desktop Site"/>
    <n v="10741.1"/>
  </r>
  <r>
    <s v="United States"/>
    <s v="US"/>
    <s v="Poland"/>
    <x v="29"/>
    <s v="Desktop Site"/>
    <n v="10726.84"/>
  </r>
  <r>
    <s v="United States"/>
    <s v="US"/>
    <s v="Peru"/>
    <x v="27"/>
    <s v="Mobile Site"/>
    <n v="10219.27"/>
  </r>
  <r>
    <s v="United States"/>
    <s v="US"/>
    <s v="Iran"/>
    <x v="30"/>
    <s v="Desktop Site"/>
    <n v="10016.93"/>
  </r>
  <r>
    <s v="United States"/>
    <s v="US"/>
    <s v="Nigeria"/>
    <x v="31"/>
    <s v="Desktop Site"/>
    <n v="9822.81"/>
  </r>
  <r>
    <s v="United States"/>
    <s v="US"/>
    <s v="Croatia"/>
    <x v="32"/>
    <s v="Desktop Site"/>
    <n v="9592.0709999999999"/>
  </r>
  <r>
    <s v="United States"/>
    <s v="US"/>
    <s v="Albania"/>
    <x v="14"/>
    <s v="Mobile Site"/>
    <n v="9566.0409999999993"/>
  </r>
  <r>
    <s v="United States"/>
    <s v="US"/>
    <s v="Portugal"/>
    <x v="33"/>
    <s v="Desktop Site"/>
    <n v="9521.5290000000005"/>
  </r>
  <r>
    <s v="United States"/>
    <s v="US"/>
    <s v="Lebanon"/>
    <x v="22"/>
    <s v="Mobile Site"/>
    <n v="9474.2839999999997"/>
  </r>
  <r>
    <s v="United States"/>
    <s v="US"/>
    <s v="United Kingdom"/>
    <x v="34"/>
    <s v="Desktop Site"/>
    <n v="9199.9850000000006"/>
  </r>
  <r>
    <s v="United States"/>
    <s v="US"/>
    <s v="Iraq"/>
    <x v="35"/>
    <s v="Desktop Site"/>
    <n v="9129.3870000000006"/>
  </r>
  <r>
    <s v="United States"/>
    <s v="US"/>
    <s v="Republic of Macedonia"/>
    <x v="36"/>
    <s v="Desktop Site"/>
    <n v="9074.0040000000008"/>
  </r>
  <r>
    <s v="United States"/>
    <s v="US"/>
    <s v="Ukraine"/>
    <x v="11"/>
    <s v="Mobile Site"/>
    <n v="9041.2559999999994"/>
  </r>
  <r>
    <s v="United States"/>
    <s v="US"/>
    <s v="Russia"/>
    <x v="37"/>
    <s v="Desktop Site"/>
    <n v="8981.0110000000004"/>
  </r>
  <r>
    <s v="United States"/>
    <s v="US"/>
    <s v="United Arab Emirates"/>
    <x v="38"/>
    <s v="Desktop Site"/>
    <n v="8870.5159999999996"/>
  </r>
  <r>
    <s v="United States"/>
    <s v="US"/>
    <s v="Israel"/>
    <x v="39"/>
    <s v="Desktop Site"/>
    <n v="8383.7170000000006"/>
  </r>
  <r>
    <s v="United States"/>
    <s v="US"/>
    <s v="Guinea"/>
    <x v="40"/>
    <s v="Desktop Site"/>
    <n v="8119.2309999999998"/>
  </r>
  <r>
    <s v="United States"/>
    <s v="US"/>
    <s v="Bahamas"/>
    <x v="41"/>
    <s v="Desktop Site"/>
    <n v="8046.7610000000004"/>
  </r>
  <r>
    <s v="United States"/>
    <s v="US"/>
    <s v="Costa Rica"/>
    <x v="42"/>
    <s v="Desktop Site"/>
    <n v="7843.335"/>
  </r>
  <r>
    <s v="United States"/>
    <s v="US"/>
    <s v="Brazil"/>
    <x v="19"/>
    <s v="Mobile Site"/>
    <n v="7769.6130000000003"/>
  </r>
  <r>
    <s v="United States"/>
    <s v="US"/>
    <s v="Egypt"/>
    <x v="10"/>
    <s v="Mobile Site"/>
    <n v="7513.7860000000001"/>
  </r>
  <r>
    <s v="United States"/>
    <s v="US"/>
    <s v="Croatia"/>
    <x v="32"/>
    <s v="Mobile Site"/>
    <n v="7502.9679999999998"/>
  </r>
  <r>
    <s v="United States"/>
    <s v="US"/>
    <s v="Kenya"/>
    <x v="24"/>
    <s v="Mobile Site"/>
    <n v="7111.1940000000004"/>
  </r>
  <r>
    <s v="United States"/>
    <s v="US"/>
    <s v="Pakistan"/>
    <x v="18"/>
    <s v="Mobile Site"/>
    <n v="7068.5929999999998"/>
  </r>
  <r>
    <s v="United States"/>
    <s v="US"/>
    <s v="Serbia"/>
    <x v="43"/>
    <s v="Desktop Site"/>
    <n v="6993.683"/>
  </r>
  <r>
    <s v="United States"/>
    <s v="US"/>
    <s v="Bangladesh"/>
    <x v="44"/>
    <s v="Desktop Site"/>
    <n v="6820.9409999999998"/>
  </r>
  <r>
    <s v="United States"/>
    <s v="US"/>
    <s v="Bosnia Herzegovina"/>
    <x v="45"/>
    <s v="Desktop Site"/>
    <n v="6765.2129999999997"/>
  </r>
  <r>
    <s v="United States"/>
    <s v="US"/>
    <s v="Ethiopia"/>
    <x v="46"/>
    <s v="Desktop Site"/>
    <n v="6423.7370000000001"/>
  </r>
  <r>
    <s v="United States"/>
    <s v="US"/>
    <s v="Nicaragua"/>
    <x v="47"/>
    <s v="Mobile Site"/>
    <n v="6358.1360000000004"/>
  </r>
  <r>
    <s v="United States"/>
    <s v="US"/>
    <s v="Greece"/>
    <x v="20"/>
    <s v="Mobile Site"/>
    <n v="6317.8950000000004"/>
  </r>
  <r>
    <s v="United States"/>
    <s v="US"/>
    <s v="US Virgin Islands"/>
    <x v="48"/>
    <s v="Mobile Site"/>
    <n v="6031.223"/>
  </r>
  <r>
    <s v="United States"/>
    <s v="US"/>
    <s v="Nicaragua"/>
    <x v="47"/>
    <s v="Desktop Site"/>
    <n v="6023.6819999999998"/>
  </r>
  <r>
    <s v="United States"/>
    <s v="US"/>
    <s v="Bulgaria"/>
    <x v="49"/>
    <s v="Desktop Site"/>
    <n v="6009.4889999999996"/>
  </r>
  <r>
    <s v="United States"/>
    <s v="US"/>
    <s v="Republic of Macedonia"/>
    <x v="36"/>
    <s v="Mobile Site"/>
    <n v="5817.107"/>
  </r>
  <r>
    <s v="United States"/>
    <s v="US"/>
    <s v="Ghana"/>
    <x v="50"/>
    <s v="Desktop Site"/>
    <n v="5739.26"/>
  </r>
  <r>
    <s v="United States"/>
    <s v="US"/>
    <s v="Cameroon"/>
    <x v="51"/>
    <s v="Desktop Site"/>
    <n v="5640.88"/>
  </r>
  <r>
    <s v="United States"/>
    <s v="US"/>
    <s v="Georgia"/>
    <x v="52"/>
    <s v="Desktop Site"/>
    <n v="5508.5959999999995"/>
  </r>
  <r>
    <s v="United States"/>
    <s v="US"/>
    <s v="Romania"/>
    <x v="53"/>
    <s v="Desktop Site"/>
    <n v="5467.1379999999999"/>
  </r>
  <r>
    <s v="United States"/>
    <s v="US"/>
    <s v="South Korea"/>
    <x v="54"/>
    <s v="Desktop Site"/>
    <n v="5426.8459999999995"/>
  </r>
  <r>
    <s v="United States"/>
    <s v="US"/>
    <s v="US Virgin Islands"/>
    <x v="48"/>
    <s v="Desktop Site"/>
    <n v="5306.7110000000002"/>
  </r>
  <r>
    <s v="United States"/>
    <s v="US"/>
    <s v="Kosovo"/>
    <x v="55"/>
    <s v="Mobile Site"/>
    <n v="5223.0510000000004"/>
  </r>
  <r>
    <s v="United States"/>
    <s v="US"/>
    <s v="Sierra Leone"/>
    <x v="56"/>
    <s v="Desktop Site"/>
    <n v="5220.7659999999996"/>
  </r>
  <r>
    <s v="United States"/>
    <s v="US"/>
    <s v="Costa Rica"/>
    <x v="42"/>
    <s v="Mobile Site"/>
    <n v="5197.4309999999996"/>
  </r>
  <r>
    <s v="United States"/>
    <s v="US"/>
    <s v="Montenegro"/>
    <x v="57"/>
    <s v="Mobile Site"/>
    <n v="5143.393"/>
  </r>
  <r>
    <s v="United States"/>
    <s v="US"/>
    <s v="Canada"/>
    <x v="28"/>
    <s v="Mobile Site"/>
    <n v="5107.9489999999996"/>
  </r>
  <r>
    <s v="United States"/>
    <s v="US"/>
    <s v="Haiti"/>
    <x v="25"/>
    <s v="Desktop Site"/>
    <n v="5100.09"/>
  </r>
  <r>
    <s v="United States"/>
    <s v="US"/>
    <s v="France"/>
    <x v="17"/>
    <s v="Mobile Site"/>
    <n v="5071.0950000000003"/>
  </r>
  <r>
    <s v="United States"/>
    <s v="US"/>
    <s v="Kosovo"/>
    <x v="55"/>
    <s v="Desktop Site"/>
    <n v="5014.183"/>
  </r>
  <r>
    <s v="United States"/>
    <s v="US"/>
    <s v="Iraq"/>
    <x v="35"/>
    <s v="Mobile Site"/>
    <n v="4937.38"/>
  </r>
  <r>
    <s v="United States"/>
    <s v="US"/>
    <s v="Russia"/>
    <x v="37"/>
    <s v="Mobile Site"/>
    <n v="4865.1949999999997"/>
  </r>
  <r>
    <s v="United States"/>
    <s v="US"/>
    <s v="Afghanistan"/>
    <x v="58"/>
    <s v="Desktop Site"/>
    <n v="4792.7690000000002"/>
  </r>
  <r>
    <s v="United States"/>
    <s v="US"/>
    <s v="Moldova"/>
    <x v="59"/>
    <s v="Desktop Site"/>
    <n v="4739.4210000000003"/>
  </r>
  <r>
    <s v="United States"/>
    <s v="US"/>
    <s v="Democratic Republic of The Congo"/>
    <x v="60"/>
    <s v="Desktop Site"/>
    <n v="4614.8860000000004"/>
  </r>
  <r>
    <s v="United States"/>
    <s v="US"/>
    <s v="Ethiopia"/>
    <x v="46"/>
    <s v="Mobile Site"/>
    <n v="4489.5259999999998"/>
  </r>
  <r>
    <s v="United States"/>
    <s v="US"/>
    <s v="Armenia"/>
    <x v="61"/>
    <s v="Desktop Site"/>
    <n v="4426.5829999999996"/>
  </r>
  <r>
    <s v="United States"/>
    <s v="US"/>
    <s v="Cote d'Ivoire"/>
    <x v="62"/>
    <s v="Desktop Site"/>
    <n v="4425.0820000000003"/>
  </r>
  <r>
    <s v="United States"/>
    <s v="US"/>
    <s v="Uzbekistan"/>
    <x v="63"/>
    <s v="Desktop Site"/>
    <n v="4417.5540000000001"/>
  </r>
  <r>
    <s v="United States"/>
    <s v="US"/>
    <s v="United Arab Emirates"/>
    <x v="38"/>
    <s v="Mobile Site"/>
    <n v="4185.777"/>
  </r>
  <r>
    <s v="United States"/>
    <s v="US"/>
    <s v="Bahamas"/>
    <x v="41"/>
    <s v="Mobile Site"/>
    <n v="4139.3490000000002"/>
  </r>
  <r>
    <s v="United States"/>
    <s v="US"/>
    <s v="Uzbekistan"/>
    <x v="63"/>
    <s v="Mobile Site"/>
    <n v="4047.1709999999998"/>
  </r>
  <r>
    <s v="United States"/>
    <s v="US"/>
    <s v="South Africa"/>
    <x v="64"/>
    <s v="Desktop Site"/>
    <n v="4035.027"/>
  </r>
  <r>
    <s v="United States"/>
    <s v="US"/>
    <s v="Iran"/>
    <x v="30"/>
    <s v="Mobile Site"/>
    <n v="4029.5"/>
  </r>
  <r>
    <s v="United States"/>
    <s v="US"/>
    <s v="Serbia"/>
    <x v="43"/>
    <s v="Mobile Site"/>
    <n v="4000.4349999999999"/>
  </r>
  <r>
    <s v="United States"/>
    <s v="US"/>
    <s v="Sudan"/>
    <x v="65"/>
    <s v="Mobile Site"/>
    <n v="3945.5630000000001"/>
  </r>
  <r>
    <s v="United States"/>
    <s v="US"/>
    <s v="Ireland"/>
    <x v="66"/>
    <s v="Desktop Site"/>
    <n v="3920.0050000000001"/>
  </r>
  <r>
    <s v="United States"/>
    <s v="US"/>
    <s v="Denmark"/>
    <x v="67"/>
    <s v="Desktop Site"/>
    <n v="3858.7170000000001"/>
  </r>
  <r>
    <s v="United States"/>
    <s v="US"/>
    <s v="Afghanistan"/>
    <x v="58"/>
    <s v="Mobile Site"/>
    <n v="3847.7449999999999"/>
  </r>
  <r>
    <s v="United States"/>
    <s v="US"/>
    <s v="Liberia"/>
    <x v="68"/>
    <s v="Mobile Site"/>
    <n v="3835.777"/>
  </r>
  <r>
    <s v="United States"/>
    <s v="US"/>
    <s v="Germany"/>
    <x v="21"/>
    <s v="Mobile Site"/>
    <n v="3797.9180000000001"/>
  </r>
  <r>
    <s v="United States"/>
    <s v="US"/>
    <s v="Mali"/>
    <x v="69"/>
    <s v="Mobile Site"/>
    <n v="3792.7579999999998"/>
  </r>
  <r>
    <s v="United States"/>
    <s v="US"/>
    <s v="Sudan"/>
    <x v="65"/>
    <s v="Desktop Site"/>
    <n v="3779.64"/>
  </r>
  <r>
    <s v="United States"/>
    <s v="US"/>
    <s v="India"/>
    <x v="26"/>
    <s v="Mobile Site"/>
    <n v="3640.0410000000002"/>
  </r>
  <r>
    <s v="United States"/>
    <s v="US"/>
    <s v="Hungary"/>
    <x v="70"/>
    <s v="Desktop Site"/>
    <n v="3614.6370000000002"/>
  </r>
  <r>
    <s v="United States"/>
    <s v="US"/>
    <s v="Lithuania"/>
    <x v="71"/>
    <s v="Desktop Site"/>
    <n v="3529.3969999999999"/>
  </r>
  <r>
    <s v="United States"/>
    <s v="US"/>
    <s v="Mali"/>
    <x v="69"/>
    <s v="Desktop Site"/>
    <n v="3501.6990000000001"/>
  </r>
  <r>
    <s v="United States"/>
    <s v="US"/>
    <s v="United Kingdom"/>
    <x v="34"/>
    <s v="Mobile Site"/>
    <n v="3394.0410000000002"/>
  </r>
  <r>
    <s v="United States"/>
    <s v="US"/>
    <s v="Moldova"/>
    <x v="59"/>
    <s v="Mobile Site"/>
    <n v="3338.7559999999999"/>
  </r>
  <r>
    <s v="United States"/>
    <s v="US"/>
    <s v="Montenegro"/>
    <x v="57"/>
    <s v="Desktop Site"/>
    <n v="3262.7310000000002"/>
  </r>
  <r>
    <s v="United States"/>
    <s v="US"/>
    <s v="Romania"/>
    <x v="53"/>
    <s v="Mobile Site"/>
    <n v="3261.5880000000002"/>
  </r>
  <r>
    <s v="United States"/>
    <s v="US"/>
    <s v="Democratic Republic of The Congo"/>
    <x v="60"/>
    <s v="Mobile Site"/>
    <n v="3243.0039999999999"/>
  </r>
  <r>
    <s v="United States"/>
    <s v="US"/>
    <s v="Poland"/>
    <x v="29"/>
    <s v="Mobile Site"/>
    <n v="3241.1329999999998"/>
  </r>
  <r>
    <s v="United States"/>
    <s v="US"/>
    <s v="Liberia"/>
    <x v="68"/>
    <s v="Desktop Site"/>
    <n v="3176.16"/>
  </r>
  <r>
    <s v="United States"/>
    <s v="US"/>
    <s v="Cameroon"/>
    <x v="51"/>
    <s v="Mobile Site"/>
    <n v="3053.4169999999999"/>
  </r>
  <r>
    <s v="United States"/>
    <s v="US"/>
    <s v="Aruba"/>
    <x v="72"/>
    <s v="Desktop Site"/>
    <n v="3046.56"/>
  </r>
  <r>
    <s v="United States"/>
    <s v="US"/>
    <s v="Sweden"/>
    <x v="73"/>
    <s v="Desktop Site"/>
    <n v="3011.25"/>
  </r>
  <r>
    <s v="United States"/>
    <s v="US"/>
    <s v="Argentina"/>
    <x v="74"/>
    <s v="Desktop Site"/>
    <n v="2985.9270000000001"/>
  </r>
  <r>
    <s v="United States"/>
    <s v="US"/>
    <s v="Georgia"/>
    <x v="52"/>
    <s v="Mobile Site"/>
    <n v="2963.9580000000001"/>
  </r>
  <r>
    <s v="United States"/>
    <s v="US"/>
    <s v="New Zealand"/>
    <x v="75"/>
    <s v="Desktop Site"/>
    <n v="2953.05"/>
  </r>
  <r>
    <s v="United States"/>
    <s v="US"/>
    <s v="Guyana"/>
    <x v="76"/>
    <s v="Desktop Site"/>
    <n v="2949.4160000000002"/>
  </r>
  <r>
    <s v="United States"/>
    <s v="US"/>
    <s v="Senegal"/>
    <x v="77"/>
    <s v="Mobile Site"/>
    <n v="2834.0210000000002"/>
  </r>
  <r>
    <s v="United States"/>
    <s v="US"/>
    <s v="Bosnia Herzegovina"/>
    <x v="45"/>
    <s v="Mobile Site"/>
    <n v="2817.4549999999999"/>
  </r>
  <r>
    <s v="United States"/>
    <s v="US"/>
    <s v="Portugal"/>
    <x v="33"/>
    <s v="Mobile Site"/>
    <n v="2800.1149999999998"/>
  </r>
  <r>
    <s v="United States"/>
    <s v="US"/>
    <s v="Bulgaria"/>
    <x v="49"/>
    <s v="Mobile Site"/>
    <n v="2729.848"/>
  </r>
  <r>
    <s v="United States"/>
    <s v="US"/>
    <s v="Switzerland"/>
    <x v="78"/>
    <s v="Desktop Site"/>
    <n v="2676.2649999999999"/>
  </r>
  <r>
    <s v="United States"/>
    <s v="US"/>
    <s v="Guyana"/>
    <x v="76"/>
    <s v="Mobile Site"/>
    <n v="2560.424"/>
  </r>
  <r>
    <s v="United States"/>
    <s v="US"/>
    <s v="Bolivia"/>
    <x v="79"/>
    <s v="Desktop Site"/>
    <n v="2542.384"/>
  </r>
  <r>
    <s v="United States"/>
    <s v="US"/>
    <s v="Netherlands"/>
    <x v="80"/>
    <s v="Desktop Site"/>
    <n v="2395.1320000000001"/>
  </r>
  <r>
    <s v="United States"/>
    <s v="US"/>
    <s v="Nigeria"/>
    <x v="31"/>
    <s v="Mobile Site"/>
    <n v="2319.0439999999999"/>
  </r>
  <r>
    <s v="United States"/>
    <s v="US"/>
    <s v="Tunisia"/>
    <x v="81"/>
    <s v="Desktop Site"/>
    <n v="2307.5819999999999"/>
  </r>
  <r>
    <s v="United States"/>
    <s v="US"/>
    <s v="Ghana"/>
    <x v="50"/>
    <s v="Mobile Site"/>
    <n v="2290.1239999999998"/>
  </r>
  <r>
    <s v="United States"/>
    <s v="US"/>
    <s v="Panama"/>
    <x v="82"/>
    <s v="Desktop Site"/>
    <n v="2277.3809999999999"/>
  </r>
  <r>
    <s v="United States"/>
    <s v="US"/>
    <s v="Australia"/>
    <x v="83"/>
    <s v="Desktop Site"/>
    <n v="2255.8530000000001"/>
  </r>
  <r>
    <s v="United States"/>
    <s v="US"/>
    <s v="Argentina"/>
    <x v="74"/>
    <s v="Mobile Site"/>
    <n v="2156.663"/>
  </r>
  <r>
    <s v="United States"/>
    <s v="US"/>
    <s v="Israel"/>
    <x v="39"/>
    <s v="Mobile Site"/>
    <n v="2154.386"/>
  </r>
  <r>
    <s v="United States"/>
    <s v="US"/>
    <s v="Sierra Leone"/>
    <x v="56"/>
    <s v="Mobile Site"/>
    <n v="2060.7550000000001"/>
  </r>
  <r>
    <s v="United States"/>
    <s v="US"/>
    <s v="Tanzania"/>
    <x v="84"/>
    <s v="Desktop Site"/>
    <n v="2038.587"/>
  </r>
  <r>
    <s v="United States"/>
    <s v="US"/>
    <s v="Bangladesh"/>
    <x v="44"/>
    <s v="Mobile Site"/>
    <n v="2022.8920000000001"/>
  </r>
  <r>
    <s v="United States"/>
    <s v="US"/>
    <s v="Nepal"/>
    <x v="85"/>
    <s v="Desktop Site"/>
    <n v="1987.471"/>
  </r>
  <r>
    <s v="United States"/>
    <s v="US"/>
    <s v="Panama"/>
    <x v="82"/>
    <s v="Mobile Site"/>
    <n v="1953.4459999999999"/>
  </r>
  <r>
    <s v="United States"/>
    <s v="US"/>
    <s v="Thailand"/>
    <x v="86"/>
    <s v="Desktop Site"/>
    <n v="1882.702"/>
  </r>
  <r>
    <s v="United States"/>
    <s v="US"/>
    <s v="Somalia"/>
    <x v="87"/>
    <s v="Desktop Site"/>
    <n v="1877.7650000000001"/>
  </r>
  <r>
    <s v="United States"/>
    <s v="US"/>
    <s v="Czech Republic"/>
    <x v="88"/>
    <s v="Desktop Site"/>
    <n v="1843.933"/>
  </r>
  <r>
    <s v="United States"/>
    <s v="US"/>
    <s v="Thailand"/>
    <x v="86"/>
    <s v="Mobile Site"/>
    <n v="1818.6130000000001"/>
  </r>
  <r>
    <s v="United States"/>
    <s v="US"/>
    <s v="Armenia"/>
    <x v="61"/>
    <s v="Mobile Site"/>
    <n v="1811.49"/>
  </r>
  <r>
    <s v="United States"/>
    <s v="US"/>
    <s v="Guinea"/>
    <x v="40"/>
    <s v="Mobile Site"/>
    <n v="1802.2619999999999"/>
  </r>
  <r>
    <s v="United States"/>
    <s v="US"/>
    <s v="Iceland"/>
    <x v="89"/>
    <s v="Desktop Site"/>
    <n v="1758.2"/>
  </r>
  <r>
    <s v="United States"/>
    <s v="US"/>
    <s v="Japan"/>
    <x v="90"/>
    <s v="Desktop Site"/>
    <n v="1755.028"/>
  </r>
  <r>
    <s v="United States"/>
    <s v="US"/>
    <s v="China"/>
    <x v="91"/>
    <s v="Desktop Site"/>
    <n v="1708.385"/>
  </r>
  <r>
    <s v="United States"/>
    <s v="US"/>
    <s v="Algeria"/>
    <x v="92"/>
    <s v="Desktop Site"/>
    <n v="1666.8610000000001"/>
  </r>
  <r>
    <s v="United States"/>
    <s v="US"/>
    <s v="Belgium"/>
    <x v="93"/>
    <s v="Desktop Site"/>
    <n v="1604.9110000000001"/>
  </r>
  <r>
    <s v="United States"/>
    <s v="US"/>
    <s v="Belarus"/>
    <x v="94"/>
    <s v="Desktop Site"/>
    <n v="1541.288"/>
  </r>
  <r>
    <s v="United States"/>
    <s v="US"/>
    <s v="Tunisia"/>
    <x v="81"/>
    <s v="Mobile Site"/>
    <n v="1540.6079999999999"/>
  </r>
  <r>
    <s v="United States"/>
    <s v="US"/>
    <s v="Belize"/>
    <x v="95"/>
    <s v="Desktop Site"/>
    <n v="1506.3710000000001"/>
  </r>
  <r>
    <s v="United States"/>
    <s v="US"/>
    <s v="Uruguay"/>
    <x v="96"/>
    <s v="Mobile Site"/>
    <n v="1495.4639999999999"/>
  </r>
  <r>
    <s v="United States"/>
    <s v="US"/>
    <s v="Sweden"/>
    <x v="73"/>
    <s v="Mobile Site"/>
    <n v="1461.713"/>
  </r>
  <r>
    <s v="United States"/>
    <s v="US"/>
    <s v="Ireland"/>
    <x v="66"/>
    <s v="Mobile Site"/>
    <n v="1434.5419999999999"/>
  </r>
  <r>
    <s v="United States"/>
    <s v="US"/>
    <s v="Japan"/>
    <x v="90"/>
    <s v="Mobile Site"/>
    <n v="1432.816"/>
  </r>
  <r>
    <s v="United States"/>
    <s v="US"/>
    <s v="Togo"/>
    <x v="97"/>
    <s v="Mobile Site"/>
    <n v="1408.1310000000001"/>
  </r>
  <r>
    <s v="United States"/>
    <s v="US"/>
    <s v="Kazakhstan"/>
    <x v="98"/>
    <s v="Desktop Site"/>
    <n v="1365.42"/>
  </r>
  <r>
    <s v="United States"/>
    <s v="US"/>
    <s v="Netherlands Antilles"/>
    <x v="99"/>
    <s v="Desktop Site"/>
    <n v="1342.134"/>
  </r>
  <r>
    <s v="United States"/>
    <s v="US"/>
    <s v="Indonesia"/>
    <x v="100"/>
    <s v="Desktop Site"/>
    <n v="1341.5940000000001"/>
  </r>
  <r>
    <s v="United States"/>
    <s v="US"/>
    <s v="Saudi Arabia"/>
    <x v="101"/>
    <s v="Desktop Site"/>
    <n v="1339.9490000000001"/>
  </r>
  <r>
    <s v="United States"/>
    <s v="US"/>
    <s v="Latvia"/>
    <x v="102"/>
    <s v="Desktop Site"/>
    <n v="1337.9280000000001"/>
  </r>
  <r>
    <s v="United States"/>
    <s v="US"/>
    <s v="Cape Verde"/>
    <x v="103"/>
    <s v="Desktop Site"/>
    <n v="1315.3119999999999"/>
  </r>
  <r>
    <s v="United States"/>
    <s v="US"/>
    <s v="Cote d'Ivoire"/>
    <x v="62"/>
    <s v="Mobile Site"/>
    <n v="1310.3620000000001"/>
  </r>
  <r>
    <s v="United States"/>
    <s v="US"/>
    <s v="Aruba"/>
    <x v="72"/>
    <s v="Mobile Site"/>
    <n v="1301.979"/>
  </r>
  <r>
    <s v="United States"/>
    <s v="US"/>
    <s v="Burundi"/>
    <x v="104"/>
    <s v="Desktop Site"/>
    <n v="1266.0309999999999"/>
  </r>
  <r>
    <s v="United States"/>
    <s v="US"/>
    <s v="Hungary"/>
    <x v="70"/>
    <s v="Mobile Site"/>
    <n v="1250.606"/>
  </r>
  <r>
    <s v="United States"/>
    <s v="US"/>
    <s v="Uganda"/>
    <x v="105"/>
    <s v="Mobile Site"/>
    <n v="1241.1210000000001"/>
  </r>
  <r>
    <s v="United States"/>
    <s v="US"/>
    <s v="Mongolia"/>
    <x v="106"/>
    <s v="Desktop Site"/>
    <n v="1220.8330000000001"/>
  </r>
  <r>
    <s v="United States"/>
    <s v="US"/>
    <s v="South Korea"/>
    <x v="54"/>
    <s v="Mobile Site"/>
    <n v="1218.2650000000001"/>
  </r>
  <r>
    <s v="United States"/>
    <s v="US"/>
    <s v="Netherlands Antilles"/>
    <x v="99"/>
    <s v="Mobile Site"/>
    <n v="1210.367"/>
  </r>
  <r>
    <s v="United States"/>
    <s v="US"/>
    <s v="Burkina Faso"/>
    <x v="107"/>
    <s v="Mobile Site"/>
    <n v="1204.893"/>
  </r>
  <r>
    <s v="United States"/>
    <s v="US"/>
    <s v="French Polynesia"/>
    <x v="108"/>
    <s v="Desktop Site"/>
    <n v="1185.605"/>
  </r>
  <r>
    <s v="United States"/>
    <s v="US"/>
    <s v="Uganda"/>
    <x v="105"/>
    <s v="Desktop Site"/>
    <n v="1136.1199999999999"/>
  </r>
  <r>
    <s v="United States"/>
    <s v="US"/>
    <s v="Kyrgyzstan"/>
    <x v="109"/>
    <s v="Desktop Site"/>
    <n v="1117.4290000000001"/>
  </r>
  <r>
    <s v="United States"/>
    <s v="US"/>
    <s v="Nepal"/>
    <x v="85"/>
    <s v="Mobile Site"/>
    <n v="1114.6300000000001"/>
  </r>
  <r>
    <s v="United States"/>
    <s v="US"/>
    <s v="Rwanda"/>
    <x v="110"/>
    <s v="Desktop Site"/>
    <n v="1112.1690000000001"/>
  </r>
  <r>
    <s v="United States"/>
    <s v="US"/>
    <s v="United States"/>
    <x v="0"/>
    <s v="APP"/>
    <n v="1090.777"/>
  </r>
  <r>
    <s v="United States"/>
    <s v="US"/>
    <s v="Cyprus"/>
    <x v="111"/>
    <s v="Desktop Site"/>
    <n v="1074.8409999999999"/>
  </r>
  <r>
    <s v="United States"/>
    <s v="US"/>
    <s v="Niger"/>
    <x v="112"/>
    <s v="Desktop Site"/>
    <n v="1070.136"/>
  </r>
  <r>
    <s v="United States"/>
    <s v="US"/>
    <s v="Gabon"/>
    <x v="113"/>
    <s v="Desktop Site"/>
    <n v="1063.768"/>
  </r>
  <r>
    <s v="United States"/>
    <s v="US"/>
    <s v="Turks and Caicos Islands"/>
    <x v="114"/>
    <s v="Desktop Site"/>
    <n v="1057.9069999999999"/>
  </r>
  <r>
    <s v="United States"/>
    <s v="US"/>
    <s v="Algeria"/>
    <x v="92"/>
    <s v="Mobile Site"/>
    <n v="1033.251"/>
  </r>
  <r>
    <s v="United States"/>
    <s v="US"/>
    <s v="Slovenia"/>
    <x v="115"/>
    <s v="Desktop Site"/>
    <n v="1018.19"/>
  </r>
  <r>
    <s v="United States"/>
    <s v="US"/>
    <s v="Senegal"/>
    <x v="77"/>
    <s v="Desktop Site"/>
    <n v="1004.341"/>
  </r>
  <r>
    <s v="United States"/>
    <s v="US"/>
    <s v="Belize"/>
    <x v="95"/>
    <s v="Mobile Site"/>
    <n v="1001.7190000000001"/>
  </r>
  <r>
    <s v="United States"/>
    <s v="US"/>
    <s v="Rwanda"/>
    <x v="110"/>
    <s v="Mobile Site"/>
    <n v="996.85630000000003"/>
  </r>
  <r>
    <s v="United States"/>
    <s v="US"/>
    <s v="Benin"/>
    <x v="116"/>
    <s v="Mobile Site"/>
    <n v="979.41099999999994"/>
  </r>
  <r>
    <s v="United States"/>
    <s v="US"/>
    <s v="Cape Verde"/>
    <x v="103"/>
    <s v="Mobile Site"/>
    <n v="971.447"/>
  </r>
  <r>
    <s v="United States"/>
    <s v="US"/>
    <s v="Tanzania"/>
    <x v="84"/>
    <s v="Mobile Site"/>
    <n v="967.3954"/>
  </r>
  <r>
    <s v="United States"/>
    <s v="US"/>
    <s v="Burkina Faso"/>
    <x v="107"/>
    <s v="Desktop Site"/>
    <n v="943.46"/>
  </r>
  <r>
    <s v="United States"/>
    <s v="US"/>
    <s v="Dominica"/>
    <x v="117"/>
    <s v="Desktop Site"/>
    <n v="942.20809999999994"/>
  </r>
  <r>
    <s v="United States"/>
    <s v="US"/>
    <s v="Tajikistan"/>
    <x v="118"/>
    <s v="Desktop Site"/>
    <n v="932.44"/>
  </r>
  <r>
    <s v="United States"/>
    <s v="US"/>
    <s v="Eritrea"/>
    <x v="119"/>
    <s v="Mobile Site"/>
    <n v="906.94550000000004"/>
  </r>
  <r>
    <s v="United States"/>
    <s v="US"/>
    <s v="Zimbabwe"/>
    <x v="120"/>
    <s v="Desktop Site"/>
    <n v="888.48090000000002"/>
  </r>
  <r>
    <s v="United States"/>
    <s v="US"/>
    <s v="Austria"/>
    <x v="121"/>
    <s v="Desktop Site"/>
    <n v="870.62819999999999"/>
  </r>
  <r>
    <s v="United States"/>
    <s v="US"/>
    <s v="Belgium"/>
    <x v="93"/>
    <s v="Mobile Site"/>
    <n v="862.85940000000005"/>
  </r>
  <r>
    <s v="United States"/>
    <s v="US"/>
    <s v="Iceland"/>
    <x v="89"/>
    <s v="Mobile Site"/>
    <n v="833.25160000000005"/>
  </r>
  <r>
    <s v="United States"/>
    <s v="US"/>
    <s v="Niger"/>
    <x v="112"/>
    <s v="Mobile Site"/>
    <n v="816.60749999999996"/>
  </r>
  <r>
    <s v="United States"/>
    <s v="US"/>
    <s v="St. Lucia"/>
    <x v="122"/>
    <s v="Mobile Site"/>
    <n v="803.63570000000004"/>
  </r>
  <r>
    <s v="United States"/>
    <s v="US"/>
    <s v="The Gambia"/>
    <x v="123"/>
    <s v="Mobile Site"/>
    <n v="794.91610000000003"/>
  </r>
  <r>
    <s v="United States"/>
    <s v="US"/>
    <s v="The Gambia"/>
    <x v="123"/>
    <s v="Desktop Site"/>
    <n v="789.85810000000004"/>
  </r>
  <r>
    <s v="United States"/>
    <s v="US"/>
    <s v="Austria"/>
    <x v="121"/>
    <s v="Mobile Site"/>
    <n v="762.65570000000002"/>
  </r>
  <r>
    <s v="United States"/>
    <s v="US"/>
    <s v="Bolivia"/>
    <x v="79"/>
    <s v="Mobile Site"/>
    <n v="755.03229999999996"/>
  </r>
  <r>
    <s v="United States"/>
    <s v="US"/>
    <s v="Finland"/>
    <x v="124"/>
    <s v="Desktop Site"/>
    <n v="738.49680000000001"/>
  </r>
  <r>
    <s v="United States"/>
    <s v="US"/>
    <s v="Uruguay"/>
    <x v="96"/>
    <s v="Desktop Site"/>
    <n v="737.87530000000004"/>
  </r>
  <r>
    <s v="United States"/>
    <s v="US"/>
    <s v="South Africa"/>
    <x v="64"/>
    <s v="Mobile Site"/>
    <n v="737.42740000000003"/>
  </r>
  <r>
    <s v="United States"/>
    <s v="US"/>
    <s v="Indonesia"/>
    <x v="100"/>
    <s v="Mobile Site"/>
    <n v="728.8922"/>
  </r>
  <r>
    <s v="United States"/>
    <s v="US"/>
    <s v="Denmark"/>
    <x v="67"/>
    <s v="Mobile Site"/>
    <n v="727.59739999999999"/>
  </r>
  <r>
    <s v="United States"/>
    <s v="US"/>
    <s v="Malawi"/>
    <x v="125"/>
    <s v="Desktop Site"/>
    <n v="711.06479999999999"/>
  </r>
  <r>
    <s v="United States"/>
    <s v="US"/>
    <s v="St. Lucia"/>
    <x v="122"/>
    <s v="Desktop Site"/>
    <n v="708.63879999999995"/>
  </r>
  <r>
    <s v="United States"/>
    <s v="US"/>
    <s v="Estonia"/>
    <x v="126"/>
    <s v="Mobile Site"/>
    <n v="700.73869999999999"/>
  </r>
  <r>
    <s v="United States"/>
    <s v="US"/>
    <s v="Paraguay"/>
    <x v="127"/>
    <s v="Desktop Site"/>
    <n v="697.27650000000006"/>
  </r>
  <r>
    <s v="United States"/>
    <s v="US"/>
    <s v="Azerbaijan"/>
    <x v="128"/>
    <s v="Mobile Site"/>
    <n v="696.76"/>
  </r>
  <r>
    <s v="United States"/>
    <s v="US"/>
    <s v="Switzerland"/>
    <x v="78"/>
    <s v="Mobile Site"/>
    <n v="696.08709999999996"/>
  </r>
  <r>
    <s v="United States"/>
    <s v="US"/>
    <s v="Tajikistan"/>
    <x v="118"/>
    <s v="Mobile Site"/>
    <n v="688.2405"/>
  </r>
  <r>
    <s v="United States"/>
    <s v="US"/>
    <s v="Central African Republic"/>
    <x v="129"/>
    <s v="Desktop Site"/>
    <n v="682.4289"/>
  </r>
  <r>
    <s v="United States"/>
    <s v="US"/>
    <s v="Antigua and Barbuda"/>
    <x v="130"/>
    <s v="Mobile Site"/>
    <n v="660.34619999999995"/>
  </r>
  <r>
    <s v="United States"/>
    <s v="US"/>
    <s v="Cambodia"/>
    <x v="131"/>
    <s v="Desktop Site"/>
    <n v="647.40549999999996"/>
  </r>
  <r>
    <s v="United States"/>
    <s v="US"/>
    <s v="Norway"/>
    <x v="132"/>
    <s v="Desktop Site"/>
    <n v="644.32399999999996"/>
  </r>
  <r>
    <s v="United States"/>
    <s v="US"/>
    <s v="Dominica"/>
    <x v="117"/>
    <s v="Mobile Site"/>
    <n v="640.95050000000003"/>
  </r>
  <r>
    <s v="United States"/>
    <s v="US"/>
    <s v="Togo"/>
    <x v="97"/>
    <s v="Desktop Site"/>
    <n v="632.27340000000004"/>
  </r>
  <r>
    <s v="United States"/>
    <s v="US"/>
    <s v="Taiwan"/>
    <x v="133"/>
    <s v="Desktop Site"/>
    <n v="630.58759999999995"/>
  </r>
  <r>
    <s v="United States"/>
    <s v="US"/>
    <s v="Vietnam"/>
    <x v="134"/>
    <s v="Desktop Site"/>
    <n v="595.32600000000002"/>
  </r>
  <r>
    <s v="United States"/>
    <s v="US"/>
    <s v="Saudi Arabia"/>
    <x v="101"/>
    <s v="Mobile Site"/>
    <n v="586.65"/>
  </r>
  <r>
    <s v="United States"/>
    <s v="US"/>
    <s v="Burundi"/>
    <x v="104"/>
    <s v="Mobile Site"/>
    <n v="586.12980000000005"/>
  </r>
  <r>
    <s v="United States"/>
    <s v="US"/>
    <s v="Estonia"/>
    <x v="126"/>
    <s v="Desktop Site"/>
    <n v="578.0068"/>
  </r>
  <r>
    <s v="United States"/>
    <s v="US"/>
    <s v="Cyprus"/>
    <x v="111"/>
    <s v="Mobile Site"/>
    <n v="573.98500000000001"/>
  </r>
  <r>
    <s v="United States"/>
    <s v="US"/>
    <s v="Czech Republic"/>
    <x v="88"/>
    <s v="Mobile Site"/>
    <n v="569.6875"/>
  </r>
  <r>
    <s v="United States"/>
    <s v="US"/>
    <s v="British Virgin Islands"/>
    <x v="135"/>
    <s v="Desktop Site"/>
    <n v="562.57380000000001"/>
  </r>
  <r>
    <s v="United States"/>
    <s v="US"/>
    <s v="Azerbaijan"/>
    <x v="128"/>
    <s v="Desktop Site"/>
    <n v="539.60820000000001"/>
  </r>
  <r>
    <s v="United States"/>
    <s v="US"/>
    <s v="Somalia"/>
    <x v="87"/>
    <s v="Mobile Site"/>
    <n v="537.76260000000002"/>
  </r>
  <r>
    <s v="United States"/>
    <s v="US"/>
    <s v="Sri Lanka"/>
    <x v="136"/>
    <s v="Desktop Site"/>
    <n v="534.00080000000003"/>
  </r>
  <r>
    <s v="United States"/>
    <s v="US"/>
    <s v="Philippines"/>
    <x v="6"/>
    <s v="APP"/>
    <n v="522.82050000000004"/>
  </r>
  <r>
    <s v="United States"/>
    <s v="US"/>
    <s v="Mauritania"/>
    <x v="137"/>
    <s v="Mobile Site"/>
    <n v="513.20000000000005"/>
  </r>
  <r>
    <s v="United States"/>
    <s v="US"/>
    <s v="Paraguay"/>
    <x v="127"/>
    <s v="Mobile Site"/>
    <n v="512.49270000000001"/>
  </r>
  <r>
    <s v="United States"/>
    <s v="US"/>
    <s v="Latvia"/>
    <x v="102"/>
    <s v="Mobile Site"/>
    <n v="510.4273"/>
  </r>
  <r>
    <s v="United States"/>
    <s v="US"/>
    <s v="Kuwait"/>
    <x v="138"/>
    <s v="Desktop Site"/>
    <n v="510.08100000000002"/>
  </r>
  <r>
    <s v="United States"/>
    <s v="US"/>
    <s v="Netherlands"/>
    <x v="80"/>
    <s v="Mobile Site"/>
    <n v="506.9359"/>
  </r>
  <r>
    <s v="United States"/>
    <s v="US"/>
    <s v="Malta"/>
    <x v="139"/>
    <s v="Desktop Site"/>
    <n v="496.3227"/>
  </r>
  <r>
    <s v="United States"/>
    <s v="US"/>
    <s v="Kazakhstan"/>
    <x v="98"/>
    <s v="Mobile Site"/>
    <n v="487.88549999999998"/>
  </r>
  <r>
    <s v="United States"/>
    <s v="US"/>
    <s v="Barbados"/>
    <x v="140"/>
    <s v="Mobile Site"/>
    <n v="479.05079999999998"/>
  </r>
  <r>
    <s v="United States"/>
    <s v="US"/>
    <s v="Cuba"/>
    <x v="141"/>
    <s v="Mobile Site"/>
    <n v="478.33"/>
  </r>
  <r>
    <s v="United States"/>
    <s v="US"/>
    <s v="Australia"/>
    <x v="83"/>
    <s v="Mobile Site"/>
    <n v="468.21440000000001"/>
  </r>
  <r>
    <s v="United States"/>
    <s v="US"/>
    <s v="Barbados"/>
    <x v="140"/>
    <s v="Desktop Site"/>
    <n v="465.35969999999998"/>
  </r>
  <r>
    <s v="United States"/>
    <s v="US"/>
    <s v="Cambodia"/>
    <x v="131"/>
    <s v="Mobile Site"/>
    <n v="463.19369999999998"/>
  </r>
  <r>
    <s v="United States"/>
    <s v="US"/>
    <s v="Lesotho"/>
    <x v="142"/>
    <s v="Mobile Site"/>
    <n v="440.56060000000002"/>
  </r>
  <r>
    <s v="United States"/>
    <s v="US"/>
    <m/>
    <x v="143"/>
    <s v="Desktop Site"/>
    <n v="432.64499999999998"/>
  </r>
  <r>
    <s v="United States"/>
    <s v="US"/>
    <s v="China"/>
    <x v="91"/>
    <s v="Mobile Site"/>
    <n v="430.90750000000003"/>
  </r>
  <r>
    <s v="United States"/>
    <s v="US"/>
    <s v="Hong Kong"/>
    <x v="144"/>
    <s v="Desktop Site"/>
    <n v="425.42009999999999"/>
  </r>
  <r>
    <s v="United States"/>
    <s v="US"/>
    <s v="Congo"/>
    <x v="145"/>
    <s v="Desktop Site"/>
    <n v="415.92"/>
  </r>
  <r>
    <s v="United States"/>
    <s v="US"/>
    <s v="Mongolia"/>
    <x v="106"/>
    <s v="Mobile Site"/>
    <n v="412.46300000000002"/>
  </r>
  <r>
    <s v="United States"/>
    <s v="US"/>
    <s v="Chile"/>
    <x v="146"/>
    <s v="Desktop Site"/>
    <n v="411.99360000000001"/>
  </r>
  <r>
    <s v="United States"/>
    <s v="US"/>
    <s v="Zimbabwe"/>
    <x v="120"/>
    <s v="Mobile Site"/>
    <n v="411.70670000000001"/>
  </r>
  <r>
    <s v="United States"/>
    <s v="US"/>
    <s v="Zambia"/>
    <x v="147"/>
    <s v="Mobile Site"/>
    <n v="407.61340000000001"/>
  </r>
  <r>
    <s v="United States"/>
    <s v="US"/>
    <s v="Guam"/>
    <x v="148"/>
    <s v="Desktop Site"/>
    <n v="399.57940000000002"/>
  </r>
  <r>
    <s v="United States"/>
    <s v="US"/>
    <s v="Kyrgyzstan"/>
    <x v="109"/>
    <s v="Mobile Site"/>
    <n v="383.88"/>
  </r>
  <r>
    <s v="United States"/>
    <s v="US"/>
    <s v="Eritrea"/>
    <x v="119"/>
    <s v="Desktop Site"/>
    <n v="376.92779999999999"/>
  </r>
  <r>
    <s v="United States"/>
    <s v="US"/>
    <s v="St. Vincent and The Grenadines"/>
    <x v="149"/>
    <s v="Mobile Site"/>
    <n v="375.10719999999998"/>
  </r>
  <r>
    <s v="United States"/>
    <s v="US"/>
    <s v="Madagascar"/>
    <x v="150"/>
    <s v="Desktop Site"/>
    <n v="366.0806"/>
  </r>
  <r>
    <s v="United States"/>
    <s v="US"/>
    <s v="Papua New Guinea"/>
    <x v="151"/>
    <s v="Desktop Site"/>
    <n v="354.63330000000002"/>
  </r>
  <r>
    <s v="United States"/>
    <s v="US"/>
    <s v="Benin"/>
    <x v="116"/>
    <s v="Desktop Site"/>
    <n v="342.90170000000001"/>
  </r>
  <r>
    <s v="United States"/>
    <s v="US"/>
    <m/>
    <x v="143"/>
    <s v="Mobile Site"/>
    <n v="327.65890000000002"/>
  </r>
  <r>
    <s v="United States"/>
    <s v="US"/>
    <s v="Cuba"/>
    <x v="141"/>
    <s v="Desktop Site"/>
    <n v="326.3"/>
  </r>
  <r>
    <s v="United States"/>
    <s v="US"/>
    <s v="Antigua and Barbuda"/>
    <x v="130"/>
    <s v="Desktop Site"/>
    <n v="326.07"/>
  </r>
  <r>
    <s v="United States"/>
    <s v="US"/>
    <s v="Lithuania"/>
    <x v="71"/>
    <s v="Mobile Site"/>
    <n v="324.79000000000002"/>
  </r>
  <r>
    <s v="United States"/>
    <s v="US"/>
    <s v="Belarus"/>
    <x v="94"/>
    <s v="Mobile Site"/>
    <n v="316.39999999999998"/>
  </r>
  <r>
    <s v="United States"/>
    <s v="US"/>
    <s v="Qatar"/>
    <x v="152"/>
    <s v="Desktop Site"/>
    <n v="311.82"/>
  </r>
  <r>
    <s v="United States"/>
    <s v="US"/>
    <s v="Finland"/>
    <x v="124"/>
    <s v="Mobile Site"/>
    <n v="306.50490000000002"/>
  </r>
  <r>
    <s v="United States"/>
    <s v="US"/>
    <s v="Cayman Islands"/>
    <x v="153"/>
    <s v="Mobile Site"/>
    <n v="291.6857"/>
  </r>
  <r>
    <s v="United States"/>
    <s v="US"/>
    <s v="St. Vincent and The Grenadines"/>
    <x v="149"/>
    <s v="Desktop Site"/>
    <n v="270.49450000000002"/>
  </r>
  <r>
    <s v="United States"/>
    <s v="US"/>
    <s v="Bahrain"/>
    <x v="154"/>
    <s v="Desktop Site"/>
    <n v="268.97070000000002"/>
  </r>
  <r>
    <s v="United States"/>
    <s v="US"/>
    <s v="Maldives"/>
    <x v="155"/>
    <s v="Desktop Site"/>
    <n v="268.79399999999998"/>
  </r>
  <r>
    <s v="United States"/>
    <s v="US"/>
    <s v="Vietnam"/>
    <x v="134"/>
    <s v="Mobile Site"/>
    <n v="262.82"/>
  </r>
  <r>
    <s v="United States"/>
    <s v="US"/>
    <s v="Zambia"/>
    <x v="147"/>
    <s v="Desktop Site"/>
    <n v="260.2328"/>
  </r>
  <r>
    <s v="United States"/>
    <s v="US"/>
    <s v="Turks and Caicos Islands"/>
    <x v="114"/>
    <s v="Mobile Site"/>
    <n v="256.60570000000001"/>
  </r>
  <r>
    <s v="United States"/>
    <s v="US"/>
    <s v="Malawi"/>
    <x v="125"/>
    <s v="Mobile Site"/>
    <n v="255.77510000000001"/>
  </r>
  <r>
    <s v="United States"/>
    <s v="US"/>
    <s v="Grenada"/>
    <x v="156"/>
    <s v="Desktop Site"/>
    <n v="253.46170000000001"/>
  </r>
  <r>
    <s v="United States"/>
    <s v="US"/>
    <s v="Kuwait"/>
    <x v="138"/>
    <s v="Mobile Site"/>
    <n v="251.51840000000001"/>
  </r>
  <r>
    <s v="United States"/>
    <s v="US"/>
    <s v="Chile"/>
    <x v="146"/>
    <s v="Mobile Site"/>
    <n v="248.24"/>
  </r>
  <r>
    <s v="United States"/>
    <s v="US"/>
    <s v="Mauritania"/>
    <x v="137"/>
    <s v="Desktop Site"/>
    <n v="239.0617"/>
  </r>
  <r>
    <s v="United States"/>
    <s v="US"/>
    <s v="Malta"/>
    <x v="139"/>
    <s v="Mobile Site"/>
    <n v="232.39879999999999"/>
  </r>
  <r>
    <s v="United States"/>
    <s v="US"/>
    <s v="Guadeloupe"/>
    <x v="157"/>
    <s v="Desktop Site"/>
    <n v="231.7501"/>
  </r>
  <r>
    <s v="United States"/>
    <s v="US"/>
    <s v="St. Christopher (St. Kitts) Nevis"/>
    <x v="158"/>
    <s v="Desktop Site"/>
    <n v="208.69630000000001"/>
  </r>
  <r>
    <s v="United States"/>
    <s v="US"/>
    <s v="Bahrain"/>
    <x v="154"/>
    <s v="Mobile Site"/>
    <n v="190.67070000000001"/>
  </r>
  <r>
    <s v="United States"/>
    <s v="US"/>
    <s v="Trinidad and Tobago"/>
    <x v="159"/>
    <s v="Desktop Site"/>
    <n v="182.6482"/>
  </r>
  <r>
    <s v="United States"/>
    <s v="US"/>
    <s v="Oman"/>
    <x v="160"/>
    <s v="Desktop Site"/>
    <n v="173.87"/>
  </r>
  <r>
    <s v="United States"/>
    <s v="US"/>
    <s v="Mozambique"/>
    <x v="161"/>
    <s v="Desktop Site"/>
    <n v="170.67"/>
  </r>
  <r>
    <s v="United States"/>
    <s v="US"/>
    <s v="Bermuda"/>
    <x v="162"/>
    <s v="Mobile Site"/>
    <n v="169.0419"/>
  </r>
  <r>
    <s v="United States"/>
    <s v="US"/>
    <s v="Laos"/>
    <x v="163"/>
    <s v="Desktop Site"/>
    <n v="164.67619999999999"/>
  </r>
  <r>
    <s v="United States"/>
    <s v="US"/>
    <s v="American Samoa"/>
    <x v="164"/>
    <s v="Mobile Site"/>
    <n v="161.56"/>
  </r>
  <r>
    <s v="United States"/>
    <s v="US"/>
    <s v="Guam"/>
    <x v="148"/>
    <s v="Mobile Site"/>
    <n v="154.43170000000001"/>
  </r>
  <r>
    <s v="United States"/>
    <s v="US"/>
    <s v="Singapore"/>
    <x v="165"/>
    <s v="Desktop Site"/>
    <n v="148.67230000000001"/>
  </r>
  <r>
    <s v="United States"/>
    <s v="US"/>
    <s v="Djibouti"/>
    <x v="166"/>
    <s v="Desktop Site"/>
    <n v="141.2105"/>
  </r>
  <r>
    <s v="United States"/>
    <s v="US"/>
    <s v="Djibouti"/>
    <x v="166"/>
    <s v="Mobile Site"/>
    <n v="140.87"/>
  </r>
  <r>
    <s v="United States"/>
    <s v="US"/>
    <s v="Botswana"/>
    <x v="167"/>
    <s v="Desktop Site"/>
    <n v="130.374"/>
  </r>
  <r>
    <s v="United States"/>
    <s v="US"/>
    <s v="Angola"/>
    <x v="168"/>
    <s v="Mobile Site"/>
    <n v="125"/>
  </r>
  <r>
    <s v="United States"/>
    <s v="US"/>
    <s v="Sri Lanka"/>
    <x v="136"/>
    <s v="Mobile Site"/>
    <n v="116.92"/>
  </r>
  <r>
    <s v="United States"/>
    <s v="US"/>
    <s v="Equatorial Guinea"/>
    <x v="169"/>
    <s v="Desktop Site"/>
    <n v="113.2234"/>
  </r>
  <r>
    <s v="United States"/>
    <s v="US"/>
    <s v="Slovakia"/>
    <x v="170"/>
    <s v="Mobile Site"/>
    <n v="112.92"/>
  </r>
  <r>
    <s v="United States"/>
    <s v="US"/>
    <s v="Samoa"/>
    <x v="171"/>
    <s v="Desktop Site"/>
    <n v="109.8445"/>
  </r>
  <r>
    <s v="United States"/>
    <s v="US"/>
    <s v="Honduras"/>
    <x v="16"/>
    <s v="APP"/>
    <n v="106.88"/>
  </r>
  <r>
    <s v="United States"/>
    <s v="US"/>
    <s v="Malaysia"/>
    <x v="172"/>
    <s v="Desktop Site"/>
    <n v="102.68"/>
  </r>
  <r>
    <s v="United States"/>
    <s v="US"/>
    <s v="St. Christopher (St. Kitts) Nevis"/>
    <x v="158"/>
    <s v="Mobile Site"/>
    <n v="101.82550000000001"/>
  </r>
  <r>
    <s v="United States"/>
    <s v="US"/>
    <s v="Congo"/>
    <x v="145"/>
    <s v="Mobile Site"/>
    <n v="101.74"/>
  </r>
  <r>
    <s v="United States"/>
    <s v="US"/>
    <s v="Laos"/>
    <x v="163"/>
    <s v="Mobile Site"/>
    <n v="92.670100000000005"/>
  </r>
  <r>
    <s v="United States"/>
    <s v="US"/>
    <s v="Dominican Republic"/>
    <x v="2"/>
    <s v="APP"/>
    <n v="81.100129999999993"/>
  </r>
  <r>
    <s v="United States"/>
    <s v="US"/>
    <s v="Myanmar"/>
    <x v="173"/>
    <s v="Mobile Site"/>
    <n v="77.7727"/>
  </r>
  <r>
    <s v="United States"/>
    <s v="US"/>
    <s v="Chad"/>
    <x v="174"/>
    <s v="Desktop Site"/>
    <n v="72.704899999999995"/>
  </r>
  <r>
    <s v="United States"/>
    <s v="US"/>
    <s v="Qatar"/>
    <x v="152"/>
    <s v="Mobile Site"/>
    <n v="70.25"/>
  </r>
  <r>
    <s v="United States"/>
    <s v="US"/>
    <s v="Cayman Islands"/>
    <x v="153"/>
    <s v="Desktop Site"/>
    <n v="68.234499999999997"/>
  </r>
  <r>
    <s v="United States"/>
    <s v="US"/>
    <s v="Grenada"/>
    <x v="156"/>
    <s v="Mobile Site"/>
    <n v="65.161900000000003"/>
  </r>
  <r>
    <s v="United States"/>
    <s v="US"/>
    <s v="Namibia"/>
    <x v="175"/>
    <s v="Desktop Site"/>
    <n v="64.760000000000005"/>
  </r>
  <r>
    <s v="United States"/>
    <s v="US"/>
    <s v="Malaysia"/>
    <x v="172"/>
    <s v="Mobile Site"/>
    <n v="63.95"/>
  </r>
  <r>
    <s v="United States"/>
    <s v="US"/>
    <s v="Macau"/>
    <x v="176"/>
    <s v="Desktop Site"/>
    <n v="61.78"/>
  </r>
  <r>
    <s v="United States"/>
    <s v="US"/>
    <s v="New Zealand"/>
    <x v="75"/>
    <s v="Mobile Site"/>
    <n v="56.352699999999999"/>
  </r>
  <r>
    <s v="United States"/>
    <s v="US"/>
    <s v="Northern Mariana Islands"/>
    <x v="177"/>
    <s v="Desktop Site"/>
    <n v="55.68"/>
  </r>
  <r>
    <s v="United States"/>
    <s v="US"/>
    <s v="Bermuda"/>
    <x v="162"/>
    <s v="Desktop Site"/>
    <n v="54.77"/>
  </r>
  <r>
    <s v="United States"/>
    <s v="US"/>
    <s v="Chad"/>
    <x v="174"/>
    <s v="Mobile Site"/>
    <n v="51.57"/>
  </r>
  <r>
    <s v="United States"/>
    <s v="US"/>
    <s v="Maldives"/>
    <x v="155"/>
    <s v="Mobile Site"/>
    <n v="50.32"/>
  </r>
  <r>
    <s v="United States"/>
    <s v="US"/>
    <s v="Norway"/>
    <x v="132"/>
    <s v="Mobile Site"/>
    <n v="49.74"/>
  </r>
  <r>
    <s v="United States"/>
    <s v="US"/>
    <s v="Germany"/>
    <x v="21"/>
    <s v="APP"/>
    <n v="40.18"/>
  </r>
  <r>
    <s v="United States"/>
    <s v="US"/>
    <s v="Slovakia"/>
    <x v="170"/>
    <s v="Desktop Site"/>
    <n v="37.56"/>
  </r>
  <r>
    <s v="United States"/>
    <s v="US"/>
    <s v="Micronesia"/>
    <x v="178"/>
    <s v="Mobile Site"/>
    <n v="36.619999999999997"/>
  </r>
  <r>
    <s v="United States"/>
    <s v="US"/>
    <s v="Kosovo"/>
    <x v="55"/>
    <s v="APP"/>
    <n v="32.68"/>
  </r>
  <r>
    <s v="United States"/>
    <s v="US"/>
    <s v="Oman"/>
    <x v="160"/>
    <s v="Mobile Site"/>
    <n v="29.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90FB2-EEEC-4F38-8BFB-E3279C842E7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29:B31" firstHeaderRow="1" firstDataRow="1" firstDataCol="1" rowPageCount="2" colPageCount="1"/>
  <pivotFields count="22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subtotalTop="0" showAll="0" dataSourceSort="1" defaultSubtotal="0" showPropTip="1"/>
    <pivotField dataField="1" subtotalTop="0" showAll="0" defaultSubtotal="0"/>
  </pivotFields>
  <rowFields count="1">
    <field x="19"/>
  </rowFields>
  <rowItems count="2">
    <i>
      <x/>
    </i>
    <i t="grand">
      <x/>
    </i>
  </rowItems>
  <colItems count="1">
    <i/>
  </colItems>
  <pageFields count="2">
    <pageField fld="0" hier="23" name="[_Transaction Date].[Transaction Date].[Quarter].&amp;[2021]&amp;[3]" cap="3"/>
    <pageField fld="18" hier="25" name="[_Transaction Date].[Week Number].&amp;[25]" cap="25"/>
  </pageFields>
  <dataFields count="1">
    <dataField fld="21" baseField="0" baseItem="0"/>
  </dataFields>
  <pivotHierarchies count="4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3"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</mps>
      <members count="2" level="2">
        <member name="[_Transaction Date].[Transaction Date].[Quarter].&amp;[2021]&amp;[3]"/>
        <member name="[_Transaction Date].[Transaction Date].[Quarter].&amp;[2021]&amp;[4]"/>
      </members>
      <members count="1" level="3">
        <member name="[_Transaction Date].[Transaction Date].[Month].&amp;[2021]&amp;[6]"/>
      </members>
    </pivotHierarchy>
    <pivotHierarchy>
      <mps count="1">
        <mp field="20"/>
      </mps>
    </pivotHierarchy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DADAC-2203-421D-B153-3BB75BDA46CF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fieldListSortAscending="1">
  <location ref="B8:G216" firstHeaderRow="1" firstDataRow="3" firstDataCol="1" rowPageCount="6" colPageCount="1"/>
  <pivotFields count="35"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Row" compact="0" allDrilled="1" outline="0" subtotalTop="0" showAll="0" dataSourceSort="1" defaultSubtotal="0" defaultAttributeDrillState="1">
      <items count="2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</items>
    </pivotField>
    <pivotField compact="0" outline="0" subtotalTop="0" showAll="0" dataSourceSort="1" defaultSubtotal="0" showPropTip="1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axis="axisCol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2">
        <item s="1" x="0"/>
        <item s="1" x="1"/>
      </items>
    </pivotField>
    <pivotField axis="axisPage" compact="0" allDrilled="1" outline="0" subtotalTop="0" showAll="0" dataSourceSort="1" defaultSubtotal="0" defaultAttributeDrillState="1"/>
    <pivotField compact="0" outline="0" subtotalTop="0" showAll="0" dataSourceSort="1" defaultSubtotal="0" showPropTip="1"/>
  </pivotFields>
  <rowFields count="1">
    <field x="24"/>
  </rowFields>
  <rowItems count="2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 t="grand">
      <x/>
    </i>
  </rowItems>
  <colFields count="2">
    <field x="30"/>
    <field x="32"/>
  </colFields>
  <colItems count="5">
    <i>
      <x/>
      <x/>
    </i>
    <i r="1">
      <x v="1"/>
    </i>
    <i>
      <x v="1"/>
      <x/>
    </i>
    <i r="1">
      <x v="1"/>
    </i>
    <i t="grand">
      <x/>
    </i>
  </colItems>
  <pageFields count="6">
    <pageField fld="27" hier="127" name="[Air Supplier].[Supplier Group].[Group Name].&amp;[Other]" cap="Other"/>
    <pageField fld="33" hier="47" name="[Air Actual Origin].[Country].[All]" cap="All"/>
    <pageField fld="26" hier="54" name="[Air Booking Status].[Status].&amp;[45]" cap="STK (System Ticketed)"/>
    <pageField fld="3" hier="14" name="[_Portal].[Portal].[Portal Group].&amp;[Farebuzz]" cap="Farebuzz"/>
    <pageField fld="0" hier="13" name="[_Lead Days].[Period].[All]" cap="All"/>
    <pageField fld="6" hier="23" name="[_Transaction Date].[Transaction Date].[Quarter].&amp;[2019]&amp;[1]" cap="1"/>
  </pageFields>
  <dataFields count="1">
    <dataField fld="31" baseField="0" baseItem="0" numFmtId="165"/>
  </dataFields>
  <formats count="4">
    <format dxfId="5">
      <pivotArea outline="0" fieldPosition="0">
        <references count="3">
          <reference field="24" count="20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2"/>
            <x v="133"/>
            <x v="134"/>
            <x v="135"/>
            <x v="136"/>
            <x v="137"/>
            <x v="138"/>
            <x v="139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</reference>
          <reference field="30" count="1" selected="0">
            <x v="1"/>
          </reference>
          <reference field="32" count="1" selected="0">
            <x v="0"/>
          </reference>
        </references>
      </pivotArea>
    </format>
    <format dxfId="4">
      <pivotArea dataOnly="0" labelOnly="1" outline="0" fieldPosition="0">
        <references count="2">
          <reference field="30" count="1" selected="0">
            <x v="0"/>
          </reference>
          <reference field="32" count="0"/>
        </references>
      </pivotArea>
    </format>
    <format dxfId="3">
      <pivotArea dataOnly="0" labelOnly="1" outline="0" fieldPosition="0">
        <references count="2">
          <reference field="30" count="1" selected="0">
            <x v="1"/>
          </reference>
          <reference field="32" count="0"/>
        </references>
      </pivotArea>
    </format>
    <format dxfId="2">
      <pivotArea outline="0" collapsedLevelsAreSubtotals="1" fieldPosition="0"/>
    </format>
  </formats>
  <pivotHierarchies count="4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 multipleItemSelectionAllowed="1">
      <mps count="1">
        <mp field="5"/>
      </mps>
      <members count="4" level="1">
        <member name="[_Portal].[Portal].[Portal Group].&amp;[Farebuzz]"/>
        <member name="[_Portal].[Portal].[Portal Group].&amp;[CheapOair]"/>
        <member name="[_Portal].[Portal].[Portal Group].&amp;[GetSetFly]"/>
        <member name="[_Portal].[Portal].[Portal Group].&amp;[Onetrave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ps count="13"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</mps>
      <members count="2" level="2">
        <member name="[_Transaction Date].[Transaction Date].[Quarter].&amp;[2019]&amp;[1]"/>
        <member name="[_Transaction Date].[Transaction Date].[Quarter].&amp;[2021]&amp;[1]"/>
      </members>
      <members count="4" level="3">
        <member name="[_Transaction Date].[Transaction Date].[Month].&amp;[2019]&amp;[4]"/>
        <member name="[_Transaction Date].[Transaction Date].[Month].&amp;[2019]&amp;[5]"/>
        <member name="[_Transaction Date].[Transaction Date].[Month].&amp;[2021]&amp;[4]"/>
        <member name="[_Transaction Date].[Transaction Date].[Month].&amp;[2021]&amp;[5]"/>
      </members>
      <members count="6" level="4">
        <member name="[_Transaction Date].[Transaction Date].[Week].&amp;[05/26/2019-06/01/2019]&amp;[6]"/>
        <member name="[_Transaction Date].[Transaction Date].[Week].&amp;[06/02/2019-06/08/2019]&amp;[6]"/>
        <member name="[_Transaction Date].[Transaction Date].[Week].&amp;[06/09/2019-06/15/2019]&amp;[6]"/>
        <member name="[_Transaction Date].[Transaction Date].[Week].&amp;[06/16/2019-06/22/2019]&amp;[6]"/>
        <member name="[_Transaction Date].[Transaction Date].[Week].&amp;[05/30/2021-06/05/2021]&amp;[6]"/>
        <member name="[_Transaction Date].[Transaction Date].[Week].&amp;[06/06/2021-06/12/2021]&amp;[6]"/>
      </members>
      <members count="3" level="5">
        <member name="[_Transaction Date].[Transaction Date].[Date].&amp;[44359]"/>
        <member name="[_Transaction Date].[Transaction Date].[Date].&amp;[44360]"/>
        <member name="[_Transaction Date].[Transaction Date].[Date].&amp;[44361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5"/>
      </mps>
      <members count="221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Actual Destination].[Country].&amp;[BT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Actual Destination].[Country].&amp;[CX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Actual Destination].[Country].&amp;[KP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Actual Destination].[Country].&amp;[PM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Actual Destination].[Country].&amp;[SH]"/>
        <member name=""/>
        <member name=""/>
        <member name=""/>
        <member name=""/>
        <member name=""/>
        <member name=""/>
        <member name=""/>
        <member name=""/>
        <member name="[Air Actual Destination].[Country].&amp;[SY]"/>
        <member name="[Air Actual Destination].[Country].&amp;[SZ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Actual Destination].[Country].&amp;[UM]"/>
        <member name=""/>
        <member name=""/>
        <member name=""/>
        <member name=""/>
        <member name=""/>
        <member name=""/>
        <member name=""/>
        <member name=""/>
        <member name=""/>
        <member name="[Air Actual Destination].[Country].&amp;[WF]"/>
        <member name=""/>
        <member name="[Air Actual Destination].[Country].&amp;[YE]"/>
        <member name=""/>
        <member name="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34"/>
      </mps>
    </pivotHierarchy>
    <pivotHierarchy/>
    <pivotHierarchy/>
    <pivotHierarchy/>
    <pivotHierarchy/>
    <pivotHierarchy/>
    <pivotHierarchy/>
    <pivotHierarchy multipleItemSelectionAllowed="1">
      <members count="2" level="1">
        <member name="[Air Booking Status].[Status].&amp;[45]"/>
        <member name="[Air Booking Status].[Status].&amp;[5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29"/>
      </mps>
      <members count="5" level="1">
        <member name="[Air Supplier].[Supplier Group].[Group Name].&amp;[Other]"/>
        <member name="[Air Supplier].[Supplier Group].[Group Name].&amp;[Farebuzz]"/>
        <member name="[Air Supplier].[Supplier Group].[Group Name].&amp;[Onetravel]"/>
        <member name="[Air Supplier].[Supplier Group].[Group Name].&amp;[Travelong]"/>
        <member name="[Air Supplier].[Supplier Group].[Group Name].&amp;[WK Travel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2">
    <colHierarchyUsage hierarchyUsage="27"/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6AFC8-8189-4553-80A5-7CB39B60C47F}" name="PivotTable2" cacheId="2" applyNumberFormats="0" applyBorderFormats="0" applyFontFormats="0" applyPatternFormats="0" applyAlignmentFormats="0" applyWidthHeightFormats="1" dataCaption="Values" updatedVersion="7" minRefreshableVersion="3" useAutoFormatting="1" subtotalHiddenItems="1" colGrandTotals="0" itemPrintTitles="1" createdVersion="7" indent="0" compact="0" compactData="0" multipleFieldFilters="0" fieldListSortAscending="1">
  <location ref="B6:F208" firstHeaderRow="1" firstDataRow="3" firstDataCol="1" rowPageCount="4" colPageCount="1"/>
  <pivotFields count="27"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axis="axisPage" compact="0" allDrilled="1" outline="0" subtotalTop="0" showAll="0" dataSourceSort="1" defaultSubtotal="0">
      <items count="1">
        <item c="1" x="0"/>
      </items>
    </pivotField>
    <pivotField axis="axisPage" compact="0" outline="0" subtotalTop="0" showAll="0" dataSourceSort="1" defaultSubtotal="0">
      <items count="2">
        <item c="1" x="0"/>
        <item c="1" x="1"/>
      </items>
    </pivotField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Row" compact="0" allDrilled="1" outline="0" subtotalTop="0" showAll="0" dataSourceSort="1" defaultSubtotal="0" defaultAttributeDrillState="1">
      <items count="2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</items>
    </pivotField>
    <pivotField compact="0" outline="0" subtotalTop="0" showAll="0" dataSourceSort="1" defaultSubtotal="0" showPropTip="1"/>
    <pivotField dataField="1" compact="0" outline="0" subtotalTop="0" showAll="0" defaultSubtotal="0"/>
    <pivotField dataField="1" compact="0" outline="0" subtotalTop="0" showAll="0" defaultSubtotal="0"/>
    <pivotField axis="axisPage" compact="0" allDrilled="1" outline="0" subtotalTop="0" showAll="0" dataSourceSort="1" defaultSubtotal="0" defaultAttributeDrillState="1"/>
    <pivotField axis="axisCol" compact="0" allDrilled="1" outline="0" subtotalTop="0" showAll="0" dataSourceSort="1" defaultSubtotal="0" defaultAttributeDrillState="1">
      <items count="2">
        <item x="0"/>
        <item x="1"/>
      </items>
    </pivotField>
    <pivotField axis="axisPage" compact="0" allDrilled="1" outline="0" subtotalTop="0" showAll="0" dataSourceSort="1" defaultSubtotal="0" defaultAttributeDrillState="1"/>
    <pivotField compact="0" outline="0" subtotalTop="0" showAll="0" dataSourceSort="1" defaultSubtotal="0" showPropTip="1"/>
  </pivotFields>
  <rowFields count="1">
    <field x="19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Fields count="2">
    <field x="24"/>
    <field x="-2"/>
  </colFields>
  <colItems count="4">
    <i>
      <x/>
      <x/>
    </i>
    <i r="1" i="1">
      <x v="1"/>
    </i>
    <i>
      <x v="1"/>
      <x/>
    </i>
    <i r="1" i="1">
      <x v="1"/>
    </i>
  </colItems>
  <pageFields count="4">
    <pageField fld="0" hier="12" name="[_Portal].[Portal].[Portal Group].&amp;[Farebuzz]" cap="Farebuzz"/>
    <pageField fld="25" hier="53" name="[Air Origin].[Country].&amp;[US]" cap="United States"/>
    <pageField fld="3" hier="19" name="[_Transaction Date].[Transaction Date].[Week].&amp;[06/06/2021-06/12/2021]&amp;[6]" cap="06/06/2021-06/12/2021"/>
    <pageField fld="23" hier="17" name="[_Transaction Date].[Month].[All]" cap="All"/>
  </pageFields>
  <dataFields count="2">
    <dataField fld="21" baseField="0" baseItem="0"/>
    <dataField fld="22" baseField="0" baseItem="0"/>
  </dataFields>
  <formats count="2">
    <format dxfId="1">
      <pivotArea field="23" type="button" dataOnly="0" labelOnly="1" outline="0" axis="axisPage" fieldPosition="3"/>
    </format>
    <format dxfId="0">
      <pivotArea type="topRight" dataOnly="0" labelOnly="1" outline="0" fieldPosition="0"/>
    </format>
  </formats>
  <pivotHierarchies count="3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2"/>
      </mps>
      <members count="4" level="1">
        <member name="[_Portal].[Portal].[Portal Group].&amp;[Farebuzz]"/>
        <member name="[_Portal].[Portal].[Portal Group].&amp;[CheapOair]"/>
        <member name="[_Portal].[Portal].[Portal Group].&amp;[GetSetFly]"/>
        <member name="[_Portal].[Portal].[Portal Group].&amp;[Onetravel]"/>
      </members>
    </pivotHierarchy>
    <pivotHierarchy/>
    <pivotHierarchy/>
    <pivotHierarchy/>
    <pivotHierarchy/>
    <pivotHierarchy/>
    <pivotHierarchy/>
    <pivotHierarchy multipleItemSelectionAllowed="1">
      <mps count="11"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</mps>
      <members count="2" level="4">
        <member name="[_Transaction Date].[Transaction Date].[Week].&amp;[06/06/2021-06/12/2021]&amp;[6]"/>
        <member name="[_Transaction Date].[Transaction Date].[Week].&amp;[06/13/2021-06/19/2021]&amp;[6]"/>
      </members>
    </pivotHierarchy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0"/>
      </mps>
      <members count="221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BT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KP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MC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NR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PM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SH]"/>
        <member name=""/>
        <member name=""/>
        <member name=""/>
        <member name=""/>
        <member name=""/>
        <member name=""/>
        <member name=""/>
        <member name=""/>
        <member name="[Air Destination].[Country].&amp;[SY]"/>
        <member name="[Air Destination].[Country].&amp;[SZ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UM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YE]"/>
        <member name=""/>
        <member name="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Medium12" showRowHeaders="1" showColHeaders="1" showRowStripes="0" showColStripes="0" showLastColumn="1"/>
  <rowHierarchiesUsage count="1">
    <rowHierarchyUsage hierarchyUsage="37"/>
  </rowHierarchiesUsage>
  <colHierarchiesUsage count="2">
    <colHierarchyUsage hierarchyUsage="2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1424A-1B42-4224-997A-CAF1D4D5243D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1:I181" firstHeaderRow="1" firstDataRow="1" firstDataCol="1"/>
  <pivotFields count="6">
    <pivotField showAll="0"/>
    <pivotField showAll="0"/>
    <pivotField showAll="0"/>
    <pivotField axis="axisRow" showAll="0">
      <items count="180">
        <item x="38"/>
        <item x="58"/>
        <item x="130"/>
        <item x="14"/>
        <item x="61"/>
        <item x="99"/>
        <item x="168"/>
        <item x="74"/>
        <item x="164"/>
        <item x="121"/>
        <item x="83"/>
        <item x="72"/>
        <item x="128"/>
        <item x="45"/>
        <item x="140"/>
        <item x="44"/>
        <item x="93"/>
        <item x="107"/>
        <item x="49"/>
        <item x="154"/>
        <item x="104"/>
        <item x="116"/>
        <item x="162"/>
        <item x="79"/>
        <item x="19"/>
        <item x="41"/>
        <item x="167"/>
        <item x="94"/>
        <item x="95"/>
        <item x="28"/>
        <item x="60"/>
        <item x="129"/>
        <item x="145"/>
        <item x="78"/>
        <item x="62"/>
        <item x="146"/>
        <item x="51"/>
        <item x="91"/>
        <item x="5"/>
        <item x="42"/>
        <item x="141"/>
        <item x="103"/>
        <item x="111"/>
        <item x="88"/>
        <item x="21"/>
        <item x="166"/>
        <item x="67"/>
        <item x="117"/>
        <item x="2"/>
        <item x="92"/>
        <item x="12"/>
        <item x="126"/>
        <item x="10"/>
        <item x="119"/>
        <item x="8"/>
        <item x="46"/>
        <item x="124"/>
        <item x="178"/>
        <item x="17"/>
        <item x="113"/>
        <item x="34"/>
        <item x="156"/>
        <item x="52"/>
        <item x="50"/>
        <item x="123"/>
        <item x="40"/>
        <item x="157"/>
        <item x="169"/>
        <item x="20"/>
        <item x="23"/>
        <item x="148"/>
        <item x="76"/>
        <item x="144"/>
        <item x="16"/>
        <item x="32"/>
        <item x="25"/>
        <item x="70"/>
        <item x="100"/>
        <item x="66"/>
        <item x="39"/>
        <item x="26"/>
        <item x="35"/>
        <item x="30"/>
        <item x="89"/>
        <item x="9"/>
        <item x="13"/>
        <item x="15"/>
        <item x="90"/>
        <item x="24"/>
        <item x="109"/>
        <item x="131"/>
        <item x="158"/>
        <item x="54"/>
        <item x="138"/>
        <item x="153"/>
        <item x="98"/>
        <item x="163"/>
        <item x="22"/>
        <item x="122"/>
        <item x="136"/>
        <item x="68"/>
        <item x="142"/>
        <item x="71"/>
        <item x="102"/>
        <item x="7"/>
        <item x="59"/>
        <item x="57"/>
        <item x="150"/>
        <item x="36"/>
        <item x="69"/>
        <item x="173"/>
        <item x="106"/>
        <item x="176"/>
        <item x="177"/>
        <item x="137"/>
        <item x="139"/>
        <item x="155"/>
        <item x="125"/>
        <item x="1"/>
        <item x="172"/>
        <item x="161"/>
        <item x="175"/>
        <item x="112"/>
        <item x="31"/>
        <item x="47"/>
        <item x="80"/>
        <item x="132"/>
        <item x="85"/>
        <item x="75"/>
        <item x="160"/>
        <item x="82"/>
        <item x="27"/>
        <item x="108"/>
        <item x="151"/>
        <item x="6"/>
        <item x="18"/>
        <item x="29"/>
        <item x="33"/>
        <item x="127"/>
        <item x="152"/>
        <item x="53"/>
        <item x="43"/>
        <item x="37"/>
        <item x="110"/>
        <item x="101"/>
        <item x="65"/>
        <item x="73"/>
        <item x="165"/>
        <item x="115"/>
        <item x="170"/>
        <item x="56"/>
        <item x="77"/>
        <item x="87"/>
        <item x="3"/>
        <item x="114"/>
        <item x="174"/>
        <item x="97"/>
        <item x="86"/>
        <item x="118"/>
        <item x="81"/>
        <item x="4"/>
        <item x="159"/>
        <item x="133"/>
        <item x="84"/>
        <item x="11"/>
        <item x="105"/>
        <item x="0"/>
        <item x="96"/>
        <item x="63"/>
        <item x="149"/>
        <item x="135"/>
        <item x="48"/>
        <item x="134"/>
        <item x="171"/>
        <item x="55"/>
        <item x="64"/>
        <item x="147"/>
        <item x="120"/>
        <item x="143"/>
        <item t="default"/>
      </items>
    </pivotField>
    <pivotField showAll="0"/>
    <pivotField dataField="1" showAll="0"/>
  </pivotFields>
  <rowFields count="1">
    <field x="3"/>
  </rowFields>
  <rowItems count="1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 t="grand">
      <x/>
    </i>
  </rowItems>
  <colItems count="1">
    <i/>
  </colItems>
  <dataFields count="1">
    <dataField name="Sum of FP_TotalRevenue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D6574-C006-43A8-88C4-4557D1FA6F29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186" firstHeaderRow="1" firstDataRow="1" firstDataCol="2"/>
  <pivotFields count="6">
    <pivotField axis="axisRow"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>
      <items count="180">
        <item x="70"/>
        <item x="31"/>
        <item x="129"/>
        <item x="115"/>
        <item x="141"/>
        <item x="0"/>
        <item x="152"/>
        <item x="174"/>
        <item x="30"/>
        <item x="12"/>
        <item x="165"/>
        <item x="111"/>
        <item x="104"/>
        <item x="170"/>
        <item x="73"/>
        <item x="100"/>
        <item x="175"/>
        <item x="112"/>
        <item x="69"/>
        <item x="51"/>
        <item x="130"/>
        <item x="137"/>
        <item x="138"/>
        <item x="71"/>
        <item x="78"/>
        <item x="106"/>
        <item x="98"/>
        <item x="63"/>
        <item x="95"/>
        <item x="80"/>
        <item x="46"/>
        <item x="72"/>
        <item x="16"/>
        <item x="77"/>
        <item x="116"/>
        <item x="135"/>
        <item x="56"/>
        <item x="146"/>
        <item x="109"/>
        <item x="126"/>
        <item x="66"/>
        <item x="38"/>
        <item x="9"/>
        <item x="62"/>
        <item x="117"/>
        <item x="142"/>
        <item x="5"/>
        <item x="48"/>
        <item x="25"/>
        <item x="15"/>
        <item x="1"/>
        <item x="89"/>
        <item x="18"/>
        <item x="42"/>
        <item x="96"/>
        <item x="101"/>
        <item x="166"/>
        <item x="76"/>
        <item x="29"/>
        <item x="11"/>
        <item x="177"/>
        <item x="27"/>
        <item x="168"/>
        <item x="133"/>
        <item x="147"/>
        <item x="13"/>
        <item x="52"/>
        <item x="178"/>
        <item x="151"/>
        <item x="43"/>
        <item x="113"/>
        <item x="136"/>
        <item x="74"/>
        <item x="23"/>
        <item x="173"/>
        <item x="93"/>
        <item x="172"/>
        <item x="124"/>
        <item x="159"/>
        <item x="64"/>
        <item x="84"/>
        <item x="99"/>
        <item x="118"/>
        <item x="156"/>
        <item x="164"/>
        <item x="131"/>
        <item x="24"/>
        <item x="17"/>
        <item x="68"/>
        <item x="114"/>
        <item x="55"/>
        <item x="127"/>
        <item x="145"/>
        <item x="125"/>
        <item x="92"/>
        <item x="19"/>
        <item x="162"/>
        <item x="39"/>
        <item x="171"/>
        <item x="47"/>
        <item x="20"/>
        <item x="50"/>
        <item x="108"/>
        <item x="110"/>
        <item x="154"/>
        <item x="140"/>
        <item x="7"/>
        <item x="167"/>
        <item x="103"/>
        <item x="91"/>
        <item x="6"/>
        <item x="161"/>
        <item x="54"/>
        <item x="65"/>
        <item x="45"/>
        <item x="79"/>
        <item x="58"/>
        <item x="132"/>
        <item x="122"/>
        <item x="87"/>
        <item x="144"/>
        <item x="14"/>
        <item x="105"/>
        <item x="4"/>
        <item x="155"/>
        <item x="82"/>
        <item x="41"/>
        <item x="81"/>
        <item x="102"/>
        <item x="157"/>
        <item x="94"/>
        <item x="37"/>
        <item x="34"/>
        <item x="26"/>
        <item x="32"/>
        <item x="163"/>
        <item x="85"/>
        <item x="158"/>
        <item x="119"/>
        <item x="120"/>
        <item x="97"/>
        <item x="57"/>
        <item x="148"/>
        <item x="139"/>
        <item x="22"/>
        <item x="21"/>
        <item x="90"/>
        <item x="40"/>
        <item x="8"/>
        <item x="143"/>
        <item x="121"/>
        <item x="67"/>
        <item x="61"/>
        <item x="86"/>
        <item x="128"/>
        <item x="150"/>
        <item x="83"/>
        <item x="176"/>
        <item x="10"/>
        <item x="2"/>
        <item x="35"/>
        <item x="53"/>
        <item x="153"/>
        <item x="3"/>
        <item x="44"/>
        <item x="75"/>
        <item x="107"/>
        <item x="59"/>
        <item x="169"/>
        <item x="123"/>
        <item x="149"/>
        <item x="33"/>
        <item x="160"/>
        <item x="88"/>
        <item x="36"/>
        <item x="28"/>
        <item x="49"/>
        <item x="60"/>
        <item x="134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0"/>
    <field x="2"/>
  </rowFields>
  <rowItems count="18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t="default">
      <x/>
    </i>
    <i>
      <x v="1"/>
      <x v="178"/>
    </i>
    <i t="default">
      <x v="1"/>
    </i>
    <i t="grand">
      <x/>
    </i>
  </rowItems>
  <colItems count="1">
    <i/>
  </colItems>
  <dataFields count="1">
    <dataField name="Sum of FP_TotalRevenue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C60541-F0D3-4E26-99A9-1C378C46BD66}" name="CountryTable" displayName="CountryTable" ref="A2:S226" totalsRowCount="1" headerRowDxfId="45" dataDxfId="44">
  <autoFilter ref="A2:S225" xr:uid="{60C60541-F0D3-4E26-99A9-1C378C46BD66}"/>
  <sortState xmlns:xlrd2="http://schemas.microsoft.com/office/spreadsheetml/2017/richdata2" ref="A4:S204">
    <sortCondition ref="B2:B225"/>
  </sortState>
  <tableColumns count="19">
    <tableColumn id="1" xr3:uid="{511DF052-D726-450D-9611-F9CE9DBD1CC1}" name="Country Code" totalsRowLabel=" Subtotal" dataDxfId="43" totalsRowDxfId="42"/>
    <tableColumn id="2" xr3:uid="{D4578D41-21F9-48FA-AE6F-6C83F4063636}" name="Country Name" dataDxfId="41" totalsRowDxfId="40"/>
    <tableColumn id="4" xr3:uid="{217CD9AF-9265-439C-A875-20F1D5EB1F61}" name="Region Name" totalsRowFunction="custom" dataDxfId="39" totalsRowDxfId="38">
      <totalsRowFormula>SUBTOTAL(109,C3:C225)</totalsRowFormula>
    </tableColumn>
    <tableColumn id="6" xr3:uid="{8E39CC86-C0D3-49C4-B622-588F628DF944}" name="Continent Name" dataDxfId="37" totalsRowDxfId="36"/>
    <tableColumn id="8" xr3:uid="{0C300D72-DAB5-477C-BDA1-B5F8FF048949}" name="Sherpa Rating_x000a_1=Dk Grn_x000a_2=Lt Grn_x000a_3=Yellow_x000a_4=Orange_x000a_0=unk" totalsRowFunction="custom" dataDxfId="35" totalsRowDxfId="34">
      <totalsRowFormula>SUBTOTAL(109,E3:E225)</totalsRowFormula>
    </tableColumn>
    <tableColumn id="7" xr3:uid="{B52A641C-DF1D-4951-8D1D-A283643084C1}" name="FP Searches Current Week" totalsRowFunction="custom" dataDxfId="33" totalsRowDxfId="32" dataCellStyle="Comma">
      <calculatedColumnFormula>IFERROR(VLOOKUP(CountryTable[[#This Row],[Country Code]],'CUBE Search'!$A$8:$F$222,5,0),0)</calculatedColumnFormula>
      <totalsRowFormula>SUBTOTAL(109,F3:F225)</totalsRowFormula>
    </tableColumn>
    <tableColumn id="21" xr3:uid="{D1D3377B-39CC-46F1-A164-4D302726EC8E}" name="FP Searches Previous Week" totalsRowFunction="custom" dataDxfId="31" totalsRowDxfId="30" dataCellStyle="Comma">
      <calculatedColumnFormula>IFERROR(VLOOKUP(CountryTable[[#This Row],[Country Code]],'CUBE Search'!$A$8:$F$222,3,0),0)</calculatedColumnFormula>
      <totalsRowFormula>SUBTOTAL(109,G3:G225)</totalsRowFormula>
    </tableColumn>
    <tableColumn id="19" xr3:uid="{9ACEC8D9-67CE-4256-AD0E-FBDB333AB0BD}" name="WoW Variance" totalsRowFunction="custom" dataDxfId="29" totalsRowDxfId="28" dataCellStyle="Comma">
      <calculatedColumnFormula>IFERROR(SUM(CountryTable[[#This Row],[FP Searches Current Week]]-CountryTable[[#This Row],[FP Searches Previous Week]])/CountryTable[[#This Row],[FP Searches Previous Week]],0)</calculatedColumnFormula>
      <totalsRowFormula>SUM(CountryTable[[#Totals],[FP Searches Current Week]]-CountryTable[[#Totals],[FP Searches Previous Week]])/CountryTable[[#Totals],[FP Searches Previous Week]]</totalsRowFormula>
    </tableColumn>
    <tableColumn id="16" xr3:uid="{9064C747-D977-48B2-A0E1-55E34F0982F3}" name="FP Destination as a % of total Searches" totalsRowFunction="custom" dataDxfId="27" totalsRowDxfId="26" dataCellStyle="Percent">
      <calculatedColumnFormula>F3/VLOOKUP("Grand Total",'CUBE Search'!$B$8:$F$300,4,0)</calculatedColumnFormula>
      <totalsRowFormula>SUBTOTAL(109,I3:I225)</totalsRowFormula>
    </tableColumn>
    <tableColumn id="9" xr3:uid="{BF6B38D1-9482-4167-A970-C9108BA800E9}" name="FP CR % Current Week (Search vs Bookings)" totalsRowFunction="average" dataDxfId="25" totalsRowDxfId="24">
      <calculatedColumnFormula>IFERROR(VLOOKUP(CountryTable[[#This Row],[Country Code]],'CUBE Search'!$A$8:$F$222,6,0),0)</calculatedColumnFormula>
    </tableColumn>
    <tableColumn id="13" xr3:uid="{6667D72D-3B14-4876-B19E-C55ECAC0ECFB}" name="FP CR % vs Previous Week" totalsRowFunction="average" dataDxfId="23" totalsRowDxfId="22" dataCellStyle="Percent">
      <calculatedColumnFormula>IFERROR(VLOOKUP($A3,'CUBE Search'!$A$8:$F$222,6,0)-VLOOKUP($A3,'CUBE Search'!$A$8:$F$221,4,0),0)</calculatedColumnFormula>
    </tableColumn>
    <tableColumn id="10" xr3:uid="{13896BBC-2D8A-4153-9FB7-ACDC486CCCD8}" name="FP Current Week Tickets" totalsRowFunction="sum" dataDxfId="21" totalsRowDxfId="20" dataCellStyle="Comma">
      <calculatedColumnFormula>IFERROR(VLOOKUP($A3,'CUBE Bkd'!$A$11:$G$221,6,0),0)</calculatedColumnFormula>
    </tableColumn>
    <tableColumn id="3" xr3:uid="{16040D9D-698A-4BB1-83E9-B3F519B8C9CA}" name="FP Previous Week" dataDxfId="19" totalsRowDxfId="18" dataCellStyle="Comma">
      <calculatedColumnFormula>IFERROR(VLOOKUP($A3,'CUBE Bkd'!$A$11:$G$221,5,0),0)</calculatedColumnFormula>
    </tableColumn>
    <tableColumn id="18" xr3:uid="{0DBFB43E-6A32-4647-B10E-A1A2277BAF2C}" name="CW tickets as % of Total Weekly Tickets" totalsRowFunction="sum" dataDxfId="17" totalsRowDxfId="16" dataCellStyle="Comma">
      <calculatedColumnFormula>L3/VLOOKUP("Grand Total",'CUBE Bkd'!$B$8:$F$300,5,0)</calculatedColumnFormula>
    </tableColumn>
    <tableColumn id="14" xr3:uid="{AFE0FA78-B6BB-4584-8A48-1A7219D2783D}" name="FP Tickets `21 indexed vs `19 - change to week" dataDxfId="15" totalsRowDxfId="14" dataCellStyle="Percent">
      <calculatedColumnFormula>IFERROR(SUM(CountryTable[[#This Row],[FP Current Week Tickets]]-VLOOKUP($A3,'CUBE Bkd'!$A$9:$E$220,4,0))/VLOOKUP($A3,'CUBE Bkd'!$A$9:$E$221,4,0),0)</calculatedColumnFormula>
    </tableColumn>
    <tableColumn id="11" xr3:uid="{2D32C86C-BAD7-4FAA-B772-2A89FE9B01D6}" name="MIDT Market PAX Current Week" totalsRowFunction="custom" dataDxfId="13" totalsRowDxfId="12" dataCellStyle="Comma">
      <calculatedColumnFormula>IFERROR(VLOOKUP($A3,'MIDT Weekly'!$A$3:$J$222,2,0),0)</calculatedColumnFormula>
      <totalsRowFormula>SUBTOTAL(109,P3:P225)</totalsRowFormula>
    </tableColumn>
    <tableColumn id="17" xr3:uid="{8C3423E9-3A88-46CC-94F2-5E27627C4320}" name="MIDT Variance Week over Week" totalsRowFunction="custom" dataDxfId="11" totalsRowDxfId="10" dataCellStyle="Percent">
      <calculatedColumnFormula>IFERROR(VLOOKUP($A3,'MIDT Weekly'!$A$3:$J$222,3,0),0)</calculatedColumnFormula>
      <totalsRowFormula>SUBTOTAL(109,Q3:Q225)</totalsRowFormula>
    </tableColumn>
    <tableColumn id="15" xr3:uid="{4A7A77DD-E92B-4984-A19A-A57D975D543C}" name="MIDT Market as a % of total" totalsRowFunction="custom" dataDxfId="9" totalsRowDxfId="8" dataCellStyle="Percent">
      <calculatedColumnFormula>CountryTable[[#This Row],[MIDT Market PAX Current Week]]/'MIDT Weekly'!$B$210</calculatedColumnFormula>
      <totalsRowFormula>SUBTOTAL(109,R3:R225)</totalsRowFormula>
    </tableColumn>
    <tableColumn id="20" xr3:uid="{F9FF0BEC-73E0-4901-843F-70DBA84F6DDF}" name="?? SEM Spend - MOAS" totalsRowFunction="custom" dataDxfId="7" totalsRowDxfId="6" dataCellStyle="Comma">
      <calculatedColumnFormula>VLOOKUP(A3,'SEM Revenue'!$H:$L,5,FALSE)</calculatedColumnFormula>
      <totalsRowFormula>SUBTOTAL(109,S3:S225)</totalsRow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B2D1-FD24-4515-A60D-D661C0CB271C}">
  <dimension ref="A1:P5307"/>
  <sheetViews>
    <sheetView topLeftCell="B202" workbookViewId="0">
      <selection activeCell="N12" sqref="N12"/>
    </sheetView>
  </sheetViews>
  <sheetFormatPr defaultColWidth="8.7265625" defaultRowHeight="14.5" x14ac:dyDescent="0.35"/>
  <cols>
    <col min="1" max="1" width="9.26953125" style="3" bestFit="1" customWidth="1"/>
    <col min="2" max="2" width="7.1796875" style="3" bestFit="1" customWidth="1"/>
    <col min="3" max="3" width="27.1796875" style="3" bestFit="1" customWidth="1"/>
    <col min="4" max="4" width="7.453125" style="3" bestFit="1" customWidth="1"/>
    <col min="5" max="5" width="15.26953125" style="3" bestFit="1" customWidth="1"/>
    <col min="6" max="6" width="9.81640625" style="3" bestFit="1" customWidth="1"/>
    <col min="7" max="7" width="25.1796875" style="3" bestFit="1" customWidth="1"/>
    <col min="8" max="8" width="5.7265625" style="3" bestFit="1" customWidth="1"/>
    <col min="9" max="9" width="11.453125" style="3" bestFit="1" customWidth="1"/>
    <col min="10" max="10" width="7.453125" style="3" bestFit="1" customWidth="1"/>
    <col min="11" max="11" width="11.7265625" style="3" bestFit="1" customWidth="1"/>
    <col min="12" max="13" width="8.7265625" style="3"/>
    <col min="14" max="14" width="14.453125" customWidth="1"/>
    <col min="15" max="15" width="25.1796875" style="3" bestFit="1" customWidth="1"/>
    <col min="16" max="16" width="9.81640625" style="3" bestFit="1" customWidth="1"/>
    <col min="17" max="16384" width="8.7265625" style="3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N1" s="27" t="s">
        <v>11</v>
      </c>
      <c r="O1" s="26" t="s">
        <v>6</v>
      </c>
      <c r="P1" s="26" t="s">
        <v>5</v>
      </c>
    </row>
    <row r="2" spans="1:16" x14ac:dyDescent="0.35">
      <c r="A2" s="3" t="s">
        <v>12</v>
      </c>
      <c r="B2" s="3" t="s">
        <v>12</v>
      </c>
      <c r="C2" s="3" t="s">
        <v>13</v>
      </c>
      <c r="D2" s="3" t="s">
        <v>14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18</v>
      </c>
      <c r="O2" s="3" t="s">
        <v>20</v>
      </c>
      <c r="P2" s="3" t="s">
        <v>21</v>
      </c>
    </row>
    <row r="3" spans="1:16" x14ac:dyDescent="0.35">
      <c r="A3" s="3" t="s">
        <v>22</v>
      </c>
      <c r="B3" s="3" t="s">
        <v>22</v>
      </c>
      <c r="C3" s="3" t="s">
        <v>23</v>
      </c>
      <c r="D3" s="3" t="s">
        <v>14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18</v>
      </c>
      <c r="O3" s="3" t="s">
        <v>24</v>
      </c>
      <c r="P3" s="3" t="s">
        <v>25</v>
      </c>
    </row>
    <row r="4" spans="1:16" x14ac:dyDescent="0.35">
      <c r="A4" s="3" t="s">
        <v>26</v>
      </c>
      <c r="B4" s="3" t="s">
        <v>27</v>
      </c>
      <c r="C4" s="3" t="s">
        <v>28</v>
      </c>
      <c r="D4" s="3" t="s">
        <v>14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18</v>
      </c>
      <c r="O4" s="3" t="s">
        <v>29</v>
      </c>
      <c r="P4" s="3" t="s">
        <v>30</v>
      </c>
    </row>
    <row r="5" spans="1:16" x14ac:dyDescent="0.35">
      <c r="A5" s="3" t="s">
        <v>31</v>
      </c>
      <c r="B5" s="3" t="s">
        <v>27</v>
      </c>
      <c r="C5" s="3" t="s">
        <v>28</v>
      </c>
      <c r="D5" s="3" t="s">
        <v>14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  <c r="K5" s="3" t="s">
        <v>18</v>
      </c>
      <c r="O5" s="3" t="s">
        <v>32</v>
      </c>
      <c r="P5" s="3" t="s">
        <v>19</v>
      </c>
    </row>
    <row r="6" spans="1:16" x14ac:dyDescent="0.35">
      <c r="A6" s="3" t="s">
        <v>33</v>
      </c>
      <c r="B6" s="3" t="s">
        <v>33</v>
      </c>
      <c r="C6" s="3" t="s">
        <v>34</v>
      </c>
      <c r="D6" s="3" t="s">
        <v>14</v>
      </c>
      <c r="E6" s="3" t="s">
        <v>14</v>
      </c>
      <c r="F6" s="3" t="s">
        <v>15</v>
      </c>
      <c r="G6" s="3" t="s">
        <v>16</v>
      </c>
      <c r="H6" s="3" t="s">
        <v>17</v>
      </c>
      <c r="I6" s="3" t="s">
        <v>18</v>
      </c>
      <c r="J6" s="3" t="s">
        <v>19</v>
      </c>
      <c r="K6" s="3" t="s">
        <v>18</v>
      </c>
      <c r="O6" s="3" t="s">
        <v>35</v>
      </c>
      <c r="P6" s="3" t="s">
        <v>36</v>
      </c>
    </row>
    <row r="7" spans="1:16" x14ac:dyDescent="0.35">
      <c r="A7" s="3" t="s">
        <v>27</v>
      </c>
      <c r="B7" s="3" t="s">
        <v>27</v>
      </c>
      <c r="C7" s="3" t="s">
        <v>28</v>
      </c>
      <c r="D7" s="3" t="s">
        <v>14</v>
      </c>
      <c r="E7" s="3" t="s">
        <v>14</v>
      </c>
      <c r="F7" s="3" t="s">
        <v>15</v>
      </c>
      <c r="G7" s="3" t="s">
        <v>16</v>
      </c>
      <c r="H7" s="3" t="s">
        <v>17</v>
      </c>
      <c r="I7" s="3" t="s">
        <v>18</v>
      </c>
      <c r="J7" s="3" t="s">
        <v>19</v>
      </c>
      <c r="K7" s="3" t="s">
        <v>18</v>
      </c>
      <c r="O7" s="3" t="s">
        <v>37</v>
      </c>
      <c r="P7" s="3" t="s">
        <v>38</v>
      </c>
    </row>
    <row r="8" spans="1:16" x14ac:dyDescent="0.35">
      <c r="A8" s="3" t="s">
        <v>39</v>
      </c>
      <c r="B8" s="3" t="s">
        <v>39</v>
      </c>
      <c r="C8" s="3" t="s">
        <v>40</v>
      </c>
      <c r="D8" s="3" t="s">
        <v>14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3" t="s">
        <v>18</v>
      </c>
      <c r="O8" s="3" t="s">
        <v>41</v>
      </c>
      <c r="P8" s="3" t="s">
        <v>42</v>
      </c>
    </row>
    <row r="9" spans="1:16" x14ac:dyDescent="0.35">
      <c r="A9" s="3" t="s">
        <v>43</v>
      </c>
      <c r="B9" s="3" t="s">
        <v>43</v>
      </c>
      <c r="C9" s="3" t="s">
        <v>44</v>
      </c>
      <c r="D9" s="3" t="s">
        <v>14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18</v>
      </c>
      <c r="O9" s="3" t="s">
        <v>45</v>
      </c>
      <c r="P9" s="3" t="s">
        <v>46</v>
      </c>
    </row>
    <row r="10" spans="1:16" x14ac:dyDescent="0.35">
      <c r="A10" s="3" t="s">
        <v>47</v>
      </c>
      <c r="B10" s="3" t="s">
        <v>47</v>
      </c>
      <c r="C10" s="3" t="s">
        <v>48</v>
      </c>
      <c r="D10" s="3" t="s">
        <v>14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3" t="s">
        <v>18</v>
      </c>
      <c r="O10" s="3" t="s">
        <v>49</v>
      </c>
      <c r="P10" s="3" t="s">
        <v>50</v>
      </c>
    </row>
    <row r="11" spans="1:16" x14ac:dyDescent="0.35">
      <c r="A11" s="3" t="s">
        <v>51</v>
      </c>
      <c r="B11" s="3" t="s">
        <v>51</v>
      </c>
      <c r="C11" s="3" t="s">
        <v>52</v>
      </c>
      <c r="D11" s="3" t="s">
        <v>14</v>
      </c>
      <c r="E11" s="3" t="s">
        <v>14</v>
      </c>
      <c r="F11" s="3" t="s">
        <v>15</v>
      </c>
      <c r="G11" s="3" t="s">
        <v>16</v>
      </c>
      <c r="H11" s="3" t="s">
        <v>17</v>
      </c>
      <c r="I11" s="3" t="s">
        <v>18</v>
      </c>
      <c r="J11" s="3" t="s">
        <v>19</v>
      </c>
      <c r="K11" s="3" t="s">
        <v>18</v>
      </c>
      <c r="O11" s="3" t="s">
        <v>53</v>
      </c>
      <c r="P11" s="3" t="s">
        <v>54</v>
      </c>
    </row>
    <row r="12" spans="1:16" x14ac:dyDescent="0.35">
      <c r="A12" s="3" t="s">
        <v>55</v>
      </c>
      <c r="B12" s="3" t="s">
        <v>55</v>
      </c>
      <c r="C12" s="3" t="s">
        <v>56</v>
      </c>
      <c r="D12" s="3" t="s">
        <v>14</v>
      </c>
      <c r="E12" s="3" t="s">
        <v>14</v>
      </c>
      <c r="F12" s="3" t="s">
        <v>15</v>
      </c>
      <c r="G12" s="3" t="s">
        <v>16</v>
      </c>
      <c r="H12" s="3" t="s">
        <v>17</v>
      </c>
      <c r="I12" s="3" t="s">
        <v>18</v>
      </c>
      <c r="J12" s="3" t="s">
        <v>19</v>
      </c>
      <c r="K12" s="3" t="s">
        <v>18</v>
      </c>
      <c r="O12" s="3" t="s">
        <v>57</v>
      </c>
      <c r="P12" s="3" t="s">
        <v>58</v>
      </c>
    </row>
    <row r="13" spans="1:16" x14ac:dyDescent="0.35">
      <c r="A13" s="3" t="s">
        <v>59</v>
      </c>
      <c r="B13" s="3" t="s">
        <v>59</v>
      </c>
      <c r="C13" s="3" t="s">
        <v>23</v>
      </c>
      <c r="D13" s="3" t="s">
        <v>14</v>
      </c>
      <c r="E13" s="3" t="s">
        <v>14</v>
      </c>
      <c r="F13" s="3" t="s">
        <v>15</v>
      </c>
      <c r="G13" s="3" t="s">
        <v>16</v>
      </c>
      <c r="H13" s="3" t="s">
        <v>17</v>
      </c>
      <c r="I13" s="3" t="s">
        <v>18</v>
      </c>
      <c r="J13" s="3" t="s">
        <v>19</v>
      </c>
      <c r="K13" s="3" t="s">
        <v>18</v>
      </c>
      <c r="O13" s="3" t="s">
        <v>60</v>
      </c>
      <c r="P13" s="3" t="s">
        <v>61</v>
      </c>
    </row>
    <row r="14" spans="1:16" x14ac:dyDescent="0.35">
      <c r="A14" s="3" t="s">
        <v>62</v>
      </c>
      <c r="B14" s="3" t="s">
        <v>62</v>
      </c>
      <c r="C14" s="3" t="s">
        <v>63</v>
      </c>
      <c r="D14" s="3" t="s">
        <v>14</v>
      </c>
      <c r="E14" s="3" t="s">
        <v>14</v>
      </c>
      <c r="F14" s="3" t="s">
        <v>21</v>
      </c>
      <c r="G14" s="3" t="s">
        <v>20</v>
      </c>
      <c r="H14" s="3" t="s">
        <v>17</v>
      </c>
      <c r="I14" s="3" t="s">
        <v>18</v>
      </c>
      <c r="J14" s="3" t="s">
        <v>14</v>
      </c>
      <c r="K14" s="3" t="s">
        <v>14</v>
      </c>
      <c r="O14" s="3" t="s">
        <v>64</v>
      </c>
      <c r="P14" s="3" t="s">
        <v>65</v>
      </c>
    </row>
    <row r="15" spans="1:16" x14ac:dyDescent="0.35">
      <c r="A15" s="3" t="s">
        <v>66</v>
      </c>
      <c r="B15" s="3" t="s">
        <v>66</v>
      </c>
      <c r="C15" s="3" t="s">
        <v>67</v>
      </c>
      <c r="D15" s="3" t="s">
        <v>14</v>
      </c>
      <c r="E15" s="3" t="s">
        <v>14</v>
      </c>
      <c r="F15" s="3" t="s">
        <v>21</v>
      </c>
      <c r="G15" s="3" t="s">
        <v>20</v>
      </c>
      <c r="H15" s="3" t="s">
        <v>17</v>
      </c>
      <c r="I15" s="3" t="s">
        <v>18</v>
      </c>
      <c r="J15" s="3" t="s">
        <v>14</v>
      </c>
      <c r="K15" s="3" t="s">
        <v>14</v>
      </c>
      <c r="O15" s="3" t="s">
        <v>68</v>
      </c>
      <c r="P15" s="3" t="s">
        <v>69</v>
      </c>
    </row>
    <row r="16" spans="1:16" x14ac:dyDescent="0.35">
      <c r="A16" s="3" t="s">
        <v>70</v>
      </c>
      <c r="B16" s="3" t="s">
        <v>70</v>
      </c>
      <c r="C16" s="3" t="s">
        <v>71</v>
      </c>
      <c r="D16" s="3" t="s">
        <v>14</v>
      </c>
      <c r="E16" s="3" t="s">
        <v>14</v>
      </c>
      <c r="F16" s="3" t="s">
        <v>21</v>
      </c>
      <c r="G16" s="3" t="s">
        <v>20</v>
      </c>
      <c r="H16" s="3" t="s">
        <v>17</v>
      </c>
      <c r="I16" s="3" t="s">
        <v>18</v>
      </c>
      <c r="J16" s="3" t="s">
        <v>14</v>
      </c>
      <c r="K16" s="3" t="s">
        <v>14</v>
      </c>
      <c r="O16" s="3" t="s">
        <v>72</v>
      </c>
      <c r="P16" s="3" t="s">
        <v>73</v>
      </c>
    </row>
    <row r="17" spans="1:16" x14ac:dyDescent="0.35">
      <c r="A17" s="3" t="s">
        <v>74</v>
      </c>
      <c r="B17" s="3" t="s">
        <v>74</v>
      </c>
      <c r="C17" s="3" t="s">
        <v>75</v>
      </c>
      <c r="D17" s="3" t="s">
        <v>14</v>
      </c>
      <c r="E17" s="3" t="s">
        <v>14</v>
      </c>
      <c r="F17" s="3" t="s">
        <v>42</v>
      </c>
      <c r="G17" s="3" t="s">
        <v>41</v>
      </c>
      <c r="H17" s="3" t="s">
        <v>76</v>
      </c>
      <c r="I17" s="3" t="s">
        <v>77</v>
      </c>
      <c r="J17" s="3" t="s">
        <v>78</v>
      </c>
      <c r="K17" s="3" t="s">
        <v>79</v>
      </c>
      <c r="O17" s="3" t="s">
        <v>80</v>
      </c>
      <c r="P17" s="3" t="s">
        <v>81</v>
      </c>
    </row>
    <row r="18" spans="1:16" x14ac:dyDescent="0.35">
      <c r="A18" s="3" t="s">
        <v>82</v>
      </c>
      <c r="B18" s="3" t="s">
        <v>82</v>
      </c>
      <c r="C18" s="3" t="s">
        <v>83</v>
      </c>
      <c r="D18" s="3" t="s">
        <v>14</v>
      </c>
      <c r="E18" s="3" t="s">
        <v>14</v>
      </c>
      <c r="F18" s="3" t="s">
        <v>42</v>
      </c>
      <c r="G18" s="3" t="s">
        <v>41</v>
      </c>
      <c r="H18" s="3" t="s">
        <v>76</v>
      </c>
      <c r="I18" s="3" t="s">
        <v>77</v>
      </c>
      <c r="J18" s="3" t="s">
        <v>78</v>
      </c>
      <c r="K18" s="3" t="s">
        <v>79</v>
      </c>
      <c r="O18" s="3" t="s">
        <v>84</v>
      </c>
      <c r="P18" s="3" t="s">
        <v>85</v>
      </c>
    </row>
    <row r="19" spans="1:16" x14ac:dyDescent="0.35">
      <c r="A19" s="3" t="s">
        <v>86</v>
      </c>
      <c r="B19" s="3" t="s">
        <v>86</v>
      </c>
      <c r="C19" s="3" t="s">
        <v>37</v>
      </c>
      <c r="D19" s="3" t="s">
        <v>14</v>
      </c>
      <c r="E19" s="3" t="s">
        <v>14</v>
      </c>
      <c r="F19" s="3" t="s">
        <v>38</v>
      </c>
      <c r="G19" s="3" t="s">
        <v>37</v>
      </c>
      <c r="H19" s="3" t="s">
        <v>76</v>
      </c>
      <c r="I19" s="3" t="s">
        <v>77</v>
      </c>
      <c r="J19" s="3" t="s">
        <v>78</v>
      </c>
      <c r="K19" s="3" t="s">
        <v>79</v>
      </c>
      <c r="O19" s="3" t="s">
        <v>87</v>
      </c>
      <c r="P19" s="3" t="s">
        <v>88</v>
      </c>
    </row>
    <row r="20" spans="1:16" x14ac:dyDescent="0.35">
      <c r="A20" s="3" t="s">
        <v>89</v>
      </c>
      <c r="B20" s="3" t="s">
        <v>89</v>
      </c>
      <c r="C20" s="3" t="s">
        <v>90</v>
      </c>
      <c r="D20" s="3" t="s">
        <v>91</v>
      </c>
      <c r="E20" s="3" t="s">
        <v>14</v>
      </c>
      <c r="F20" s="3" t="s">
        <v>25</v>
      </c>
      <c r="G20" s="3" t="s">
        <v>24</v>
      </c>
      <c r="H20" s="3" t="s">
        <v>92</v>
      </c>
      <c r="I20" s="3" t="s">
        <v>93</v>
      </c>
      <c r="J20" s="3" t="s">
        <v>94</v>
      </c>
      <c r="K20" s="3" t="s">
        <v>93</v>
      </c>
      <c r="O20" s="3" t="s">
        <v>95</v>
      </c>
      <c r="P20" s="3" t="s">
        <v>96</v>
      </c>
    </row>
    <row r="21" spans="1:16" x14ac:dyDescent="0.35">
      <c r="A21" s="3" t="s">
        <v>97</v>
      </c>
      <c r="B21" s="3" t="s">
        <v>97</v>
      </c>
      <c r="C21" s="3" t="s">
        <v>98</v>
      </c>
      <c r="D21" s="3" t="s">
        <v>14</v>
      </c>
      <c r="E21" s="3" t="s">
        <v>14</v>
      </c>
      <c r="F21" s="3" t="s">
        <v>25</v>
      </c>
      <c r="G21" s="3" t="s">
        <v>24</v>
      </c>
      <c r="H21" s="3" t="s">
        <v>92</v>
      </c>
      <c r="I21" s="3" t="s">
        <v>93</v>
      </c>
      <c r="J21" s="3" t="s">
        <v>94</v>
      </c>
      <c r="K21" s="3" t="s">
        <v>93</v>
      </c>
      <c r="O21" s="3" t="s">
        <v>99</v>
      </c>
      <c r="P21" s="3" t="s">
        <v>100</v>
      </c>
    </row>
    <row r="22" spans="1:16" x14ac:dyDescent="0.35">
      <c r="A22" s="3" t="s">
        <v>101</v>
      </c>
      <c r="B22" s="3" t="s">
        <v>101</v>
      </c>
      <c r="C22" s="3" t="s">
        <v>102</v>
      </c>
      <c r="D22" s="3" t="s">
        <v>14</v>
      </c>
      <c r="E22" s="3" t="s">
        <v>14</v>
      </c>
      <c r="F22" s="3" t="s">
        <v>50</v>
      </c>
      <c r="G22" s="3" t="s">
        <v>49</v>
      </c>
      <c r="H22" s="3" t="s">
        <v>92</v>
      </c>
      <c r="I22" s="3" t="s">
        <v>93</v>
      </c>
      <c r="J22" s="3" t="s">
        <v>19</v>
      </c>
      <c r="K22" s="3" t="s">
        <v>18</v>
      </c>
      <c r="O22" s="3" t="s">
        <v>103</v>
      </c>
      <c r="P22" s="3" t="s">
        <v>104</v>
      </c>
    </row>
    <row r="23" spans="1:16" x14ac:dyDescent="0.35">
      <c r="A23" s="3" t="s">
        <v>105</v>
      </c>
      <c r="B23" s="3" t="s">
        <v>105</v>
      </c>
      <c r="C23" s="3" t="s">
        <v>106</v>
      </c>
      <c r="D23" s="3" t="s">
        <v>14</v>
      </c>
      <c r="E23" s="3" t="s">
        <v>14</v>
      </c>
      <c r="F23" s="3" t="s">
        <v>50</v>
      </c>
      <c r="G23" s="3" t="s">
        <v>49</v>
      </c>
      <c r="H23" s="3" t="s">
        <v>92</v>
      </c>
      <c r="I23" s="3" t="s">
        <v>93</v>
      </c>
      <c r="J23" s="3" t="s">
        <v>19</v>
      </c>
      <c r="K23" s="3" t="s">
        <v>18</v>
      </c>
      <c r="O23" s="3" t="s">
        <v>107</v>
      </c>
      <c r="P23" s="3" t="s">
        <v>108</v>
      </c>
    </row>
    <row r="24" spans="1:16" x14ac:dyDescent="0.35">
      <c r="A24" s="3" t="s">
        <v>109</v>
      </c>
      <c r="B24" s="3" t="s">
        <v>109</v>
      </c>
      <c r="C24" s="3" t="s">
        <v>110</v>
      </c>
      <c r="D24" s="3" t="s">
        <v>14</v>
      </c>
      <c r="E24" s="3" t="s">
        <v>14</v>
      </c>
      <c r="F24" s="3" t="s">
        <v>111</v>
      </c>
      <c r="G24" s="3" t="s">
        <v>112</v>
      </c>
      <c r="H24" s="3" t="s">
        <v>76</v>
      </c>
      <c r="I24" s="3" t="s">
        <v>77</v>
      </c>
      <c r="J24" s="3" t="s">
        <v>78</v>
      </c>
      <c r="K24" s="3" t="s">
        <v>79</v>
      </c>
      <c r="O24" s="3" t="s">
        <v>113</v>
      </c>
      <c r="P24" s="3" t="s">
        <v>114</v>
      </c>
    </row>
    <row r="25" spans="1:16" x14ac:dyDescent="0.35">
      <c r="A25" s="3" t="s">
        <v>115</v>
      </c>
      <c r="B25" s="3" t="s">
        <v>115</v>
      </c>
      <c r="C25" s="3" t="s">
        <v>116</v>
      </c>
      <c r="D25" s="3" t="s">
        <v>14</v>
      </c>
      <c r="E25" s="3" t="s">
        <v>14</v>
      </c>
      <c r="F25" s="3" t="s">
        <v>111</v>
      </c>
      <c r="G25" s="3" t="s">
        <v>112</v>
      </c>
      <c r="H25" s="3" t="s">
        <v>76</v>
      </c>
      <c r="I25" s="3" t="s">
        <v>77</v>
      </c>
      <c r="J25" s="3" t="s">
        <v>78</v>
      </c>
      <c r="K25" s="3" t="s">
        <v>79</v>
      </c>
      <c r="O25" s="3" t="s">
        <v>117</v>
      </c>
      <c r="P25" s="3" t="s">
        <v>118</v>
      </c>
    </row>
    <row r="26" spans="1:16" x14ac:dyDescent="0.35">
      <c r="A26" s="3" t="s">
        <v>119</v>
      </c>
      <c r="B26" s="3" t="s">
        <v>119</v>
      </c>
      <c r="C26" s="3" t="s">
        <v>120</v>
      </c>
      <c r="D26" s="3" t="s">
        <v>14</v>
      </c>
      <c r="E26" s="3" t="s">
        <v>14</v>
      </c>
      <c r="F26" s="3" t="s">
        <v>111</v>
      </c>
      <c r="G26" s="3" t="s">
        <v>112</v>
      </c>
      <c r="H26" s="3" t="s">
        <v>76</v>
      </c>
      <c r="I26" s="3" t="s">
        <v>77</v>
      </c>
      <c r="J26" s="3" t="s">
        <v>78</v>
      </c>
      <c r="K26" s="3" t="s">
        <v>79</v>
      </c>
      <c r="O26" s="3" t="s">
        <v>121</v>
      </c>
      <c r="P26" s="3" t="s">
        <v>122</v>
      </c>
    </row>
    <row r="27" spans="1:16" x14ac:dyDescent="0.35">
      <c r="A27" s="3" t="s">
        <v>123</v>
      </c>
      <c r="B27" s="3" t="s">
        <v>123</v>
      </c>
      <c r="C27" s="3" t="s">
        <v>124</v>
      </c>
      <c r="D27" s="3" t="s">
        <v>14</v>
      </c>
      <c r="E27" s="3" t="s">
        <v>14</v>
      </c>
      <c r="F27" s="3" t="s">
        <v>111</v>
      </c>
      <c r="G27" s="3" t="s">
        <v>112</v>
      </c>
      <c r="H27" s="3" t="s">
        <v>76</v>
      </c>
      <c r="I27" s="3" t="s">
        <v>77</v>
      </c>
      <c r="J27" s="3" t="s">
        <v>78</v>
      </c>
      <c r="K27" s="3" t="s">
        <v>79</v>
      </c>
      <c r="O27" s="3" t="s">
        <v>125</v>
      </c>
      <c r="P27" s="3" t="s">
        <v>126</v>
      </c>
    </row>
    <row r="28" spans="1:16" x14ac:dyDescent="0.35">
      <c r="A28" s="3" t="s">
        <v>127</v>
      </c>
      <c r="B28" s="3" t="s">
        <v>127</v>
      </c>
      <c r="C28" s="3" t="s">
        <v>128</v>
      </c>
      <c r="D28" s="3" t="s">
        <v>14</v>
      </c>
      <c r="E28" s="3" t="s">
        <v>14</v>
      </c>
      <c r="F28" s="3" t="s">
        <v>111</v>
      </c>
      <c r="G28" s="3" t="s">
        <v>112</v>
      </c>
      <c r="H28" s="3" t="s">
        <v>76</v>
      </c>
      <c r="I28" s="3" t="s">
        <v>77</v>
      </c>
      <c r="J28" s="3" t="s">
        <v>78</v>
      </c>
      <c r="K28" s="3" t="s">
        <v>79</v>
      </c>
      <c r="O28" s="3" t="s">
        <v>129</v>
      </c>
      <c r="P28" s="3" t="s">
        <v>130</v>
      </c>
    </row>
    <row r="29" spans="1:16" x14ac:dyDescent="0.35">
      <c r="A29" s="3" t="s">
        <v>131</v>
      </c>
      <c r="B29" s="3" t="s">
        <v>131</v>
      </c>
      <c r="C29" s="3" t="s">
        <v>132</v>
      </c>
      <c r="D29" s="3" t="s">
        <v>14</v>
      </c>
      <c r="E29" s="3" t="s">
        <v>14</v>
      </c>
      <c r="F29" s="3" t="s">
        <v>36</v>
      </c>
      <c r="G29" s="3" t="s">
        <v>35</v>
      </c>
      <c r="H29" s="3" t="s">
        <v>133</v>
      </c>
      <c r="I29" s="3" t="s">
        <v>134</v>
      </c>
      <c r="J29" s="3" t="s">
        <v>21</v>
      </c>
      <c r="K29" s="3" t="s">
        <v>134</v>
      </c>
      <c r="O29" s="3" t="s">
        <v>135</v>
      </c>
      <c r="P29" s="3" t="s">
        <v>136</v>
      </c>
    </row>
    <row r="30" spans="1:16" x14ac:dyDescent="0.35">
      <c r="A30" s="3" t="s">
        <v>137</v>
      </c>
      <c r="B30" s="3" t="s">
        <v>137</v>
      </c>
      <c r="C30" s="3" t="s">
        <v>138</v>
      </c>
      <c r="D30" s="3" t="s">
        <v>14</v>
      </c>
      <c r="E30" s="3" t="s">
        <v>14</v>
      </c>
      <c r="F30" s="3" t="s">
        <v>36</v>
      </c>
      <c r="G30" s="3" t="s">
        <v>35</v>
      </c>
      <c r="H30" s="3" t="s">
        <v>133</v>
      </c>
      <c r="I30" s="3" t="s">
        <v>134</v>
      </c>
      <c r="J30" s="3" t="s">
        <v>21</v>
      </c>
      <c r="K30" s="3" t="s">
        <v>134</v>
      </c>
      <c r="O30" s="3" t="s">
        <v>139</v>
      </c>
      <c r="P30" s="3" t="s">
        <v>140</v>
      </c>
    </row>
    <row r="31" spans="1:16" x14ac:dyDescent="0.35">
      <c r="A31" s="3" t="s">
        <v>141</v>
      </c>
      <c r="B31" s="3" t="s">
        <v>141</v>
      </c>
      <c r="C31" s="3" t="s">
        <v>142</v>
      </c>
      <c r="D31" s="3" t="s">
        <v>14</v>
      </c>
      <c r="E31" s="3" t="s">
        <v>14</v>
      </c>
      <c r="F31" s="3" t="s">
        <v>36</v>
      </c>
      <c r="G31" s="3" t="s">
        <v>35</v>
      </c>
      <c r="H31" s="3" t="s">
        <v>133</v>
      </c>
      <c r="I31" s="3" t="s">
        <v>134</v>
      </c>
      <c r="J31" s="3" t="s">
        <v>21</v>
      </c>
      <c r="K31" s="3" t="s">
        <v>134</v>
      </c>
      <c r="O31" s="3" t="s">
        <v>143</v>
      </c>
      <c r="P31" s="3" t="s">
        <v>144</v>
      </c>
    </row>
    <row r="32" spans="1:16" x14ac:dyDescent="0.35">
      <c r="A32" s="3" t="s">
        <v>145</v>
      </c>
      <c r="B32" s="3" t="s">
        <v>145</v>
      </c>
      <c r="C32" s="3" t="s">
        <v>146</v>
      </c>
      <c r="D32" s="3" t="s">
        <v>14</v>
      </c>
      <c r="E32" s="3" t="s">
        <v>14</v>
      </c>
      <c r="F32" s="3" t="s">
        <v>36</v>
      </c>
      <c r="G32" s="3" t="s">
        <v>35</v>
      </c>
      <c r="H32" s="3" t="s">
        <v>133</v>
      </c>
      <c r="I32" s="3" t="s">
        <v>134</v>
      </c>
      <c r="J32" s="3" t="s">
        <v>21</v>
      </c>
      <c r="K32" s="3" t="s">
        <v>134</v>
      </c>
      <c r="O32" s="3" t="s">
        <v>147</v>
      </c>
      <c r="P32" s="3" t="s">
        <v>148</v>
      </c>
    </row>
    <row r="33" spans="1:16" x14ac:dyDescent="0.35">
      <c r="A33" s="3" t="s">
        <v>149</v>
      </c>
      <c r="B33" s="3" t="s">
        <v>149</v>
      </c>
      <c r="C33" s="3" t="s">
        <v>150</v>
      </c>
      <c r="D33" s="3" t="s">
        <v>14</v>
      </c>
      <c r="E33" s="3" t="s">
        <v>14</v>
      </c>
      <c r="F33" s="3" t="s">
        <v>36</v>
      </c>
      <c r="G33" s="3" t="s">
        <v>35</v>
      </c>
      <c r="H33" s="3" t="s">
        <v>133</v>
      </c>
      <c r="I33" s="3" t="s">
        <v>134</v>
      </c>
      <c r="J33" s="3" t="s">
        <v>21</v>
      </c>
      <c r="K33" s="3" t="s">
        <v>134</v>
      </c>
      <c r="O33" s="3" t="s">
        <v>151</v>
      </c>
      <c r="P33" s="3" t="s">
        <v>152</v>
      </c>
    </row>
    <row r="34" spans="1:16" x14ac:dyDescent="0.35">
      <c r="A34" s="3" t="s">
        <v>153</v>
      </c>
      <c r="B34" s="3" t="s">
        <v>153</v>
      </c>
      <c r="C34" s="3" t="s">
        <v>154</v>
      </c>
      <c r="D34" s="3" t="s">
        <v>14</v>
      </c>
      <c r="E34" s="3" t="s">
        <v>14</v>
      </c>
      <c r="F34" s="3" t="s">
        <v>36</v>
      </c>
      <c r="G34" s="3" t="s">
        <v>35</v>
      </c>
      <c r="H34" s="3" t="s">
        <v>133</v>
      </c>
      <c r="I34" s="3" t="s">
        <v>134</v>
      </c>
      <c r="J34" s="3" t="s">
        <v>21</v>
      </c>
      <c r="K34" s="3" t="s">
        <v>134</v>
      </c>
      <c r="O34" s="3" t="s">
        <v>155</v>
      </c>
      <c r="P34" s="3" t="s">
        <v>156</v>
      </c>
    </row>
    <row r="35" spans="1:16" x14ac:dyDescent="0.35">
      <c r="A35" s="3" t="s">
        <v>157</v>
      </c>
      <c r="B35" s="3" t="s">
        <v>157</v>
      </c>
      <c r="C35" s="3" t="s">
        <v>158</v>
      </c>
      <c r="D35" s="3" t="s">
        <v>14</v>
      </c>
      <c r="E35" s="3" t="s">
        <v>14</v>
      </c>
      <c r="F35" s="3" t="s">
        <v>36</v>
      </c>
      <c r="G35" s="3" t="s">
        <v>35</v>
      </c>
      <c r="H35" s="3" t="s">
        <v>133</v>
      </c>
      <c r="I35" s="3" t="s">
        <v>134</v>
      </c>
      <c r="J35" s="3" t="s">
        <v>21</v>
      </c>
      <c r="K35" s="3" t="s">
        <v>134</v>
      </c>
      <c r="O35" s="3" t="s">
        <v>159</v>
      </c>
      <c r="P35" s="3" t="s">
        <v>160</v>
      </c>
    </row>
    <row r="36" spans="1:16" x14ac:dyDescent="0.35">
      <c r="A36" s="3" t="s">
        <v>161</v>
      </c>
      <c r="B36" s="3" t="s">
        <v>161</v>
      </c>
      <c r="C36" s="3" t="s">
        <v>162</v>
      </c>
      <c r="D36" s="3" t="s">
        <v>14</v>
      </c>
      <c r="E36" s="3" t="s">
        <v>14</v>
      </c>
      <c r="F36" s="3" t="s">
        <v>36</v>
      </c>
      <c r="G36" s="3" t="s">
        <v>35</v>
      </c>
      <c r="H36" s="3" t="s">
        <v>133</v>
      </c>
      <c r="I36" s="3" t="s">
        <v>134</v>
      </c>
      <c r="J36" s="3" t="s">
        <v>21</v>
      </c>
      <c r="K36" s="3" t="s">
        <v>134</v>
      </c>
      <c r="O36" s="3" t="s">
        <v>163</v>
      </c>
      <c r="P36" s="3" t="s">
        <v>164</v>
      </c>
    </row>
    <row r="37" spans="1:16" x14ac:dyDescent="0.35">
      <c r="A37" s="3" t="s">
        <v>165</v>
      </c>
      <c r="B37" s="3" t="s">
        <v>165</v>
      </c>
      <c r="C37" s="3" t="s">
        <v>166</v>
      </c>
      <c r="D37" s="3" t="s">
        <v>14</v>
      </c>
      <c r="E37" s="3" t="s">
        <v>14</v>
      </c>
      <c r="F37" s="3" t="s">
        <v>36</v>
      </c>
      <c r="G37" s="3" t="s">
        <v>35</v>
      </c>
      <c r="H37" s="3" t="s">
        <v>133</v>
      </c>
      <c r="I37" s="3" t="s">
        <v>134</v>
      </c>
      <c r="J37" s="3" t="s">
        <v>21</v>
      </c>
      <c r="K37" s="3" t="s">
        <v>134</v>
      </c>
      <c r="O37" s="3" t="s">
        <v>167</v>
      </c>
      <c r="P37" s="3" t="s">
        <v>168</v>
      </c>
    </row>
    <row r="38" spans="1:16" x14ac:dyDescent="0.35">
      <c r="A38" s="3" t="s">
        <v>169</v>
      </c>
      <c r="B38" s="3" t="s">
        <v>169</v>
      </c>
      <c r="C38" s="3" t="s">
        <v>170</v>
      </c>
      <c r="D38" s="3" t="s">
        <v>14</v>
      </c>
      <c r="E38" s="3" t="s">
        <v>14</v>
      </c>
      <c r="F38" s="3" t="s">
        <v>36</v>
      </c>
      <c r="G38" s="3" t="s">
        <v>35</v>
      </c>
      <c r="H38" s="3" t="s">
        <v>133</v>
      </c>
      <c r="I38" s="3" t="s">
        <v>134</v>
      </c>
      <c r="J38" s="3" t="s">
        <v>21</v>
      </c>
      <c r="K38" s="3" t="s">
        <v>134</v>
      </c>
      <c r="O38" s="3" t="s">
        <v>171</v>
      </c>
      <c r="P38" s="3" t="s">
        <v>172</v>
      </c>
    </row>
    <row r="39" spans="1:16" x14ac:dyDescent="0.35">
      <c r="A39" s="3" t="s">
        <v>173</v>
      </c>
      <c r="B39" s="3" t="s">
        <v>173</v>
      </c>
      <c r="C39" s="3" t="s">
        <v>174</v>
      </c>
      <c r="D39" s="3" t="s">
        <v>14</v>
      </c>
      <c r="E39" s="3" t="s">
        <v>14</v>
      </c>
      <c r="F39" s="3" t="s">
        <v>36</v>
      </c>
      <c r="G39" s="3" t="s">
        <v>35</v>
      </c>
      <c r="H39" s="3" t="s">
        <v>133</v>
      </c>
      <c r="I39" s="3" t="s">
        <v>134</v>
      </c>
      <c r="J39" s="3" t="s">
        <v>21</v>
      </c>
      <c r="K39" s="3" t="s">
        <v>134</v>
      </c>
      <c r="O39" s="3" t="s">
        <v>175</v>
      </c>
      <c r="P39" s="3" t="s">
        <v>176</v>
      </c>
    </row>
    <row r="40" spans="1:16" x14ac:dyDescent="0.35">
      <c r="A40" s="3" t="s">
        <v>177</v>
      </c>
      <c r="B40" s="3" t="s">
        <v>177</v>
      </c>
      <c r="C40" s="3" t="s">
        <v>178</v>
      </c>
      <c r="D40" s="3" t="s">
        <v>14</v>
      </c>
      <c r="E40" s="3" t="s">
        <v>14</v>
      </c>
      <c r="F40" s="3" t="s">
        <v>36</v>
      </c>
      <c r="G40" s="3" t="s">
        <v>35</v>
      </c>
      <c r="H40" s="3" t="s">
        <v>133</v>
      </c>
      <c r="I40" s="3" t="s">
        <v>134</v>
      </c>
      <c r="J40" s="3" t="s">
        <v>21</v>
      </c>
      <c r="K40" s="3" t="s">
        <v>134</v>
      </c>
      <c r="O40" s="3" t="s">
        <v>179</v>
      </c>
      <c r="P40" s="3" t="s">
        <v>180</v>
      </c>
    </row>
    <row r="41" spans="1:16" x14ac:dyDescent="0.35">
      <c r="A41" s="3" t="s">
        <v>181</v>
      </c>
      <c r="B41" s="3" t="s">
        <v>181</v>
      </c>
      <c r="C41" s="3" t="s">
        <v>182</v>
      </c>
      <c r="D41" s="3" t="s">
        <v>14</v>
      </c>
      <c r="E41" s="3" t="s">
        <v>14</v>
      </c>
      <c r="F41" s="3" t="s">
        <v>36</v>
      </c>
      <c r="G41" s="3" t="s">
        <v>35</v>
      </c>
      <c r="H41" s="3" t="s">
        <v>133</v>
      </c>
      <c r="I41" s="3" t="s">
        <v>134</v>
      </c>
      <c r="J41" s="3" t="s">
        <v>21</v>
      </c>
      <c r="K41" s="3" t="s">
        <v>134</v>
      </c>
      <c r="O41" s="3" t="s">
        <v>183</v>
      </c>
      <c r="P41" s="3" t="s">
        <v>184</v>
      </c>
    </row>
    <row r="42" spans="1:16" x14ac:dyDescent="0.35">
      <c r="A42" s="3" t="s">
        <v>185</v>
      </c>
      <c r="B42" s="3" t="s">
        <v>185</v>
      </c>
      <c r="C42" s="3" t="s">
        <v>186</v>
      </c>
      <c r="D42" s="3" t="s">
        <v>14</v>
      </c>
      <c r="E42" s="3" t="s">
        <v>14</v>
      </c>
      <c r="F42" s="3" t="s">
        <v>36</v>
      </c>
      <c r="G42" s="3" t="s">
        <v>35</v>
      </c>
      <c r="H42" s="3" t="s">
        <v>133</v>
      </c>
      <c r="I42" s="3" t="s">
        <v>134</v>
      </c>
      <c r="J42" s="3" t="s">
        <v>21</v>
      </c>
      <c r="K42" s="3" t="s">
        <v>134</v>
      </c>
      <c r="O42" s="3" t="s">
        <v>187</v>
      </c>
      <c r="P42" s="3" t="s">
        <v>188</v>
      </c>
    </row>
    <row r="43" spans="1:16" x14ac:dyDescent="0.35">
      <c r="A43" s="3" t="s">
        <v>189</v>
      </c>
      <c r="B43" s="3" t="s">
        <v>189</v>
      </c>
      <c r="C43" s="3" t="s">
        <v>190</v>
      </c>
      <c r="D43" s="3" t="s">
        <v>14</v>
      </c>
      <c r="E43" s="3" t="s">
        <v>14</v>
      </c>
      <c r="F43" s="3" t="s">
        <v>36</v>
      </c>
      <c r="G43" s="3" t="s">
        <v>35</v>
      </c>
      <c r="H43" s="3" t="s">
        <v>133</v>
      </c>
      <c r="I43" s="3" t="s">
        <v>134</v>
      </c>
      <c r="J43" s="3" t="s">
        <v>21</v>
      </c>
      <c r="K43" s="3" t="s">
        <v>134</v>
      </c>
      <c r="O43" s="3" t="s">
        <v>191</v>
      </c>
      <c r="P43" s="3" t="s">
        <v>192</v>
      </c>
    </row>
    <row r="44" spans="1:16" x14ac:dyDescent="0.35">
      <c r="A44" s="3" t="s">
        <v>193</v>
      </c>
      <c r="B44" s="3" t="s">
        <v>193</v>
      </c>
      <c r="C44" s="3" t="s">
        <v>194</v>
      </c>
      <c r="D44" s="3" t="s">
        <v>14</v>
      </c>
      <c r="E44" s="3" t="s">
        <v>14</v>
      </c>
      <c r="F44" s="3" t="s">
        <v>36</v>
      </c>
      <c r="G44" s="3" t="s">
        <v>35</v>
      </c>
      <c r="H44" s="3" t="s">
        <v>133</v>
      </c>
      <c r="I44" s="3" t="s">
        <v>134</v>
      </c>
      <c r="J44" s="3" t="s">
        <v>21</v>
      </c>
      <c r="K44" s="3" t="s">
        <v>134</v>
      </c>
      <c r="O44" s="3" t="s">
        <v>195</v>
      </c>
      <c r="P44" s="3" t="s">
        <v>196</v>
      </c>
    </row>
    <row r="45" spans="1:16" x14ac:dyDescent="0.35">
      <c r="A45" s="3" t="s">
        <v>197</v>
      </c>
      <c r="B45" s="3" t="s">
        <v>198</v>
      </c>
      <c r="C45" s="3" t="s">
        <v>199</v>
      </c>
      <c r="D45" s="3" t="s">
        <v>14</v>
      </c>
      <c r="E45" s="3" t="s">
        <v>14</v>
      </c>
      <c r="F45" s="3" t="s">
        <v>46</v>
      </c>
      <c r="G45" s="3" t="s">
        <v>45</v>
      </c>
      <c r="H45" s="3" t="s">
        <v>200</v>
      </c>
      <c r="I45" s="3" t="s">
        <v>201</v>
      </c>
      <c r="J45" s="3" t="s">
        <v>202</v>
      </c>
      <c r="K45" s="3" t="s">
        <v>201</v>
      </c>
      <c r="O45" s="3" t="s">
        <v>203</v>
      </c>
      <c r="P45" s="3" t="s">
        <v>204</v>
      </c>
    </row>
    <row r="46" spans="1:16" x14ac:dyDescent="0.35">
      <c r="A46" s="3" t="s">
        <v>205</v>
      </c>
      <c r="B46" s="3" t="s">
        <v>205</v>
      </c>
      <c r="C46" s="3" t="s">
        <v>206</v>
      </c>
      <c r="D46" s="3" t="s">
        <v>14</v>
      </c>
      <c r="E46" s="3" t="s">
        <v>14</v>
      </c>
      <c r="F46" s="3" t="s">
        <v>46</v>
      </c>
      <c r="G46" s="3" t="s">
        <v>45</v>
      </c>
      <c r="H46" s="3" t="s">
        <v>200</v>
      </c>
      <c r="I46" s="3" t="s">
        <v>201</v>
      </c>
      <c r="J46" s="3" t="s">
        <v>202</v>
      </c>
      <c r="K46" s="3" t="s">
        <v>201</v>
      </c>
      <c r="O46" s="3" t="s">
        <v>207</v>
      </c>
      <c r="P46" s="3" t="s">
        <v>208</v>
      </c>
    </row>
    <row r="47" spans="1:16" x14ac:dyDescent="0.35">
      <c r="A47" s="3" t="s">
        <v>209</v>
      </c>
      <c r="B47" s="3" t="s">
        <v>209</v>
      </c>
      <c r="C47" s="3" t="s">
        <v>210</v>
      </c>
      <c r="D47" s="3" t="s">
        <v>14</v>
      </c>
      <c r="E47" s="3" t="s">
        <v>14</v>
      </c>
      <c r="F47" s="3" t="s">
        <v>46</v>
      </c>
      <c r="G47" s="3" t="s">
        <v>45</v>
      </c>
      <c r="H47" s="3" t="s">
        <v>200</v>
      </c>
      <c r="I47" s="3" t="s">
        <v>201</v>
      </c>
      <c r="J47" s="3" t="s">
        <v>202</v>
      </c>
      <c r="K47" s="3" t="s">
        <v>201</v>
      </c>
      <c r="O47" s="3" t="s">
        <v>211</v>
      </c>
      <c r="P47" s="3" t="s">
        <v>212</v>
      </c>
    </row>
    <row r="48" spans="1:16" x14ac:dyDescent="0.35">
      <c r="A48" s="3" t="s">
        <v>213</v>
      </c>
      <c r="B48" s="3" t="s">
        <v>213</v>
      </c>
      <c r="C48" s="3" t="s">
        <v>214</v>
      </c>
      <c r="D48" s="3" t="s">
        <v>14</v>
      </c>
      <c r="E48" s="3" t="s">
        <v>14</v>
      </c>
      <c r="F48" s="3" t="s">
        <v>46</v>
      </c>
      <c r="G48" s="3" t="s">
        <v>45</v>
      </c>
      <c r="H48" s="3" t="s">
        <v>200</v>
      </c>
      <c r="I48" s="3" t="s">
        <v>201</v>
      </c>
      <c r="J48" s="3" t="s">
        <v>202</v>
      </c>
      <c r="K48" s="3" t="s">
        <v>201</v>
      </c>
      <c r="O48" s="3" t="s">
        <v>215</v>
      </c>
      <c r="P48" s="3" t="s">
        <v>216</v>
      </c>
    </row>
    <row r="49" spans="1:16" x14ac:dyDescent="0.35">
      <c r="A49" s="3" t="s">
        <v>217</v>
      </c>
      <c r="B49" s="3" t="s">
        <v>217</v>
      </c>
      <c r="C49" s="3" t="s">
        <v>218</v>
      </c>
      <c r="D49" s="3" t="s">
        <v>14</v>
      </c>
      <c r="E49" s="3" t="s">
        <v>14</v>
      </c>
      <c r="F49" s="3" t="s">
        <v>46</v>
      </c>
      <c r="G49" s="3" t="s">
        <v>45</v>
      </c>
      <c r="H49" s="3" t="s">
        <v>200</v>
      </c>
      <c r="I49" s="3" t="s">
        <v>201</v>
      </c>
      <c r="J49" s="3" t="s">
        <v>202</v>
      </c>
      <c r="K49" s="3" t="s">
        <v>201</v>
      </c>
      <c r="O49" s="3" t="s">
        <v>219</v>
      </c>
      <c r="P49" s="3" t="s">
        <v>220</v>
      </c>
    </row>
    <row r="50" spans="1:16" x14ac:dyDescent="0.35">
      <c r="A50" s="3" t="s">
        <v>221</v>
      </c>
      <c r="B50" s="3" t="s">
        <v>221</v>
      </c>
      <c r="C50" s="3" t="s">
        <v>222</v>
      </c>
      <c r="D50" s="3" t="s">
        <v>14</v>
      </c>
      <c r="E50" s="3" t="s">
        <v>14</v>
      </c>
      <c r="F50" s="3" t="s">
        <v>46</v>
      </c>
      <c r="G50" s="3" t="s">
        <v>45</v>
      </c>
      <c r="H50" s="3" t="s">
        <v>200</v>
      </c>
      <c r="I50" s="3" t="s">
        <v>201</v>
      </c>
      <c r="J50" s="3" t="s">
        <v>202</v>
      </c>
      <c r="K50" s="3" t="s">
        <v>201</v>
      </c>
      <c r="O50" s="3" t="s">
        <v>223</v>
      </c>
      <c r="P50" s="3" t="s">
        <v>224</v>
      </c>
    </row>
    <row r="51" spans="1:16" x14ac:dyDescent="0.35">
      <c r="A51" s="3" t="s">
        <v>198</v>
      </c>
      <c r="B51" s="3" t="s">
        <v>198</v>
      </c>
      <c r="C51" s="3" t="s">
        <v>199</v>
      </c>
      <c r="D51" s="3" t="s">
        <v>14</v>
      </c>
      <c r="E51" s="3" t="s">
        <v>14</v>
      </c>
      <c r="F51" s="3" t="s">
        <v>46</v>
      </c>
      <c r="G51" s="3" t="s">
        <v>45</v>
      </c>
      <c r="H51" s="3" t="s">
        <v>200</v>
      </c>
      <c r="I51" s="3" t="s">
        <v>201</v>
      </c>
      <c r="J51" s="3" t="s">
        <v>202</v>
      </c>
      <c r="K51" s="3" t="s">
        <v>201</v>
      </c>
      <c r="O51" s="3" t="s">
        <v>225</v>
      </c>
      <c r="P51" s="3" t="s">
        <v>226</v>
      </c>
    </row>
    <row r="52" spans="1:16" x14ac:dyDescent="0.35">
      <c r="A52" s="3" t="s">
        <v>227</v>
      </c>
      <c r="B52" s="3" t="s">
        <v>227</v>
      </c>
      <c r="C52" s="3" t="s">
        <v>228</v>
      </c>
      <c r="D52" s="3" t="s">
        <v>14</v>
      </c>
      <c r="E52" s="3" t="s">
        <v>14</v>
      </c>
      <c r="F52" s="3" t="s">
        <v>46</v>
      </c>
      <c r="G52" s="3" t="s">
        <v>45</v>
      </c>
      <c r="H52" s="3" t="s">
        <v>200</v>
      </c>
      <c r="I52" s="3" t="s">
        <v>201</v>
      </c>
      <c r="J52" s="3" t="s">
        <v>202</v>
      </c>
      <c r="K52" s="3" t="s">
        <v>201</v>
      </c>
      <c r="O52" s="3" t="s">
        <v>229</v>
      </c>
      <c r="P52" s="3" t="s">
        <v>230</v>
      </c>
    </row>
    <row r="53" spans="1:16" x14ac:dyDescent="0.35">
      <c r="A53" s="3" t="s">
        <v>231</v>
      </c>
      <c r="B53" s="3" t="s">
        <v>231</v>
      </c>
      <c r="C53" s="3" t="s">
        <v>232</v>
      </c>
      <c r="D53" s="3" t="s">
        <v>14</v>
      </c>
      <c r="E53" s="3" t="s">
        <v>14</v>
      </c>
      <c r="F53" s="3" t="s">
        <v>46</v>
      </c>
      <c r="G53" s="3" t="s">
        <v>45</v>
      </c>
      <c r="H53" s="3" t="s">
        <v>200</v>
      </c>
      <c r="I53" s="3" t="s">
        <v>201</v>
      </c>
      <c r="J53" s="3" t="s">
        <v>202</v>
      </c>
      <c r="K53" s="3" t="s">
        <v>201</v>
      </c>
      <c r="O53" s="3" t="s">
        <v>233</v>
      </c>
      <c r="P53" s="3" t="s">
        <v>234</v>
      </c>
    </row>
    <row r="54" spans="1:16" x14ac:dyDescent="0.35">
      <c r="A54" s="3" t="s">
        <v>235</v>
      </c>
      <c r="B54" s="3" t="s">
        <v>235</v>
      </c>
      <c r="C54" s="3" t="s">
        <v>236</v>
      </c>
      <c r="D54" s="3" t="s">
        <v>14</v>
      </c>
      <c r="E54" s="3" t="s">
        <v>14</v>
      </c>
      <c r="F54" s="3" t="s">
        <v>46</v>
      </c>
      <c r="G54" s="3" t="s">
        <v>45</v>
      </c>
      <c r="H54" s="3" t="s">
        <v>200</v>
      </c>
      <c r="I54" s="3" t="s">
        <v>201</v>
      </c>
      <c r="J54" s="3" t="s">
        <v>202</v>
      </c>
      <c r="K54" s="3" t="s">
        <v>201</v>
      </c>
      <c r="O54" s="3" t="s">
        <v>237</v>
      </c>
      <c r="P54" s="3" t="s">
        <v>238</v>
      </c>
    </row>
    <row r="55" spans="1:16" x14ac:dyDescent="0.35">
      <c r="A55" s="3" t="s">
        <v>239</v>
      </c>
      <c r="B55" s="3" t="s">
        <v>239</v>
      </c>
      <c r="C55" s="3" t="s">
        <v>240</v>
      </c>
      <c r="D55" s="3" t="s">
        <v>14</v>
      </c>
      <c r="E55" s="3" t="s">
        <v>14</v>
      </c>
      <c r="F55" s="3" t="s">
        <v>46</v>
      </c>
      <c r="G55" s="3" t="s">
        <v>45</v>
      </c>
      <c r="H55" s="3" t="s">
        <v>200</v>
      </c>
      <c r="I55" s="3" t="s">
        <v>201</v>
      </c>
      <c r="J55" s="3" t="s">
        <v>202</v>
      </c>
      <c r="K55" s="3" t="s">
        <v>201</v>
      </c>
      <c r="O55" s="3" t="s">
        <v>241</v>
      </c>
      <c r="P55" s="3" t="s">
        <v>242</v>
      </c>
    </row>
    <row r="56" spans="1:16" x14ac:dyDescent="0.35">
      <c r="A56" s="3" t="s">
        <v>243</v>
      </c>
      <c r="B56" s="3" t="s">
        <v>243</v>
      </c>
      <c r="C56" s="3" t="s">
        <v>244</v>
      </c>
      <c r="D56" s="3" t="s">
        <v>14</v>
      </c>
      <c r="E56" s="3" t="s">
        <v>14</v>
      </c>
      <c r="F56" s="3" t="s">
        <v>46</v>
      </c>
      <c r="G56" s="3" t="s">
        <v>45</v>
      </c>
      <c r="H56" s="3" t="s">
        <v>200</v>
      </c>
      <c r="I56" s="3" t="s">
        <v>201</v>
      </c>
      <c r="J56" s="3" t="s">
        <v>202</v>
      </c>
      <c r="K56" s="3" t="s">
        <v>201</v>
      </c>
      <c r="O56" s="3" t="s">
        <v>245</v>
      </c>
      <c r="P56" s="3" t="s">
        <v>246</v>
      </c>
    </row>
    <row r="57" spans="1:16" x14ac:dyDescent="0.35">
      <c r="A57" s="3" t="s">
        <v>247</v>
      </c>
      <c r="B57" s="3" t="s">
        <v>247</v>
      </c>
      <c r="C57" s="3" t="s">
        <v>248</v>
      </c>
      <c r="D57" s="3" t="s">
        <v>14</v>
      </c>
      <c r="E57" s="3" t="s">
        <v>14</v>
      </c>
      <c r="F57" s="3" t="s">
        <v>46</v>
      </c>
      <c r="G57" s="3" t="s">
        <v>45</v>
      </c>
      <c r="H57" s="3" t="s">
        <v>200</v>
      </c>
      <c r="I57" s="3" t="s">
        <v>201</v>
      </c>
      <c r="J57" s="3" t="s">
        <v>202</v>
      </c>
      <c r="K57" s="3" t="s">
        <v>201</v>
      </c>
      <c r="O57" s="3" t="s">
        <v>249</v>
      </c>
      <c r="P57" s="3" t="s">
        <v>250</v>
      </c>
    </row>
    <row r="58" spans="1:16" x14ac:dyDescent="0.35">
      <c r="A58" s="3" t="s">
        <v>251</v>
      </c>
      <c r="B58" s="3" t="s">
        <v>251</v>
      </c>
      <c r="C58" s="3" t="s">
        <v>252</v>
      </c>
      <c r="D58" s="3" t="s">
        <v>14</v>
      </c>
      <c r="E58" s="3" t="s">
        <v>14</v>
      </c>
      <c r="F58" s="3" t="s">
        <v>46</v>
      </c>
      <c r="G58" s="3" t="s">
        <v>45</v>
      </c>
      <c r="H58" s="3" t="s">
        <v>200</v>
      </c>
      <c r="I58" s="3" t="s">
        <v>201</v>
      </c>
      <c r="J58" s="3" t="s">
        <v>202</v>
      </c>
      <c r="K58" s="3" t="s">
        <v>201</v>
      </c>
      <c r="O58" s="3" t="s">
        <v>253</v>
      </c>
      <c r="P58" s="3" t="s">
        <v>254</v>
      </c>
    </row>
    <row r="59" spans="1:16" x14ac:dyDescent="0.35">
      <c r="A59" s="3" t="s">
        <v>255</v>
      </c>
      <c r="B59" s="3" t="s">
        <v>255</v>
      </c>
      <c r="C59" s="3" t="s">
        <v>256</v>
      </c>
      <c r="D59" s="3" t="s">
        <v>14</v>
      </c>
      <c r="E59" s="3" t="s">
        <v>14</v>
      </c>
      <c r="F59" s="3" t="s">
        <v>46</v>
      </c>
      <c r="G59" s="3" t="s">
        <v>45</v>
      </c>
      <c r="H59" s="3" t="s">
        <v>200</v>
      </c>
      <c r="I59" s="3" t="s">
        <v>201</v>
      </c>
      <c r="J59" s="3" t="s">
        <v>202</v>
      </c>
      <c r="K59" s="3" t="s">
        <v>201</v>
      </c>
      <c r="O59" s="3" t="s">
        <v>257</v>
      </c>
      <c r="P59" s="3" t="s">
        <v>258</v>
      </c>
    </row>
    <row r="60" spans="1:16" x14ac:dyDescent="0.35">
      <c r="A60" s="3" t="s">
        <v>259</v>
      </c>
      <c r="B60" s="3" t="s">
        <v>259</v>
      </c>
      <c r="C60" s="3" t="s">
        <v>260</v>
      </c>
      <c r="D60" s="3" t="s">
        <v>14</v>
      </c>
      <c r="E60" s="3" t="s">
        <v>14</v>
      </c>
      <c r="F60" s="3" t="s">
        <v>46</v>
      </c>
      <c r="G60" s="3" t="s">
        <v>45</v>
      </c>
      <c r="H60" s="3" t="s">
        <v>200</v>
      </c>
      <c r="I60" s="3" t="s">
        <v>201</v>
      </c>
      <c r="J60" s="3" t="s">
        <v>202</v>
      </c>
      <c r="K60" s="3" t="s">
        <v>201</v>
      </c>
      <c r="O60" s="3" t="s">
        <v>261</v>
      </c>
      <c r="P60" s="3" t="s">
        <v>262</v>
      </c>
    </row>
    <row r="61" spans="1:16" x14ac:dyDescent="0.35">
      <c r="A61" s="3" t="s">
        <v>263</v>
      </c>
      <c r="B61" s="3" t="s">
        <v>263</v>
      </c>
      <c r="C61" s="3" t="s">
        <v>264</v>
      </c>
      <c r="D61" s="3" t="s">
        <v>14</v>
      </c>
      <c r="E61" s="3" t="s">
        <v>14</v>
      </c>
      <c r="F61" s="3" t="s">
        <v>46</v>
      </c>
      <c r="G61" s="3" t="s">
        <v>45</v>
      </c>
      <c r="H61" s="3" t="s">
        <v>200</v>
      </c>
      <c r="I61" s="3" t="s">
        <v>201</v>
      </c>
      <c r="J61" s="3" t="s">
        <v>202</v>
      </c>
      <c r="K61" s="3" t="s">
        <v>201</v>
      </c>
      <c r="O61" s="3" t="s">
        <v>265</v>
      </c>
      <c r="P61" s="3" t="s">
        <v>266</v>
      </c>
    </row>
    <row r="62" spans="1:16" x14ac:dyDescent="0.35">
      <c r="A62" s="3" t="s">
        <v>267</v>
      </c>
      <c r="B62" s="3" t="s">
        <v>267</v>
      </c>
      <c r="C62" s="3" t="s">
        <v>268</v>
      </c>
      <c r="D62" s="3" t="s">
        <v>118</v>
      </c>
      <c r="E62" s="3" t="s">
        <v>14</v>
      </c>
      <c r="F62" s="3" t="s">
        <v>46</v>
      </c>
      <c r="G62" s="3" t="s">
        <v>45</v>
      </c>
      <c r="H62" s="3" t="s">
        <v>200</v>
      </c>
      <c r="I62" s="3" t="s">
        <v>201</v>
      </c>
      <c r="J62" s="3" t="s">
        <v>202</v>
      </c>
      <c r="K62" s="3" t="s">
        <v>201</v>
      </c>
      <c r="O62" s="3" t="s">
        <v>269</v>
      </c>
      <c r="P62" s="3" t="s">
        <v>270</v>
      </c>
    </row>
    <row r="63" spans="1:16" x14ac:dyDescent="0.35">
      <c r="A63" s="3" t="s">
        <v>271</v>
      </c>
      <c r="B63" s="3" t="s">
        <v>271</v>
      </c>
      <c r="C63" s="3" t="s">
        <v>272</v>
      </c>
      <c r="D63" s="3" t="s">
        <v>14</v>
      </c>
      <c r="E63" s="3" t="s">
        <v>14</v>
      </c>
      <c r="F63" s="3" t="s">
        <v>46</v>
      </c>
      <c r="G63" s="3" t="s">
        <v>45</v>
      </c>
      <c r="H63" s="3" t="s">
        <v>200</v>
      </c>
      <c r="I63" s="3" t="s">
        <v>201</v>
      </c>
      <c r="J63" s="3" t="s">
        <v>202</v>
      </c>
      <c r="K63" s="3" t="s">
        <v>201</v>
      </c>
      <c r="O63" s="3" t="s">
        <v>273</v>
      </c>
      <c r="P63" s="3" t="s">
        <v>274</v>
      </c>
    </row>
    <row r="64" spans="1:16" x14ac:dyDescent="0.35">
      <c r="A64" s="3" t="s">
        <v>275</v>
      </c>
      <c r="B64" s="3" t="s">
        <v>198</v>
      </c>
      <c r="C64" s="3" t="s">
        <v>199</v>
      </c>
      <c r="D64" s="3" t="s">
        <v>14</v>
      </c>
      <c r="E64" s="3" t="s">
        <v>14</v>
      </c>
      <c r="F64" s="3" t="s">
        <v>46</v>
      </c>
      <c r="G64" s="3" t="s">
        <v>45</v>
      </c>
      <c r="H64" s="3" t="s">
        <v>200</v>
      </c>
      <c r="I64" s="3" t="s">
        <v>201</v>
      </c>
      <c r="J64" s="3" t="s">
        <v>202</v>
      </c>
      <c r="K64" s="3" t="s">
        <v>201</v>
      </c>
      <c r="O64" s="3" t="s">
        <v>276</v>
      </c>
      <c r="P64" s="3" t="s">
        <v>277</v>
      </c>
    </row>
    <row r="65" spans="1:16" x14ac:dyDescent="0.35">
      <c r="A65" s="3" t="s">
        <v>278</v>
      </c>
      <c r="B65" s="3" t="s">
        <v>278</v>
      </c>
      <c r="C65" s="3" t="s">
        <v>279</v>
      </c>
      <c r="D65" s="3" t="s">
        <v>14</v>
      </c>
      <c r="E65" s="3" t="s">
        <v>14</v>
      </c>
      <c r="F65" s="3" t="s">
        <v>46</v>
      </c>
      <c r="G65" s="3" t="s">
        <v>45</v>
      </c>
      <c r="H65" s="3" t="s">
        <v>200</v>
      </c>
      <c r="I65" s="3" t="s">
        <v>201</v>
      </c>
      <c r="J65" s="3" t="s">
        <v>202</v>
      </c>
      <c r="K65" s="3" t="s">
        <v>201</v>
      </c>
      <c r="O65" s="3" t="s">
        <v>280</v>
      </c>
      <c r="P65" s="3" t="s">
        <v>281</v>
      </c>
    </row>
    <row r="66" spans="1:16" x14ac:dyDescent="0.35">
      <c r="A66" s="3" t="s">
        <v>282</v>
      </c>
      <c r="B66" s="3" t="s">
        <v>282</v>
      </c>
      <c r="C66" s="3" t="s">
        <v>283</v>
      </c>
      <c r="D66" s="3" t="s">
        <v>14</v>
      </c>
      <c r="E66" s="3" t="s">
        <v>14</v>
      </c>
      <c r="F66" s="3" t="s">
        <v>46</v>
      </c>
      <c r="G66" s="3" t="s">
        <v>45</v>
      </c>
      <c r="H66" s="3" t="s">
        <v>200</v>
      </c>
      <c r="I66" s="3" t="s">
        <v>201</v>
      </c>
      <c r="J66" s="3" t="s">
        <v>202</v>
      </c>
      <c r="K66" s="3" t="s">
        <v>201</v>
      </c>
      <c r="O66" s="3" t="s">
        <v>284</v>
      </c>
      <c r="P66" s="3" t="s">
        <v>285</v>
      </c>
    </row>
    <row r="67" spans="1:16" x14ac:dyDescent="0.35">
      <c r="A67" s="3" t="s">
        <v>286</v>
      </c>
      <c r="B67" s="3" t="s">
        <v>286</v>
      </c>
      <c r="C67" s="3" t="s">
        <v>287</v>
      </c>
      <c r="D67" s="3" t="s">
        <v>14</v>
      </c>
      <c r="E67" s="3" t="s">
        <v>14</v>
      </c>
      <c r="F67" s="3" t="s">
        <v>46</v>
      </c>
      <c r="G67" s="3" t="s">
        <v>45</v>
      </c>
      <c r="H67" s="3" t="s">
        <v>200</v>
      </c>
      <c r="I67" s="3" t="s">
        <v>201</v>
      </c>
      <c r="J67" s="3" t="s">
        <v>202</v>
      </c>
      <c r="K67" s="3" t="s">
        <v>201</v>
      </c>
      <c r="O67" s="3" t="s">
        <v>288</v>
      </c>
      <c r="P67" s="3" t="s">
        <v>289</v>
      </c>
    </row>
    <row r="68" spans="1:16" x14ac:dyDescent="0.35">
      <c r="A68" s="3" t="s">
        <v>290</v>
      </c>
      <c r="B68" s="3" t="s">
        <v>290</v>
      </c>
      <c r="C68" s="3" t="s">
        <v>291</v>
      </c>
      <c r="D68" s="3" t="s">
        <v>14</v>
      </c>
      <c r="E68" s="3" t="s">
        <v>14</v>
      </c>
      <c r="F68" s="3" t="s">
        <v>46</v>
      </c>
      <c r="G68" s="3" t="s">
        <v>45</v>
      </c>
      <c r="H68" s="3" t="s">
        <v>200</v>
      </c>
      <c r="I68" s="3" t="s">
        <v>201</v>
      </c>
      <c r="J68" s="3" t="s">
        <v>202</v>
      </c>
      <c r="K68" s="3" t="s">
        <v>201</v>
      </c>
      <c r="O68" s="3" t="s">
        <v>292</v>
      </c>
      <c r="P68" s="3" t="s">
        <v>293</v>
      </c>
    </row>
    <row r="69" spans="1:16" x14ac:dyDescent="0.35">
      <c r="A69" s="3" t="s">
        <v>294</v>
      </c>
      <c r="B69" s="3" t="s">
        <v>294</v>
      </c>
      <c r="C69" s="3" t="s">
        <v>295</v>
      </c>
      <c r="D69" s="3" t="s">
        <v>14</v>
      </c>
      <c r="E69" s="3" t="s">
        <v>14</v>
      </c>
      <c r="F69" s="3" t="s">
        <v>46</v>
      </c>
      <c r="G69" s="3" t="s">
        <v>45</v>
      </c>
      <c r="H69" s="3" t="s">
        <v>200</v>
      </c>
      <c r="I69" s="3" t="s">
        <v>201</v>
      </c>
      <c r="J69" s="3" t="s">
        <v>202</v>
      </c>
      <c r="K69" s="3" t="s">
        <v>201</v>
      </c>
      <c r="O69" s="3" t="s">
        <v>296</v>
      </c>
      <c r="P69" s="3" t="s">
        <v>297</v>
      </c>
    </row>
    <row r="70" spans="1:16" x14ac:dyDescent="0.35">
      <c r="A70" s="3" t="s">
        <v>298</v>
      </c>
      <c r="B70" s="3" t="s">
        <v>298</v>
      </c>
      <c r="C70" s="3" t="s">
        <v>299</v>
      </c>
      <c r="D70" s="3" t="s">
        <v>14</v>
      </c>
      <c r="E70" s="3" t="s">
        <v>14</v>
      </c>
      <c r="F70" s="3" t="s">
        <v>46</v>
      </c>
      <c r="G70" s="3" t="s">
        <v>45</v>
      </c>
      <c r="H70" s="3" t="s">
        <v>200</v>
      </c>
      <c r="I70" s="3" t="s">
        <v>201</v>
      </c>
      <c r="J70" s="3" t="s">
        <v>202</v>
      </c>
      <c r="K70" s="3" t="s">
        <v>201</v>
      </c>
      <c r="O70" s="3" t="s">
        <v>300</v>
      </c>
      <c r="P70" s="3" t="s">
        <v>301</v>
      </c>
    </row>
    <row r="71" spans="1:16" x14ac:dyDescent="0.35">
      <c r="A71" s="3" t="s">
        <v>302</v>
      </c>
      <c r="B71" s="3" t="s">
        <v>302</v>
      </c>
      <c r="C71" s="3" t="s">
        <v>303</v>
      </c>
      <c r="D71" s="3" t="s">
        <v>14</v>
      </c>
      <c r="E71" s="3" t="s">
        <v>14</v>
      </c>
      <c r="F71" s="3" t="s">
        <v>46</v>
      </c>
      <c r="G71" s="3" t="s">
        <v>45</v>
      </c>
      <c r="H71" s="3" t="s">
        <v>200</v>
      </c>
      <c r="I71" s="3" t="s">
        <v>201</v>
      </c>
      <c r="J71" s="3" t="s">
        <v>202</v>
      </c>
      <c r="K71" s="3" t="s">
        <v>201</v>
      </c>
      <c r="O71" s="3" t="s">
        <v>304</v>
      </c>
      <c r="P71" s="3" t="s">
        <v>305</v>
      </c>
    </row>
    <row r="72" spans="1:16" x14ac:dyDescent="0.35">
      <c r="A72" s="3" t="s">
        <v>306</v>
      </c>
      <c r="B72" s="3" t="s">
        <v>306</v>
      </c>
      <c r="C72" s="3" t="s">
        <v>307</v>
      </c>
      <c r="D72" s="3" t="s">
        <v>14</v>
      </c>
      <c r="E72" s="3" t="s">
        <v>14</v>
      </c>
      <c r="F72" s="3" t="s">
        <v>46</v>
      </c>
      <c r="G72" s="3" t="s">
        <v>45</v>
      </c>
      <c r="H72" s="3" t="s">
        <v>200</v>
      </c>
      <c r="I72" s="3" t="s">
        <v>201</v>
      </c>
      <c r="J72" s="3" t="s">
        <v>202</v>
      </c>
      <c r="K72" s="3" t="s">
        <v>201</v>
      </c>
      <c r="O72" s="3" t="s">
        <v>308</v>
      </c>
      <c r="P72" s="3" t="s">
        <v>309</v>
      </c>
    </row>
    <row r="73" spans="1:16" x14ac:dyDescent="0.35">
      <c r="A73" s="3" t="s">
        <v>310</v>
      </c>
      <c r="B73" s="3" t="s">
        <v>310</v>
      </c>
      <c r="C73" s="3" t="s">
        <v>311</v>
      </c>
      <c r="D73" s="3" t="s">
        <v>14</v>
      </c>
      <c r="E73" s="3" t="s">
        <v>14</v>
      </c>
      <c r="F73" s="3" t="s">
        <v>46</v>
      </c>
      <c r="G73" s="3" t="s">
        <v>45</v>
      </c>
      <c r="H73" s="3" t="s">
        <v>200</v>
      </c>
      <c r="I73" s="3" t="s">
        <v>201</v>
      </c>
      <c r="J73" s="3" t="s">
        <v>202</v>
      </c>
      <c r="K73" s="3" t="s">
        <v>201</v>
      </c>
      <c r="O73" s="3" t="s">
        <v>312</v>
      </c>
      <c r="P73" s="3" t="s">
        <v>313</v>
      </c>
    </row>
    <row r="74" spans="1:16" x14ac:dyDescent="0.35">
      <c r="A74" s="3" t="s">
        <v>314</v>
      </c>
      <c r="B74" s="3" t="s">
        <v>314</v>
      </c>
      <c r="C74" s="3" t="s">
        <v>315</v>
      </c>
      <c r="D74" s="3" t="s">
        <v>14</v>
      </c>
      <c r="E74" s="3" t="s">
        <v>14</v>
      </c>
      <c r="F74" s="3" t="s">
        <v>46</v>
      </c>
      <c r="G74" s="3" t="s">
        <v>45</v>
      </c>
      <c r="H74" s="3" t="s">
        <v>200</v>
      </c>
      <c r="I74" s="3" t="s">
        <v>201</v>
      </c>
      <c r="J74" s="3" t="s">
        <v>202</v>
      </c>
      <c r="K74" s="3" t="s">
        <v>201</v>
      </c>
      <c r="O74" s="3" t="s">
        <v>316</v>
      </c>
      <c r="P74" s="3" t="s">
        <v>317</v>
      </c>
    </row>
    <row r="75" spans="1:16" x14ac:dyDescent="0.35">
      <c r="A75" s="3" t="s">
        <v>318</v>
      </c>
      <c r="B75" s="3" t="s">
        <v>318</v>
      </c>
      <c r="C75" s="3" t="s">
        <v>319</v>
      </c>
      <c r="D75" s="3" t="s">
        <v>14</v>
      </c>
      <c r="E75" s="3" t="s">
        <v>14</v>
      </c>
      <c r="F75" s="3" t="s">
        <v>46</v>
      </c>
      <c r="G75" s="3" t="s">
        <v>45</v>
      </c>
      <c r="H75" s="3" t="s">
        <v>200</v>
      </c>
      <c r="I75" s="3" t="s">
        <v>201</v>
      </c>
      <c r="J75" s="3" t="s">
        <v>202</v>
      </c>
      <c r="K75" s="3" t="s">
        <v>201</v>
      </c>
      <c r="O75" s="3" t="s">
        <v>320</v>
      </c>
      <c r="P75" s="3" t="s">
        <v>321</v>
      </c>
    </row>
    <row r="76" spans="1:16" x14ac:dyDescent="0.35">
      <c r="A76" s="3" t="s">
        <v>322</v>
      </c>
      <c r="B76" s="3" t="s">
        <v>322</v>
      </c>
      <c r="C76" s="3" t="s">
        <v>323</v>
      </c>
      <c r="D76" s="3" t="s">
        <v>14</v>
      </c>
      <c r="E76" s="3" t="s">
        <v>14</v>
      </c>
      <c r="F76" s="3" t="s">
        <v>46</v>
      </c>
      <c r="G76" s="3" t="s">
        <v>45</v>
      </c>
      <c r="H76" s="3" t="s">
        <v>200</v>
      </c>
      <c r="I76" s="3" t="s">
        <v>201</v>
      </c>
      <c r="J76" s="3" t="s">
        <v>202</v>
      </c>
      <c r="K76" s="3" t="s">
        <v>201</v>
      </c>
      <c r="O76" s="3" t="s">
        <v>324</v>
      </c>
      <c r="P76" s="3" t="s">
        <v>325</v>
      </c>
    </row>
    <row r="77" spans="1:16" x14ac:dyDescent="0.35">
      <c r="A77" s="3" t="s">
        <v>326</v>
      </c>
      <c r="B77" s="3" t="s">
        <v>326</v>
      </c>
      <c r="C77" s="3" t="s">
        <v>327</v>
      </c>
      <c r="D77" s="3" t="s">
        <v>14</v>
      </c>
      <c r="E77" s="3" t="s">
        <v>14</v>
      </c>
      <c r="F77" s="3" t="s">
        <v>46</v>
      </c>
      <c r="G77" s="3" t="s">
        <v>45</v>
      </c>
      <c r="H77" s="3" t="s">
        <v>200</v>
      </c>
      <c r="I77" s="3" t="s">
        <v>201</v>
      </c>
      <c r="J77" s="3" t="s">
        <v>202</v>
      </c>
      <c r="K77" s="3" t="s">
        <v>201</v>
      </c>
      <c r="O77" s="3" t="s">
        <v>328</v>
      </c>
      <c r="P77" s="3" t="s">
        <v>329</v>
      </c>
    </row>
    <row r="78" spans="1:16" x14ac:dyDescent="0.35">
      <c r="A78" s="3" t="s">
        <v>330</v>
      </c>
      <c r="B78" s="3" t="s">
        <v>330</v>
      </c>
      <c r="C78" s="3" t="s">
        <v>331</v>
      </c>
      <c r="D78" s="3" t="s">
        <v>14</v>
      </c>
      <c r="E78" s="3" t="s">
        <v>14</v>
      </c>
      <c r="F78" s="3" t="s">
        <v>46</v>
      </c>
      <c r="G78" s="3" t="s">
        <v>45</v>
      </c>
      <c r="H78" s="3" t="s">
        <v>200</v>
      </c>
      <c r="I78" s="3" t="s">
        <v>201</v>
      </c>
      <c r="J78" s="3" t="s">
        <v>202</v>
      </c>
      <c r="K78" s="3" t="s">
        <v>201</v>
      </c>
      <c r="O78" s="3" t="s">
        <v>332</v>
      </c>
      <c r="P78" s="3" t="s">
        <v>333</v>
      </c>
    </row>
    <row r="79" spans="1:16" x14ac:dyDescent="0.35">
      <c r="A79" s="3" t="s">
        <v>334</v>
      </c>
      <c r="B79" s="3" t="s">
        <v>334</v>
      </c>
      <c r="C79" s="3" t="s">
        <v>335</v>
      </c>
      <c r="D79" s="3" t="s">
        <v>14</v>
      </c>
      <c r="E79" s="3" t="s">
        <v>14</v>
      </c>
      <c r="F79" s="3" t="s">
        <v>46</v>
      </c>
      <c r="G79" s="3" t="s">
        <v>45</v>
      </c>
      <c r="H79" s="3" t="s">
        <v>200</v>
      </c>
      <c r="I79" s="3" t="s">
        <v>201</v>
      </c>
      <c r="J79" s="3" t="s">
        <v>202</v>
      </c>
      <c r="K79" s="3" t="s">
        <v>201</v>
      </c>
      <c r="O79" s="3" t="s">
        <v>336</v>
      </c>
      <c r="P79" s="3" t="s">
        <v>337</v>
      </c>
    </row>
    <row r="80" spans="1:16" x14ac:dyDescent="0.35">
      <c r="A80" s="3" t="s">
        <v>338</v>
      </c>
      <c r="B80" s="3" t="s">
        <v>338</v>
      </c>
      <c r="C80" s="3" t="s">
        <v>339</v>
      </c>
      <c r="D80" s="3" t="s">
        <v>14</v>
      </c>
      <c r="E80" s="3" t="s">
        <v>14</v>
      </c>
      <c r="F80" s="3" t="s">
        <v>46</v>
      </c>
      <c r="G80" s="3" t="s">
        <v>45</v>
      </c>
      <c r="H80" s="3" t="s">
        <v>200</v>
      </c>
      <c r="I80" s="3" t="s">
        <v>201</v>
      </c>
      <c r="J80" s="3" t="s">
        <v>202</v>
      </c>
      <c r="K80" s="3" t="s">
        <v>201</v>
      </c>
      <c r="O80" s="3" t="s">
        <v>340</v>
      </c>
      <c r="P80" s="3" t="s">
        <v>341</v>
      </c>
    </row>
    <row r="81" spans="1:16" x14ac:dyDescent="0.35">
      <c r="A81" s="3" t="s">
        <v>342</v>
      </c>
      <c r="B81" s="3" t="s">
        <v>342</v>
      </c>
      <c r="C81" s="3" t="s">
        <v>343</v>
      </c>
      <c r="D81" s="3" t="s">
        <v>14</v>
      </c>
      <c r="E81" s="3" t="s">
        <v>14</v>
      </c>
      <c r="F81" s="3" t="s">
        <v>46</v>
      </c>
      <c r="G81" s="3" t="s">
        <v>45</v>
      </c>
      <c r="H81" s="3" t="s">
        <v>200</v>
      </c>
      <c r="I81" s="3" t="s">
        <v>201</v>
      </c>
      <c r="J81" s="3" t="s">
        <v>202</v>
      </c>
      <c r="K81" s="3" t="s">
        <v>201</v>
      </c>
      <c r="O81" s="3" t="s">
        <v>344</v>
      </c>
      <c r="P81" s="3" t="s">
        <v>345</v>
      </c>
    </row>
    <row r="82" spans="1:16" x14ac:dyDescent="0.35">
      <c r="A82" s="3" t="s">
        <v>346</v>
      </c>
      <c r="B82" s="3" t="s">
        <v>346</v>
      </c>
      <c r="C82" s="3" t="s">
        <v>347</v>
      </c>
      <c r="D82" s="3" t="s">
        <v>14</v>
      </c>
      <c r="E82" s="3" t="s">
        <v>14</v>
      </c>
      <c r="F82" s="3" t="s">
        <v>46</v>
      </c>
      <c r="G82" s="3" t="s">
        <v>45</v>
      </c>
      <c r="H82" s="3" t="s">
        <v>200</v>
      </c>
      <c r="I82" s="3" t="s">
        <v>201</v>
      </c>
      <c r="J82" s="3" t="s">
        <v>202</v>
      </c>
      <c r="K82" s="3" t="s">
        <v>201</v>
      </c>
      <c r="O82" s="3" t="s">
        <v>348</v>
      </c>
      <c r="P82" s="3" t="s">
        <v>349</v>
      </c>
    </row>
    <row r="83" spans="1:16" x14ac:dyDescent="0.35">
      <c r="A83" s="3" t="s">
        <v>350</v>
      </c>
      <c r="B83" s="3" t="s">
        <v>350</v>
      </c>
      <c r="C83" s="3" t="s">
        <v>351</v>
      </c>
      <c r="D83" s="3" t="s">
        <v>14</v>
      </c>
      <c r="E83" s="3" t="s">
        <v>14</v>
      </c>
      <c r="F83" s="3" t="s">
        <v>46</v>
      </c>
      <c r="G83" s="3" t="s">
        <v>45</v>
      </c>
      <c r="H83" s="3" t="s">
        <v>200</v>
      </c>
      <c r="I83" s="3" t="s">
        <v>201</v>
      </c>
      <c r="J83" s="3" t="s">
        <v>202</v>
      </c>
      <c r="K83" s="3" t="s">
        <v>201</v>
      </c>
      <c r="O83" s="3" t="s">
        <v>352</v>
      </c>
      <c r="P83" s="3" t="s">
        <v>353</v>
      </c>
    </row>
    <row r="84" spans="1:16" x14ac:dyDescent="0.35">
      <c r="A84" s="3" t="s">
        <v>354</v>
      </c>
      <c r="B84" s="3" t="s">
        <v>354</v>
      </c>
      <c r="C84" s="3" t="s">
        <v>355</v>
      </c>
      <c r="D84" s="3" t="s">
        <v>14</v>
      </c>
      <c r="E84" s="3" t="s">
        <v>14</v>
      </c>
      <c r="F84" s="3" t="s">
        <v>46</v>
      </c>
      <c r="G84" s="3" t="s">
        <v>45</v>
      </c>
      <c r="H84" s="3" t="s">
        <v>200</v>
      </c>
      <c r="I84" s="3" t="s">
        <v>201</v>
      </c>
      <c r="J84" s="3" t="s">
        <v>202</v>
      </c>
      <c r="K84" s="3" t="s">
        <v>201</v>
      </c>
      <c r="O84" s="3" t="s">
        <v>356</v>
      </c>
      <c r="P84" s="3" t="s">
        <v>357</v>
      </c>
    </row>
    <row r="85" spans="1:16" x14ac:dyDescent="0.35">
      <c r="A85" s="3" t="s">
        <v>358</v>
      </c>
      <c r="B85" s="3" t="s">
        <v>358</v>
      </c>
      <c r="C85" s="3" t="s">
        <v>359</v>
      </c>
      <c r="D85" s="3" t="s">
        <v>14</v>
      </c>
      <c r="E85" s="3" t="s">
        <v>14</v>
      </c>
      <c r="F85" s="3" t="s">
        <v>46</v>
      </c>
      <c r="G85" s="3" t="s">
        <v>45</v>
      </c>
      <c r="H85" s="3" t="s">
        <v>200</v>
      </c>
      <c r="I85" s="3" t="s">
        <v>201</v>
      </c>
      <c r="J85" s="3" t="s">
        <v>202</v>
      </c>
      <c r="K85" s="3" t="s">
        <v>201</v>
      </c>
      <c r="O85" s="3" t="s">
        <v>360</v>
      </c>
      <c r="P85" s="3" t="s">
        <v>361</v>
      </c>
    </row>
    <row r="86" spans="1:16" x14ac:dyDescent="0.35">
      <c r="A86" s="3" t="s">
        <v>362</v>
      </c>
      <c r="B86" s="3" t="s">
        <v>362</v>
      </c>
      <c r="C86" s="3" t="s">
        <v>363</v>
      </c>
      <c r="D86" s="3" t="s">
        <v>14</v>
      </c>
      <c r="E86" s="3" t="s">
        <v>14</v>
      </c>
      <c r="F86" s="3" t="s">
        <v>46</v>
      </c>
      <c r="G86" s="3" t="s">
        <v>45</v>
      </c>
      <c r="H86" s="3" t="s">
        <v>200</v>
      </c>
      <c r="I86" s="3" t="s">
        <v>201</v>
      </c>
      <c r="J86" s="3" t="s">
        <v>202</v>
      </c>
      <c r="K86" s="3" t="s">
        <v>201</v>
      </c>
      <c r="O86" s="3" t="s">
        <v>364</v>
      </c>
      <c r="P86" s="3" t="s">
        <v>365</v>
      </c>
    </row>
    <row r="87" spans="1:16" x14ac:dyDescent="0.35">
      <c r="A87" s="3" t="s">
        <v>366</v>
      </c>
      <c r="B87" s="3" t="s">
        <v>366</v>
      </c>
      <c r="C87" s="3" t="s">
        <v>367</v>
      </c>
      <c r="D87" s="3" t="s">
        <v>14</v>
      </c>
      <c r="E87" s="3" t="s">
        <v>14</v>
      </c>
      <c r="F87" s="3" t="s">
        <v>46</v>
      </c>
      <c r="G87" s="3" t="s">
        <v>45</v>
      </c>
      <c r="H87" s="3" t="s">
        <v>200</v>
      </c>
      <c r="I87" s="3" t="s">
        <v>201</v>
      </c>
      <c r="J87" s="3" t="s">
        <v>202</v>
      </c>
      <c r="K87" s="3" t="s">
        <v>201</v>
      </c>
      <c r="O87" s="3" t="s">
        <v>368</v>
      </c>
      <c r="P87" s="3" t="s">
        <v>369</v>
      </c>
    </row>
    <row r="88" spans="1:16" x14ac:dyDescent="0.35">
      <c r="A88" s="3" t="s">
        <v>370</v>
      </c>
      <c r="B88" s="3" t="s">
        <v>370</v>
      </c>
      <c r="C88" s="3" t="s">
        <v>371</v>
      </c>
      <c r="D88" s="3" t="s">
        <v>14</v>
      </c>
      <c r="E88" s="3" t="s">
        <v>14</v>
      </c>
      <c r="F88" s="3" t="s">
        <v>46</v>
      </c>
      <c r="G88" s="3" t="s">
        <v>45</v>
      </c>
      <c r="H88" s="3" t="s">
        <v>200</v>
      </c>
      <c r="I88" s="3" t="s">
        <v>201</v>
      </c>
      <c r="J88" s="3" t="s">
        <v>202</v>
      </c>
      <c r="K88" s="3" t="s">
        <v>201</v>
      </c>
      <c r="O88" s="3" t="s">
        <v>372</v>
      </c>
      <c r="P88" s="3" t="s">
        <v>373</v>
      </c>
    </row>
    <row r="89" spans="1:16" x14ac:dyDescent="0.35">
      <c r="A89" s="3" t="s">
        <v>374</v>
      </c>
      <c r="B89" s="3" t="s">
        <v>374</v>
      </c>
      <c r="C89" s="3" t="s">
        <v>375</v>
      </c>
      <c r="D89" s="3" t="s">
        <v>14</v>
      </c>
      <c r="E89" s="3" t="s">
        <v>14</v>
      </c>
      <c r="F89" s="3" t="s">
        <v>46</v>
      </c>
      <c r="G89" s="3" t="s">
        <v>45</v>
      </c>
      <c r="H89" s="3" t="s">
        <v>200</v>
      </c>
      <c r="I89" s="3" t="s">
        <v>201</v>
      </c>
      <c r="J89" s="3" t="s">
        <v>202</v>
      </c>
      <c r="K89" s="3" t="s">
        <v>201</v>
      </c>
      <c r="O89" s="3" t="s">
        <v>376</v>
      </c>
      <c r="P89" s="3" t="s">
        <v>377</v>
      </c>
    </row>
    <row r="90" spans="1:16" x14ac:dyDescent="0.35">
      <c r="A90" s="3" t="s">
        <v>378</v>
      </c>
      <c r="B90" s="3" t="s">
        <v>378</v>
      </c>
      <c r="C90" s="3" t="s">
        <v>379</v>
      </c>
      <c r="D90" s="3" t="s">
        <v>14</v>
      </c>
      <c r="E90" s="3" t="s">
        <v>14</v>
      </c>
      <c r="F90" s="3" t="s">
        <v>46</v>
      </c>
      <c r="G90" s="3" t="s">
        <v>45</v>
      </c>
      <c r="H90" s="3" t="s">
        <v>200</v>
      </c>
      <c r="I90" s="3" t="s">
        <v>201</v>
      </c>
      <c r="J90" s="3" t="s">
        <v>202</v>
      </c>
      <c r="K90" s="3" t="s">
        <v>201</v>
      </c>
      <c r="O90" s="3" t="s">
        <v>380</v>
      </c>
      <c r="P90" s="3" t="s">
        <v>381</v>
      </c>
    </row>
    <row r="91" spans="1:16" x14ac:dyDescent="0.35">
      <c r="A91" s="3" t="s">
        <v>382</v>
      </c>
      <c r="B91" s="3" t="s">
        <v>382</v>
      </c>
      <c r="C91" s="3" t="s">
        <v>383</v>
      </c>
      <c r="D91" s="3" t="s">
        <v>14</v>
      </c>
      <c r="E91" s="3" t="s">
        <v>14</v>
      </c>
      <c r="F91" s="3" t="s">
        <v>46</v>
      </c>
      <c r="G91" s="3" t="s">
        <v>45</v>
      </c>
      <c r="H91" s="3" t="s">
        <v>200</v>
      </c>
      <c r="I91" s="3" t="s">
        <v>201</v>
      </c>
      <c r="J91" s="3" t="s">
        <v>202</v>
      </c>
      <c r="K91" s="3" t="s">
        <v>201</v>
      </c>
      <c r="O91" s="3" t="s">
        <v>384</v>
      </c>
      <c r="P91" s="3" t="s">
        <v>385</v>
      </c>
    </row>
    <row r="92" spans="1:16" x14ac:dyDescent="0.35">
      <c r="A92" s="3" t="s">
        <v>386</v>
      </c>
      <c r="B92" s="3" t="s">
        <v>386</v>
      </c>
      <c r="C92" s="3" t="s">
        <v>387</v>
      </c>
      <c r="D92" s="3" t="s">
        <v>14</v>
      </c>
      <c r="E92" s="3" t="s">
        <v>14</v>
      </c>
      <c r="F92" s="3" t="s">
        <v>46</v>
      </c>
      <c r="G92" s="3" t="s">
        <v>45</v>
      </c>
      <c r="H92" s="3" t="s">
        <v>200</v>
      </c>
      <c r="I92" s="3" t="s">
        <v>201</v>
      </c>
      <c r="J92" s="3" t="s">
        <v>202</v>
      </c>
      <c r="K92" s="3" t="s">
        <v>201</v>
      </c>
      <c r="O92" s="3" t="s">
        <v>388</v>
      </c>
      <c r="P92" s="3" t="s">
        <v>389</v>
      </c>
    </row>
    <row r="93" spans="1:16" x14ac:dyDescent="0.35">
      <c r="A93" s="3" t="s">
        <v>390</v>
      </c>
      <c r="B93" s="3" t="s">
        <v>390</v>
      </c>
      <c r="C93" s="3" t="s">
        <v>391</v>
      </c>
      <c r="D93" s="3" t="s">
        <v>14</v>
      </c>
      <c r="E93" s="3" t="s">
        <v>14</v>
      </c>
      <c r="F93" s="3" t="s">
        <v>46</v>
      </c>
      <c r="G93" s="3" t="s">
        <v>45</v>
      </c>
      <c r="H93" s="3" t="s">
        <v>200</v>
      </c>
      <c r="I93" s="3" t="s">
        <v>201</v>
      </c>
      <c r="J93" s="3" t="s">
        <v>202</v>
      </c>
      <c r="K93" s="3" t="s">
        <v>201</v>
      </c>
      <c r="O93" s="3" t="s">
        <v>392</v>
      </c>
      <c r="P93" s="3" t="s">
        <v>393</v>
      </c>
    </row>
    <row r="94" spans="1:16" x14ac:dyDescent="0.35">
      <c r="A94" s="3" t="s">
        <v>394</v>
      </c>
      <c r="B94" s="3" t="s">
        <v>394</v>
      </c>
      <c r="C94" s="3" t="s">
        <v>395</v>
      </c>
      <c r="D94" s="3" t="s">
        <v>14</v>
      </c>
      <c r="E94" s="3" t="s">
        <v>14</v>
      </c>
      <c r="F94" s="3" t="s">
        <v>46</v>
      </c>
      <c r="G94" s="3" t="s">
        <v>45</v>
      </c>
      <c r="H94" s="3" t="s">
        <v>200</v>
      </c>
      <c r="I94" s="3" t="s">
        <v>201</v>
      </c>
      <c r="J94" s="3" t="s">
        <v>202</v>
      </c>
      <c r="K94" s="3" t="s">
        <v>201</v>
      </c>
      <c r="O94" s="3" t="s">
        <v>396</v>
      </c>
      <c r="P94" s="3" t="s">
        <v>397</v>
      </c>
    </row>
    <row r="95" spans="1:16" x14ac:dyDescent="0.35">
      <c r="A95" s="3" t="s">
        <v>398</v>
      </c>
      <c r="B95" s="3" t="s">
        <v>398</v>
      </c>
      <c r="C95" s="3" t="s">
        <v>399</v>
      </c>
      <c r="D95" s="3" t="s">
        <v>400</v>
      </c>
      <c r="E95" s="3" t="s">
        <v>14</v>
      </c>
      <c r="F95" s="3" t="s">
        <v>46</v>
      </c>
      <c r="G95" s="3" t="s">
        <v>45</v>
      </c>
      <c r="H95" s="3" t="s">
        <v>200</v>
      </c>
      <c r="I95" s="3" t="s">
        <v>201</v>
      </c>
      <c r="J95" s="3" t="s">
        <v>202</v>
      </c>
      <c r="K95" s="3" t="s">
        <v>201</v>
      </c>
      <c r="O95" s="3" t="s">
        <v>401</v>
      </c>
      <c r="P95" s="3" t="s">
        <v>402</v>
      </c>
    </row>
    <row r="96" spans="1:16" x14ac:dyDescent="0.35">
      <c r="A96" s="3" t="s">
        <v>403</v>
      </c>
      <c r="B96" s="3" t="s">
        <v>403</v>
      </c>
      <c r="C96" s="3" t="s">
        <v>404</v>
      </c>
      <c r="D96" s="3" t="s">
        <v>14</v>
      </c>
      <c r="E96" s="3" t="s">
        <v>14</v>
      </c>
      <c r="F96" s="3" t="s">
        <v>46</v>
      </c>
      <c r="G96" s="3" t="s">
        <v>45</v>
      </c>
      <c r="H96" s="3" t="s">
        <v>200</v>
      </c>
      <c r="I96" s="3" t="s">
        <v>201</v>
      </c>
      <c r="J96" s="3" t="s">
        <v>202</v>
      </c>
      <c r="K96" s="3" t="s">
        <v>201</v>
      </c>
      <c r="O96" s="3" t="s">
        <v>405</v>
      </c>
      <c r="P96" s="3" t="s">
        <v>406</v>
      </c>
    </row>
    <row r="97" spans="1:16" x14ac:dyDescent="0.35">
      <c r="A97" s="3" t="s">
        <v>407</v>
      </c>
      <c r="B97" s="3" t="s">
        <v>407</v>
      </c>
      <c r="C97" s="3" t="s">
        <v>408</v>
      </c>
      <c r="D97" s="3" t="s">
        <v>14</v>
      </c>
      <c r="E97" s="3" t="s">
        <v>14</v>
      </c>
      <c r="F97" s="3" t="s">
        <v>46</v>
      </c>
      <c r="G97" s="3" t="s">
        <v>45</v>
      </c>
      <c r="H97" s="3" t="s">
        <v>200</v>
      </c>
      <c r="I97" s="3" t="s">
        <v>201</v>
      </c>
      <c r="J97" s="3" t="s">
        <v>202</v>
      </c>
      <c r="K97" s="3" t="s">
        <v>201</v>
      </c>
      <c r="O97" s="3" t="s">
        <v>409</v>
      </c>
      <c r="P97" s="3" t="s">
        <v>410</v>
      </c>
    </row>
    <row r="98" spans="1:16" x14ac:dyDescent="0.35">
      <c r="A98" s="3" t="s">
        <v>411</v>
      </c>
      <c r="B98" s="3" t="s">
        <v>411</v>
      </c>
      <c r="C98" s="3" t="s">
        <v>412</v>
      </c>
      <c r="D98" s="3" t="s">
        <v>14</v>
      </c>
      <c r="E98" s="3" t="s">
        <v>14</v>
      </c>
      <c r="F98" s="3" t="s">
        <v>46</v>
      </c>
      <c r="G98" s="3" t="s">
        <v>45</v>
      </c>
      <c r="H98" s="3" t="s">
        <v>200</v>
      </c>
      <c r="I98" s="3" t="s">
        <v>201</v>
      </c>
      <c r="J98" s="3" t="s">
        <v>202</v>
      </c>
      <c r="K98" s="3" t="s">
        <v>201</v>
      </c>
      <c r="O98" s="3" t="s">
        <v>413</v>
      </c>
      <c r="P98" s="3" t="s">
        <v>414</v>
      </c>
    </row>
    <row r="99" spans="1:16" x14ac:dyDescent="0.35">
      <c r="A99" s="3" t="s">
        <v>415</v>
      </c>
      <c r="B99" s="3" t="s">
        <v>415</v>
      </c>
      <c r="C99" s="3" t="s">
        <v>416</v>
      </c>
      <c r="D99" s="3" t="s">
        <v>14</v>
      </c>
      <c r="E99" s="3" t="s">
        <v>14</v>
      </c>
      <c r="F99" s="3" t="s">
        <v>46</v>
      </c>
      <c r="G99" s="3" t="s">
        <v>45</v>
      </c>
      <c r="H99" s="3" t="s">
        <v>200</v>
      </c>
      <c r="I99" s="3" t="s">
        <v>201</v>
      </c>
      <c r="J99" s="3" t="s">
        <v>202</v>
      </c>
      <c r="K99" s="3" t="s">
        <v>201</v>
      </c>
      <c r="O99" s="3" t="s">
        <v>417</v>
      </c>
      <c r="P99" s="3" t="s">
        <v>418</v>
      </c>
    </row>
    <row r="100" spans="1:16" x14ac:dyDescent="0.35">
      <c r="A100" s="3" t="s">
        <v>419</v>
      </c>
      <c r="B100" s="3" t="s">
        <v>419</v>
      </c>
      <c r="C100" s="3" t="s">
        <v>420</v>
      </c>
      <c r="D100" s="3" t="s">
        <v>14</v>
      </c>
      <c r="E100" s="3" t="s">
        <v>14</v>
      </c>
      <c r="F100" s="3" t="s">
        <v>46</v>
      </c>
      <c r="G100" s="3" t="s">
        <v>45</v>
      </c>
      <c r="H100" s="3" t="s">
        <v>200</v>
      </c>
      <c r="I100" s="3" t="s">
        <v>201</v>
      </c>
      <c r="J100" s="3" t="s">
        <v>202</v>
      </c>
      <c r="K100" s="3" t="s">
        <v>201</v>
      </c>
      <c r="O100" s="3" t="s">
        <v>421</v>
      </c>
      <c r="P100" s="3" t="s">
        <v>422</v>
      </c>
    </row>
    <row r="101" spans="1:16" x14ac:dyDescent="0.35">
      <c r="A101" s="3" t="s">
        <v>423</v>
      </c>
      <c r="B101" s="3" t="s">
        <v>423</v>
      </c>
      <c r="C101" s="3" t="s">
        <v>424</v>
      </c>
      <c r="D101" s="3" t="s">
        <v>14</v>
      </c>
      <c r="E101" s="3" t="s">
        <v>14</v>
      </c>
      <c r="F101" s="3" t="s">
        <v>46</v>
      </c>
      <c r="G101" s="3" t="s">
        <v>45</v>
      </c>
      <c r="H101" s="3" t="s">
        <v>200</v>
      </c>
      <c r="I101" s="3" t="s">
        <v>201</v>
      </c>
      <c r="J101" s="3" t="s">
        <v>202</v>
      </c>
      <c r="K101" s="3" t="s">
        <v>201</v>
      </c>
      <c r="O101" s="3" t="s">
        <v>425</v>
      </c>
      <c r="P101" s="3" t="s">
        <v>426</v>
      </c>
    </row>
    <row r="102" spans="1:16" x14ac:dyDescent="0.35">
      <c r="A102" s="3" t="s">
        <v>427</v>
      </c>
      <c r="B102" s="3" t="s">
        <v>427</v>
      </c>
      <c r="C102" s="3" t="s">
        <v>428</v>
      </c>
      <c r="D102" s="3" t="s">
        <v>14</v>
      </c>
      <c r="E102" s="3" t="s">
        <v>14</v>
      </c>
      <c r="F102" s="3" t="s">
        <v>46</v>
      </c>
      <c r="G102" s="3" t="s">
        <v>45</v>
      </c>
      <c r="H102" s="3" t="s">
        <v>200</v>
      </c>
      <c r="I102" s="3" t="s">
        <v>201</v>
      </c>
      <c r="J102" s="3" t="s">
        <v>202</v>
      </c>
      <c r="K102" s="3" t="s">
        <v>201</v>
      </c>
      <c r="O102" s="3" t="s">
        <v>429</v>
      </c>
      <c r="P102" s="3" t="s">
        <v>430</v>
      </c>
    </row>
    <row r="103" spans="1:16" x14ac:dyDescent="0.35">
      <c r="A103" s="3" t="s">
        <v>431</v>
      </c>
      <c r="B103" s="3" t="s">
        <v>431</v>
      </c>
      <c r="C103" s="3" t="s">
        <v>432</v>
      </c>
      <c r="D103" s="3" t="s">
        <v>14</v>
      </c>
      <c r="E103" s="3" t="s">
        <v>14</v>
      </c>
      <c r="F103" s="3" t="s">
        <v>46</v>
      </c>
      <c r="G103" s="3" t="s">
        <v>45</v>
      </c>
      <c r="H103" s="3" t="s">
        <v>200</v>
      </c>
      <c r="I103" s="3" t="s">
        <v>201</v>
      </c>
      <c r="J103" s="3" t="s">
        <v>202</v>
      </c>
      <c r="K103" s="3" t="s">
        <v>201</v>
      </c>
      <c r="O103" s="3" t="s">
        <v>433</v>
      </c>
      <c r="P103" s="3" t="s">
        <v>434</v>
      </c>
    </row>
    <row r="104" spans="1:16" x14ac:dyDescent="0.35">
      <c r="A104" s="3" t="s">
        <v>435</v>
      </c>
      <c r="B104" s="3" t="s">
        <v>435</v>
      </c>
      <c r="C104" s="3" t="s">
        <v>436</v>
      </c>
      <c r="D104" s="3" t="s">
        <v>14</v>
      </c>
      <c r="E104" s="3" t="s">
        <v>14</v>
      </c>
      <c r="F104" s="3" t="s">
        <v>46</v>
      </c>
      <c r="G104" s="3" t="s">
        <v>45</v>
      </c>
      <c r="H104" s="3" t="s">
        <v>200</v>
      </c>
      <c r="I104" s="3" t="s">
        <v>201</v>
      </c>
      <c r="J104" s="3" t="s">
        <v>202</v>
      </c>
      <c r="K104" s="3" t="s">
        <v>201</v>
      </c>
      <c r="O104" s="3" t="s">
        <v>437</v>
      </c>
      <c r="P104" s="3" t="s">
        <v>438</v>
      </c>
    </row>
    <row r="105" spans="1:16" x14ac:dyDescent="0.35">
      <c r="A105" s="3" t="s">
        <v>439</v>
      </c>
      <c r="B105" s="3" t="s">
        <v>439</v>
      </c>
      <c r="C105" s="3" t="s">
        <v>440</v>
      </c>
      <c r="D105" s="3" t="s">
        <v>14</v>
      </c>
      <c r="E105" s="3" t="s">
        <v>14</v>
      </c>
      <c r="F105" s="3" t="s">
        <v>46</v>
      </c>
      <c r="G105" s="3" t="s">
        <v>45</v>
      </c>
      <c r="H105" s="3" t="s">
        <v>200</v>
      </c>
      <c r="I105" s="3" t="s">
        <v>201</v>
      </c>
      <c r="J105" s="3" t="s">
        <v>202</v>
      </c>
      <c r="K105" s="3" t="s">
        <v>201</v>
      </c>
      <c r="O105" s="3" t="s">
        <v>441</v>
      </c>
      <c r="P105" s="3" t="s">
        <v>442</v>
      </c>
    </row>
    <row r="106" spans="1:16" x14ac:dyDescent="0.35">
      <c r="A106" s="3" t="s">
        <v>443</v>
      </c>
      <c r="B106" s="3" t="s">
        <v>443</v>
      </c>
      <c r="C106" s="3" t="s">
        <v>444</v>
      </c>
      <c r="D106" s="3" t="s">
        <v>14</v>
      </c>
      <c r="E106" s="3" t="s">
        <v>14</v>
      </c>
      <c r="F106" s="3" t="s">
        <v>46</v>
      </c>
      <c r="G106" s="3" t="s">
        <v>45</v>
      </c>
      <c r="H106" s="3" t="s">
        <v>200</v>
      </c>
      <c r="I106" s="3" t="s">
        <v>201</v>
      </c>
      <c r="J106" s="3" t="s">
        <v>202</v>
      </c>
      <c r="K106" s="3" t="s">
        <v>201</v>
      </c>
      <c r="O106" s="3" t="s">
        <v>445</v>
      </c>
      <c r="P106" s="3" t="s">
        <v>446</v>
      </c>
    </row>
    <row r="107" spans="1:16" x14ac:dyDescent="0.35">
      <c r="A107" s="3" t="s">
        <v>447</v>
      </c>
      <c r="B107" s="3" t="s">
        <v>447</v>
      </c>
      <c r="C107" s="3" t="s">
        <v>448</v>
      </c>
      <c r="D107" s="3" t="s">
        <v>14</v>
      </c>
      <c r="E107" s="3" t="s">
        <v>14</v>
      </c>
      <c r="F107" s="3" t="s">
        <v>46</v>
      </c>
      <c r="G107" s="3" t="s">
        <v>45</v>
      </c>
      <c r="H107" s="3" t="s">
        <v>200</v>
      </c>
      <c r="I107" s="3" t="s">
        <v>201</v>
      </c>
      <c r="J107" s="3" t="s">
        <v>202</v>
      </c>
      <c r="K107" s="3" t="s">
        <v>201</v>
      </c>
      <c r="O107" s="3" t="s">
        <v>449</v>
      </c>
      <c r="P107" s="3" t="s">
        <v>450</v>
      </c>
    </row>
    <row r="108" spans="1:16" x14ac:dyDescent="0.35">
      <c r="A108" s="3" t="s">
        <v>451</v>
      </c>
      <c r="B108" s="3" t="s">
        <v>451</v>
      </c>
      <c r="C108" s="3" t="s">
        <v>452</v>
      </c>
      <c r="D108" s="3" t="s">
        <v>14</v>
      </c>
      <c r="E108" s="3" t="s">
        <v>14</v>
      </c>
      <c r="F108" s="3" t="s">
        <v>46</v>
      </c>
      <c r="G108" s="3" t="s">
        <v>45</v>
      </c>
      <c r="H108" s="3" t="s">
        <v>200</v>
      </c>
      <c r="I108" s="3" t="s">
        <v>201</v>
      </c>
      <c r="J108" s="3" t="s">
        <v>202</v>
      </c>
      <c r="K108" s="3" t="s">
        <v>201</v>
      </c>
      <c r="O108" s="3" t="s">
        <v>453</v>
      </c>
      <c r="P108" s="3" t="s">
        <v>454</v>
      </c>
    </row>
    <row r="109" spans="1:16" x14ac:dyDescent="0.35">
      <c r="A109" s="3" t="s">
        <v>455</v>
      </c>
      <c r="B109" s="3" t="s">
        <v>455</v>
      </c>
      <c r="C109" s="3" t="s">
        <v>456</v>
      </c>
      <c r="D109" s="3" t="s">
        <v>14</v>
      </c>
      <c r="E109" s="3" t="s">
        <v>14</v>
      </c>
      <c r="F109" s="3" t="s">
        <v>46</v>
      </c>
      <c r="G109" s="3" t="s">
        <v>45</v>
      </c>
      <c r="H109" s="3" t="s">
        <v>200</v>
      </c>
      <c r="I109" s="3" t="s">
        <v>201</v>
      </c>
      <c r="J109" s="3" t="s">
        <v>202</v>
      </c>
      <c r="K109" s="3" t="s">
        <v>201</v>
      </c>
      <c r="O109" s="3" t="s">
        <v>457</v>
      </c>
      <c r="P109" s="3" t="s">
        <v>458</v>
      </c>
    </row>
    <row r="110" spans="1:16" x14ac:dyDescent="0.35">
      <c r="A110" s="3" t="s">
        <v>459</v>
      </c>
      <c r="B110" s="3" t="s">
        <v>459</v>
      </c>
      <c r="C110" s="3" t="s">
        <v>460</v>
      </c>
      <c r="D110" s="3" t="s">
        <v>14</v>
      </c>
      <c r="E110" s="3" t="s">
        <v>14</v>
      </c>
      <c r="F110" s="3" t="s">
        <v>46</v>
      </c>
      <c r="G110" s="3" t="s">
        <v>45</v>
      </c>
      <c r="H110" s="3" t="s">
        <v>200</v>
      </c>
      <c r="I110" s="3" t="s">
        <v>201</v>
      </c>
      <c r="J110" s="3" t="s">
        <v>202</v>
      </c>
      <c r="K110" s="3" t="s">
        <v>201</v>
      </c>
      <c r="O110" s="3" t="s">
        <v>461</v>
      </c>
      <c r="P110" s="3" t="s">
        <v>462</v>
      </c>
    </row>
    <row r="111" spans="1:16" x14ac:dyDescent="0.35">
      <c r="A111" s="3" t="s">
        <v>463</v>
      </c>
      <c r="B111" s="3" t="s">
        <v>463</v>
      </c>
      <c r="C111" s="3" t="s">
        <v>464</v>
      </c>
      <c r="D111" s="3" t="s">
        <v>14</v>
      </c>
      <c r="E111" s="3" t="s">
        <v>14</v>
      </c>
      <c r="F111" s="3" t="s">
        <v>46</v>
      </c>
      <c r="G111" s="3" t="s">
        <v>45</v>
      </c>
      <c r="H111" s="3" t="s">
        <v>200</v>
      </c>
      <c r="I111" s="3" t="s">
        <v>201</v>
      </c>
      <c r="J111" s="3" t="s">
        <v>202</v>
      </c>
      <c r="K111" s="3" t="s">
        <v>201</v>
      </c>
      <c r="O111" s="3" t="s">
        <v>465</v>
      </c>
      <c r="P111" s="3" t="s">
        <v>466</v>
      </c>
    </row>
    <row r="112" spans="1:16" x14ac:dyDescent="0.35">
      <c r="A112" s="3" t="s">
        <v>467</v>
      </c>
      <c r="B112" s="3" t="s">
        <v>467</v>
      </c>
      <c r="C112" s="3" t="s">
        <v>468</v>
      </c>
      <c r="D112" s="3" t="s">
        <v>14</v>
      </c>
      <c r="E112" s="3" t="s">
        <v>14</v>
      </c>
      <c r="F112" s="3" t="s">
        <v>46</v>
      </c>
      <c r="G112" s="3" t="s">
        <v>45</v>
      </c>
      <c r="H112" s="3" t="s">
        <v>200</v>
      </c>
      <c r="I112" s="3" t="s">
        <v>201</v>
      </c>
      <c r="J112" s="3" t="s">
        <v>202</v>
      </c>
      <c r="K112" s="3" t="s">
        <v>201</v>
      </c>
      <c r="O112" s="3" t="s">
        <v>469</v>
      </c>
      <c r="P112" s="3" t="s">
        <v>470</v>
      </c>
    </row>
    <row r="113" spans="1:16" x14ac:dyDescent="0.35">
      <c r="A113" s="3" t="s">
        <v>471</v>
      </c>
      <c r="B113" s="3" t="s">
        <v>471</v>
      </c>
      <c r="C113" s="3" t="s">
        <v>472</v>
      </c>
      <c r="D113" s="3" t="s">
        <v>14</v>
      </c>
      <c r="E113" s="3" t="s">
        <v>14</v>
      </c>
      <c r="F113" s="3" t="s">
        <v>46</v>
      </c>
      <c r="G113" s="3" t="s">
        <v>45</v>
      </c>
      <c r="H113" s="3" t="s">
        <v>200</v>
      </c>
      <c r="I113" s="3" t="s">
        <v>201</v>
      </c>
      <c r="J113" s="3" t="s">
        <v>202</v>
      </c>
      <c r="K113" s="3" t="s">
        <v>201</v>
      </c>
      <c r="O113" s="3" t="s">
        <v>473</v>
      </c>
      <c r="P113" s="3" t="s">
        <v>474</v>
      </c>
    </row>
    <row r="114" spans="1:16" x14ac:dyDescent="0.35">
      <c r="A114" s="3" t="s">
        <v>475</v>
      </c>
      <c r="B114" s="3" t="s">
        <v>475</v>
      </c>
      <c r="C114" s="3" t="s">
        <v>476</v>
      </c>
      <c r="D114" s="3" t="s">
        <v>14</v>
      </c>
      <c r="E114" s="3" t="s">
        <v>14</v>
      </c>
      <c r="F114" s="3" t="s">
        <v>19</v>
      </c>
      <c r="G114" s="3" t="s">
        <v>32</v>
      </c>
      <c r="H114" s="3" t="s">
        <v>477</v>
      </c>
      <c r="I114" s="3" t="s">
        <v>79</v>
      </c>
      <c r="J114" s="3" t="s">
        <v>478</v>
      </c>
      <c r="K114" s="3" t="s">
        <v>479</v>
      </c>
      <c r="O114" s="3" t="s">
        <v>480</v>
      </c>
      <c r="P114" s="3" t="s">
        <v>481</v>
      </c>
    </row>
    <row r="115" spans="1:16" x14ac:dyDescent="0.35">
      <c r="A115" s="3" t="s">
        <v>482</v>
      </c>
      <c r="B115" s="3" t="s">
        <v>482</v>
      </c>
      <c r="C115" s="3" t="s">
        <v>483</v>
      </c>
      <c r="D115" s="3" t="s">
        <v>14</v>
      </c>
      <c r="E115" s="3" t="s">
        <v>14</v>
      </c>
      <c r="F115" s="3" t="s">
        <v>19</v>
      </c>
      <c r="G115" s="3" t="s">
        <v>32</v>
      </c>
      <c r="H115" s="3" t="s">
        <v>477</v>
      </c>
      <c r="I115" s="3" t="s">
        <v>79</v>
      </c>
      <c r="J115" s="3" t="s">
        <v>478</v>
      </c>
      <c r="K115" s="3" t="s">
        <v>479</v>
      </c>
      <c r="O115" s="3" t="s">
        <v>484</v>
      </c>
      <c r="P115" s="3" t="s">
        <v>485</v>
      </c>
    </row>
    <row r="116" spans="1:16" x14ac:dyDescent="0.35">
      <c r="A116" s="3" t="s">
        <v>486</v>
      </c>
      <c r="B116" s="3" t="s">
        <v>486</v>
      </c>
      <c r="C116" s="3" t="s">
        <v>487</v>
      </c>
      <c r="D116" s="3" t="s">
        <v>14</v>
      </c>
      <c r="E116" s="3" t="s">
        <v>14</v>
      </c>
      <c r="F116" s="3" t="s">
        <v>19</v>
      </c>
      <c r="G116" s="3" t="s">
        <v>32</v>
      </c>
      <c r="H116" s="3" t="s">
        <v>477</v>
      </c>
      <c r="I116" s="3" t="s">
        <v>79</v>
      </c>
      <c r="J116" s="3" t="s">
        <v>478</v>
      </c>
      <c r="K116" s="3" t="s">
        <v>479</v>
      </c>
      <c r="O116" s="3" t="s">
        <v>488</v>
      </c>
      <c r="P116" s="3" t="s">
        <v>489</v>
      </c>
    </row>
    <row r="117" spans="1:16" x14ac:dyDescent="0.35">
      <c r="A117" s="3" t="s">
        <v>490</v>
      </c>
      <c r="B117" s="3" t="s">
        <v>491</v>
      </c>
      <c r="C117" s="3" t="s">
        <v>492</v>
      </c>
      <c r="D117" s="3" t="s">
        <v>14</v>
      </c>
      <c r="E117" s="3" t="s">
        <v>14</v>
      </c>
      <c r="F117" s="3" t="s">
        <v>61</v>
      </c>
      <c r="G117" s="3" t="s">
        <v>60</v>
      </c>
      <c r="H117" s="3" t="s">
        <v>92</v>
      </c>
      <c r="I117" s="3" t="s">
        <v>93</v>
      </c>
      <c r="J117" s="3" t="s">
        <v>94</v>
      </c>
      <c r="K117" s="3" t="s">
        <v>93</v>
      </c>
      <c r="O117" s="3" t="s">
        <v>493</v>
      </c>
      <c r="P117" s="3" t="s">
        <v>494</v>
      </c>
    </row>
    <row r="118" spans="1:16" x14ac:dyDescent="0.35">
      <c r="A118" s="3" t="s">
        <v>491</v>
      </c>
      <c r="B118" s="3" t="s">
        <v>491</v>
      </c>
      <c r="C118" s="3" t="s">
        <v>492</v>
      </c>
      <c r="D118" s="3" t="s">
        <v>14</v>
      </c>
      <c r="E118" s="3" t="s">
        <v>14</v>
      </c>
      <c r="F118" s="3" t="s">
        <v>61</v>
      </c>
      <c r="G118" s="3" t="s">
        <v>60</v>
      </c>
      <c r="H118" s="3" t="s">
        <v>92</v>
      </c>
      <c r="I118" s="3" t="s">
        <v>93</v>
      </c>
      <c r="J118" s="3" t="s">
        <v>94</v>
      </c>
      <c r="K118" s="3" t="s">
        <v>93</v>
      </c>
      <c r="O118" s="3" t="s">
        <v>495</v>
      </c>
      <c r="P118" s="3" t="s">
        <v>496</v>
      </c>
    </row>
    <row r="119" spans="1:16" x14ac:dyDescent="0.35">
      <c r="A119" s="3" t="s">
        <v>497</v>
      </c>
      <c r="B119" s="3" t="s">
        <v>497</v>
      </c>
      <c r="C119" s="3" t="s">
        <v>498</v>
      </c>
      <c r="D119" s="3" t="s">
        <v>14</v>
      </c>
      <c r="E119" s="3" t="s">
        <v>14</v>
      </c>
      <c r="F119" s="3" t="s">
        <v>61</v>
      </c>
      <c r="G119" s="3" t="s">
        <v>60</v>
      </c>
      <c r="H119" s="3" t="s">
        <v>92</v>
      </c>
      <c r="I119" s="3" t="s">
        <v>93</v>
      </c>
      <c r="J119" s="3" t="s">
        <v>94</v>
      </c>
      <c r="K119" s="3" t="s">
        <v>93</v>
      </c>
      <c r="O119" s="3" t="s">
        <v>499</v>
      </c>
      <c r="P119" s="3" t="s">
        <v>500</v>
      </c>
    </row>
    <row r="120" spans="1:16" x14ac:dyDescent="0.35">
      <c r="A120" s="3" t="s">
        <v>501</v>
      </c>
      <c r="B120" s="3" t="s">
        <v>501</v>
      </c>
      <c r="C120" s="3" t="s">
        <v>502</v>
      </c>
      <c r="D120" s="3" t="s">
        <v>14</v>
      </c>
      <c r="E120" s="3" t="s">
        <v>14</v>
      </c>
      <c r="F120" s="3" t="s">
        <v>61</v>
      </c>
      <c r="G120" s="3" t="s">
        <v>60</v>
      </c>
      <c r="H120" s="3" t="s">
        <v>92</v>
      </c>
      <c r="I120" s="3" t="s">
        <v>93</v>
      </c>
      <c r="J120" s="3" t="s">
        <v>94</v>
      </c>
      <c r="K120" s="3" t="s">
        <v>93</v>
      </c>
      <c r="O120" s="3" t="s">
        <v>503</v>
      </c>
      <c r="P120" s="3" t="s">
        <v>504</v>
      </c>
    </row>
    <row r="121" spans="1:16" x14ac:dyDescent="0.35">
      <c r="A121" s="3" t="s">
        <v>505</v>
      </c>
      <c r="B121" s="3" t="s">
        <v>505</v>
      </c>
      <c r="C121" s="3" t="s">
        <v>506</v>
      </c>
      <c r="D121" s="3" t="s">
        <v>14</v>
      </c>
      <c r="E121" s="3" t="s">
        <v>14</v>
      </c>
      <c r="F121" s="3" t="s">
        <v>61</v>
      </c>
      <c r="G121" s="3" t="s">
        <v>60</v>
      </c>
      <c r="H121" s="3" t="s">
        <v>92</v>
      </c>
      <c r="I121" s="3" t="s">
        <v>93</v>
      </c>
      <c r="J121" s="3" t="s">
        <v>94</v>
      </c>
      <c r="K121" s="3" t="s">
        <v>93</v>
      </c>
      <c r="O121" s="3" t="s">
        <v>507</v>
      </c>
      <c r="P121" s="3" t="s">
        <v>508</v>
      </c>
    </row>
    <row r="122" spans="1:16" x14ac:dyDescent="0.35">
      <c r="A122" s="3" t="s">
        <v>509</v>
      </c>
      <c r="B122" s="3" t="s">
        <v>509</v>
      </c>
      <c r="C122" s="3" t="s">
        <v>510</v>
      </c>
      <c r="D122" s="3" t="s">
        <v>14</v>
      </c>
      <c r="E122" s="3" t="s">
        <v>14</v>
      </c>
      <c r="F122" s="3" t="s">
        <v>61</v>
      </c>
      <c r="G122" s="3" t="s">
        <v>60</v>
      </c>
      <c r="H122" s="3" t="s">
        <v>92</v>
      </c>
      <c r="I122" s="3" t="s">
        <v>93</v>
      </c>
      <c r="J122" s="3" t="s">
        <v>94</v>
      </c>
      <c r="K122" s="3" t="s">
        <v>93</v>
      </c>
      <c r="O122" s="3" t="s">
        <v>511</v>
      </c>
      <c r="P122" s="3" t="s">
        <v>512</v>
      </c>
    </row>
    <row r="123" spans="1:16" x14ac:dyDescent="0.35">
      <c r="A123" s="3" t="s">
        <v>513</v>
      </c>
      <c r="B123" s="3" t="s">
        <v>513</v>
      </c>
      <c r="C123" s="3" t="s">
        <v>514</v>
      </c>
      <c r="D123" s="3" t="s">
        <v>14</v>
      </c>
      <c r="E123" s="3" t="s">
        <v>14</v>
      </c>
      <c r="F123" s="3" t="s">
        <v>61</v>
      </c>
      <c r="G123" s="3" t="s">
        <v>60</v>
      </c>
      <c r="H123" s="3" t="s">
        <v>92</v>
      </c>
      <c r="I123" s="3" t="s">
        <v>93</v>
      </c>
      <c r="J123" s="3" t="s">
        <v>94</v>
      </c>
      <c r="K123" s="3" t="s">
        <v>93</v>
      </c>
      <c r="O123" s="3" t="s">
        <v>515</v>
      </c>
      <c r="P123" s="3" t="s">
        <v>516</v>
      </c>
    </row>
    <row r="124" spans="1:16" x14ac:dyDescent="0.35">
      <c r="A124" s="3" t="s">
        <v>517</v>
      </c>
      <c r="B124" s="3" t="s">
        <v>509</v>
      </c>
      <c r="C124" s="3" t="s">
        <v>510</v>
      </c>
      <c r="D124" s="3" t="s">
        <v>14</v>
      </c>
      <c r="E124" s="3" t="s">
        <v>14</v>
      </c>
      <c r="F124" s="3" t="s">
        <v>61</v>
      </c>
      <c r="G124" s="3" t="s">
        <v>60</v>
      </c>
      <c r="H124" s="3" t="s">
        <v>92</v>
      </c>
      <c r="I124" s="3" t="s">
        <v>93</v>
      </c>
      <c r="J124" s="3" t="s">
        <v>94</v>
      </c>
      <c r="K124" s="3" t="s">
        <v>93</v>
      </c>
      <c r="O124" s="3" t="s">
        <v>518</v>
      </c>
      <c r="P124" s="3" t="s">
        <v>519</v>
      </c>
    </row>
    <row r="125" spans="1:16" x14ac:dyDescent="0.35">
      <c r="A125" s="3" t="s">
        <v>520</v>
      </c>
      <c r="B125" s="3" t="s">
        <v>520</v>
      </c>
      <c r="C125" s="3" t="s">
        <v>521</v>
      </c>
      <c r="D125" s="3" t="s">
        <v>14</v>
      </c>
      <c r="E125" s="3" t="s">
        <v>14</v>
      </c>
      <c r="F125" s="3" t="s">
        <v>58</v>
      </c>
      <c r="G125" s="3" t="s">
        <v>57</v>
      </c>
      <c r="H125" s="3" t="s">
        <v>522</v>
      </c>
      <c r="I125" s="3" t="s">
        <v>523</v>
      </c>
      <c r="J125" s="3" t="s">
        <v>478</v>
      </c>
      <c r="K125" s="3" t="s">
        <v>479</v>
      </c>
      <c r="O125" s="3" t="s">
        <v>524</v>
      </c>
      <c r="P125" s="3" t="s">
        <v>525</v>
      </c>
    </row>
    <row r="126" spans="1:16" x14ac:dyDescent="0.35">
      <c r="A126" s="3" t="s">
        <v>526</v>
      </c>
      <c r="B126" s="3" t="s">
        <v>526</v>
      </c>
      <c r="C126" s="3" t="s">
        <v>527</v>
      </c>
      <c r="D126" s="3" t="s">
        <v>14</v>
      </c>
      <c r="E126" s="3" t="s">
        <v>14</v>
      </c>
      <c r="F126" s="3" t="s">
        <v>58</v>
      </c>
      <c r="G126" s="3" t="s">
        <v>57</v>
      </c>
      <c r="H126" s="3" t="s">
        <v>522</v>
      </c>
      <c r="I126" s="3" t="s">
        <v>523</v>
      </c>
      <c r="J126" s="3" t="s">
        <v>478</v>
      </c>
      <c r="K126" s="3" t="s">
        <v>479</v>
      </c>
      <c r="O126" s="3" t="s">
        <v>528</v>
      </c>
      <c r="P126" s="3" t="s">
        <v>529</v>
      </c>
    </row>
    <row r="127" spans="1:16" x14ac:dyDescent="0.35">
      <c r="A127" s="3" t="s">
        <v>530</v>
      </c>
      <c r="B127" s="3" t="s">
        <v>530</v>
      </c>
      <c r="C127" s="3" t="s">
        <v>531</v>
      </c>
      <c r="D127" s="3" t="s">
        <v>14</v>
      </c>
      <c r="E127" s="3" t="s">
        <v>14</v>
      </c>
      <c r="F127" s="3" t="s">
        <v>58</v>
      </c>
      <c r="G127" s="3" t="s">
        <v>57</v>
      </c>
      <c r="H127" s="3" t="s">
        <v>522</v>
      </c>
      <c r="I127" s="3" t="s">
        <v>523</v>
      </c>
      <c r="J127" s="3" t="s">
        <v>478</v>
      </c>
      <c r="K127" s="3" t="s">
        <v>479</v>
      </c>
      <c r="O127" s="3" t="s">
        <v>532</v>
      </c>
      <c r="P127" s="3" t="s">
        <v>533</v>
      </c>
    </row>
    <row r="128" spans="1:16" x14ac:dyDescent="0.35">
      <c r="A128" s="3" t="s">
        <v>534</v>
      </c>
      <c r="B128" s="3" t="s">
        <v>534</v>
      </c>
      <c r="C128" s="3" t="s">
        <v>535</v>
      </c>
      <c r="D128" s="3" t="s">
        <v>14</v>
      </c>
      <c r="E128" s="3" t="s">
        <v>14</v>
      </c>
      <c r="F128" s="3" t="s">
        <v>58</v>
      </c>
      <c r="G128" s="3" t="s">
        <v>57</v>
      </c>
      <c r="H128" s="3" t="s">
        <v>522</v>
      </c>
      <c r="I128" s="3" t="s">
        <v>523</v>
      </c>
      <c r="J128" s="3" t="s">
        <v>478</v>
      </c>
      <c r="K128" s="3" t="s">
        <v>479</v>
      </c>
      <c r="O128" s="3" t="s">
        <v>536</v>
      </c>
      <c r="P128" s="3" t="s">
        <v>537</v>
      </c>
    </row>
    <row r="129" spans="1:16" x14ac:dyDescent="0.35">
      <c r="A129" s="3" t="s">
        <v>538</v>
      </c>
      <c r="B129" s="3" t="s">
        <v>538</v>
      </c>
      <c r="C129" s="3" t="s">
        <v>539</v>
      </c>
      <c r="D129" s="3" t="s">
        <v>14</v>
      </c>
      <c r="E129" s="3" t="s">
        <v>14</v>
      </c>
      <c r="F129" s="3" t="s">
        <v>58</v>
      </c>
      <c r="G129" s="3" t="s">
        <v>57</v>
      </c>
      <c r="H129" s="3" t="s">
        <v>522</v>
      </c>
      <c r="I129" s="3" t="s">
        <v>523</v>
      </c>
      <c r="J129" s="3" t="s">
        <v>478</v>
      </c>
      <c r="K129" s="3" t="s">
        <v>479</v>
      </c>
      <c r="O129" s="3" t="s">
        <v>540</v>
      </c>
      <c r="P129" s="3" t="s">
        <v>541</v>
      </c>
    </row>
    <row r="130" spans="1:16" x14ac:dyDescent="0.35">
      <c r="A130" s="3" t="s">
        <v>542</v>
      </c>
      <c r="B130" s="3" t="s">
        <v>542</v>
      </c>
      <c r="C130" s="3" t="s">
        <v>543</v>
      </c>
      <c r="D130" s="3" t="s">
        <v>14</v>
      </c>
      <c r="E130" s="3" t="s">
        <v>14</v>
      </c>
      <c r="F130" s="3" t="s">
        <v>58</v>
      </c>
      <c r="G130" s="3" t="s">
        <v>57</v>
      </c>
      <c r="H130" s="3" t="s">
        <v>522</v>
      </c>
      <c r="I130" s="3" t="s">
        <v>523</v>
      </c>
      <c r="J130" s="3" t="s">
        <v>478</v>
      </c>
      <c r="K130" s="3" t="s">
        <v>479</v>
      </c>
      <c r="O130" s="3" t="s">
        <v>544</v>
      </c>
      <c r="P130" s="3" t="s">
        <v>545</v>
      </c>
    </row>
    <row r="131" spans="1:16" x14ac:dyDescent="0.35">
      <c r="A131" s="3" t="s">
        <v>546</v>
      </c>
      <c r="B131" s="3" t="s">
        <v>546</v>
      </c>
      <c r="C131" s="3" t="s">
        <v>547</v>
      </c>
      <c r="D131" s="3" t="s">
        <v>14</v>
      </c>
      <c r="E131" s="3" t="s">
        <v>14</v>
      </c>
      <c r="F131" s="3" t="s">
        <v>58</v>
      </c>
      <c r="G131" s="3" t="s">
        <v>57</v>
      </c>
      <c r="H131" s="3" t="s">
        <v>522</v>
      </c>
      <c r="I131" s="3" t="s">
        <v>523</v>
      </c>
      <c r="J131" s="3" t="s">
        <v>478</v>
      </c>
      <c r="K131" s="3" t="s">
        <v>479</v>
      </c>
      <c r="O131" s="3" t="s">
        <v>548</v>
      </c>
      <c r="P131" s="3" t="s">
        <v>549</v>
      </c>
    </row>
    <row r="132" spans="1:16" x14ac:dyDescent="0.35">
      <c r="A132" s="3" t="s">
        <v>550</v>
      </c>
      <c r="B132" s="3" t="s">
        <v>550</v>
      </c>
      <c r="C132" s="3" t="s">
        <v>551</v>
      </c>
      <c r="D132" s="3" t="s">
        <v>14</v>
      </c>
      <c r="E132" s="3" t="s">
        <v>14</v>
      </c>
      <c r="F132" s="3" t="s">
        <v>58</v>
      </c>
      <c r="G132" s="3" t="s">
        <v>57</v>
      </c>
      <c r="H132" s="3" t="s">
        <v>522</v>
      </c>
      <c r="I132" s="3" t="s">
        <v>523</v>
      </c>
      <c r="J132" s="3" t="s">
        <v>478</v>
      </c>
      <c r="K132" s="3" t="s">
        <v>479</v>
      </c>
      <c r="O132" s="3" t="s">
        <v>552</v>
      </c>
      <c r="P132" s="3" t="s">
        <v>553</v>
      </c>
    </row>
    <row r="133" spans="1:16" x14ac:dyDescent="0.35">
      <c r="A133" s="3" t="s">
        <v>554</v>
      </c>
      <c r="B133" s="3" t="s">
        <v>554</v>
      </c>
      <c r="C133" s="3" t="s">
        <v>555</v>
      </c>
      <c r="D133" s="3" t="s">
        <v>14</v>
      </c>
      <c r="E133" s="3" t="s">
        <v>14</v>
      </c>
      <c r="F133" s="3" t="s">
        <v>58</v>
      </c>
      <c r="G133" s="3" t="s">
        <v>57</v>
      </c>
      <c r="H133" s="3" t="s">
        <v>522</v>
      </c>
      <c r="I133" s="3" t="s">
        <v>523</v>
      </c>
      <c r="J133" s="3" t="s">
        <v>478</v>
      </c>
      <c r="K133" s="3" t="s">
        <v>479</v>
      </c>
      <c r="O133" s="3" t="s">
        <v>556</v>
      </c>
      <c r="P133" s="3" t="s">
        <v>557</v>
      </c>
    </row>
    <row r="134" spans="1:16" x14ac:dyDescent="0.35">
      <c r="A134" s="3" t="s">
        <v>558</v>
      </c>
      <c r="B134" s="3" t="s">
        <v>558</v>
      </c>
      <c r="C134" s="3" t="s">
        <v>559</v>
      </c>
      <c r="D134" s="3" t="s">
        <v>14</v>
      </c>
      <c r="E134" s="3" t="s">
        <v>14</v>
      </c>
      <c r="F134" s="3" t="s">
        <v>58</v>
      </c>
      <c r="G134" s="3" t="s">
        <v>57</v>
      </c>
      <c r="H134" s="3" t="s">
        <v>522</v>
      </c>
      <c r="I134" s="3" t="s">
        <v>523</v>
      </c>
      <c r="J134" s="3" t="s">
        <v>478</v>
      </c>
      <c r="K134" s="3" t="s">
        <v>479</v>
      </c>
      <c r="O134" s="3" t="s">
        <v>560</v>
      </c>
      <c r="P134" s="3" t="s">
        <v>561</v>
      </c>
    </row>
    <row r="135" spans="1:16" x14ac:dyDescent="0.35">
      <c r="A135" s="3" t="s">
        <v>562</v>
      </c>
      <c r="B135" s="3" t="s">
        <v>562</v>
      </c>
      <c r="C135" s="3" t="s">
        <v>563</v>
      </c>
      <c r="D135" s="3" t="s">
        <v>14</v>
      </c>
      <c r="E135" s="3" t="s">
        <v>14</v>
      </c>
      <c r="F135" s="3" t="s">
        <v>58</v>
      </c>
      <c r="G135" s="3" t="s">
        <v>57</v>
      </c>
      <c r="H135" s="3" t="s">
        <v>522</v>
      </c>
      <c r="I135" s="3" t="s">
        <v>523</v>
      </c>
      <c r="J135" s="3" t="s">
        <v>478</v>
      </c>
      <c r="K135" s="3" t="s">
        <v>479</v>
      </c>
      <c r="O135" s="3" t="s">
        <v>564</v>
      </c>
      <c r="P135" s="3" t="s">
        <v>565</v>
      </c>
    </row>
    <row r="136" spans="1:16" x14ac:dyDescent="0.35">
      <c r="A136" s="3" t="s">
        <v>566</v>
      </c>
      <c r="B136" s="3" t="s">
        <v>566</v>
      </c>
      <c r="C136" s="3" t="s">
        <v>567</v>
      </c>
      <c r="D136" s="3" t="s">
        <v>14</v>
      </c>
      <c r="E136" s="3" t="s">
        <v>14</v>
      </c>
      <c r="F136" s="3" t="s">
        <v>58</v>
      </c>
      <c r="G136" s="3" t="s">
        <v>57</v>
      </c>
      <c r="H136" s="3" t="s">
        <v>522</v>
      </c>
      <c r="I136" s="3" t="s">
        <v>523</v>
      </c>
      <c r="J136" s="3" t="s">
        <v>478</v>
      </c>
      <c r="K136" s="3" t="s">
        <v>479</v>
      </c>
      <c r="O136" s="3" t="s">
        <v>568</v>
      </c>
      <c r="P136" s="3" t="s">
        <v>569</v>
      </c>
    </row>
    <row r="137" spans="1:16" x14ac:dyDescent="0.35">
      <c r="A137" s="3" t="s">
        <v>570</v>
      </c>
      <c r="B137" s="3" t="s">
        <v>570</v>
      </c>
      <c r="C137" s="3" t="s">
        <v>571</v>
      </c>
      <c r="D137" s="3" t="s">
        <v>14</v>
      </c>
      <c r="E137" s="3" t="s">
        <v>14</v>
      </c>
      <c r="F137" s="3" t="s">
        <v>58</v>
      </c>
      <c r="G137" s="3" t="s">
        <v>57</v>
      </c>
      <c r="H137" s="3" t="s">
        <v>522</v>
      </c>
      <c r="I137" s="3" t="s">
        <v>523</v>
      </c>
      <c r="J137" s="3" t="s">
        <v>478</v>
      </c>
      <c r="K137" s="3" t="s">
        <v>479</v>
      </c>
      <c r="O137" s="3" t="s">
        <v>572</v>
      </c>
      <c r="P137" s="3" t="s">
        <v>573</v>
      </c>
    </row>
    <row r="138" spans="1:16" x14ac:dyDescent="0.35">
      <c r="A138" s="3" t="s">
        <v>574</v>
      </c>
      <c r="B138" s="3" t="s">
        <v>574</v>
      </c>
      <c r="C138" s="3" t="s">
        <v>575</v>
      </c>
      <c r="D138" s="3" t="s">
        <v>14</v>
      </c>
      <c r="E138" s="3" t="s">
        <v>14</v>
      </c>
      <c r="F138" s="3" t="s">
        <v>58</v>
      </c>
      <c r="G138" s="3" t="s">
        <v>57</v>
      </c>
      <c r="H138" s="3" t="s">
        <v>522</v>
      </c>
      <c r="I138" s="3" t="s">
        <v>523</v>
      </c>
      <c r="J138" s="3" t="s">
        <v>478</v>
      </c>
      <c r="K138" s="3" t="s">
        <v>479</v>
      </c>
      <c r="O138" s="3" t="s">
        <v>576</v>
      </c>
      <c r="P138" s="3" t="s">
        <v>577</v>
      </c>
    </row>
    <row r="139" spans="1:16" x14ac:dyDescent="0.35">
      <c r="A139" s="3" t="s">
        <v>578</v>
      </c>
      <c r="B139" s="3" t="s">
        <v>578</v>
      </c>
      <c r="C139" s="3" t="s">
        <v>579</v>
      </c>
      <c r="D139" s="3" t="s">
        <v>14</v>
      </c>
      <c r="E139" s="3" t="s">
        <v>14</v>
      </c>
      <c r="F139" s="3" t="s">
        <v>58</v>
      </c>
      <c r="G139" s="3" t="s">
        <v>57</v>
      </c>
      <c r="H139" s="3" t="s">
        <v>522</v>
      </c>
      <c r="I139" s="3" t="s">
        <v>523</v>
      </c>
      <c r="J139" s="3" t="s">
        <v>478</v>
      </c>
      <c r="K139" s="3" t="s">
        <v>479</v>
      </c>
      <c r="O139" s="3" t="s">
        <v>580</v>
      </c>
      <c r="P139" s="3" t="s">
        <v>581</v>
      </c>
    </row>
    <row r="140" spans="1:16" x14ac:dyDescent="0.35">
      <c r="A140" s="3" t="s">
        <v>582</v>
      </c>
      <c r="B140" s="3" t="s">
        <v>582</v>
      </c>
      <c r="C140" s="3" t="s">
        <v>583</v>
      </c>
      <c r="D140" s="3" t="s">
        <v>14</v>
      </c>
      <c r="E140" s="3" t="s">
        <v>14</v>
      </c>
      <c r="F140" s="3" t="s">
        <v>58</v>
      </c>
      <c r="G140" s="3" t="s">
        <v>57</v>
      </c>
      <c r="H140" s="3" t="s">
        <v>522</v>
      </c>
      <c r="I140" s="3" t="s">
        <v>523</v>
      </c>
      <c r="J140" s="3" t="s">
        <v>478</v>
      </c>
      <c r="K140" s="3" t="s">
        <v>479</v>
      </c>
      <c r="O140" s="3" t="s">
        <v>584</v>
      </c>
      <c r="P140" s="3" t="s">
        <v>78</v>
      </c>
    </row>
    <row r="141" spans="1:16" x14ac:dyDescent="0.35">
      <c r="A141" s="3" t="s">
        <v>585</v>
      </c>
      <c r="B141" s="3" t="s">
        <v>585</v>
      </c>
      <c r="C141" s="3" t="s">
        <v>586</v>
      </c>
      <c r="D141" s="3" t="s">
        <v>587</v>
      </c>
      <c r="E141" s="3" t="s">
        <v>14</v>
      </c>
      <c r="F141" s="3" t="s">
        <v>58</v>
      </c>
      <c r="G141" s="3" t="s">
        <v>57</v>
      </c>
      <c r="H141" s="3" t="s">
        <v>522</v>
      </c>
      <c r="I141" s="3" t="s">
        <v>523</v>
      </c>
      <c r="J141" s="3" t="s">
        <v>478</v>
      </c>
      <c r="K141" s="3" t="s">
        <v>479</v>
      </c>
      <c r="O141" s="3" t="s">
        <v>588</v>
      </c>
      <c r="P141" s="3" t="s">
        <v>589</v>
      </c>
    </row>
    <row r="142" spans="1:16" x14ac:dyDescent="0.35">
      <c r="A142" s="3" t="s">
        <v>590</v>
      </c>
      <c r="B142" s="3" t="s">
        <v>590</v>
      </c>
      <c r="C142" s="3" t="s">
        <v>591</v>
      </c>
      <c r="D142" s="3" t="s">
        <v>14</v>
      </c>
      <c r="E142" s="3" t="s">
        <v>14</v>
      </c>
      <c r="F142" s="3" t="s">
        <v>58</v>
      </c>
      <c r="G142" s="3" t="s">
        <v>57</v>
      </c>
      <c r="H142" s="3" t="s">
        <v>522</v>
      </c>
      <c r="I142" s="3" t="s">
        <v>523</v>
      </c>
      <c r="J142" s="3" t="s">
        <v>478</v>
      </c>
      <c r="K142" s="3" t="s">
        <v>479</v>
      </c>
      <c r="O142" s="3" t="s">
        <v>592</v>
      </c>
      <c r="P142" s="3" t="s">
        <v>593</v>
      </c>
    </row>
    <row r="143" spans="1:16" x14ac:dyDescent="0.35">
      <c r="A143" s="3" t="s">
        <v>594</v>
      </c>
      <c r="B143" s="3" t="s">
        <v>594</v>
      </c>
      <c r="C143" s="3" t="s">
        <v>595</v>
      </c>
      <c r="D143" s="3" t="s">
        <v>14</v>
      </c>
      <c r="E143" s="3" t="s">
        <v>14</v>
      </c>
      <c r="F143" s="3" t="s">
        <v>58</v>
      </c>
      <c r="G143" s="3" t="s">
        <v>57</v>
      </c>
      <c r="H143" s="3" t="s">
        <v>522</v>
      </c>
      <c r="I143" s="3" t="s">
        <v>523</v>
      </c>
      <c r="J143" s="3" t="s">
        <v>478</v>
      </c>
      <c r="K143" s="3" t="s">
        <v>479</v>
      </c>
      <c r="O143" s="3" t="s">
        <v>596</v>
      </c>
      <c r="P143" s="3" t="s">
        <v>597</v>
      </c>
    </row>
    <row r="144" spans="1:16" x14ac:dyDescent="0.35">
      <c r="A144" s="3" t="s">
        <v>598</v>
      </c>
      <c r="B144" s="3" t="s">
        <v>598</v>
      </c>
      <c r="C144" s="3" t="s">
        <v>599</v>
      </c>
      <c r="D144" s="3" t="s">
        <v>14</v>
      </c>
      <c r="E144" s="3" t="s">
        <v>14</v>
      </c>
      <c r="F144" s="3" t="s">
        <v>58</v>
      </c>
      <c r="G144" s="3" t="s">
        <v>57</v>
      </c>
      <c r="H144" s="3" t="s">
        <v>522</v>
      </c>
      <c r="I144" s="3" t="s">
        <v>523</v>
      </c>
      <c r="J144" s="3" t="s">
        <v>478</v>
      </c>
      <c r="K144" s="3" t="s">
        <v>479</v>
      </c>
      <c r="O144" s="3" t="s">
        <v>112</v>
      </c>
      <c r="P144" s="3" t="s">
        <v>111</v>
      </c>
    </row>
    <row r="145" spans="1:16" x14ac:dyDescent="0.35">
      <c r="A145" s="3" t="s">
        <v>600</v>
      </c>
      <c r="B145" s="3" t="s">
        <v>601</v>
      </c>
      <c r="C145" s="3" t="s">
        <v>602</v>
      </c>
      <c r="D145" s="3" t="s">
        <v>14</v>
      </c>
      <c r="E145" s="3" t="s">
        <v>14</v>
      </c>
      <c r="F145" s="3" t="s">
        <v>58</v>
      </c>
      <c r="G145" s="3" t="s">
        <v>57</v>
      </c>
      <c r="H145" s="3" t="s">
        <v>522</v>
      </c>
      <c r="I145" s="3" t="s">
        <v>523</v>
      </c>
      <c r="J145" s="3" t="s">
        <v>478</v>
      </c>
      <c r="K145" s="3" t="s">
        <v>479</v>
      </c>
      <c r="O145" s="3" t="s">
        <v>603</v>
      </c>
      <c r="P145" s="3" t="s">
        <v>604</v>
      </c>
    </row>
    <row r="146" spans="1:16" x14ac:dyDescent="0.35">
      <c r="A146" s="3" t="s">
        <v>605</v>
      </c>
      <c r="B146" s="3" t="s">
        <v>605</v>
      </c>
      <c r="C146" s="3" t="s">
        <v>606</v>
      </c>
      <c r="D146" s="3" t="s">
        <v>14</v>
      </c>
      <c r="E146" s="3" t="s">
        <v>14</v>
      </c>
      <c r="F146" s="3" t="s">
        <v>58</v>
      </c>
      <c r="G146" s="3" t="s">
        <v>57</v>
      </c>
      <c r="H146" s="3" t="s">
        <v>522</v>
      </c>
      <c r="I146" s="3" t="s">
        <v>523</v>
      </c>
      <c r="J146" s="3" t="s">
        <v>478</v>
      </c>
      <c r="K146" s="3" t="s">
        <v>479</v>
      </c>
      <c r="O146" s="3" t="s">
        <v>607</v>
      </c>
      <c r="P146" s="3" t="s">
        <v>608</v>
      </c>
    </row>
    <row r="147" spans="1:16" x14ac:dyDescent="0.35">
      <c r="A147" s="3" t="s">
        <v>609</v>
      </c>
      <c r="B147" s="3" t="s">
        <v>609</v>
      </c>
      <c r="C147" s="3" t="s">
        <v>610</v>
      </c>
      <c r="D147" s="3" t="s">
        <v>587</v>
      </c>
      <c r="E147" s="3" t="s">
        <v>14</v>
      </c>
      <c r="F147" s="3" t="s">
        <v>58</v>
      </c>
      <c r="G147" s="3" t="s">
        <v>57</v>
      </c>
      <c r="H147" s="3" t="s">
        <v>522</v>
      </c>
      <c r="I147" s="3" t="s">
        <v>523</v>
      </c>
      <c r="J147" s="3" t="s">
        <v>478</v>
      </c>
      <c r="K147" s="3" t="s">
        <v>479</v>
      </c>
      <c r="O147" s="3" t="s">
        <v>611</v>
      </c>
      <c r="P147" s="3" t="s">
        <v>612</v>
      </c>
    </row>
    <row r="148" spans="1:16" x14ac:dyDescent="0.35">
      <c r="A148" s="3" t="s">
        <v>613</v>
      </c>
      <c r="B148" s="3" t="s">
        <v>613</v>
      </c>
      <c r="C148" s="3" t="s">
        <v>614</v>
      </c>
      <c r="D148" s="3" t="s">
        <v>14</v>
      </c>
      <c r="E148" s="3" t="s">
        <v>14</v>
      </c>
      <c r="F148" s="3" t="s">
        <v>58</v>
      </c>
      <c r="G148" s="3" t="s">
        <v>57</v>
      </c>
      <c r="H148" s="3" t="s">
        <v>522</v>
      </c>
      <c r="I148" s="3" t="s">
        <v>523</v>
      </c>
      <c r="J148" s="3" t="s">
        <v>478</v>
      </c>
      <c r="K148" s="3" t="s">
        <v>479</v>
      </c>
      <c r="O148" s="3" t="s">
        <v>615</v>
      </c>
      <c r="P148" s="3" t="s">
        <v>616</v>
      </c>
    </row>
    <row r="149" spans="1:16" x14ac:dyDescent="0.35">
      <c r="A149" s="3" t="s">
        <v>617</v>
      </c>
      <c r="B149" s="3" t="s">
        <v>617</v>
      </c>
      <c r="C149" s="3" t="s">
        <v>618</v>
      </c>
      <c r="D149" s="3" t="s">
        <v>14</v>
      </c>
      <c r="E149" s="3" t="s">
        <v>14</v>
      </c>
      <c r="F149" s="3" t="s">
        <v>58</v>
      </c>
      <c r="G149" s="3" t="s">
        <v>57</v>
      </c>
      <c r="H149" s="3" t="s">
        <v>522</v>
      </c>
      <c r="I149" s="3" t="s">
        <v>523</v>
      </c>
      <c r="J149" s="3" t="s">
        <v>478</v>
      </c>
      <c r="K149" s="3" t="s">
        <v>479</v>
      </c>
      <c r="O149" s="3" t="s">
        <v>619</v>
      </c>
      <c r="P149" s="3" t="s">
        <v>620</v>
      </c>
    </row>
    <row r="150" spans="1:16" x14ac:dyDescent="0.35">
      <c r="A150" s="3" t="s">
        <v>621</v>
      </c>
      <c r="B150" s="3" t="s">
        <v>621</v>
      </c>
      <c r="C150" s="3" t="s">
        <v>622</v>
      </c>
      <c r="D150" s="3" t="s">
        <v>587</v>
      </c>
      <c r="E150" s="3" t="s">
        <v>14</v>
      </c>
      <c r="F150" s="3" t="s">
        <v>58</v>
      </c>
      <c r="G150" s="3" t="s">
        <v>57</v>
      </c>
      <c r="H150" s="3" t="s">
        <v>522</v>
      </c>
      <c r="I150" s="3" t="s">
        <v>523</v>
      </c>
      <c r="J150" s="3" t="s">
        <v>478</v>
      </c>
      <c r="K150" s="3" t="s">
        <v>479</v>
      </c>
      <c r="O150" s="3" t="s">
        <v>623</v>
      </c>
      <c r="P150" s="3" t="s">
        <v>624</v>
      </c>
    </row>
    <row r="151" spans="1:16" x14ac:dyDescent="0.35">
      <c r="A151" s="3" t="s">
        <v>625</v>
      </c>
      <c r="B151" s="3" t="s">
        <v>625</v>
      </c>
      <c r="C151" s="3" t="s">
        <v>626</v>
      </c>
      <c r="D151" s="3" t="s">
        <v>587</v>
      </c>
      <c r="E151" s="3" t="s">
        <v>14</v>
      </c>
      <c r="F151" s="3" t="s">
        <v>58</v>
      </c>
      <c r="G151" s="3" t="s">
        <v>57</v>
      </c>
      <c r="H151" s="3" t="s">
        <v>522</v>
      </c>
      <c r="I151" s="3" t="s">
        <v>523</v>
      </c>
      <c r="J151" s="3" t="s">
        <v>478</v>
      </c>
      <c r="K151" s="3" t="s">
        <v>479</v>
      </c>
      <c r="O151" s="3" t="s">
        <v>627</v>
      </c>
      <c r="P151" s="3" t="s">
        <v>628</v>
      </c>
    </row>
    <row r="152" spans="1:16" x14ac:dyDescent="0.35">
      <c r="A152" s="3" t="s">
        <v>629</v>
      </c>
      <c r="B152" s="3" t="s">
        <v>629</v>
      </c>
      <c r="C152" s="3" t="s">
        <v>630</v>
      </c>
      <c r="D152" s="3" t="s">
        <v>14</v>
      </c>
      <c r="E152" s="3" t="s">
        <v>14</v>
      </c>
      <c r="F152" s="3" t="s">
        <v>58</v>
      </c>
      <c r="G152" s="3" t="s">
        <v>57</v>
      </c>
      <c r="H152" s="3" t="s">
        <v>522</v>
      </c>
      <c r="I152" s="3" t="s">
        <v>523</v>
      </c>
      <c r="J152" s="3" t="s">
        <v>478</v>
      </c>
      <c r="K152" s="3" t="s">
        <v>479</v>
      </c>
      <c r="O152" s="3" t="s">
        <v>631</v>
      </c>
      <c r="P152" s="3" t="s">
        <v>632</v>
      </c>
    </row>
    <row r="153" spans="1:16" x14ac:dyDescent="0.35">
      <c r="A153" s="3" t="s">
        <v>633</v>
      </c>
      <c r="B153" s="3" t="s">
        <v>633</v>
      </c>
      <c r="C153" s="3" t="s">
        <v>634</v>
      </c>
      <c r="D153" s="3" t="s">
        <v>14</v>
      </c>
      <c r="E153" s="3" t="s">
        <v>14</v>
      </c>
      <c r="F153" s="3" t="s">
        <v>58</v>
      </c>
      <c r="G153" s="3" t="s">
        <v>57</v>
      </c>
      <c r="H153" s="3" t="s">
        <v>522</v>
      </c>
      <c r="I153" s="3" t="s">
        <v>523</v>
      </c>
      <c r="J153" s="3" t="s">
        <v>478</v>
      </c>
      <c r="K153" s="3" t="s">
        <v>479</v>
      </c>
      <c r="O153" s="3" t="s">
        <v>635</v>
      </c>
      <c r="P153" s="3" t="s">
        <v>636</v>
      </c>
    </row>
    <row r="154" spans="1:16" x14ac:dyDescent="0.35">
      <c r="A154" s="3" t="s">
        <v>637</v>
      </c>
      <c r="B154" s="3" t="s">
        <v>637</v>
      </c>
      <c r="C154" s="3" t="s">
        <v>638</v>
      </c>
      <c r="D154" s="3" t="s">
        <v>587</v>
      </c>
      <c r="E154" s="3" t="s">
        <v>14</v>
      </c>
      <c r="F154" s="3" t="s">
        <v>58</v>
      </c>
      <c r="G154" s="3" t="s">
        <v>57</v>
      </c>
      <c r="H154" s="3" t="s">
        <v>522</v>
      </c>
      <c r="I154" s="3" t="s">
        <v>523</v>
      </c>
      <c r="J154" s="3" t="s">
        <v>478</v>
      </c>
      <c r="K154" s="3" t="s">
        <v>479</v>
      </c>
      <c r="O154" s="3" t="s">
        <v>639</v>
      </c>
      <c r="P154" s="3" t="s">
        <v>640</v>
      </c>
    </row>
    <row r="155" spans="1:16" x14ac:dyDescent="0.35">
      <c r="A155" s="3" t="s">
        <v>641</v>
      </c>
      <c r="B155" s="3" t="s">
        <v>641</v>
      </c>
      <c r="C155" s="3" t="s">
        <v>642</v>
      </c>
      <c r="D155" s="3" t="s">
        <v>14</v>
      </c>
      <c r="E155" s="3" t="s">
        <v>14</v>
      </c>
      <c r="F155" s="3" t="s">
        <v>58</v>
      </c>
      <c r="G155" s="3" t="s">
        <v>57</v>
      </c>
      <c r="H155" s="3" t="s">
        <v>522</v>
      </c>
      <c r="I155" s="3" t="s">
        <v>523</v>
      </c>
      <c r="J155" s="3" t="s">
        <v>478</v>
      </c>
      <c r="K155" s="3" t="s">
        <v>479</v>
      </c>
      <c r="O155" s="3" t="s">
        <v>643</v>
      </c>
      <c r="P155" s="3" t="s">
        <v>644</v>
      </c>
    </row>
    <row r="156" spans="1:16" x14ac:dyDescent="0.35">
      <c r="A156" s="3" t="s">
        <v>645</v>
      </c>
      <c r="B156" s="3" t="s">
        <v>645</v>
      </c>
      <c r="C156" s="3" t="s">
        <v>646</v>
      </c>
      <c r="D156" s="3" t="s">
        <v>14</v>
      </c>
      <c r="E156" s="3" t="s">
        <v>14</v>
      </c>
      <c r="F156" s="3" t="s">
        <v>58</v>
      </c>
      <c r="G156" s="3" t="s">
        <v>57</v>
      </c>
      <c r="H156" s="3" t="s">
        <v>522</v>
      </c>
      <c r="I156" s="3" t="s">
        <v>523</v>
      </c>
      <c r="J156" s="3" t="s">
        <v>478</v>
      </c>
      <c r="K156" s="3" t="s">
        <v>479</v>
      </c>
      <c r="O156" s="3" t="s">
        <v>647</v>
      </c>
      <c r="P156" s="3" t="s">
        <v>648</v>
      </c>
    </row>
    <row r="157" spans="1:16" x14ac:dyDescent="0.35">
      <c r="A157" s="3" t="s">
        <v>649</v>
      </c>
      <c r="B157" s="3" t="s">
        <v>649</v>
      </c>
      <c r="C157" s="3" t="s">
        <v>650</v>
      </c>
      <c r="D157" s="3" t="s">
        <v>14</v>
      </c>
      <c r="E157" s="3" t="s">
        <v>14</v>
      </c>
      <c r="F157" s="3" t="s">
        <v>58</v>
      </c>
      <c r="G157" s="3" t="s">
        <v>57</v>
      </c>
      <c r="H157" s="3" t="s">
        <v>522</v>
      </c>
      <c r="I157" s="3" t="s">
        <v>523</v>
      </c>
      <c r="J157" s="3" t="s">
        <v>478</v>
      </c>
      <c r="K157" s="3" t="s">
        <v>479</v>
      </c>
      <c r="O157" s="3" t="s">
        <v>651</v>
      </c>
      <c r="P157" s="3" t="s">
        <v>652</v>
      </c>
    </row>
    <row r="158" spans="1:16" x14ac:dyDescent="0.35">
      <c r="A158" s="3" t="s">
        <v>653</v>
      </c>
      <c r="B158" s="3" t="s">
        <v>653</v>
      </c>
      <c r="C158" s="3" t="s">
        <v>654</v>
      </c>
      <c r="D158" s="3" t="s">
        <v>14</v>
      </c>
      <c r="E158" s="3" t="s">
        <v>14</v>
      </c>
      <c r="F158" s="3" t="s">
        <v>58</v>
      </c>
      <c r="G158" s="3" t="s">
        <v>57</v>
      </c>
      <c r="H158" s="3" t="s">
        <v>522</v>
      </c>
      <c r="I158" s="3" t="s">
        <v>523</v>
      </c>
      <c r="J158" s="3" t="s">
        <v>478</v>
      </c>
      <c r="K158" s="3" t="s">
        <v>479</v>
      </c>
      <c r="O158" s="3" t="s">
        <v>655</v>
      </c>
      <c r="P158" s="3" t="s">
        <v>656</v>
      </c>
    </row>
    <row r="159" spans="1:16" x14ac:dyDescent="0.35">
      <c r="A159" s="3" t="s">
        <v>657</v>
      </c>
      <c r="B159" s="3" t="s">
        <v>657</v>
      </c>
      <c r="C159" s="3" t="s">
        <v>658</v>
      </c>
      <c r="D159" s="3" t="s">
        <v>14</v>
      </c>
      <c r="E159" s="3" t="s">
        <v>14</v>
      </c>
      <c r="F159" s="3" t="s">
        <v>58</v>
      </c>
      <c r="G159" s="3" t="s">
        <v>57</v>
      </c>
      <c r="H159" s="3" t="s">
        <v>522</v>
      </c>
      <c r="I159" s="3" t="s">
        <v>523</v>
      </c>
      <c r="J159" s="3" t="s">
        <v>478</v>
      </c>
      <c r="K159" s="3" t="s">
        <v>479</v>
      </c>
      <c r="O159" s="3" t="s">
        <v>659</v>
      </c>
      <c r="P159" s="3" t="s">
        <v>660</v>
      </c>
    </row>
    <row r="160" spans="1:16" x14ac:dyDescent="0.35">
      <c r="A160" s="3" t="s">
        <v>661</v>
      </c>
      <c r="B160" s="3" t="s">
        <v>661</v>
      </c>
      <c r="C160" s="3" t="s">
        <v>662</v>
      </c>
      <c r="D160" s="3" t="s">
        <v>14</v>
      </c>
      <c r="E160" s="3" t="s">
        <v>14</v>
      </c>
      <c r="F160" s="3" t="s">
        <v>58</v>
      </c>
      <c r="G160" s="3" t="s">
        <v>57</v>
      </c>
      <c r="H160" s="3" t="s">
        <v>522</v>
      </c>
      <c r="I160" s="3" t="s">
        <v>523</v>
      </c>
      <c r="J160" s="3" t="s">
        <v>478</v>
      </c>
      <c r="K160" s="3" t="s">
        <v>479</v>
      </c>
      <c r="O160" s="3" t="s">
        <v>663</v>
      </c>
      <c r="P160" s="3" t="s">
        <v>664</v>
      </c>
    </row>
    <row r="161" spans="1:16" x14ac:dyDescent="0.35">
      <c r="A161" s="3" t="s">
        <v>665</v>
      </c>
      <c r="B161" s="3" t="s">
        <v>665</v>
      </c>
      <c r="C161" s="3" t="s">
        <v>666</v>
      </c>
      <c r="D161" s="3" t="s">
        <v>14</v>
      </c>
      <c r="E161" s="3" t="s">
        <v>14</v>
      </c>
      <c r="F161" s="3" t="s">
        <v>58</v>
      </c>
      <c r="G161" s="3" t="s">
        <v>57</v>
      </c>
      <c r="H161" s="3" t="s">
        <v>522</v>
      </c>
      <c r="I161" s="3" t="s">
        <v>523</v>
      </c>
      <c r="J161" s="3" t="s">
        <v>478</v>
      </c>
      <c r="K161" s="3" t="s">
        <v>479</v>
      </c>
      <c r="O161" s="3" t="s">
        <v>667</v>
      </c>
      <c r="P161" s="3" t="s">
        <v>668</v>
      </c>
    </row>
    <row r="162" spans="1:16" x14ac:dyDescent="0.35">
      <c r="A162" s="3" t="s">
        <v>669</v>
      </c>
      <c r="B162" s="3" t="s">
        <v>669</v>
      </c>
      <c r="C162" s="3" t="s">
        <v>670</v>
      </c>
      <c r="D162" s="3" t="s">
        <v>671</v>
      </c>
      <c r="E162" s="3" t="s">
        <v>14</v>
      </c>
      <c r="F162" s="3" t="s">
        <v>58</v>
      </c>
      <c r="G162" s="3" t="s">
        <v>57</v>
      </c>
      <c r="H162" s="3" t="s">
        <v>522</v>
      </c>
      <c r="I162" s="3" t="s">
        <v>523</v>
      </c>
      <c r="J162" s="3" t="s">
        <v>478</v>
      </c>
      <c r="K162" s="3" t="s">
        <v>479</v>
      </c>
      <c r="O162" s="3" t="s">
        <v>672</v>
      </c>
      <c r="P162" s="3" t="s">
        <v>673</v>
      </c>
    </row>
    <row r="163" spans="1:16" x14ac:dyDescent="0.35">
      <c r="A163" s="3" t="s">
        <v>674</v>
      </c>
      <c r="B163" s="3" t="s">
        <v>674</v>
      </c>
      <c r="C163" s="3" t="s">
        <v>675</v>
      </c>
      <c r="D163" s="3" t="s">
        <v>14</v>
      </c>
      <c r="E163" s="3" t="s">
        <v>14</v>
      </c>
      <c r="F163" s="3" t="s">
        <v>58</v>
      </c>
      <c r="G163" s="3" t="s">
        <v>57</v>
      </c>
      <c r="H163" s="3" t="s">
        <v>522</v>
      </c>
      <c r="I163" s="3" t="s">
        <v>523</v>
      </c>
      <c r="J163" s="3" t="s">
        <v>478</v>
      </c>
      <c r="K163" s="3" t="s">
        <v>479</v>
      </c>
      <c r="O163" s="3" t="s">
        <v>676</v>
      </c>
      <c r="P163" s="3" t="s">
        <v>677</v>
      </c>
    </row>
    <row r="164" spans="1:16" x14ac:dyDescent="0.35">
      <c r="A164" s="3" t="s">
        <v>678</v>
      </c>
      <c r="B164" s="3" t="s">
        <v>678</v>
      </c>
      <c r="C164" s="3" t="s">
        <v>679</v>
      </c>
      <c r="D164" s="3" t="s">
        <v>14</v>
      </c>
      <c r="E164" s="3" t="s">
        <v>14</v>
      </c>
      <c r="F164" s="3" t="s">
        <v>58</v>
      </c>
      <c r="G164" s="3" t="s">
        <v>57</v>
      </c>
      <c r="H164" s="3" t="s">
        <v>522</v>
      </c>
      <c r="I164" s="3" t="s">
        <v>523</v>
      </c>
      <c r="J164" s="3" t="s">
        <v>478</v>
      </c>
      <c r="K164" s="3" t="s">
        <v>479</v>
      </c>
      <c r="O164" s="3" t="s">
        <v>680</v>
      </c>
      <c r="P164" s="3" t="s">
        <v>681</v>
      </c>
    </row>
    <row r="165" spans="1:16" x14ac:dyDescent="0.35">
      <c r="A165" s="3" t="s">
        <v>682</v>
      </c>
      <c r="B165" s="3" t="s">
        <v>682</v>
      </c>
      <c r="C165" s="3" t="s">
        <v>683</v>
      </c>
      <c r="D165" s="3" t="s">
        <v>684</v>
      </c>
      <c r="E165" s="3" t="s">
        <v>685</v>
      </c>
      <c r="F165" s="3" t="s">
        <v>58</v>
      </c>
      <c r="G165" s="3" t="s">
        <v>57</v>
      </c>
      <c r="H165" s="3" t="s">
        <v>522</v>
      </c>
      <c r="I165" s="3" t="s">
        <v>523</v>
      </c>
      <c r="J165" s="3" t="s">
        <v>478</v>
      </c>
      <c r="K165" s="3" t="s">
        <v>479</v>
      </c>
      <c r="O165" s="3" t="s">
        <v>686</v>
      </c>
      <c r="P165" s="3" t="s">
        <v>687</v>
      </c>
    </row>
    <row r="166" spans="1:16" x14ac:dyDescent="0.35">
      <c r="A166" s="3" t="s">
        <v>688</v>
      </c>
      <c r="B166" s="3" t="s">
        <v>688</v>
      </c>
      <c r="C166" s="3" t="s">
        <v>689</v>
      </c>
      <c r="D166" s="3" t="s">
        <v>14</v>
      </c>
      <c r="E166" s="3" t="s">
        <v>14</v>
      </c>
      <c r="F166" s="3" t="s">
        <v>58</v>
      </c>
      <c r="G166" s="3" t="s">
        <v>57</v>
      </c>
      <c r="H166" s="3" t="s">
        <v>522</v>
      </c>
      <c r="I166" s="3" t="s">
        <v>523</v>
      </c>
      <c r="J166" s="3" t="s">
        <v>478</v>
      </c>
      <c r="K166" s="3" t="s">
        <v>479</v>
      </c>
      <c r="O166" s="3" t="s">
        <v>690</v>
      </c>
      <c r="P166" s="3" t="s">
        <v>691</v>
      </c>
    </row>
    <row r="167" spans="1:16" x14ac:dyDescent="0.35">
      <c r="A167" s="3" t="s">
        <v>692</v>
      </c>
      <c r="B167" s="3" t="s">
        <v>692</v>
      </c>
      <c r="C167" s="3" t="s">
        <v>693</v>
      </c>
      <c r="D167" s="3" t="s">
        <v>14</v>
      </c>
      <c r="E167" s="3" t="s">
        <v>14</v>
      </c>
      <c r="F167" s="3" t="s">
        <v>58</v>
      </c>
      <c r="G167" s="3" t="s">
        <v>57</v>
      </c>
      <c r="H167" s="3" t="s">
        <v>522</v>
      </c>
      <c r="I167" s="3" t="s">
        <v>523</v>
      </c>
      <c r="J167" s="3" t="s">
        <v>478</v>
      </c>
      <c r="K167" s="3" t="s">
        <v>479</v>
      </c>
      <c r="O167" s="3" t="s">
        <v>694</v>
      </c>
      <c r="P167" s="3" t="s">
        <v>695</v>
      </c>
    </row>
    <row r="168" spans="1:16" x14ac:dyDescent="0.35">
      <c r="A168" s="3" t="s">
        <v>696</v>
      </c>
      <c r="B168" s="3" t="s">
        <v>696</v>
      </c>
      <c r="C168" s="3" t="s">
        <v>697</v>
      </c>
      <c r="D168" s="3" t="s">
        <v>14</v>
      </c>
      <c r="E168" s="3" t="s">
        <v>14</v>
      </c>
      <c r="F168" s="3" t="s">
        <v>58</v>
      </c>
      <c r="G168" s="3" t="s">
        <v>57</v>
      </c>
      <c r="H168" s="3" t="s">
        <v>522</v>
      </c>
      <c r="I168" s="3" t="s">
        <v>523</v>
      </c>
      <c r="J168" s="3" t="s">
        <v>478</v>
      </c>
      <c r="K168" s="3" t="s">
        <v>479</v>
      </c>
      <c r="O168" s="3" t="s">
        <v>698</v>
      </c>
      <c r="P168" s="3" t="s">
        <v>699</v>
      </c>
    </row>
    <row r="169" spans="1:16" x14ac:dyDescent="0.35">
      <c r="A169" s="3" t="s">
        <v>700</v>
      </c>
      <c r="B169" s="3" t="s">
        <v>700</v>
      </c>
      <c r="C169" s="3" t="s">
        <v>701</v>
      </c>
      <c r="D169" s="3" t="s">
        <v>14</v>
      </c>
      <c r="E169" s="3" t="s">
        <v>14</v>
      </c>
      <c r="F169" s="3" t="s">
        <v>58</v>
      </c>
      <c r="G169" s="3" t="s">
        <v>57</v>
      </c>
      <c r="H169" s="3" t="s">
        <v>522</v>
      </c>
      <c r="I169" s="3" t="s">
        <v>523</v>
      </c>
      <c r="J169" s="3" t="s">
        <v>478</v>
      </c>
      <c r="K169" s="3" t="s">
        <v>479</v>
      </c>
      <c r="O169" s="3" t="s">
        <v>702</v>
      </c>
      <c r="P169" s="3" t="s">
        <v>703</v>
      </c>
    </row>
    <row r="170" spans="1:16" x14ac:dyDescent="0.35">
      <c r="A170" s="3" t="s">
        <v>704</v>
      </c>
      <c r="B170" s="3" t="s">
        <v>704</v>
      </c>
      <c r="C170" s="3" t="s">
        <v>705</v>
      </c>
      <c r="D170" s="3" t="s">
        <v>14</v>
      </c>
      <c r="E170" s="3" t="s">
        <v>14</v>
      </c>
      <c r="F170" s="3" t="s">
        <v>58</v>
      </c>
      <c r="G170" s="3" t="s">
        <v>57</v>
      </c>
      <c r="H170" s="3" t="s">
        <v>522</v>
      </c>
      <c r="I170" s="3" t="s">
        <v>523</v>
      </c>
      <c r="J170" s="3" t="s">
        <v>478</v>
      </c>
      <c r="K170" s="3" t="s">
        <v>479</v>
      </c>
      <c r="O170" s="3" t="s">
        <v>706</v>
      </c>
      <c r="P170" s="3" t="s">
        <v>707</v>
      </c>
    </row>
    <row r="171" spans="1:16" x14ac:dyDescent="0.35">
      <c r="A171" s="3" t="s">
        <v>708</v>
      </c>
      <c r="B171" s="3" t="s">
        <v>709</v>
      </c>
      <c r="C171" s="3" t="s">
        <v>710</v>
      </c>
      <c r="D171" s="3" t="s">
        <v>14</v>
      </c>
      <c r="E171" s="3" t="s">
        <v>14</v>
      </c>
      <c r="F171" s="3" t="s">
        <v>58</v>
      </c>
      <c r="G171" s="3" t="s">
        <v>57</v>
      </c>
      <c r="H171" s="3" t="s">
        <v>522</v>
      </c>
      <c r="I171" s="3" t="s">
        <v>523</v>
      </c>
      <c r="J171" s="3" t="s">
        <v>478</v>
      </c>
      <c r="K171" s="3" t="s">
        <v>479</v>
      </c>
      <c r="O171" s="3" t="s">
        <v>711</v>
      </c>
      <c r="P171" s="3" t="s">
        <v>712</v>
      </c>
    </row>
    <row r="172" spans="1:16" x14ac:dyDescent="0.35">
      <c r="A172" s="3" t="s">
        <v>713</v>
      </c>
      <c r="B172" s="3" t="s">
        <v>713</v>
      </c>
      <c r="C172" s="3" t="s">
        <v>714</v>
      </c>
      <c r="D172" s="3" t="s">
        <v>14</v>
      </c>
      <c r="E172" s="3" t="s">
        <v>14</v>
      </c>
      <c r="F172" s="3" t="s">
        <v>58</v>
      </c>
      <c r="G172" s="3" t="s">
        <v>57</v>
      </c>
      <c r="H172" s="3" t="s">
        <v>522</v>
      </c>
      <c r="I172" s="3" t="s">
        <v>523</v>
      </c>
      <c r="J172" s="3" t="s">
        <v>478</v>
      </c>
      <c r="K172" s="3" t="s">
        <v>479</v>
      </c>
      <c r="O172" s="3" t="s">
        <v>715</v>
      </c>
      <c r="P172" s="3" t="s">
        <v>716</v>
      </c>
    </row>
    <row r="173" spans="1:16" x14ac:dyDescent="0.35">
      <c r="A173" s="3" t="s">
        <v>717</v>
      </c>
      <c r="B173" s="3" t="s">
        <v>717</v>
      </c>
      <c r="C173" s="3" t="s">
        <v>718</v>
      </c>
      <c r="D173" s="3" t="s">
        <v>14</v>
      </c>
      <c r="E173" s="3" t="s">
        <v>14</v>
      </c>
      <c r="F173" s="3" t="s">
        <v>58</v>
      </c>
      <c r="G173" s="3" t="s">
        <v>57</v>
      </c>
      <c r="H173" s="3" t="s">
        <v>522</v>
      </c>
      <c r="I173" s="3" t="s">
        <v>523</v>
      </c>
      <c r="J173" s="3" t="s">
        <v>478</v>
      </c>
      <c r="K173" s="3" t="s">
        <v>479</v>
      </c>
      <c r="O173" s="3" t="s">
        <v>719</v>
      </c>
      <c r="P173" s="3" t="s">
        <v>720</v>
      </c>
    </row>
    <row r="174" spans="1:16" x14ac:dyDescent="0.35">
      <c r="A174" s="3" t="s">
        <v>721</v>
      </c>
      <c r="B174" s="3" t="s">
        <v>721</v>
      </c>
      <c r="C174" s="3" t="s">
        <v>722</v>
      </c>
      <c r="D174" s="3" t="s">
        <v>14</v>
      </c>
      <c r="E174" s="3" t="s">
        <v>14</v>
      </c>
      <c r="F174" s="3" t="s">
        <v>58</v>
      </c>
      <c r="G174" s="3" t="s">
        <v>57</v>
      </c>
      <c r="H174" s="3" t="s">
        <v>522</v>
      </c>
      <c r="I174" s="3" t="s">
        <v>523</v>
      </c>
      <c r="J174" s="3" t="s">
        <v>478</v>
      </c>
      <c r="K174" s="3" t="s">
        <v>479</v>
      </c>
      <c r="O174" s="3" t="s">
        <v>723</v>
      </c>
      <c r="P174" s="3" t="s">
        <v>724</v>
      </c>
    </row>
    <row r="175" spans="1:16" x14ac:dyDescent="0.35">
      <c r="A175" s="3" t="s">
        <v>725</v>
      </c>
      <c r="B175" s="3" t="s">
        <v>725</v>
      </c>
      <c r="C175" s="3" t="s">
        <v>726</v>
      </c>
      <c r="D175" s="3" t="s">
        <v>14</v>
      </c>
      <c r="E175" s="3" t="s">
        <v>14</v>
      </c>
      <c r="F175" s="3" t="s">
        <v>58</v>
      </c>
      <c r="G175" s="3" t="s">
        <v>57</v>
      </c>
      <c r="H175" s="3" t="s">
        <v>522</v>
      </c>
      <c r="I175" s="3" t="s">
        <v>523</v>
      </c>
      <c r="J175" s="3" t="s">
        <v>478</v>
      </c>
      <c r="K175" s="3" t="s">
        <v>479</v>
      </c>
      <c r="O175" s="3" t="s">
        <v>727</v>
      </c>
      <c r="P175" s="3" t="s">
        <v>202</v>
      </c>
    </row>
    <row r="176" spans="1:16" x14ac:dyDescent="0.35">
      <c r="A176" s="3" t="s">
        <v>728</v>
      </c>
      <c r="B176" s="3" t="s">
        <v>728</v>
      </c>
      <c r="C176" s="3" t="s">
        <v>729</v>
      </c>
      <c r="D176" s="3" t="s">
        <v>14</v>
      </c>
      <c r="E176" s="3" t="s">
        <v>14</v>
      </c>
      <c r="F176" s="3" t="s">
        <v>58</v>
      </c>
      <c r="G176" s="3" t="s">
        <v>57</v>
      </c>
      <c r="H176" s="3" t="s">
        <v>522</v>
      </c>
      <c r="I176" s="3" t="s">
        <v>523</v>
      </c>
      <c r="J176" s="3" t="s">
        <v>478</v>
      </c>
      <c r="K176" s="3" t="s">
        <v>479</v>
      </c>
      <c r="O176" s="3" t="s">
        <v>730</v>
      </c>
      <c r="P176" s="3" t="s">
        <v>731</v>
      </c>
    </row>
    <row r="177" spans="1:16" x14ac:dyDescent="0.35">
      <c r="A177" s="3" t="s">
        <v>732</v>
      </c>
      <c r="B177" s="3" t="s">
        <v>732</v>
      </c>
      <c r="C177" s="3" t="s">
        <v>733</v>
      </c>
      <c r="D177" s="3" t="s">
        <v>14</v>
      </c>
      <c r="E177" s="3" t="s">
        <v>14</v>
      </c>
      <c r="F177" s="3" t="s">
        <v>58</v>
      </c>
      <c r="G177" s="3" t="s">
        <v>57</v>
      </c>
      <c r="H177" s="3" t="s">
        <v>522</v>
      </c>
      <c r="I177" s="3" t="s">
        <v>523</v>
      </c>
      <c r="J177" s="3" t="s">
        <v>478</v>
      </c>
      <c r="K177" s="3" t="s">
        <v>479</v>
      </c>
      <c r="O177" s="3" t="s">
        <v>734</v>
      </c>
      <c r="P177" s="3" t="s">
        <v>735</v>
      </c>
    </row>
    <row r="178" spans="1:16" x14ac:dyDescent="0.35">
      <c r="A178" s="3" t="s">
        <v>736</v>
      </c>
      <c r="B178" s="3" t="s">
        <v>736</v>
      </c>
      <c r="C178" s="3" t="s">
        <v>737</v>
      </c>
      <c r="D178" s="3" t="s">
        <v>14</v>
      </c>
      <c r="E178" s="3" t="s">
        <v>14</v>
      </c>
      <c r="F178" s="3" t="s">
        <v>58</v>
      </c>
      <c r="G178" s="3" t="s">
        <v>57</v>
      </c>
      <c r="H178" s="3" t="s">
        <v>522</v>
      </c>
      <c r="I178" s="3" t="s">
        <v>523</v>
      </c>
      <c r="J178" s="3" t="s">
        <v>478</v>
      </c>
      <c r="K178" s="3" t="s">
        <v>479</v>
      </c>
      <c r="O178" s="3" t="s">
        <v>738</v>
      </c>
      <c r="P178" s="3" t="s">
        <v>739</v>
      </c>
    </row>
    <row r="179" spans="1:16" x14ac:dyDescent="0.35">
      <c r="A179" s="3" t="s">
        <v>740</v>
      </c>
      <c r="B179" s="3" t="s">
        <v>740</v>
      </c>
      <c r="C179" s="3" t="s">
        <v>741</v>
      </c>
      <c r="D179" s="3" t="s">
        <v>14</v>
      </c>
      <c r="E179" s="3" t="s">
        <v>14</v>
      </c>
      <c r="F179" s="3" t="s">
        <v>58</v>
      </c>
      <c r="G179" s="3" t="s">
        <v>57</v>
      </c>
      <c r="H179" s="3" t="s">
        <v>522</v>
      </c>
      <c r="I179" s="3" t="s">
        <v>523</v>
      </c>
      <c r="J179" s="3" t="s">
        <v>478</v>
      </c>
      <c r="K179" s="3" t="s">
        <v>479</v>
      </c>
      <c r="O179" s="3" t="s">
        <v>742</v>
      </c>
      <c r="P179" s="3" t="s">
        <v>400</v>
      </c>
    </row>
    <row r="180" spans="1:16" x14ac:dyDescent="0.35">
      <c r="A180" s="3" t="s">
        <v>743</v>
      </c>
      <c r="B180" s="3" t="s">
        <v>743</v>
      </c>
      <c r="C180" s="3" t="s">
        <v>744</v>
      </c>
      <c r="D180" s="3" t="s">
        <v>14</v>
      </c>
      <c r="E180" s="3" t="s">
        <v>14</v>
      </c>
      <c r="F180" s="3" t="s">
        <v>58</v>
      </c>
      <c r="G180" s="3" t="s">
        <v>57</v>
      </c>
      <c r="H180" s="3" t="s">
        <v>522</v>
      </c>
      <c r="I180" s="3" t="s">
        <v>523</v>
      </c>
      <c r="J180" s="3" t="s">
        <v>478</v>
      </c>
      <c r="K180" s="3" t="s">
        <v>479</v>
      </c>
      <c r="O180" s="3" t="s">
        <v>745</v>
      </c>
      <c r="P180" s="3" t="s">
        <v>746</v>
      </c>
    </row>
    <row r="181" spans="1:16" x14ac:dyDescent="0.35">
      <c r="A181" s="3" t="s">
        <v>747</v>
      </c>
      <c r="B181" s="3" t="s">
        <v>747</v>
      </c>
      <c r="C181" s="3" t="s">
        <v>748</v>
      </c>
      <c r="D181" s="3" t="s">
        <v>14</v>
      </c>
      <c r="E181" s="3" t="s">
        <v>14</v>
      </c>
      <c r="F181" s="3" t="s">
        <v>58</v>
      </c>
      <c r="G181" s="3" t="s">
        <v>57</v>
      </c>
      <c r="H181" s="3" t="s">
        <v>522</v>
      </c>
      <c r="I181" s="3" t="s">
        <v>523</v>
      </c>
      <c r="J181" s="3" t="s">
        <v>478</v>
      </c>
      <c r="K181" s="3" t="s">
        <v>479</v>
      </c>
      <c r="O181" s="3" t="s">
        <v>749</v>
      </c>
      <c r="P181" s="3" t="s">
        <v>750</v>
      </c>
    </row>
    <row r="182" spans="1:16" x14ac:dyDescent="0.35">
      <c r="A182" s="3" t="s">
        <v>751</v>
      </c>
      <c r="B182" s="3" t="s">
        <v>751</v>
      </c>
      <c r="C182" s="3" t="s">
        <v>752</v>
      </c>
      <c r="D182" s="3" t="s">
        <v>14</v>
      </c>
      <c r="E182" s="3" t="s">
        <v>14</v>
      </c>
      <c r="F182" s="3" t="s">
        <v>58</v>
      </c>
      <c r="G182" s="3" t="s">
        <v>57</v>
      </c>
      <c r="H182" s="3" t="s">
        <v>522</v>
      </c>
      <c r="I182" s="3" t="s">
        <v>523</v>
      </c>
      <c r="J182" s="3" t="s">
        <v>478</v>
      </c>
      <c r="K182" s="3" t="s">
        <v>479</v>
      </c>
      <c r="O182" s="3" t="s">
        <v>753</v>
      </c>
      <c r="P182" s="3" t="s">
        <v>754</v>
      </c>
    </row>
    <row r="183" spans="1:16" x14ac:dyDescent="0.35">
      <c r="A183" s="3" t="s">
        <v>755</v>
      </c>
      <c r="B183" s="3" t="s">
        <v>755</v>
      </c>
      <c r="C183" s="3" t="s">
        <v>756</v>
      </c>
      <c r="D183" s="3" t="s">
        <v>14</v>
      </c>
      <c r="E183" s="3" t="s">
        <v>14</v>
      </c>
      <c r="F183" s="3" t="s">
        <v>58</v>
      </c>
      <c r="G183" s="3" t="s">
        <v>57</v>
      </c>
      <c r="H183" s="3" t="s">
        <v>522</v>
      </c>
      <c r="I183" s="3" t="s">
        <v>523</v>
      </c>
      <c r="J183" s="3" t="s">
        <v>478</v>
      </c>
      <c r="K183" s="3" t="s">
        <v>479</v>
      </c>
      <c r="O183" s="3" t="s">
        <v>757</v>
      </c>
      <c r="P183" s="3" t="s">
        <v>758</v>
      </c>
    </row>
    <row r="184" spans="1:16" x14ac:dyDescent="0.35">
      <c r="A184" s="3" t="s">
        <v>759</v>
      </c>
      <c r="B184" s="3" t="s">
        <v>759</v>
      </c>
      <c r="C184" s="3" t="s">
        <v>760</v>
      </c>
      <c r="D184" s="3" t="s">
        <v>14</v>
      </c>
      <c r="E184" s="3" t="s">
        <v>14</v>
      </c>
      <c r="F184" s="3" t="s">
        <v>58</v>
      </c>
      <c r="G184" s="3" t="s">
        <v>57</v>
      </c>
      <c r="H184" s="3" t="s">
        <v>522</v>
      </c>
      <c r="I184" s="3" t="s">
        <v>523</v>
      </c>
      <c r="J184" s="3" t="s">
        <v>478</v>
      </c>
      <c r="K184" s="3" t="s">
        <v>479</v>
      </c>
      <c r="O184" s="3" t="s">
        <v>761</v>
      </c>
      <c r="P184" s="3" t="s">
        <v>762</v>
      </c>
    </row>
    <row r="185" spans="1:16" x14ac:dyDescent="0.35">
      <c r="A185" s="3" t="s">
        <v>763</v>
      </c>
      <c r="B185" s="3" t="s">
        <v>763</v>
      </c>
      <c r="C185" s="3" t="s">
        <v>764</v>
      </c>
      <c r="D185" s="3" t="s">
        <v>14</v>
      </c>
      <c r="E185" s="3" t="s">
        <v>14</v>
      </c>
      <c r="F185" s="3" t="s">
        <v>58</v>
      </c>
      <c r="G185" s="3" t="s">
        <v>57</v>
      </c>
      <c r="H185" s="3" t="s">
        <v>522</v>
      </c>
      <c r="I185" s="3" t="s">
        <v>523</v>
      </c>
      <c r="J185" s="3" t="s">
        <v>478</v>
      </c>
      <c r="K185" s="3" t="s">
        <v>479</v>
      </c>
      <c r="O185" s="3" t="s">
        <v>765</v>
      </c>
      <c r="P185" s="3" t="s">
        <v>766</v>
      </c>
    </row>
    <row r="186" spans="1:16" x14ac:dyDescent="0.35">
      <c r="A186" s="3" t="s">
        <v>767</v>
      </c>
      <c r="B186" s="3" t="s">
        <v>767</v>
      </c>
      <c r="C186" s="3" t="s">
        <v>768</v>
      </c>
      <c r="D186" s="3" t="s">
        <v>14</v>
      </c>
      <c r="E186" s="3" t="s">
        <v>14</v>
      </c>
      <c r="F186" s="3" t="s">
        <v>58</v>
      </c>
      <c r="G186" s="3" t="s">
        <v>57</v>
      </c>
      <c r="H186" s="3" t="s">
        <v>522</v>
      </c>
      <c r="I186" s="3" t="s">
        <v>523</v>
      </c>
      <c r="J186" s="3" t="s">
        <v>478</v>
      </c>
      <c r="K186" s="3" t="s">
        <v>479</v>
      </c>
      <c r="O186" s="3" t="s">
        <v>769</v>
      </c>
      <c r="P186" s="3" t="s">
        <v>770</v>
      </c>
    </row>
    <row r="187" spans="1:16" x14ac:dyDescent="0.35">
      <c r="A187" s="3" t="s">
        <v>771</v>
      </c>
      <c r="B187" s="3" t="s">
        <v>771</v>
      </c>
      <c r="C187" s="3" t="s">
        <v>772</v>
      </c>
      <c r="D187" s="3" t="s">
        <v>14</v>
      </c>
      <c r="E187" s="3" t="s">
        <v>14</v>
      </c>
      <c r="F187" s="3" t="s">
        <v>58</v>
      </c>
      <c r="G187" s="3" t="s">
        <v>57</v>
      </c>
      <c r="H187" s="3" t="s">
        <v>522</v>
      </c>
      <c r="I187" s="3" t="s">
        <v>523</v>
      </c>
      <c r="J187" s="3" t="s">
        <v>478</v>
      </c>
      <c r="K187" s="3" t="s">
        <v>479</v>
      </c>
      <c r="O187" s="3" t="s">
        <v>773</v>
      </c>
      <c r="P187" s="3" t="s">
        <v>774</v>
      </c>
    </row>
    <row r="188" spans="1:16" x14ac:dyDescent="0.35">
      <c r="A188" s="3" t="s">
        <v>775</v>
      </c>
      <c r="B188" s="3" t="s">
        <v>775</v>
      </c>
      <c r="C188" s="3" t="s">
        <v>776</v>
      </c>
      <c r="D188" s="3" t="s">
        <v>14</v>
      </c>
      <c r="E188" s="3" t="s">
        <v>14</v>
      </c>
      <c r="F188" s="3" t="s">
        <v>58</v>
      </c>
      <c r="G188" s="3" t="s">
        <v>57</v>
      </c>
      <c r="H188" s="3" t="s">
        <v>522</v>
      </c>
      <c r="I188" s="3" t="s">
        <v>523</v>
      </c>
      <c r="J188" s="3" t="s">
        <v>478</v>
      </c>
      <c r="K188" s="3" t="s">
        <v>479</v>
      </c>
      <c r="O188" s="3" t="s">
        <v>777</v>
      </c>
      <c r="P188" s="3" t="s">
        <v>778</v>
      </c>
    </row>
    <row r="189" spans="1:16" x14ac:dyDescent="0.35">
      <c r="A189" s="3" t="s">
        <v>779</v>
      </c>
      <c r="B189" s="3" t="s">
        <v>779</v>
      </c>
      <c r="C189" s="3" t="s">
        <v>780</v>
      </c>
      <c r="D189" s="3" t="s">
        <v>14</v>
      </c>
      <c r="E189" s="3" t="s">
        <v>14</v>
      </c>
      <c r="F189" s="3" t="s">
        <v>58</v>
      </c>
      <c r="G189" s="3" t="s">
        <v>57</v>
      </c>
      <c r="H189" s="3" t="s">
        <v>522</v>
      </c>
      <c r="I189" s="3" t="s">
        <v>523</v>
      </c>
      <c r="J189" s="3" t="s">
        <v>478</v>
      </c>
      <c r="K189" s="3" t="s">
        <v>479</v>
      </c>
      <c r="O189" s="3" t="s">
        <v>781</v>
      </c>
      <c r="P189" s="3" t="s">
        <v>782</v>
      </c>
    </row>
    <row r="190" spans="1:16" x14ac:dyDescent="0.35">
      <c r="A190" s="3" t="s">
        <v>783</v>
      </c>
      <c r="B190" s="3" t="s">
        <v>783</v>
      </c>
      <c r="C190" s="3" t="s">
        <v>784</v>
      </c>
      <c r="D190" s="3" t="s">
        <v>14</v>
      </c>
      <c r="E190" s="3" t="s">
        <v>14</v>
      </c>
      <c r="F190" s="3" t="s">
        <v>58</v>
      </c>
      <c r="G190" s="3" t="s">
        <v>57</v>
      </c>
      <c r="H190" s="3" t="s">
        <v>522</v>
      </c>
      <c r="I190" s="3" t="s">
        <v>523</v>
      </c>
      <c r="J190" s="3" t="s">
        <v>478</v>
      </c>
      <c r="K190" s="3" t="s">
        <v>479</v>
      </c>
      <c r="O190" s="3" t="s">
        <v>785</v>
      </c>
      <c r="P190" s="3" t="s">
        <v>786</v>
      </c>
    </row>
    <row r="191" spans="1:16" x14ac:dyDescent="0.35">
      <c r="A191" s="3" t="s">
        <v>787</v>
      </c>
      <c r="B191" s="3" t="s">
        <v>787</v>
      </c>
      <c r="C191" s="3" t="s">
        <v>788</v>
      </c>
      <c r="D191" s="3" t="s">
        <v>14</v>
      </c>
      <c r="E191" s="3" t="s">
        <v>14</v>
      </c>
      <c r="F191" s="3" t="s">
        <v>58</v>
      </c>
      <c r="G191" s="3" t="s">
        <v>57</v>
      </c>
      <c r="H191" s="3" t="s">
        <v>522</v>
      </c>
      <c r="I191" s="3" t="s">
        <v>523</v>
      </c>
      <c r="J191" s="3" t="s">
        <v>478</v>
      </c>
      <c r="K191" s="3" t="s">
        <v>479</v>
      </c>
      <c r="O191" s="3" t="s">
        <v>789</v>
      </c>
      <c r="P191" s="3" t="s">
        <v>790</v>
      </c>
    </row>
    <row r="192" spans="1:16" x14ac:dyDescent="0.35">
      <c r="A192" s="3" t="s">
        <v>791</v>
      </c>
      <c r="B192" s="3" t="s">
        <v>791</v>
      </c>
      <c r="C192" s="3" t="s">
        <v>792</v>
      </c>
      <c r="D192" s="3" t="s">
        <v>14</v>
      </c>
      <c r="E192" s="3" t="s">
        <v>14</v>
      </c>
      <c r="F192" s="3" t="s">
        <v>58</v>
      </c>
      <c r="G192" s="3" t="s">
        <v>57</v>
      </c>
      <c r="H192" s="3" t="s">
        <v>522</v>
      </c>
      <c r="I192" s="3" t="s">
        <v>523</v>
      </c>
      <c r="J192" s="3" t="s">
        <v>478</v>
      </c>
      <c r="K192" s="3" t="s">
        <v>479</v>
      </c>
      <c r="O192" s="3" t="s">
        <v>793</v>
      </c>
      <c r="P192" s="3" t="s">
        <v>794</v>
      </c>
    </row>
    <row r="193" spans="1:16" x14ac:dyDescent="0.35">
      <c r="A193" s="3" t="s">
        <v>795</v>
      </c>
      <c r="B193" s="3" t="s">
        <v>795</v>
      </c>
      <c r="C193" s="3" t="s">
        <v>796</v>
      </c>
      <c r="D193" s="3" t="s">
        <v>14</v>
      </c>
      <c r="E193" s="3" t="s">
        <v>14</v>
      </c>
      <c r="F193" s="3" t="s">
        <v>58</v>
      </c>
      <c r="G193" s="3" t="s">
        <v>57</v>
      </c>
      <c r="H193" s="3" t="s">
        <v>522</v>
      </c>
      <c r="I193" s="3" t="s">
        <v>523</v>
      </c>
      <c r="J193" s="3" t="s">
        <v>478</v>
      </c>
      <c r="K193" s="3" t="s">
        <v>479</v>
      </c>
      <c r="O193" s="3" t="s">
        <v>797</v>
      </c>
      <c r="P193" s="3" t="s">
        <v>798</v>
      </c>
    </row>
    <row r="194" spans="1:16" x14ac:dyDescent="0.35">
      <c r="A194" s="3" t="s">
        <v>799</v>
      </c>
      <c r="B194" s="3" t="s">
        <v>799</v>
      </c>
      <c r="C194" s="3" t="s">
        <v>800</v>
      </c>
      <c r="D194" s="3" t="s">
        <v>14</v>
      </c>
      <c r="E194" s="3" t="s">
        <v>14</v>
      </c>
      <c r="F194" s="3" t="s">
        <v>58</v>
      </c>
      <c r="G194" s="3" t="s">
        <v>57</v>
      </c>
      <c r="H194" s="3" t="s">
        <v>522</v>
      </c>
      <c r="I194" s="3" t="s">
        <v>523</v>
      </c>
      <c r="J194" s="3" t="s">
        <v>478</v>
      </c>
      <c r="K194" s="3" t="s">
        <v>479</v>
      </c>
      <c r="O194" s="3" t="s">
        <v>801</v>
      </c>
      <c r="P194" s="3" t="s">
        <v>802</v>
      </c>
    </row>
    <row r="195" spans="1:16" x14ac:dyDescent="0.35">
      <c r="A195" s="3" t="s">
        <v>803</v>
      </c>
      <c r="B195" s="3" t="s">
        <v>803</v>
      </c>
      <c r="C195" s="3" t="s">
        <v>804</v>
      </c>
      <c r="D195" s="3" t="s">
        <v>14</v>
      </c>
      <c r="E195" s="3" t="s">
        <v>14</v>
      </c>
      <c r="F195" s="3" t="s">
        <v>58</v>
      </c>
      <c r="G195" s="3" t="s">
        <v>57</v>
      </c>
      <c r="H195" s="3" t="s">
        <v>522</v>
      </c>
      <c r="I195" s="3" t="s">
        <v>523</v>
      </c>
      <c r="J195" s="3" t="s">
        <v>478</v>
      </c>
      <c r="K195" s="3" t="s">
        <v>479</v>
      </c>
      <c r="O195" s="3" t="s">
        <v>805</v>
      </c>
      <c r="P195" s="3" t="s">
        <v>806</v>
      </c>
    </row>
    <row r="196" spans="1:16" x14ac:dyDescent="0.35">
      <c r="A196" s="3" t="s">
        <v>807</v>
      </c>
      <c r="B196" s="3" t="s">
        <v>807</v>
      </c>
      <c r="C196" s="3" t="s">
        <v>808</v>
      </c>
      <c r="D196" s="3" t="s">
        <v>14</v>
      </c>
      <c r="E196" s="3" t="s">
        <v>14</v>
      </c>
      <c r="F196" s="3" t="s">
        <v>58</v>
      </c>
      <c r="G196" s="3" t="s">
        <v>57</v>
      </c>
      <c r="H196" s="3" t="s">
        <v>522</v>
      </c>
      <c r="I196" s="3" t="s">
        <v>523</v>
      </c>
      <c r="J196" s="3" t="s">
        <v>478</v>
      </c>
      <c r="K196" s="3" t="s">
        <v>479</v>
      </c>
      <c r="O196" s="3" t="s">
        <v>809</v>
      </c>
      <c r="P196" s="3" t="s">
        <v>810</v>
      </c>
    </row>
    <row r="197" spans="1:16" x14ac:dyDescent="0.35">
      <c r="A197" s="3" t="s">
        <v>811</v>
      </c>
      <c r="B197" s="3" t="s">
        <v>811</v>
      </c>
      <c r="C197" s="3" t="s">
        <v>812</v>
      </c>
      <c r="D197" s="3" t="s">
        <v>14</v>
      </c>
      <c r="E197" s="3" t="s">
        <v>14</v>
      </c>
      <c r="F197" s="3" t="s">
        <v>58</v>
      </c>
      <c r="G197" s="3" t="s">
        <v>57</v>
      </c>
      <c r="H197" s="3" t="s">
        <v>522</v>
      </c>
      <c r="I197" s="3" t="s">
        <v>523</v>
      </c>
      <c r="J197" s="3" t="s">
        <v>478</v>
      </c>
      <c r="K197" s="3" t="s">
        <v>479</v>
      </c>
      <c r="O197" s="3" t="s">
        <v>813</v>
      </c>
      <c r="P197" s="3" t="s">
        <v>814</v>
      </c>
    </row>
    <row r="198" spans="1:16" x14ac:dyDescent="0.35">
      <c r="A198" s="3" t="s">
        <v>815</v>
      </c>
      <c r="B198" s="3" t="s">
        <v>815</v>
      </c>
      <c r="C198" s="3" t="s">
        <v>816</v>
      </c>
      <c r="D198" s="3" t="s">
        <v>14</v>
      </c>
      <c r="E198" s="3" t="s">
        <v>14</v>
      </c>
      <c r="F198" s="3" t="s">
        <v>58</v>
      </c>
      <c r="G198" s="3" t="s">
        <v>57</v>
      </c>
      <c r="H198" s="3" t="s">
        <v>522</v>
      </c>
      <c r="I198" s="3" t="s">
        <v>523</v>
      </c>
      <c r="J198" s="3" t="s">
        <v>478</v>
      </c>
      <c r="K198" s="3" t="s">
        <v>479</v>
      </c>
      <c r="O198" s="3" t="s">
        <v>817</v>
      </c>
      <c r="P198" s="3" t="s">
        <v>818</v>
      </c>
    </row>
    <row r="199" spans="1:16" x14ac:dyDescent="0.35">
      <c r="A199" s="3" t="s">
        <v>819</v>
      </c>
      <c r="B199" s="3" t="s">
        <v>819</v>
      </c>
      <c r="C199" s="3" t="s">
        <v>820</v>
      </c>
      <c r="D199" s="3" t="s">
        <v>14</v>
      </c>
      <c r="E199" s="3" t="s">
        <v>14</v>
      </c>
      <c r="F199" s="3" t="s">
        <v>58</v>
      </c>
      <c r="G199" s="3" t="s">
        <v>57</v>
      </c>
      <c r="H199" s="3" t="s">
        <v>522</v>
      </c>
      <c r="I199" s="3" t="s">
        <v>523</v>
      </c>
      <c r="J199" s="3" t="s">
        <v>478</v>
      </c>
      <c r="K199" s="3" t="s">
        <v>479</v>
      </c>
      <c r="O199" s="3" t="s">
        <v>821</v>
      </c>
      <c r="P199" s="3" t="s">
        <v>822</v>
      </c>
    </row>
    <row r="200" spans="1:16" x14ac:dyDescent="0.35">
      <c r="A200" s="3" t="s">
        <v>823</v>
      </c>
      <c r="B200" s="3" t="s">
        <v>823</v>
      </c>
      <c r="C200" s="3" t="s">
        <v>824</v>
      </c>
      <c r="D200" s="3" t="s">
        <v>14</v>
      </c>
      <c r="E200" s="3" t="s">
        <v>14</v>
      </c>
      <c r="F200" s="3" t="s">
        <v>58</v>
      </c>
      <c r="G200" s="3" t="s">
        <v>57</v>
      </c>
      <c r="H200" s="3" t="s">
        <v>522</v>
      </c>
      <c r="I200" s="3" t="s">
        <v>523</v>
      </c>
      <c r="J200" s="3" t="s">
        <v>478</v>
      </c>
      <c r="K200" s="3" t="s">
        <v>479</v>
      </c>
      <c r="O200" s="3" t="s">
        <v>825</v>
      </c>
      <c r="P200" s="3" t="s">
        <v>826</v>
      </c>
    </row>
    <row r="201" spans="1:16" x14ac:dyDescent="0.35">
      <c r="A201" s="3" t="s">
        <v>827</v>
      </c>
      <c r="B201" s="3" t="s">
        <v>827</v>
      </c>
      <c r="C201" s="3" t="s">
        <v>828</v>
      </c>
      <c r="D201" s="3" t="s">
        <v>14</v>
      </c>
      <c r="E201" s="3" t="s">
        <v>14</v>
      </c>
      <c r="F201" s="3" t="s">
        <v>58</v>
      </c>
      <c r="G201" s="3" t="s">
        <v>57</v>
      </c>
      <c r="H201" s="3" t="s">
        <v>522</v>
      </c>
      <c r="I201" s="3" t="s">
        <v>523</v>
      </c>
      <c r="J201" s="3" t="s">
        <v>478</v>
      </c>
      <c r="K201" s="3" t="s">
        <v>479</v>
      </c>
      <c r="O201" s="3" t="s">
        <v>829</v>
      </c>
      <c r="P201" s="3" t="s">
        <v>830</v>
      </c>
    </row>
    <row r="202" spans="1:16" x14ac:dyDescent="0.35">
      <c r="A202" s="3" t="s">
        <v>831</v>
      </c>
      <c r="B202" s="3" t="s">
        <v>831</v>
      </c>
      <c r="C202" s="3" t="s">
        <v>832</v>
      </c>
      <c r="D202" s="3" t="s">
        <v>833</v>
      </c>
      <c r="E202" s="3" t="s">
        <v>834</v>
      </c>
      <c r="F202" s="3" t="s">
        <v>58</v>
      </c>
      <c r="G202" s="3" t="s">
        <v>57</v>
      </c>
      <c r="H202" s="3" t="s">
        <v>522</v>
      </c>
      <c r="I202" s="3" t="s">
        <v>523</v>
      </c>
      <c r="J202" s="3" t="s">
        <v>478</v>
      </c>
      <c r="K202" s="3" t="s">
        <v>479</v>
      </c>
      <c r="O202" s="3" t="s">
        <v>835</v>
      </c>
      <c r="P202" s="3" t="s">
        <v>836</v>
      </c>
    </row>
    <row r="203" spans="1:16" x14ac:dyDescent="0.35">
      <c r="A203" s="3" t="s">
        <v>837</v>
      </c>
      <c r="B203" s="3" t="s">
        <v>837</v>
      </c>
      <c r="C203" s="3" t="s">
        <v>838</v>
      </c>
      <c r="D203" s="3" t="s">
        <v>14</v>
      </c>
      <c r="E203" s="3" t="s">
        <v>14</v>
      </c>
      <c r="F203" s="3" t="s">
        <v>58</v>
      </c>
      <c r="G203" s="3" t="s">
        <v>57</v>
      </c>
      <c r="H203" s="3" t="s">
        <v>522</v>
      </c>
      <c r="I203" s="3" t="s">
        <v>523</v>
      </c>
      <c r="J203" s="3" t="s">
        <v>478</v>
      </c>
      <c r="K203" s="3" t="s">
        <v>479</v>
      </c>
      <c r="O203" s="3" t="s">
        <v>839</v>
      </c>
      <c r="P203" s="3" t="s">
        <v>840</v>
      </c>
    </row>
    <row r="204" spans="1:16" x14ac:dyDescent="0.35">
      <c r="A204" s="3" t="s">
        <v>841</v>
      </c>
      <c r="B204" s="3" t="s">
        <v>841</v>
      </c>
      <c r="C204" s="3" t="s">
        <v>842</v>
      </c>
      <c r="D204" s="3" t="s">
        <v>14</v>
      </c>
      <c r="E204" s="3" t="s">
        <v>14</v>
      </c>
      <c r="F204" s="3" t="s">
        <v>58</v>
      </c>
      <c r="G204" s="3" t="s">
        <v>57</v>
      </c>
      <c r="H204" s="3" t="s">
        <v>522</v>
      </c>
      <c r="I204" s="3" t="s">
        <v>523</v>
      </c>
      <c r="J204" s="3" t="s">
        <v>478</v>
      </c>
      <c r="K204" s="3" t="s">
        <v>479</v>
      </c>
      <c r="O204" s="3" t="s">
        <v>843</v>
      </c>
      <c r="P204" s="3" t="s">
        <v>844</v>
      </c>
    </row>
    <row r="205" spans="1:16" x14ac:dyDescent="0.35">
      <c r="A205" s="3" t="s">
        <v>845</v>
      </c>
      <c r="B205" s="3" t="s">
        <v>845</v>
      </c>
      <c r="C205" s="3" t="s">
        <v>846</v>
      </c>
      <c r="D205" s="3" t="s">
        <v>587</v>
      </c>
      <c r="E205" s="3" t="s">
        <v>14</v>
      </c>
      <c r="F205" s="3" t="s">
        <v>58</v>
      </c>
      <c r="G205" s="3" t="s">
        <v>57</v>
      </c>
      <c r="H205" s="3" t="s">
        <v>522</v>
      </c>
      <c r="I205" s="3" t="s">
        <v>523</v>
      </c>
      <c r="J205" s="3" t="s">
        <v>478</v>
      </c>
      <c r="K205" s="3" t="s">
        <v>479</v>
      </c>
      <c r="O205" s="3" t="s">
        <v>847</v>
      </c>
      <c r="P205" s="3" t="s">
        <v>848</v>
      </c>
    </row>
    <row r="206" spans="1:16" x14ac:dyDescent="0.35">
      <c r="A206" s="3" t="s">
        <v>849</v>
      </c>
      <c r="B206" s="3" t="s">
        <v>849</v>
      </c>
      <c r="C206" s="3" t="s">
        <v>850</v>
      </c>
      <c r="D206" s="3" t="s">
        <v>587</v>
      </c>
      <c r="E206" s="3" t="s">
        <v>14</v>
      </c>
      <c r="F206" s="3" t="s">
        <v>58</v>
      </c>
      <c r="G206" s="3" t="s">
        <v>57</v>
      </c>
      <c r="H206" s="3" t="s">
        <v>522</v>
      </c>
      <c r="I206" s="3" t="s">
        <v>523</v>
      </c>
      <c r="J206" s="3" t="s">
        <v>478</v>
      </c>
      <c r="K206" s="3" t="s">
        <v>479</v>
      </c>
      <c r="O206" s="3" t="s">
        <v>851</v>
      </c>
      <c r="P206" s="3" t="s">
        <v>852</v>
      </c>
    </row>
    <row r="207" spans="1:16" x14ac:dyDescent="0.35">
      <c r="A207" s="3" t="s">
        <v>853</v>
      </c>
      <c r="B207" s="3" t="s">
        <v>853</v>
      </c>
      <c r="C207" s="3" t="s">
        <v>854</v>
      </c>
      <c r="D207" s="3" t="s">
        <v>587</v>
      </c>
      <c r="E207" s="3" t="s">
        <v>14</v>
      </c>
      <c r="F207" s="3" t="s">
        <v>58</v>
      </c>
      <c r="G207" s="3" t="s">
        <v>57</v>
      </c>
      <c r="H207" s="3" t="s">
        <v>522</v>
      </c>
      <c r="I207" s="3" t="s">
        <v>523</v>
      </c>
      <c r="J207" s="3" t="s">
        <v>478</v>
      </c>
      <c r="K207" s="3" t="s">
        <v>479</v>
      </c>
      <c r="O207" s="3" t="s">
        <v>855</v>
      </c>
      <c r="P207" s="3" t="s">
        <v>856</v>
      </c>
    </row>
    <row r="208" spans="1:16" x14ac:dyDescent="0.35">
      <c r="A208" s="3" t="s">
        <v>857</v>
      </c>
      <c r="B208" s="3" t="s">
        <v>857</v>
      </c>
      <c r="C208" s="3" t="s">
        <v>858</v>
      </c>
      <c r="D208" s="3" t="s">
        <v>14</v>
      </c>
      <c r="E208" s="3" t="s">
        <v>14</v>
      </c>
      <c r="F208" s="3" t="s">
        <v>58</v>
      </c>
      <c r="G208" s="3" t="s">
        <v>57</v>
      </c>
      <c r="H208" s="3" t="s">
        <v>522</v>
      </c>
      <c r="I208" s="3" t="s">
        <v>523</v>
      </c>
      <c r="J208" s="3" t="s">
        <v>478</v>
      </c>
      <c r="K208" s="3" t="s">
        <v>479</v>
      </c>
      <c r="O208" s="3" t="s">
        <v>859</v>
      </c>
      <c r="P208" s="3" t="s">
        <v>860</v>
      </c>
    </row>
    <row r="209" spans="1:16" x14ac:dyDescent="0.35">
      <c r="A209" s="3" t="s">
        <v>861</v>
      </c>
      <c r="B209" s="3" t="s">
        <v>861</v>
      </c>
      <c r="C209" s="3" t="s">
        <v>862</v>
      </c>
      <c r="D209" s="3" t="s">
        <v>833</v>
      </c>
      <c r="E209" s="3" t="s">
        <v>834</v>
      </c>
      <c r="F209" s="3" t="s">
        <v>58</v>
      </c>
      <c r="G209" s="3" t="s">
        <v>57</v>
      </c>
      <c r="H209" s="3" t="s">
        <v>522</v>
      </c>
      <c r="I209" s="3" t="s">
        <v>523</v>
      </c>
      <c r="J209" s="3" t="s">
        <v>478</v>
      </c>
      <c r="K209" s="3" t="s">
        <v>479</v>
      </c>
      <c r="O209" s="3" t="s">
        <v>863</v>
      </c>
      <c r="P209" s="3" t="s">
        <v>864</v>
      </c>
    </row>
    <row r="210" spans="1:16" x14ac:dyDescent="0.35">
      <c r="A210" s="3" t="s">
        <v>865</v>
      </c>
      <c r="B210" s="3" t="s">
        <v>865</v>
      </c>
      <c r="C210" s="3" t="s">
        <v>866</v>
      </c>
      <c r="D210" s="3" t="s">
        <v>14</v>
      </c>
      <c r="E210" s="3" t="s">
        <v>14</v>
      </c>
      <c r="F210" s="3" t="s">
        <v>58</v>
      </c>
      <c r="G210" s="3" t="s">
        <v>57</v>
      </c>
      <c r="H210" s="3" t="s">
        <v>522</v>
      </c>
      <c r="I210" s="3" t="s">
        <v>523</v>
      </c>
      <c r="J210" s="3" t="s">
        <v>478</v>
      </c>
      <c r="K210" s="3" t="s">
        <v>479</v>
      </c>
      <c r="O210" s="3" t="s">
        <v>867</v>
      </c>
      <c r="P210" s="3" t="s">
        <v>868</v>
      </c>
    </row>
    <row r="211" spans="1:16" x14ac:dyDescent="0.35">
      <c r="A211" s="3" t="s">
        <v>869</v>
      </c>
      <c r="B211" s="3" t="s">
        <v>869</v>
      </c>
      <c r="C211" s="3" t="s">
        <v>870</v>
      </c>
      <c r="D211" s="3" t="s">
        <v>587</v>
      </c>
      <c r="E211" s="3" t="s">
        <v>14</v>
      </c>
      <c r="F211" s="3" t="s">
        <v>58</v>
      </c>
      <c r="G211" s="3" t="s">
        <v>57</v>
      </c>
      <c r="H211" s="3" t="s">
        <v>522</v>
      </c>
      <c r="I211" s="3" t="s">
        <v>523</v>
      </c>
      <c r="J211" s="3" t="s">
        <v>478</v>
      </c>
      <c r="K211" s="3" t="s">
        <v>479</v>
      </c>
      <c r="O211" s="3" t="s">
        <v>16</v>
      </c>
      <c r="P211" s="3" t="s">
        <v>15</v>
      </c>
    </row>
    <row r="212" spans="1:16" x14ac:dyDescent="0.35">
      <c r="A212" s="3" t="s">
        <v>871</v>
      </c>
      <c r="B212" s="3" t="s">
        <v>871</v>
      </c>
      <c r="C212" s="3" t="s">
        <v>872</v>
      </c>
      <c r="D212" s="3" t="s">
        <v>587</v>
      </c>
      <c r="E212" s="3" t="s">
        <v>14</v>
      </c>
      <c r="F212" s="3" t="s">
        <v>58</v>
      </c>
      <c r="G212" s="3" t="s">
        <v>57</v>
      </c>
      <c r="H212" s="3" t="s">
        <v>522</v>
      </c>
      <c r="I212" s="3" t="s">
        <v>523</v>
      </c>
      <c r="J212" s="3" t="s">
        <v>478</v>
      </c>
      <c r="K212" s="3" t="s">
        <v>479</v>
      </c>
      <c r="O212" s="3" t="s">
        <v>873</v>
      </c>
      <c r="P212" s="3" t="s">
        <v>874</v>
      </c>
    </row>
    <row r="213" spans="1:16" x14ac:dyDescent="0.35">
      <c r="A213" s="3" t="s">
        <v>875</v>
      </c>
      <c r="B213" s="3" t="s">
        <v>875</v>
      </c>
      <c r="C213" s="3" t="s">
        <v>876</v>
      </c>
      <c r="D213" s="3" t="s">
        <v>587</v>
      </c>
      <c r="E213" s="3" t="s">
        <v>14</v>
      </c>
      <c r="F213" s="3" t="s">
        <v>58</v>
      </c>
      <c r="G213" s="3" t="s">
        <v>57</v>
      </c>
      <c r="H213" s="3" t="s">
        <v>522</v>
      </c>
      <c r="I213" s="3" t="s">
        <v>523</v>
      </c>
      <c r="J213" s="3" t="s">
        <v>478</v>
      </c>
      <c r="K213" s="3" t="s">
        <v>479</v>
      </c>
      <c r="O213" s="3" t="s">
        <v>877</v>
      </c>
      <c r="P213" s="3" t="s">
        <v>878</v>
      </c>
    </row>
    <row r="214" spans="1:16" x14ac:dyDescent="0.35">
      <c r="A214" s="3" t="s">
        <v>879</v>
      </c>
      <c r="B214" s="3" t="s">
        <v>879</v>
      </c>
      <c r="C214" s="3" t="s">
        <v>880</v>
      </c>
      <c r="D214" s="3" t="s">
        <v>14</v>
      </c>
      <c r="E214" s="3" t="s">
        <v>14</v>
      </c>
      <c r="F214" s="3" t="s">
        <v>58</v>
      </c>
      <c r="G214" s="3" t="s">
        <v>57</v>
      </c>
      <c r="H214" s="3" t="s">
        <v>522</v>
      </c>
      <c r="I214" s="3" t="s">
        <v>523</v>
      </c>
      <c r="J214" s="3" t="s">
        <v>478</v>
      </c>
      <c r="K214" s="3" t="s">
        <v>479</v>
      </c>
      <c r="O214" s="3" t="s">
        <v>881</v>
      </c>
      <c r="P214" s="3" t="s">
        <v>882</v>
      </c>
    </row>
    <row r="215" spans="1:16" x14ac:dyDescent="0.35">
      <c r="A215" s="3" t="s">
        <v>883</v>
      </c>
      <c r="B215" s="3" t="s">
        <v>883</v>
      </c>
      <c r="C215" s="3" t="s">
        <v>884</v>
      </c>
      <c r="D215" s="3" t="s">
        <v>587</v>
      </c>
      <c r="E215" s="3" t="s">
        <v>14</v>
      </c>
      <c r="F215" s="3" t="s">
        <v>58</v>
      </c>
      <c r="G215" s="3" t="s">
        <v>57</v>
      </c>
      <c r="H215" s="3" t="s">
        <v>522</v>
      </c>
      <c r="I215" s="3" t="s">
        <v>523</v>
      </c>
      <c r="J215" s="3" t="s">
        <v>478</v>
      </c>
      <c r="K215" s="3" t="s">
        <v>479</v>
      </c>
      <c r="O215" s="3" t="s">
        <v>885</v>
      </c>
      <c r="P215" s="3" t="s">
        <v>886</v>
      </c>
    </row>
    <row r="216" spans="1:16" x14ac:dyDescent="0.35">
      <c r="A216" s="3" t="s">
        <v>887</v>
      </c>
      <c r="B216" s="3" t="s">
        <v>887</v>
      </c>
      <c r="C216" s="3" t="s">
        <v>888</v>
      </c>
      <c r="D216" s="3" t="s">
        <v>14</v>
      </c>
      <c r="E216" s="3" t="s">
        <v>14</v>
      </c>
      <c r="F216" s="3" t="s">
        <v>58</v>
      </c>
      <c r="G216" s="3" t="s">
        <v>57</v>
      </c>
      <c r="H216" s="3" t="s">
        <v>522</v>
      </c>
      <c r="I216" s="3" t="s">
        <v>523</v>
      </c>
      <c r="J216" s="3" t="s">
        <v>478</v>
      </c>
      <c r="K216" s="3" t="s">
        <v>479</v>
      </c>
      <c r="O216" s="3" t="s">
        <v>889</v>
      </c>
      <c r="P216" s="3" t="s">
        <v>890</v>
      </c>
    </row>
    <row r="217" spans="1:16" x14ac:dyDescent="0.35">
      <c r="A217" s="3" t="s">
        <v>891</v>
      </c>
      <c r="B217" s="3" t="s">
        <v>891</v>
      </c>
      <c r="C217" s="3" t="s">
        <v>892</v>
      </c>
      <c r="D217" s="3" t="s">
        <v>14</v>
      </c>
      <c r="E217" s="3" t="s">
        <v>14</v>
      </c>
      <c r="F217" s="3" t="s">
        <v>58</v>
      </c>
      <c r="G217" s="3" t="s">
        <v>57</v>
      </c>
      <c r="H217" s="3" t="s">
        <v>522</v>
      </c>
      <c r="I217" s="3" t="s">
        <v>523</v>
      </c>
      <c r="J217" s="3" t="s">
        <v>478</v>
      </c>
      <c r="K217" s="3" t="s">
        <v>479</v>
      </c>
      <c r="O217" s="3" t="s">
        <v>893</v>
      </c>
      <c r="P217" s="3" t="s">
        <v>894</v>
      </c>
    </row>
    <row r="218" spans="1:16" x14ac:dyDescent="0.35">
      <c r="A218" s="3" t="s">
        <v>895</v>
      </c>
      <c r="B218" s="3" t="s">
        <v>895</v>
      </c>
      <c r="C218" s="3" t="s">
        <v>896</v>
      </c>
      <c r="D218" s="3" t="s">
        <v>14</v>
      </c>
      <c r="E218" s="3" t="s">
        <v>14</v>
      </c>
      <c r="F218" s="3" t="s">
        <v>58</v>
      </c>
      <c r="G218" s="3" t="s">
        <v>57</v>
      </c>
      <c r="H218" s="3" t="s">
        <v>522</v>
      </c>
      <c r="I218" s="3" t="s">
        <v>523</v>
      </c>
      <c r="J218" s="3" t="s">
        <v>478</v>
      </c>
      <c r="K218" s="3" t="s">
        <v>479</v>
      </c>
      <c r="O218" s="3" t="s">
        <v>897</v>
      </c>
      <c r="P218" s="3" t="s">
        <v>898</v>
      </c>
    </row>
    <row r="219" spans="1:16" x14ac:dyDescent="0.35">
      <c r="A219" s="3" t="s">
        <v>899</v>
      </c>
      <c r="B219" s="3" t="s">
        <v>899</v>
      </c>
      <c r="C219" s="3" t="s">
        <v>900</v>
      </c>
      <c r="D219" s="3" t="s">
        <v>14</v>
      </c>
      <c r="E219" s="3" t="s">
        <v>14</v>
      </c>
      <c r="F219" s="3" t="s">
        <v>58</v>
      </c>
      <c r="G219" s="3" t="s">
        <v>57</v>
      </c>
      <c r="H219" s="3" t="s">
        <v>522</v>
      </c>
      <c r="I219" s="3" t="s">
        <v>523</v>
      </c>
      <c r="J219" s="3" t="s">
        <v>478</v>
      </c>
      <c r="K219" s="3" t="s">
        <v>479</v>
      </c>
      <c r="O219" s="3" t="s">
        <v>901</v>
      </c>
      <c r="P219" s="3" t="s">
        <v>902</v>
      </c>
    </row>
    <row r="220" spans="1:16" x14ac:dyDescent="0.35">
      <c r="A220" s="3" t="s">
        <v>903</v>
      </c>
      <c r="B220" s="3" t="s">
        <v>903</v>
      </c>
      <c r="C220" s="3" t="s">
        <v>904</v>
      </c>
      <c r="D220" s="3" t="s">
        <v>14</v>
      </c>
      <c r="E220" s="3" t="s">
        <v>14</v>
      </c>
      <c r="F220" s="3" t="s">
        <v>58</v>
      </c>
      <c r="G220" s="3" t="s">
        <v>57</v>
      </c>
      <c r="H220" s="3" t="s">
        <v>522</v>
      </c>
      <c r="I220" s="3" t="s">
        <v>523</v>
      </c>
      <c r="J220" s="3" t="s">
        <v>478</v>
      </c>
      <c r="K220" s="3" t="s">
        <v>479</v>
      </c>
      <c r="O220" s="3" t="s">
        <v>905</v>
      </c>
      <c r="P220" s="3" t="s">
        <v>671</v>
      </c>
    </row>
    <row r="221" spans="1:16" x14ac:dyDescent="0.35">
      <c r="A221" s="3" t="s">
        <v>906</v>
      </c>
      <c r="B221" s="3" t="s">
        <v>906</v>
      </c>
      <c r="C221" s="3" t="s">
        <v>907</v>
      </c>
      <c r="D221" s="3" t="s">
        <v>14</v>
      </c>
      <c r="E221" s="3" t="s">
        <v>14</v>
      </c>
      <c r="F221" s="3" t="s">
        <v>58</v>
      </c>
      <c r="G221" s="3" t="s">
        <v>57</v>
      </c>
      <c r="H221" s="3" t="s">
        <v>522</v>
      </c>
      <c r="I221" s="3" t="s">
        <v>523</v>
      </c>
      <c r="J221" s="3" t="s">
        <v>478</v>
      </c>
      <c r="K221" s="3" t="s">
        <v>479</v>
      </c>
      <c r="O221" s="3" t="s">
        <v>908</v>
      </c>
      <c r="P221" s="3" t="s">
        <v>909</v>
      </c>
    </row>
    <row r="222" spans="1:16" x14ac:dyDescent="0.35">
      <c r="A222" s="3" t="s">
        <v>910</v>
      </c>
      <c r="B222" s="3" t="s">
        <v>910</v>
      </c>
      <c r="C222" s="3" t="s">
        <v>911</v>
      </c>
      <c r="D222" s="3" t="s">
        <v>14</v>
      </c>
      <c r="E222" s="3" t="s">
        <v>14</v>
      </c>
      <c r="F222" s="3" t="s">
        <v>58</v>
      </c>
      <c r="G222" s="3" t="s">
        <v>57</v>
      </c>
      <c r="H222" s="3" t="s">
        <v>522</v>
      </c>
      <c r="I222" s="3" t="s">
        <v>523</v>
      </c>
      <c r="J222" s="3" t="s">
        <v>478</v>
      </c>
      <c r="K222" s="3" t="s">
        <v>479</v>
      </c>
      <c r="O222" s="3" t="s">
        <v>912</v>
      </c>
      <c r="P222" s="3" t="s">
        <v>913</v>
      </c>
    </row>
    <row r="223" spans="1:16" x14ac:dyDescent="0.35">
      <c r="A223" s="3" t="s">
        <v>914</v>
      </c>
      <c r="B223" s="3" t="s">
        <v>914</v>
      </c>
      <c r="C223" s="3" t="s">
        <v>915</v>
      </c>
      <c r="D223" s="3" t="s">
        <v>14</v>
      </c>
      <c r="E223" s="3" t="s">
        <v>14</v>
      </c>
      <c r="F223" s="3" t="s">
        <v>58</v>
      </c>
      <c r="G223" s="3" t="s">
        <v>57</v>
      </c>
      <c r="H223" s="3" t="s">
        <v>522</v>
      </c>
      <c r="I223" s="3" t="s">
        <v>523</v>
      </c>
      <c r="J223" s="3" t="s">
        <v>478</v>
      </c>
      <c r="K223" s="3" t="s">
        <v>479</v>
      </c>
      <c r="O223" s="3" t="s">
        <v>916</v>
      </c>
      <c r="P223" s="3" t="s">
        <v>917</v>
      </c>
    </row>
    <row r="224" spans="1:16" x14ac:dyDescent="0.35">
      <c r="A224" s="3" t="s">
        <v>918</v>
      </c>
      <c r="B224" s="3" t="s">
        <v>918</v>
      </c>
      <c r="C224" s="3" t="s">
        <v>919</v>
      </c>
      <c r="D224" s="3" t="s">
        <v>14</v>
      </c>
      <c r="E224" s="3" t="s">
        <v>14</v>
      </c>
      <c r="F224" s="3" t="s">
        <v>58</v>
      </c>
      <c r="G224" s="3" t="s">
        <v>57</v>
      </c>
      <c r="H224" s="3" t="s">
        <v>522</v>
      </c>
      <c r="I224" s="3" t="s">
        <v>523</v>
      </c>
      <c r="J224" s="3" t="s">
        <v>478</v>
      </c>
      <c r="K224" s="3" t="s">
        <v>479</v>
      </c>
      <c r="O224" s="3" t="s">
        <v>920</v>
      </c>
      <c r="P224" s="3" t="s">
        <v>921</v>
      </c>
    </row>
    <row r="225" spans="1:16" x14ac:dyDescent="0.35">
      <c r="A225" s="3" t="s">
        <v>922</v>
      </c>
      <c r="B225" s="3" t="s">
        <v>922</v>
      </c>
      <c r="C225" s="3" t="s">
        <v>923</v>
      </c>
      <c r="D225" s="3" t="s">
        <v>14</v>
      </c>
      <c r="E225" s="3" t="s">
        <v>14</v>
      </c>
      <c r="F225" s="3" t="s">
        <v>58</v>
      </c>
      <c r="G225" s="3" t="s">
        <v>57</v>
      </c>
      <c r="H225" s="3" t="s">
        <v>522</v>
      </c>
      <c r="I225" s="3" t="s">
        <v>523</v>
      </c>
      <c r="J225" s="3" t="s">
        <v>478</v>
      </c>
      <c r="K225" s="3" t="s">
        <v>479</v>
      </c>
      <c r="O225"/>
      <c r="P225"/>
    </row>
    <row r="226" spans="1:16" x14ac:dyDescent="0.35">
      <c r="A226" s="3" t="s">
        <v>924</v>
      </c>
      <c r="B226" s="3" t="s">
        <v>924</v>
      </c>
      <c r="C226" s="3" t="s">
        <v>925</v>
      </c>
      <c r="D226" s="3" t="s">
        <v>14</v>
      </c>
      <c r="E226" s="3" t="s">
        <v>14</v>
      </c>
      <c r="F226" s="3" t="s">
        <v>58</v>
      </c>
      <c r="G226" s="3" t="s">
        <v>57</v>
      </c>
      <c r="H226" s="3" t="s">
        <v>522</v>
      </c>
      <c r="I226" s="3" t="s">
        <v>523</v>
      </c>
      <c r="J226" s="3" t="s">
        <v>478</v>
      </c>
      <c r="K226" s="3" t="s">
        <v>479</v>
      </c>
      <c r="O226"/>
      <c r="P226"/>
    </row>
    <row r="227" spans="1:16" x14ac:dyDescent="0.35">
      <c r="A227" s="3" t="s">
        <v>926</v>
      </c>
      <c r="B227" s="3" t="s">
        <v>926</v>
      </c>
      <c r="C227" s="3" t="s">
        <v>927</v>
      </c>
      <c r="D227" s="3" t="s">
        <v>14</v>
      </c>
      <c r="E227" s="3" t="s">
        <v>14</v>
      </c>
      <c r="F227" s="3" t="s">
        <v>58</v>
      </c>
      <c r="G227" s="3" t="s">
        <v>57</v>
      </c>
      <c r="H227" s="3" t="s">
        <v>522</v>
      </c>
      <c r="I227" s="3" t="s">
        <v>523</v>
      </c>
      <c r="J227" s="3" t="s">
        <v>478</v>
      </c>
      <c r="K227" s="3" t="s">
        <v>479</v>
      </c>
      <c r="O227"/>
      <c r="P227"/>
    </row>
    <row r="228" spans="1:16" x14ac:dyDescent="0.35">
      <c r="A228" s="3" t="s">
        <v>928</v>
      </c>
      <c r="B228" s="3" t="s">
        <v>928</v>
      </c>
      <c r="C228" s="3" t="s">
        <v>929</v>
      </c>
      <c r="D228" s="3" t="s">
        <v>14</v>
      </c>
      <c r="E228" s="3" t="s">
        <v>14</v>
      </c>
      <c r="F228" s="3" t="s">
        <v>58</v>
      </c>
      <c r="G228" s="3" t="s">
        <v>57</v>
      </c>
      <c r="H228" s="3" t="s">
        <v>522</v>
      </c>
      <c r="I228" s="3" t="s">
        <v>523</v>
      </c>
      <c r="J228" s="3" t="s">
        <v>478</v>
      </c>
      <c r="K228" s="3" t="s">
        <v>479</v>
      </c>
      <c r="O228"/>
      <c r="P228"/>
    </row>
    <row r="229" spans="1:16" x14ac:dyDescent="0.35">
      <c r="A229" s="3" t="s">
        <v>930</v>
      </c>
      <c r="B229" s="3" t="s">
        <v>930</v>
      </c>
      <c r="C229" s="3" t="s">
        <v>931</v>
      </c>
      <c r="D229" s="3" t="s">
        <v>14</v>
      </c>
      <c r="E229" s="3" t="s">
        <v>14</v>
      </c>
      <c r="F229" s="3" t="s">
        <v>58</v>
      </c>
      <c r="G229" s="3" t="s">
        <v>57</v>
      </c>
      <c r="H229" s="3" t="s">
        <v>522</v>
      </c>
      <c r="I229" s="3" t="s">
        <v>523</v>
      </c>
      <c r="J229" s="3" t="s">
        <v>478</v>
      </c>
      <c r="K229" s="3" t="s">
        <v>479</v>
      </c>
      <c r="O229"/>
      <c r="P229"/>
    </row>
    <row r="230" spans="1:16" x14ac:dyDescent="0.35">
      <c r="A230" s="3" t="s">
        <v>932</v>
      </c>
      <c r="B230" s="3" t="s">
        <v>932</v>
      </c>
      <c r="C230" s="3" t="s">
        <v>933</v>
      </c>
      <c r="D230" s="3" t="s">
        <v>14</v>
      </c>
      <c r="E230" s="3" t="s">
        <v>14</v>
      </c>
      <c r="F230" s="3" t="s">
        <v>58</v>
      </c>
      <c r="G230" s="3" t="s">
        <v>57</v>
      </c>
      <c r="H230" s="3" t="s">
        <v>522</v>
      </c>
      <c r="I230" s="3" t="s">
        <v>523</v>
      </c>
      <c r="J230" s="3" t="s">
        <v>478</v>
      </c>
      <c r="K230" s="3" t="s">
        <v>479</v>
      </c>
      <c r="O230"/>
      <c r="P230"/>
    </row>
    <row r="231" spans="1:16" x14ac:dyDescent="0.35">
      <c r="A231" s="3" t="s">
        <v>934</v>
      </c>
      <c r="B231" s="3" t="s">
        <v>934</v>
      </c>
      <c r="C231" s="3" t="s">
        <v>935</v>
      </c>
      <c r="D231" s="3" t="s">
        <v>14</v>
      </c>
      <c r="E231" s="3" t="s">
        <v>14</v>
      </c>
      <c r="F231" s="3" t="s">
        <v>58</v>
      </c>
      <c r="G231" s="3" t="s">
        <v>57</v>
      </c>
      <c r="H231" s="3" t="s">
        <v>522</v>
      </c>
      <c r="I231" s="3" t="s">
        <v>523</v>
      </c>
      <c r="J231" s="3" t="s">
        <v>478</v>
      </c>
      <c r="K231" s="3" t="s">
        <v>479</v>
      </c>
      <c r="O231"/>
      <c r="P231"/>
    </row>
    <row r="232" spans="1:16" x14ac:dyDescent="0.35">
      <c r="A232" s="3" t="s">
        <v>936</v>
      </c>
      <c r="B232" s="3" t="s">
        <v>936</v>
      </c>
      <c r="C232" s="3" t="s">
        <v>937</v>
      </c>
      <c r="D232" s="3" t="s">
        <v>14</v>
      </c>
      <c r="E232" s="3" t="s">
        <v>14</v>
      </c>
      <c r="F232" s="3" t="s">
        <v>58</v>
      </c>
      <c r="G232" s="3" t="s">
        <v>57</v>
      </c>
      <c r="H232" s="3" t="s">
        <v>522</v>
      </c>
      <c r="I232" s="3" t="s">
        <v>523</v>
      </c>
      <c r="J232" s="3" t="s">
        <v>478</v>
      </c>
      <c r="K232" s="3" t="s">
        <v>479</v>
      </c>
      <c r="O232"/>
      <c r="P232"/>
    </row>
    <row r="233" spans="1:16" x14ac:dyDescent="0.35">
      <c r="A233" s="3" t="s">
        <v>938</v>
      </c>
      <c r="B233" s="3" t="s">
        <v>938</v>
      </c>
      <c r="C233" s="3" t="s">
        <v>939</v>
      </c>
      <c r="D233" s="3" t="s">
        <v>14</v>
      </c>
      <c r="E233" s="3" t="s">
        <v>14</v>
      </c>
      <c r="F233" s="3" t="s">
        <v>58</v>
      </c>
      <c r="G233" s="3" t="s">
        <v>57</v>
      </c>
      <c r="H233" s="3" t="s">
        <v>522</v>
      </c>
      <c r="I233" s="3" t="s">
        <v>523</v>
      </c>
      <c r="J233" s="3" t="s">
        <v>478</v>
      </c>
      <c r="K233" s="3" t="s">
        <v>479</v>
      </c>
      <c r="O233"/>
      <c r="P233"/>
    </row>
    <row r="234" spans="1:16" x14ac:dyDescent="0.35">
      <c r="A234" s="3" t="s">
        <v>940</v>
      </c>
      <c r="B234" s="3" t="s">
        <v>940</v>
      </c>
      <c r="C234" s="3" t="s">
        <v>941</v>
      </c>
      <c r="D234" s="3" t="s">
        <v>14</v>
      </c>
      <c r="E234" s="3" t="s">
        <v>14</v>
      </c>
      <c r="F234" s="3" t="s">
        <v>58</v>
      </c>
      <c r="G234" s="3" t="s">
        <v>57</v>
      </c>
      <c r="H234" s="3" t="s">
        <v>522</v>
      </c>
      <c r="I234" s="3" t="s">
        <v>523</v>
      </c>
      <c r="J234" s="3" t="s">
        <v>478</v>
      </c>
      <c r="K234" s="3" t="s">
        <v>479</v>
      </c>
      <c r="O234"/>
      <c r="P234"/>
    </row>
    <row r="235" spans="1:16" x14ac:dyDescent="0.35">
      <c r="A235" s="3" t="s">
        <v>942</v>
      </c>
      <c r="B235" s="3" t="s">
        <v>942</v>
      </c>
      <c r="C235" s="3" t="s">
        <v>943</v>
      </c>
      <c r="D235" s="3" t="s">
        <v>14</v>
      </c>
      <c r="E235" s="3" t="s">
        <v>14</v>
      </c>
      <c r="F235" s="3" t="s">
        <v>58</v>
      </c>
      <c r="G235" s="3" t="s">
        <v>57</v>
      </c>
      <c r="H235" s="3" t="s">
        <v>522</v>
      </c>
      <c r="I235" s="3" t="s">
        <v>523</v>
      </c>
      <c r="J235" s="3" t="s">
        <v>478</v>
      </c>
      <c r="K235" s="3" t="s">
        <v>479</v>
      </c>
      <c r="O235"/>
      <c r="P235"/>
    </row>
    <row r="236" spans="1:16" x14ac:dyDescent="0.35">
      <c r="A236" s="3" t="s">
        <v>944</v>
      </c>
      <c r="B236" s="3" t="s">
        <v>944</v>
      </c>
      <c r="C236" s="3" t="s">
        <v>945</v>
      </c>
      <c r="D236" s="3" t="s">
        <v>14</v>
      </c>
      <c r="E236" s="3" t="s">
        <v>14</v>
      </c>
      <c r="F236" s="3" t="s">
        <v>58</v>
      </c>
      <c r="G236" s="3" t="s">
        <v>57</v>
      </c>
      <c r="H236" s="3" t="s">
        <v>522</v>
      </c>
      <c r="I236" s="3" t="s">
        <v>523</v>
      </c>
      <c r="J236" s="3" t="s">
        <v>478</v>
      </c>
      <c r="K236" s="3" t="s">
        <v>479</v>
      </c>
      <c r="O236"/>
      <c r="P236"/>
    </row>
    <row r="237" spans="1:16" x14ac:dyDescent="0.35">
      <c r="A237" s="3" t="s">
        <v>946</v>
      </c>
      <c r="B237" s="3" t="s">
        <v>946</v>
      </c>
      <c r="C237" s="3" t="s">
        <v>947</v>
      </c>
      <c r="D237" s="3" t="s">
        <v>14</v>
      </c>
      <c r="E237" s="3" t="s">
        <v>14</v>
      </c>
      <c r="F237" s="3" t="s">
        <v>58</v>
      </c>
      <c r="G237" s="3" t="s">
        <v>57</v>
      </c>
      <c r="H237" s="3" t="s">
        <v>522</v>
      </c>
      <c r="I237" s="3" t="s">
        <v>523</v>
      </c>
      <c r="J237" s="3" t="s">
        <v>478</v>
      </c>
      <c r="K237" s="3" t="s">
        <v>479</v>
      </c>
      <c r="O237"/>
      <c r="P237"/>
    </row>
    <row r="238" spans="1:16" x14ac:dyDescent="0.35">
      <c r="A238" s="3" t="s">
        <v>948</v>
      </c>
      <c r="B238" s="3" t="s">
        <v>948</v>
      </c>
      <c r="C238" s="3" t="s">
        <v>949</v>
      </c>
      <c r="D238" s="3" t="s">
        <v>14</v>
      </c>
      <c r="E238" s="3" t="s">
        <v>14</v>
      </c>
      <c r="F238" s="3" t="s">
        <v>58</v>
      </c>
      <c r="G238" s="3" t="s">
        <v>57</v>
      </c>
      <c r="H238" s="3" t="s">
        <v>522</v>
      </c>
      <c r="I238" s="3" t="s">
        <v>523</v>
      </c>
      <c r="J238" s="3" t="s">
        <v>478</v>
      </c>
      <c r="K238" s="3" t="s">
        <v>479</v>
      </c>
      <c r="O238"/>
      <c r="P238"/>
    </row>
    <row r="239" spans="1:16" x14ac:dyDescent="0.35">
      <c r="A239" s="3" t="s">
        <v>950</v>
      </c>
      <c r="B239" s="3" t="s">
        <v>950</v>
      </c>
      <c r="C239" s="3" t="s">
        <v>915</v>
      </c>
      <c r="D239" s="3" t="s">
        <v>14</v>
      </c>
      <c r="E239" s="3" t="s">
        <v>14</v>
      </c>
      <c r="F239" s="3" t="s">
        <v>58</v>
      </c>
      <c r="G239" s="3" t="s">
        <v>57</v>
      </c>
      <c r="H239" s="3" t="s">
        <v>522</v>
      </c>
      <c r="I239" s="3" t="s">
        <v>523</v>
      </c>
      <c r="J239" s="3" t="s">
        <v>478</v>
      </c>
      <c r="K239" s="3" t="s">
        <v>479</v>
      </c>
      <c r="O239"/>
      <c r="P239"/>
    </row>
    <row r="240" spans="1:16" x14ac:dyDescent="0.35">
      <c r="A240" s="3" t="s">
        <v>951</v>
      </c>
      <c r="B240" s="3" t="s">
        <v>951</v>
      </c>
      <c r="C240" s="3" t="s">
        <v>952</v>
      </c>
      <c r="D240" s="3" t="s">
        <v>14</v>
      </c>
      <c r="E240" s="3" t="s">
        <v>14</v>
      </c>
      <c r="F240" s="3" t="s">
        <v>58</v>
      </c>
      <c r="G240" s="3" t="s">
        <v>57</v>
      </c>
      <c r="H240" s="3" t="s">
        <v>522</v>
      </c>
      <c r="I240" s="3" t="s">
        <v>523</v>
      </c>
      <c r="J240" s="3" t="s">
        <v>478</v>
      </c>
      <c r="K240" s="3" t="s">
        <v>479</v>
      </c>
      <c r="O240"/>
      <c r="P240"/>
    </row>
    <row r="241" spans="1:16" x14ac:dyDescent="0.35">
      <c r="A241" s="3" t="s">
        <v>953</v>
      </c>
      <c r="B241" s="3" t="s">
        <v>953</v>
      </c>
      <c r="C241" s="3" t="s">
        <v>954</v>
      </c>
      <c r="D241" s="3" t="s">
        <v>14</v>
      </c>
      <c r="E241" s="3" t="s">
        <v>14</v>
      </c>
      <c r="F241" s="3" t="s">
        <v>58</v>
      </c>
      <c r="G241" s="3" t="s">
        <v>57</v>
      </c>
      <c r="H241" s="3" t="s">
        <v>522</v>
      </c>
      <c r="I241" s="3" t="s">
        <v>523</v>
      </c>
      <c r="J241" s="3" t="s">
        <v>478</v>
      </c>
      <c r="K241" s="3" t="s">
        <v>479</v>
      </c>
      <c r="O241"/>
      <c r="P241"/>
    </row>
    <row r="242" spans="1:16" x14ac:dyDescent="0.35">
      <c r="A242" s="3" t="s">
        <v>955</v>
      </c>
      <c r="B242" s="3" t="s">
        <v>955</v>
      </c>
      <c r="C242" s="3" t="s">
        <v>956</v>
      </c>
      <c r="D242" s="3" t="s">
        <v>14</v>
      </c>
      <c r="E242" s="3" t="s">
        <v>14</v>
      </c>
      <c r="F242" s="3" t="s">
        <v>58</v>
      </c>
      <c r="G242" s="3" t="s">
        <v>57</v>
      </c>
      <c r="H242" s="3" t="s">
        <v>522</v>
      </c>
      <c r="I242" s="3" t="s">
        <v>523</v>
      </c>
      <c r="J242" s="3" t="s">
        <v>478</v>
      </c>
      <c r="K242" s="3" t="s">
        <v>479</v>
      </c>
      <c r="O242"/>
      <c r="P242"/>
    </row>
    <row r="243" spans="1:16" x14ac:dyDescent="0.35">
      <c r="A243" s="3" t="s">
        <v>957</v>
      </c>
      <c r="B243" s="3" t="s">
        <v>957</v>
      </c>
      <c r="C243" s="3" t="s">
        <v>958</v>
      </c>
      <c r="D243" s="3" t="s">
        <v>14</v>
      </c>
      <c r="E243" s="3" t="s">
        <v>14</v>
      </c>
      <c r="F243" s="3" t="s">
        <v>58</v>
      </c>
      <c r="G243" s="3" t="s">
        <v>57</v>
      </c>
      <c r="H243" s="3" t="s">
        <v>522</v>
      </c>
      <c r="I243" s="3" t="s">
        <v>523</v>
      </c>
      <c r="J243" s="3" t="s">
        <v>478</v>
      </c>
      <c r="K243" s="3" t="s">
        <v>479</v>
      </c>
      <c r="O243"/>
      <c r="P243"/>
    </row>
    <row r="244" spans="1:16" x14ac:dyDescent="0.35">
      <c r="A244" s="3" t="s">
        <v>959</v>
      </c>
      <c r="B244" s="3" t="s">
        <v>959</v>
      </c>
      <c r="C244" s="3" t="s">
        <v>960</v>
      </c>
      <c r="D244" s="3" t="s">
        <v>14</v>
      </c>
      <c r="E244" s="3" t="s">
        <v>14</v>
      </c>
      <c r="F244" s="3" t="s">
        <v>58</v>
      </c>
      <c r="G244" s="3" t="s">
        <v>57</v>
      </c>
      <c r="H244" s="3" t="s">
        <v>522</v>
      </c>
      <c r="I244" s="3" t="s">
        <v>523</v>
      </c>
      <c r="J244" s="3" t="s">
        <v>478</v>
      </c>
      <c r="K244" s="3" t="s">
        <v>479</v>
      </c>
      <c r="O244"/>
      <c r="P244"/>
    </row>
    <row r="245" spans="1:16" x14ac:dyDescent="0.35">
      <c r="A245" s="3" t="s">
        <v>961</v>
      </c>
      <c r="B245" s="3" t="s">
        <v>961</v>
      </c>
      <c r="C245" s="3" t="s">
        <v>962</v>
      </c>
      <c r="D245" s="3" t="s">
        <v>14</v>
      </c>
      <c r="E245" s="3" t="s">
        <v>14</v>
      </c>
      <c r="F245" s="3" t="s">
        <v>58</v>
      </c>
      <c r="G245" s="3" t="s">
        <v>57</v>
      </c>
      <c r="H245" s="3" t="s">
        <v>522</v>
      </c>
      <c r="I245" s="3" t="s">
        <v>523</v>
      </c>
      <c r="J245" s="3" t="s">
        <v>478</v>
      </c>
      <c r="K245" s="3" t="s">
        <v>479</v>
      </c>
      <c r="O245"/>
      <c r="P245"/>
    </row>
    <row r="246" spans="1:16" x14ac:dyDescent="0.35">
      <c r="A246" s="3" t="s">
        <v>963</v>
      </c>
      <c r="B246" s="3" t="s">
        <v>963</v>
      </c>
      <c r="C246" s="3" t="s">
        <v>964</v>
      </c>
      <c r="D246" s="3" t="s">
        <v>14</v>
      </c>
      <c r="E246" s="3" t="s">
        <v>14</v>
      </c>
      <c r="F246" s="3" t="s">
        <v>58</v>
      </c>
      <c r="G246" s="3" t="s">
        <v>57</v>
      </c>
      <c r="H246" s="3" t="s">
        <v>522</v>
      </c>
      <c r="I246" s="3" t="s">
        <v>523</v>
      </c>
      <c r="J246" s="3" t="s">
        <v>478</v>
      </c>
      <c r="K246" s="3" t="s">
        <v>479</v>
      </c>
      <c r="O246"/>
      <c r="P246"/>
    </row>
    <row r="247" spans="1:16" x14ac:dyDescent="0.35">
      <c r="A247" s="3" t="s">
        <v>965</v>
      </c>
      <c r="B247" s="3" t="s">
        <v>965</v>
      </c>
      <c r="C247" s="3" t="s">
        <v>966</v>
      </c>
      <c r="D247" s="3" t="s">
        <v>14</v>
      </c>
      <c r="E247" s="3" t="s">
        <v>14</v>
      </c>
      <c r="F247" s="3" t="s">
        <v>58</v>
      </c>
      <c r="G247" s="3" t="s">
        <v>57</v>
      </c>
      <c r="H247" s="3" t="s">
        <v>522</v>
      </c>
      <c r="I247" s="3" t="s">
        <v>523</v>
      </c>
      <c r="J247" s="3" t="s">
        <v>478</v>
      </c>
      <c r="K247" s="3" t="s">
        <v>479</v>
      </c>
      <c r="O247"/>
      <c r="P247"/>
    </row>
    <row r="248" spans="1:16" x14ac:dyDescent="0.35">
      <c r="A248" s="3" t="s">
        <v>967</v>
      </c>
      <c r="B248" s="3" t="s">
        <v>967</v>
      </c>
      <c r="C248" s="3" t="s">
        <v>968</v>
      </c>
      <c r="D248" s="3" t="s">
        <v>14</v>
      </c>
      <c r="E248" s="3" t="s">
        <v>14</v>
      </c>
      <c r="F248" s="3" t="s">
        <v>58</v>
      </c>
      <c r="G248" s="3" t="s">
        <v>57</v>
      </c>
      <c r="H248" s="3" t="s">
        <v>522</v>
      </c>
      <c r="I248" s="3" t="s">
        <v>523</v>
      </c>
      <c r="J248" s="3" t="s">
        <v>478</v>
      </c>
      <c r="K248" s="3" t="s">
        <v>479</v>
      </c>
      <c r="O248"/>
      <c r="P248"/>
    </row>
    <row r="249" spans="1:16" x14ac:dyDescent="0.35">
      <c r="A249" s="3" t="s">
        <v>969</v>
      </c>
      <c r="B249" s="3" t="s">
        <v>969</v>
      </c>
      <c r="C249" s="3" t="s">
        <v>970</v>
      </c>
      <c r="D249" s="3" t="s">
        <v>14</v>
      </c>
      <c r="E249" s="3" t="s">
        <v>14</v>
      </c>
      <c r="F249" s="3" t="s">
        <v>58</v>
      </c>
      <c r="G249" s="3" t="s">
        <v>57</v>
      </c>
      <c r="H249" s="3" t="s">
        <v>522</v>
      </c>
      <c r="I249" s="3" t="s">
        <v>523</v>
      </c>
      <c r="J249" s="3" t="s">
        <v>478</v>
      </c>
      <c r="K249" s="3" t="s">
        <v>479</v>
      </c>
      <c r="O249"/>
      <c r="P249"/>
    </row>
    <row r="250" spans="1:16" x14ac:dyDescent="0.35">
      <c r="A250" s="3" t="s">
        <v>971</v>
      </c>
      <c r="B250" s="3" t="s">
        <v>971</v>
      </c>
      <c r="C250" s="3" t="s">
        <v>972</v>
      </c>
      <c r="D250" s="3" t="s">
        <v>14</v>
      </c>
      <c r="E250" s="3" t="s">
        <v>14</v>
      </c>
      <c r="F250" s="3" t="s">
        <v>58</v>
      </c>
      <c r="G250" s="3" t="s">
        <v>57</v>
      </c>
      <c r="H250" s="3" t="s">
        <v>522</v>
      </c>
      <c r="I250" s="3" t="s">
        <v>523</v>
      </c>
      <c r="J250" s="3" t="s">
        <v>478</v>
      </c>
      <c r="K250" s="3" t="s">
        <v>479</v>
      </c>
      <c r="O250"/>
      <c r="P250"/>
    </row>
    <row r="251" spans="1:16" x14ac:dyDescent="0.35">
      <c r="A251" s="3" t="s">
        <v>973</v>
      </c>
      <c r="B251" s="3" t="s">
        <v>973</v>
      </c>
      <c r="C251" s="3" t="s">
        <v>974</v>
      </c>
      <c r="D251" s="3" t="s">
        <v>14</v>
      </c>
      <c r="E251" s="3" t="s">
        <v>14</v>
      </c>
      <c r="F251" s="3" t="s">
        <v>58</v>
      </c>
      <c r="G251" s="3" t="s">
        <v>57</v>
      </c>
      <c r="H251" s="3" t="s">
        <v>522</v>
      </c>
      <c r="I251" s="3" t="s">
        <v>523</v>
      </c>
      <c r="J251" s="3" t="s">
        <v>478</v>
      </c>
      <c r="K251" s="3" t="s">
        <v>479</v>
      </c>
      <c r="O251"/>
      <c r="P251"/>
    </row>
    <row r="252" spans="1:16" x14ac:dyDescent="0.35">
      <c r="A252" s="3" t="s">
        <v>975</v>
      </c>
      <c r="B252" s="3" t="s">
        <v>975</v>
      </c>
      <c r="C252" s="3" t="s">
        <v>976</v>
      </c>
      <c r="D252" s="3" t="s">
        <v>14</v>
      </c>
      <c r="E252" s="3" t="s">
        <v>14</v>
      </c>
      <c r="F252" s="3" t="s">
        <v>58</v>
      </c>
      <c r="G252" s="3" t="s">
        <v>57</v>
      </c>
      <c r="H252" s="3" t="s">
        <v>522</v>
      </c>
      <c r="I252" s="3" t="s">
        <v>523</v>
      </c>
      <c r="J252" s="3" t="s">
        <v>478</v>
      </c>
      <c r="K252" s="3" t="s">
        <v>479</v>
      </c>
      <c r="O252"/>
      <c r="P252"/>
    </row>
    <row r="253" spans="1:16" x14ac:dyDescent="0.35">
      <c r="A253" s="3" t="s">
        <v>977</v>
      </c>
      <c r="B253" s="3" t="s">
        <v>977</v>
      </c>
      <c r="C253" s="3" t="s">
        <v>978</v>
      </c>
      <c r="D253" s="3" t="s">
        <v>14</v>
      </c>
      <c r="E253" s="3" t="s">
        <v>14</v>
      </c>
      <c r="F253" s="3" t="s">
        <v>58</v>
      </c>
      <c r="G253" s="3" t="s">
        <v>57</v>
      </c>
      <c r="H253" s="3" t="s">
        <v>522</v>
      </c>
      <c r="I253" s="3" t="s">
        <v>523</v>
      </c>
      <c r="J253" s="3" t="s">
        <v>478</v>
      </c>
      <c r="K253" s="3" t="s">
        <v>479</v>
      </c>
      <c r="O253"/>
      <c r="P253"/>
    </row>
    <row r="254" spans="1:16" x14ac:dyDescent="0.35">
      <c r="A254" s="3" t="s">
        <v>979</v>
      </c>
      <c r="B254" s="3" t="s">
        <v>979</v>
      </c>
      <c r="C254" s="3" t="s">
        <v>980</v>
      </c>
      <c r="D254" s="3" t="s">
        <v>14</v>
      </c>
      <c r="E254" s="3" t="s">
        <v>14</v>
      </c>
      <c r="F254" s="3" t="s">
        <v>58</v>
      </c>
      <c r="G254" s="3" t="s">
        <v>57</v>
      </c>
      <c r="H254" s="3" t="s">
        <v>522</v>
      </c>
      <c r="I254" s="3" t="s">
        <v>523</v>
      </c>
      <c r="J254" s="3" t="s">
        <v>478</v>
      </c>
      <c r="K254" s="3" t="s">
        <v>479</v>
      </c>
      <c r="O254"/>
      <c r="P254"/>
    </row>
    <row r="255" spans="1:16" x14ac:dyDescent="0.35">
      <c r="A255" s="3" t="s">
        <v>981</v>
      </c>
      <c r="B255" s="3" t="s">
        <v>981</v>
      </c>
      <c r="C255" s="3" t="s">
        <v>982</v>
      </c>
      <c r="D255" s="3" t="s">
        <v>14</v>
      </c>
      <c r="E255" s="3" t="s">
        <v>14</v>
      </c>
      <c r="F255" s="3" t="s">
        <v>58</v>
      </c>
      <c r="G255" s="3" t="s">
        <v>57</v>
      </c>
      <c r="H255" s="3" t="s">
        <v>522</v>
      </c>
      <c r="I255" s="3" t="s">
        <v>523</v>
      </c>
      <c r="J255" s="3" t="s">
        <v>478</v>
      </c>
      <c r="K255" s="3" t="s">
        <v>479</v>
      </c>
      <c r="O255"/>
      <c r="P255"/>
    </row>
    <row r="256" spans="1:16" x14ac:dyDescent="0.35">
      <c r="A256" s="3" t="s">
        <v>983</v>
      </c>
      <c r="B256" s="3" t="s">
        <v>983</v>
      </c>
      <c r="C256" s="3" t="s">
        <v>984</v>
      </c>
      <c r="D256" s="3" t="s">
        <v>587</v>
      </c>
      <c r="E256" s="3" t="s">
        <v>14</v>
      </c>
      <c r="F256" s="3" t="s">
        <v>58</v>
      </c>
      <c r="G256" s="3" t="s">
        <v>57</v>
      </c>
      <c r="H256" s="3" t="s">
        <v>522</v>
      </c>
      <c r="I256" s="3" t="s">
        <v>523</v>
      </c>
      <c r="J256" s="3" t="s">
        <v>478</v>
      </c>
      <c r="K256" s="3" t="s">
        <v>479</v>
      </c>
      <c r="O256"/>
      <c r="P256"/>
    </row>
    <row r="257" spans="1:16" x14ac:dyDescent="0.35">
      <c r="A257" s="3" t="s">
        <v>985</v>
      </c>
      <c r="B257" s="3" t="s">
        <v>985</v>
      </c>
      <c r="C257" s="3" t="s">
        <v>986</v>
      </c>
      <c r="D257" s="3" t="s">
        <v>587</v>
      </c>
      <c r="E257" s="3" t="s">
        <v>14</v>
      </c>
      <c r="F257" s="3" t="s">
        <v>58</v>
      </c>
      <c r="G257" s="3" t="s">
        <v>57</v>
      </c>
      <c r="H257" s="3" t="s">
        <v>522</v>
      </c>
      <c r="I257" s="3" t="s">
        <v>523</v>
      </c>
      <c r="J257" s="3" t="s">
        <v>478</v>
      </c>
      <c r="K257" s="3" t="s">
        <v>479</v>
      </c>
      <c r="O257"/>
      <c r="P257"/>
    </row>
    <row r="258" spans="1:16" x14ac:dyDescent="0.35">
      <c r="A258" s="3" t="s">
        <v>987</v>
      </c>
      <c r="B258" s="3" t="s">
        <v>987</v>
      </c>
      <c r="C258" s="3" t="s">
        <v>988</v>
      </c>
      <c r="D258" s="3" t="s">
        <v>587</v>
      </c>
      <c r="E258" s="3" t="s">
        <v>14</v>
      </c>
      <c r="F258" s="3" t="s">
        <v>58</v>
      </c>
      <c r="G258" s="3" t="s">
        <v>57</v>
      </c>
      <c r="H258" s="3" t="s">
        <v>522</v>
      </c>
      <c r="I258" s="3" t="s">
        <v>523</v>
      </c>
      <c r="J258" s="3" t="s">
        <v>478</v>
      </c>
      <c r="K258" s="3" t="s">
        <v>479</v>
      </c>
      <c r="O258"/>
      <c r="P258"/>
    </row>
    <row r="259" spans="1:16" x14ac:dyDescent="0.35">
      <c r="A259" s="3" t="s">
        <v>989</v>
      </c>
      <c r="B259" s="3" t="s">
        <v>989</v>
      </c>
      <c r="C259" s="3" t="s">
        <v>990</v>
      </c>
      <c r="D259" s="3" t="s">
        <v>587</v>
      </c>
      <c r="E259" s="3" t="s">
        <v>14</v>
      </c>
      <c r="F259" s="3" t="s">
        <v>58</v>
      </c>
      <c r="G259" s="3" t="s">
        <v>57</v>
      </c>
      <c r="H259" s="3" t="s">
        <v>522</v>
      </c>
      <c r="I259" s="3" t="s">
        <v>523</v>
      </c>
      <c r="J259" s="3" t="s">
        <v>478</v>
      </c>
      <c r="K259" s="3" t="s">
        <v>479</v>
      </c>
      <c r="O259"/>
      <c r="P259"/>
    </row>
    <row r="260" spans="1:16" x14ac:dyDescent="0.35">
      <c r="A260" s="3" t="s">
        <v>991</v>
      </c>
      <c r="B260" s="3" t="s">
        <v>991</v>
      </c>
      <c r="C260" s="3" t="s">
        <v>992</v>
      </c>
      <c r="D260" s="3" t="s">
        <v>14</v>
      </c>
      <c r="E260" s="3" t="s">
        <v>14</v>
      </c>
      <c r="F260" s="3" t="s">
        <v>58</v>
      </c>
      <c r="G260" s="3" t="s">
        <v>57</v>
      </c>
      <c r="H260" s="3" t="s">
        <v>522</v>
      </c>
      <c r="I260" s="3" t="s">
        <v>523</v>
      </c>
      <c r="J260" s="3" t="s">
        <v>478</v>
      </c>
      <c r="K260" s="3" t="s">
        <v>479</v>
      </c>
      <c r="O260"/>
      <c r="P260"/>
    </row>
    <row r="261" spans="1:16" x14ac:dyDescent="0.35">
      <c r="A261" s="3" t="s">
        <v>993</v>
      </c>
      <c r="B261" s="3" t="s">
        <v>993</v>
      </c>
      <c r="C261" s="3" t="s">
        <v>994</v>
      </c>
      <c r="D261" s="3" t="s">
        <v>14</v>
      </c>
      <c r="E261" s="3" t="s">
        <v>14</v>
      </c>
      <c r="F261" s="3" t="s">
        <v>58</v>
      </c>
      <c r="G261" s="3" t="s">
        <v>57</v>
      </c>
      <c r="H261" s="3" t="s">
        <v>522</v>
      </c>
      <c r="I261" s="3" t="s">
        <v>523</v>
      </c>
      <c r="J261" s="3" t="s">
        <v>478</v>
      </c>
      <c r="K261" s="3" t="s">
        <v>479</v>
      </c>
      <c r="O261"/>
      <c r="P261"/>
    </row>
    <row r="262" spans="1:16" x14ac:dyDescent="0.35">
      <c r="A262" s="3" t="s">
        <v>995</v>
      </c>
      <c r="B262" s="3" t="s">
        <v>995</v>
      </c>
      <c r="C262" s="3" t="s">
        <v>996</v>
      </c>
      <c r="D262" s="3" t="s">
        <v>587</v>
      </c>
      <c r="E262" s="3" t="s">
        <v>14</v>
      </c>
      <c r="F262" s="3" t="s">
        <v>58</v>
      </c>
      <c r="G262" s="3" t="s">
        <v>57</v>
      </c>
      <c r="H262" s="3" t="s">
        <v>522</v>
      </c>
      <c r="I262" s="3" t="s">
        <v>523</v>
      </c>
      <c r="J262" s="3" t="s">
        <v>478</v>
      </c>
      <c r="K262" s="3" t="s">
        <v>479</v>
      </c>
      <c r="O262"/>
      <c r="P262"/>
    </row>
    <row r="263" spans="1:16" x14ac:dyDescent="0.35">
      <c r="A263" s="3" t="s">
        <v>997</v>
      </c>
      <c r="B263" s="3" t="s">
        <v>997</v>
      </c>
      <c r="C263" s="3" t="s">
        <v>998</v>
      </c>
      <c r="D263" s="3" t="s">
        <v>14</v>
      </c>
      <c r="E263" s="3" t="s">
        <v>14</v>
      </c>
      <c r="F263" s="3" t="s">
        <v>58</v>
      </c>
      <c r="G263" s="3" t="s">
        <v>57</v>
      </c>
      <c r="H263" s="3" t="s">
        <v>522</v>
      </c>
      <c r="I263" s="3" t="s">
        <v>523</v>
      </c>
      <c r="J263" s="3" t="s">
        <v>478</v>
      </c>
      <c r="K263" s="3" t="s">
        <v>479</v>
      </c>
      <c r="O263"/>
      <c r="P263"/>
    </row>
    <row r="264" spans="1:16" x14ac:dyDescent="0.35">
      <c r="A264" s="3" t="s">
        <v>999</v>
      </c>
      <c r="B264" s="3" t="s">
        <v>999</v>
      </c>
      <c r="C264" s="3" t="s">
        <v>1000</v>
      </c>
      <c r="D264" s="3" t="s">
        <v>14</v>
      </c>
      <c r="E264" s="3" t="s">
        <v>14</v>
      </c>
      <c r="F264" s="3" t="s">
        <v>58</v>
      </c>
      <c r="G264" s="3" t="s">
        <v>57</v>
      </c>
      <c r="H264" s="3" t="s">
        <v>522</v>
      </c>
      <c r="I264" s="3" t="s">
        <v>523</v>
      </c>
      <c r="J264" s="3" t="s">
        <v>478</v>
      </c>
      <c r="K264" s="3" t="s">
        <v>479</v>
      </c>
      <c r="O264"/>
      <c r="P264"/>
    </row>
    <row r="265" spans="1:16" x14ac:dyDescent="0.35">
      <c r="A265" s="3" t="s">
        <v>1001</v>
      </c>
      <c r="B265" s="3" t="s">
        <v>1001</v>
      </c>
      <c r="C265" s="3" t="s">
        <v>1002</v>
      </c>
      <c r="D265" s="3" t="s">
        <v>587</v>
      </c>
      <c r="E265" s="3" t="s">
        <v>14</v>
      </c>
      <c r="F265" s="3" t="s">
        <v>58</v>
      </c>
      <c r="G265" s="3" t="s">
        <v>57</v>
      </c>
      <c r="H265" s="3" t="s">
        <v>522</v>
      </c>
      <c r="I265" s="3" t="s">
        <v>523</v>
      </c>
      <c r="J265" s="3" t="s">
        <v>478</v>
      </c>
      <c r="K265" s="3" t="s">
        <v>479</v>
      </c>
      <c r="O265"/>
      <c r="P265"/>
    </row>
    <row r="266" spans="1:16" x14ac:dyDescent="0.35">
      <c r="A266" s="3" t="s">
        <v>1003</v>
      </c>
      <c r="B266" s="3" t="s">
        <v>1003</v>
      </c>
      <c r="C266" s="3" t="s">
        <v>1004</v>
      </c>
      <c r="D266" s="3" t="s">
        <v>14</v>
      </c>
      <c r="E266" s="3" t="s">
        <v>14</v>
      </c>
      <c r="F266" s="3" t="s">
        <v>58</v>
      </c>
      <c r="G266" s="3" t="s">
        <v>57</v>
      </c>
      <c r="H266" s="3" t="s">
        <v>522</v>
      </c>
      <c r="I266" s="3" t="s">
        <v>523</v>
      </c>
      <c r="J266" s="3" t="s">
        <v>478</v>
      </c>
      <c r="K266" s="3" t="s">
        <v>479</v>
      </c>
      <c r="O266"/>
      <c r="P266"/>
    </row>
    <row r="267" spans="1:16" x14ac:dyDescent="0.35">
      <c r="A267" s="3" t="s">
        <v>1005</v>
      </c>
      <c r="B267" s="3" t="s">
        <v>1005</v>
      </c>
      <c r="C267" s="3" t="s">
        <v>1006</v>
      </c>
      <c r="D267" s="3" t="s">
        <v>14</v>
      </c>
      <c r="E267" s="3" t="s">
        <v>14</v>
      </c>
      <c r="F267" s="3" t="s">
        <v>58</v>
      </c>
      <c r="G267" s="3" t="s">
        <v>57</v>
      </c>
      <c r="H267" s="3" t="s">
        <v>522</v>
      </c>
      <c r="I267" s="3" t="s">
        <v>523</v>
      </c>
      <c r="J267" s="3" t="s">
        <v>478</v>
      </c>
      <c r="K267" s="3" t="s">
        <v>479</v>
      </c>
      <c r="O267"/>
      <c r="P267"/>
    </row>
    <row r="268" spans="1:16" x14ac:dyDescent="0.35">
      <c r="A268" s="3" t="s">
        <v>1007</v>
      </c>
      <c r="B268" s="3" t="s">
        <v>1007</v>
      </c>
      <c r="C268" s="3" t="s">
        <v>1008</v>
      </c>
      <c r="D268" s="3" t="s">
        <v>14</v>
      </c>
      <c r="E268" s="3" t="s">
        <v>14</v>
      </c>
      <c r="F268" s="3" t="s">
        <v>58</v>
      </c>
      <c r="G268" s="3" t="s">
        <v>57</v>
      </c>
      <c r="H268" s="3" t="s">
        <v>522</v>
      </c>
      <c r="I268" s="3" t="s">
        <v>523</v>
      </c>
      <c r="J268" s="3" t="s">
        <v>478</v>
      </c>
      <c r="K268" s="3" t="s">
        <v>479</v>
      </c>
      <c r="O268"/>
      <c r="P268"/>
    </row>
    <row r="269" spans="1:16" x14ac:dyDescent="0.35">
      <c r="A269" s="3" t="s">
        <v>1009</v>
      </c>
      <c r="B269" s="3" t="s">
        <v>1009</v>
      </c>
      <c r="C269" s="3" t="s">
        <v>1010</v>
      </c>
      <c r="D269" s="3" t="s">
        <v>14</v>
      </c>
      <c r="E269" s="3" t="s">
        <v>14</v>
      </c>
      <c r="F269" s="3" t="s">
        <v>58</v>
      </c>
      <c r="G269" s="3" t="s">
        <v>57</v>
      </c>
      <c r="H269" s="3" t="s">
        <v>522</v>
      </c>
      <c r="I269" s="3" t="s">
        <v>523</v>
      </c>
      <c r="J269" s="3" t="s">
        <v>478</v>
      </c>
      <c r="K269" s="3" t="s">
        <v>479</v>
      </c>
      <c r="O269"/>
      <c r="P269"/>
    </row>
    <row r="270" spans="1:16" x14ac:dyDescent="0.35">
      <c r="A270" s="3" t="s">
        <v>1011</v>
      </c>
      <c r="B270" s="3" t="s">
        <v>1011</v>
      </c>
      <c r="C270" s="3" t="s">
        <v>1012</v>
      </c>
      <c r="D270" s="3" t="s">
        <v>14</v>
      </c>
      <c r="E270" s="3" t="s">
        <v>14</v>
      </c>
      <c r="F270" s="3" t="s">
        <v>58</v>
      </c>
      <c r="G270" s="3" t="s">
        <v>57</v>
      </c>
      <c r="H270" s="3" t="s">
        <v>522</v>
      </c>
      <c r="I270" s="3" t="s">
        <v>523</v>
      </c>
      <c r="J270" s="3" t="s">
        <v>478</v>
      </c>
      <c r="K270" s="3" t="s">
        <v>479</v>
      </c>
      <c r="O270"/>
      <c r="P270"/>
    </row>
    <row r="271" spans="1:16" x14ac:dyDescent="0.35">
      <c r="A271" s="3" t="s">
        <v>1013</v>
      </c>
      <c r="B271" s="3" t="s">
        <v>1013</v>
      </c>
      <c r="C271" s="3" t="s">
        <v>1014</v>
      </c>
      <c r="D271" s="3" t="s">
        <v>14</v>
      </c>
      <c r="E271" s="3" t="s">
        <v>14</v>
      </c>
      <c r="F271" s="3" t="s">
        <v>58</v>
      </c>
      <c r="G271" s="3" t="s">
        <v>57</v>
      </c>
      <c r="H271" s="3" t="s">
        <v>522</v>
      </c>
      <c r="I271" s="3" t="s">
        <v>523</v>
      </c>
      <c r="J271" s="3" t="s">
        <v>478</v>
      </c>
      <c r="K271" s="3" t="s">
        <v>479</v>
      </c>
      <c r="O271"/>
      <c r="P271"/>
    </row>
    <row r="272" spans="1:16" x14ac:dyDescent="0.35">
      <c r="A272" s="3" t="s">
        <v>1015</v>
      </c>
      <c r="B272" s="3" t="s">
        <v>1015</v>
      </c>
      <c r="C272" s="3" t="s">
        <v>1016</v>
      </c>
      <c r="D272" s="3" t="s">
        <v>14</v>
      </c>
      <c r="E272" s="3" t="s">
        <v>14</v>
      </c>
      <c r="F272" s="3" t="s">
        <v>58</v>
      </c>
      <c r="G272" s="3" t="s">
        <v>57</v>
      </c>
      <c r="H272" s="3" t="s">
        <v>522</v>
      </c>
      <c r="I272" s="3" t="s">
        <v>523</v>
      </c>
      <c r="J272" s="3" t="s">
        <v>478</v>
      </c>
      <c r="K272" s="3" t="s">
        <v>479</v>
      </c>
      <c r="O272"/>
      <c r="P272"/>
    </row>
    <row r="273" spans="1:16" x14ac:dyDescent="0.35">
      <c r="A273" s="3" t="s">
        <v>1017</v>
      </c>
      <c r="B273" s="3" t="s">
        <v>1017</v>
      </c>
      <c r="C273" s="3" t="s">
        <v>1018</v>
      </c>
      <c r="D273" s="3" t="s">
        <v>14</v>
      </c>
      <c r="E273" s="3" t="s">
        <v>14</v>
      </c>
      <c r="F273" s="3" t="s">
        <v>58</v>
      </c>
      <c r="G273" s="3" t="s">
        <v>57</v>
      </c>
      <c r="H273" s="3" t="s">
        <v>522</v>
      </c>
      <c r="I273" s="3" t="s">
        <v>523</v>
      </c>
      <c r="J273" s="3" t="s">
        <v>478</v>
      </c>
      <c r="K273" s="3" t="s">
        <v>479</v>
      </c>
      <c r="O273"/>
      <c r="P273"/>
    </row>
    <row r="274" spans="1:16" x14ac:dyDescent="0.35">
      <c r="A274" s="3" t="s">
        <v>1019</v>
      </c>
      <c r="B274" s="3" t="s">
        <v>1019</v>
      </c>
      <c r="C274" s="3" t="s">
        <v>1020</v>
      </c>
      <c r="D274" s="3" t="s">
        <v>14</v>
      </c>
      <c r="E274" s="3" t="s">
        <v>14</v>
      </c>
      <c r="F274" s="3" t="s">
        <v>58</v>
      </c>
      <c r="G274" s="3" t="s">
        <v>57</v>
      </c>
      <c r="H274" s="3" t="s">
        <v>522</v>
      </c>
      <c r="I274" s="3" t="s">
        <v>523</v>
      </c>
      <c r="J274" s="3" t="s">
        <v>478</v>
      </c>
      <c r="K274" s="3" t="s">
        <v>479</v>
      </c>
      <c r="O274"/>
      <c r="P274"/>
    </row>
    <row r="275" spans="1:16" x14ac:dyDescent="0.35">
      <c r="A275" s="3" t="s">
        <v>1021</v>
      </c>
      <c r="B275" s="3" t="s">
        <v>1021</v>
      </c>
      <c r="C275" s="3" t="s">
        <v>1022</v>
      </c>
      <c r="D275" s="3" t="s">
        <v>14</v>
      </c>
      <c r="E275" s="3" t="s">
        <v>14</v>
      </c>
      <c r="F275" s="3" t="s">
        <v>58</v>
      </c>
      <c r="G275" s="3" t="s">
        <v>57</v>
      </c>
      <c r="H275" s="3" t="s">
        <v>522</v>
      </c>
      <c r="I275" s="3" t="s">
        <v>523</v>
      </c>
      <c r="J275" s="3" t="s">
        <v>478</v>
      </c>
      <c r="K275" s="3" t="s">
        <v>479</v>
      </c>
      <c r="O275"/>
      <c r="P275"/>
    </row>
    <row r="276" spans="1:16" x14ac:dyDescent="0.35">
      <c r="A276" s="3" t="s">
        <v>1023</v>
      </c>
      <c r="B276" s="3" t="s">
        <v>1023</v>
      </c>
      <c r="C276" s="3" t="s">
        <v>1024</v>
      </c>
      <c r="D276" s="3" t="s">
        <v>14</v>
      </c>
      <c r="E276" s="3" t="s">
        <v>14</v>
      </c>
      <c r="F276" s="3" t="s">
        <v>58</v>
      </c>
      <c r="G276" s="3" t="s">
        <v>57</v>
      </c>
      <c r="H276" s="3" t="s">
        <v>522</v>
      </c>
      <c r="I276" s="3" t="s">
        <v>523</v>
      </c>
      <c r="J276" s="3" t="s">
        <v>478</v>
      </c>
      <c r="K276" s="3" t="s">
        <v>479</v>
      </c>
      <c r="O276"/>
      <c r="P276"/>
    </row>
    <row r="277" spans="1:16" x14ac:dyDescent="0.35">
      <c r="A277" s="3" t="s">
        <v>1025</v>
      </c>
      <c r="B277" s="3" t="s">
        <v>1025</v>
      </c>
      <c r="C277" s="3" t="s">
        <v>1026</v>
      </c>
      <c r="D277" s="3" t="s">
        <v>14</v>
      </c>
      <c r="E277" s="3" t="s">
        <v>14</v>
      </c>
      <c r="F277" s="3" t="s">
        <v>58</v>
      </c>
      <c r="G277" s="3" t="s">
        <v>57</v>
      </c>
      <c r="H277" s="3" t="s">
        <v>522</v>
      </c>
      <c r="I277" s="3" t="s">
        <v>523</v>
      </c>
      <c r="J277" s="3" t="s">
        <v>478</v>
      </c>
      <c r="K277" s="3" t="s">
        <v>479</v>
      </c>
      <c r="O277"/>
      <c r="P277"/>
    </row>
    <row r="278" spans="1:16" x14ac:dyDescent="0.35">
      <c r="A278" s="3" t="s">
        <v>1027</v>
      </c>
      <c r="B278" s="3" t="s">
        <v>1027</v>
      </c>
      <c r="C278" s="3" t="s">
        <v>1028</v>
      </c>
      <c r="D278" s="3" t="s">
        <v>14</v>
      </c>
      <c r="E278" s="3" t="s">
        <v>14</v>
      </c>
      <c r="F278" s="3" t="s">
        <v>58</v>
      </c>
      <c r="G278" s="3" t="s">
        <v>57</v>
      </c>
      <c r="H278" s="3" t="s">
        <v>522</v>
      </c>
      <c r="I278" s="3" t="s">
        <v>523</v>
      </c>
      <c r="J278" s="3" t="s">
        <v>478</v>
      </c>
      <c r="K278" s="3" t="s">
        <v>479</v>
      </c>
      <c r="O278"/>
      <c r="P278"/>
    </row>
    <row r="279" spans="1:16" x14ac:dyDescent="0.35">
      <c r="A279" s="3" t="s">
        <v>1029</v>
      </c>
      <c r="B279" s="3" t="s">
        <v>1029</v>
      </c>
      <c r="C279" s="3" t="s">
        <v>1030</v>
      </c>
      <c r="D279" s="3" t="s">
        <v>14</v>
      </c>
      <c r="E279" s="3" t="s">
        <v>14</v>
      </c>
      <c r="F279" s="3" t="s">
        <v>58</v>
      </c>
      <c r="G279" s="3" t="s">
        <v>57</v>
      </c>
      <c r="H279" s="3" t="s">
        <v>522</v>
      </c>
      <c r="I279" s="3" t="s">
        <v>523</v>
      </c>
      <c r="J279" s="3" t="s">
        <v>478</v>
      </c>
      <c r="K279" s="3" t="s">
        <v>479</v>
      </c>
      <c r="O279"/>
      <c r="P279"/>
    </row>
    <row r="280" spans="1:16" x14ac:dyDescent="0.35">
      <c r="A280" s="3" t="s">
        <v>1031</v>
      </c>
      <c r="B280" s="3" t="s">
        <v>1031</v>
      </c>
      <c r="C280" s="3" t="s">
        <v>1032</v>
      </c>
      <c r="D280" s="3" t="s">
        <v>14</v>
      </c>
      <c r="E280" s="3" t="s">
        <v>14</v>
      </c>
      <c r="F280" s="3" t="s">
        <v>58</v>
      </c>
      <c r="G280" s="3" t="s">
        <v>57</v>
      </c>
      <c r="H280" s="3" t="s">
        <v>522</v>
      </c>
      <c r="I280" s="3" t="s">
        <v>523</v>
      </c>
      <c r="J280" s="3" t="s">
        <v>478</v>
      </c>
      <c r="K280" s="3" t="s">
        <v>479</v>
      </c>
      <c r="O280"/>
      <c r="P280"/>
    </row>
    <row r="281" spans="1:16" x14ac:dyDescent="0.35">
      <c r="A281" s="3" t="s">
        <v>1033</v>
      </c>
      <c r="B281" s="3" t="s">
        <v>1033</v>
      </c>
      <c r="C281" s="3" t="s">
        <v>1034</v>
      </c>
      <c r="D281" s="3" t="s">
        <v>14</v>
      </c>
      <c r="E281" s="3" t="s">
        <v>14</v>
      </c>
      <c r="F281" s="3" t="s">
        <v>58</v>
      </c>
      <c r="G281" s="3" t="s">
        <v>57</v>
      </c>
      <c r="H281" s="3" t="s">
        <v>522</v>
      </c>
      <c r="I281" s="3" t="s">
        <v>523</v>
      </c>
      <c r="J281" s="3" t="s">
        <v>478</v>
      </c>
      <c r="K281" s="3" t="s">
        <v>479</v>
      </c>
      <c r="O281"/>
      <c r="P281"/>
    </row>
    <row r="282" spans="1:16" x14ac:dyDescent="0.35">
      <c r="A282" s="3" t="s">
        <v>1035</v>
      </c>
      <c r="B282" s="3" t="s">
        <v>1035</v>
      </c>
      <c r="C282" s="3" t="s">
        <v>1036</v>
      </c>
      <c r="D282" s="3" t="s">
        <v>14</v>
      </c>
      <c r="E282" s="3" t="s">
        <v>14</v>
      </c>
      <c r="F282" s="3" t="s">
        <v>58</v>
      </c>
      <c r="G282" s="3" t="s">
        <v>57</v>
      </c>
      <c r="H282" s="3" t="s">
        <v>522</v>
      </c>
      <c r="I282" s="3" t="s">
        <v>523</v>
      </c>
      <c r="J282" s="3" t="s">
        <v>478</v>
      </c>
      <c r="K282" s="3" t="s">
        <v>479</v>
      </c>
      <c r="O282"/>
      <c r="P282"/>
    </row>
    <row r="283" spans="1:16" x14ac:dyDescent="0.35">
      <c r="A283" s="3" t="s">
        <v>1037</v>
      </c>
      <c r="B283" s="3" t="s">
        <v>1037</v>
      </c>
      <c r="C283" s="3" t="s">
        <v>1038</v>
      </c>
      <c r="D283" s="3" t="s">
        <v>14</v>
      </c>
      <c r="E283" s="3" t="s">
        <v>14</v>
      </c>
      <c r="F283" s="3" t="s">
        <v>58</v>
      </c>
      <c r="G283" s="3" t="s">
        <v>57</v>
      </c>
      <c r="H283" s="3" t="s">
        <v>522</v>
      </c>
      <c r="I283" s="3" t="s">
        <v>523</v>
      </c>
      <c r="J283" s="3" t="s">
        <v>478</v>
      </c>
      <c r="K283" s="3" t="s">
        <v>479</v>
      </c>
      <c r="O283"/>
      <c r="P283"/>
    </row>
    <row r="284" spans="1:16" x14ac:dyDescent="0.35">
      <c r="A284" s="3" t="s">
        <v>1039</v>
      </c>
      <c r="B284" s="3" t="s">
        <v>1039</v>
      </c>
      <c r="C284" s="3" t="s">
        <v>1040</v>
      </c>
      <c r="D284" s="3" t="s">
        <v>14</v>
      </c>
      <c r="E284" s="3" t="s">
        <v>14</v>
      </c>
      <c r="F284" s="3" t="s">
        <v>58</v>
      </c>
      <c r="G284" s="3" t="s">
        <v>57</v>
      </c>
      <c r="H284" s="3" t="s">
        <v>522</v>
      </c>
      <c r="I284" s="3" t="s">
        <v>523</v>
      </c>
      <c r="J284" s="3" t="s">
        <v>478</v>
      </c>
      <c r="K284" s="3" t="s">
        <v>479</v>
      </c>
      <c r="O284"/>
      <c r="P284"/>
    </row>
    <row r="285" spans="1:16" x14ac:dyDescent="0.35">
      <c r="A285" s="3" t="s">
        <v>1041</v>
      </c>
      <c r="B285" s="3" t="s">
        <v>1041</v>
      </c>
      <c r="C285" s="3" t="s">
        <v>1042</v>
      </c>
      <c r="D285" s="3" t="s">
        <v>14</v>
      </c>
      <c r="E285" s="3" t="s">
        <v>14</v>
      </c>
      <c r="F285" s="3" t="s">
        <v>58</v>
      </c>
      <c r="G285" s="3" t="s">
        <v>57</v>
      </c>
      <c r="H285" s="3" t="s">
        <v>522</v>
      </c>
      <c r="I285" s="3" t="s">
        <v>523</v>
      </c>
      <c r="J285" s="3" t="s">
        <v>478</v>
      </c>
      <c r="K285" s="3" t="s">
        <v>479</v>
      </c>
      <c r="O285"/>
      <c r="P285"/>
    </row>
    <row r="286" spans="1:16" x14ac:dyDescent="0.35">
      <c r="A286" s="3" t="s">
        <v>1043</v>
      </c>
      <c r="B286" s="3" t="s">
        <v>1043</v>
      </c>
      <c r="C286" s="3" t="s">
        <v>1044</v>
      </c>
      <c r="D286" s="3" t="s">
        <v>14</v>
      </c>
      <c r="E286" s="3" t="s">
        <v>14</v>
      </c>
      <c r="F286" s="3" t="s">
        <v>58</v>
      </c>
      <c r="G286" s="3" t="s">
        <v>57</v>
      </c>
      <c r="H286" s="3" t="s">
        <v>522</v>
      </c>
      <c r="I286" s="3" t="s">
        <v>523</v>
      </c>
      <c r="J286" s="3" t="s">
        <v>478</v>
      </c>
      <c r="K286" s="3" t="s">
        <v>479</v>
      </c>
      <c r="O286"/>
      <c r="P286"/>
    </row>
    <row r="287" spans="1:16" x14ac:dyDescent="0.35">
      <c r="A287" s="3" t="s">
        <v>1045</v>
      </c>
      <c r="B287" s="3" t="s">
        <v>1045</v>
      </c>
      <c r="C287" s="3" t="s">
        <v>1046</v>
      </c>
      <c r="D287" s="3" t="s">
        <v>14</v>
      </c>
      <c r="E287" s="3" t="s">
        <v>14</v>
      </c>
      <c r="F287" s="3" t="s">
        <v>58</v>
      </c>
      <c r="G287" s="3" t="s">
        <v>57</v>
      </c>
      <c r="H287" s="3" t="s">
        <v>522</v>
      </c>
      <c r="I287" s="3" t="s">
        <v>523</v>
      </c>
      <c r="J287" s="3" t="s">
        <v>478</v>
      </c>
      <c r="K287" s="3" t="s">
        <v>479</v>
      </c>
      <c r="O287"/>
      <c r="P287"/>
    </row>
    <row r="288" spans="1:16" x14ac:dyDescent="0.35">
      <c r="A288" s="3" t="s">
        <v>1047</v>
      </c>
      <c r="B288" s="3" t="s">
        <v>1047</v>
      </c>
      <c r="C288" s="3" t="s">
        <v>1048</v>
      </c>
      <c r="D288" s="3" t="s">
        <v>14</v>
      </c>
      <c r="E288" s="3" t="s">
        <v>14</v>
      </c>
      <c r="F288" s="3" t="s">
        <v>58</v>
      </c>
      <c r="G288" s="3" t="s">
        <v>57</v>
      </c>
      <c r="H288" s="3" t="s">
        <v>522</v>
      </c>
      <c r="I288" s="3" t="s">
        <v>523</v>
      </c>
      <c r="J288" s="3" t="s">
        <v>478</v>
      </c>
      <c r="K288" s="3" t="s">
        <v>479</v>
      </c>
      <c r="O288"/>
      <c r="P288"/>
    </row>
    <row r="289" spans="1:16" x14ac:dyDescent="0.35">
      <c r="A289" s="3" t="s">
        <v>1049</v>
      </c>
      <c r="B289" s="3" t="s">
        <v>1049</v>
      </c>
      <c r="C289" s="3" t="s">
        <v>1050</v>
      </c>
      <c r="D289" s="3" t="s">
        <v>14</v>
      </c>
      <c r="E289" s="3" t="s">
        <v>14</v>
      </c>
      <c r="F289" s="3" t="s">
        <v>58</v>
      </c>
      <c r="G289" s="3" t="s">
        <v>57</v>
      </c>
      <c r="H289" s="3" t="s">
        <v>522</v>
      </c>
      <c r="I289" s="3" t="s">
        <v>523</v>
      </c>
      <c r="J289" s="3" t="s">
        <v>478</v>
      </c>
      <c r="K289" s="3" t="s">
        <v>479</v>
      </c>
      <c r="O289"/>
      <c r="P289"/>
    </row>
    <row r="290" spans="1:16" x14ac:dyDescent="0.35">
      <c r="A290" s="3" t="s">
        <v>1051</v>
      </c>
      <c r="B290" s="3" t="s">
        <v>1051</v>
      </c>
      <c r="C290" s="3" t="s">
        <v>1052</v>
      </c>
      <c r="D290" s="3" t="s">
        <v>14</v>
      </c>
      <c r="E290" s="3" t="s">
        <v>14</v>
      </c>
      <c r="F290" s="3" t="s">
        <v>58</v>
      </c>
      <c r="G290" s="3" t="s">
        <v>57</v>
      </c>
      <c r="H290" s="3" t="s">
        <v>522</v>
      </c>
      <c r="I290" s="3" t="s">
        <v>523</v>
      </c>
      <c r="J290" s="3" t="s">
        <v>478</v>
      </c>
      <c r="K290" s="3" t="s">
        <v>479</v>
      </c>
      <c r="O290"/>
      <c r="P290"/>
    </row>
    <row r="291" spans="1:16" x14ac:dyDescent="0.35">
      <c r="A291" s="3" t="s">
        <v>1053</v>
      </c>
      <c r="B291" s="3" t="s">
        <v>1053</v>
      </c>
      <c r="C291" s="3" t="s">
        <v>1054</v>
      </c>
      <c r="D291" s="3" t="s">
        <v>14</v>
      </c>
      <c r="E291" s="3" t="s">
        <v>14</v>
      </c>
      <c r="F291" s="3" t="s">
        <v>58</v>
      </c>
      <c r="G291" s="3" t="s">
        <v>57</v>
      </c>
      <c r="H291" s="3" t="s">
        <v>522</v>
      </c>
      <c r="I291" s="3" t="s">
        <v>523</v>
      </c>
      <c r="J291" s="3" t="s">
        <v>478</v>
      </c>
      <c r="K291" s="3" t="s">
        <v>479</v>
      </c>
      <c r="O291"/>
      <c r="P291"/>
    </row>
    <row r="292" spans="1:16" x14ac:dyDescent="0.35">
      <c r="A292" s="3" t="s">
        <v>1055</v>
      </c>
      <c r="B292" s="3" t="s">
        <v>1055</v>
      </c>
      <c r="C292" s="3" t="s">
        <v>1056</v>
      </c>
      <c r="D292" s="3" t="s">
        <v>14</v>
      </c>
      <c r="E292" s="3" t="s">
        <v>14</v>
      </c>
      <c r="F292" s="3" t="s">
        <v>58</v>
      </c>
      <c r="G292" s="3" t="s">
        <v>57</v>
      </c>
      <c r="H292" s="3" t="s">
        <v>522</v>
      </c>
      <c r="I292" s="3" t="s">
        <v>523</v>
      </c>
      <c r="J292" s="3" t="s">
        <v>478</v>
      </c>
      <c r="K292" s="3" t="s">
        <v>479</v>
      </c>
      <c r="O292"/>
      <c r="P292"/>
    </row>
    <row r="293" spans="1:16" x14ac:dyDescent="0.35">
      <c r="A293" s="3" t="s">
        <v>1057</v>
      </c>
      <c r="B293" s="3" t="s">
        <v>1057</v>
      </c>
      <c r="C293" s="3" t="s">
        <v>1058</v>
      </c>
      <c r="D293" s="3" t="s">
        <v>14</v>
      </c>
      <c r="E293" s="3" t="s">
        <v>14</v>
      </c>
      <c r="F293" s="3" t="s">
        <v>58</v>
      </c>
      <c r="G293" s="3" t="s">
        <v>57</v>
      </c>
      <c r="H293" s="3" t="s">
        <v>522</v>
      </c>
      <c r="I293" s="3" t="s">
        <v>523</v>
      </c>
      <c r="J293" s="3" t="s">
        <v>478</v>
      </c>
      <c r="K293" s="3" t="s">
        <v>479</v>
      </c>
      <c r="O293"/>
      <c r="P293"/>
    </row>
    <row r="294" spans="1:16" x14ac:dyDescent="0.35">
      <c r="A294" s="3" t="s">
        <v>1059</v>
      </c>
      <c r="B294" s="3" t="s">
        <v>1059</v>
      </c>
      <c r="C294" s="3" t="s">
        <v>1060</v>
      </c>
      <c r="D294" s="3" t="s">
        <v>14</v>
      </c>
      <c r="E294" s="3" t="s">
        <v>14</v>
      </c>
      <c r="F294" s="3" t="s">
        <v>58</v>
      </c>
      <c r="G294" s="3" t="s">
        <v>57</v>
      </c>
      <c r="H294" s="3" t="s">
        <v>522</v>
      </c>
      <c r="I294" s="3" t="s">
        <v>523</v>
      </c>
      <c r="J294" s="3" t="s">
        <v>478</v>
      </c>
      <c r="K294" s="3" t="s">
        <v>479</v>
      </c>
      <c r="O294"/>
      <c r="P294"/>
    </row>
    <row r="295" spans="1:16" x14ac:dyDescent="0.35">
      <c r="A295" s="3" t="s">
        <v>1061</v>
      </c>
      <c r="B295" s="3" t="s">
        <v>1061</v>
      </c>
      <c r="C295" s="3" t="s">
        <v>1062</v>
      </c>
      <c r="D295" s="3" t="s">
        <v>14</v>
      </c>
      <c r="E295" s="3" t="s">
        <v>14</v>
      </c>
      <c r="F295" s="3" t="s">
        <v>58</v>
      </c>
      <c r="G295" s="3" t="s">
        <v>57</v>
      </c>
      <c r="H295" s="3" t="s">
        <v>522</v>
      </c>
      <c r="I295" s="3" t="s">
        <v>523</v>
      </c>
      <c r="J295" s="3" t="s">
        <v>478</v>
      </c>
      <c r="K295" s="3" t="s">
        <v>479</v>
      </c>
      <c r="O295"/>
      <c r="P295"/>
    </row>
    <row r="296" spans="1:16" x14ac:dyDescent="0.35">
      <c r="A296" s="3" t="s">
        <v>1063</v>
      </c>
      <c r="B296" s="3" t="s">
        <v>1063</v>
      </c>
      <c r="C296" s="3" t="s">
        <v>1064</v>
      </c>
      <c r="D296" s="3" t="s">
        <v>14</v>
      </c>
      <c r="E296" s="3" t="s">
        <v>14</v>
      </c>
      <c r="F296" s="3" t="s">
        <v>58</v>
      </c>
      <c r="G296" s="3" t="s">
        <v>57</v>
      </c>
      <c r="H296" s="3" t="s">
        <v>522</v>
      </c>
      <c r="I296" s="3" t="s">
        <v>523</v>
      </c>
      <c r="J296" s="3" t="s">
        <v>478</v>
      </c>
      <c r="K296" s="3" t="s">
        <v>479</v>
      </c>
      <c r="O296"/>
      <c r="P296"/>
    </row>
    <row r="297" spans="1:16" x14ac:dyDescent="0.35">
      <c r="A297" s="3" t="s">
        <v>1065</v>
      </c>
      <c r="B297" s="3" t="s">
        <v>1065</v>
      </c>
      <c r="C297" s="3" t="s">
        <v>1066</v>
      </c>
      <c r="D297" s="3" t="s">
        <v>14</v>
      </c>
      <c r="E297" s="3" t="s">
        <v>14</v>
      </c>
      <c r="F297" s="3" t="s">
        <v>58</v>
      </c>
      <c r="G297" s="3" t="s">
        <v>57</v>
      </c>
      <c r="H297" s="3" t="s">
        <v>522</v>
      </c>
      <c r="I297" s="3" t="s">
        <v>523</v>
      </c>
      <c r="J297" s="3" t="s">
        <v>478</v>
      </c>
      <c r="K297" s="3" t="s">
        <v>479</v>
      </c>
      <c r="O297"/>
      <c r="P297"/>
    </row>
    <row r="298" spans="1:16" x14ac:dyDescent="0.35">
      <c r="A298" s="3" t="s">
        <v>1067</v>
      </c>
      <c r="B298" s="3" t="s">
        <v>1067</v>
      </c>
      <c r="C298" s="3" t="s">
        <v>1068</v>
      </c>
      <c r="D298" s="3" t="s">
        <v>14</v>
      </c>
      <c r="E298" s="3" t="s">
        <v>14</v>
      </c>
      <c r="F298" s="3" t="s">
        <v>58</v>
      </c>
      <c r="G298" s="3" t="s">
        <v>57</v>
      </c>
      <c r="H298" s="3" t="s">
        <v>522</v>
      </c>
      <c r="I298" s="3" t="s">
        <v>523</v>
      </c>
      <c r="J298" s="3" t="s">
        <v>478</v>
      </c>
      <c r="K298" s="3" t="s">
        <v>479</v>
      </c>
      <c r="O298"/>
      <c r="P298"/>
    </row>
    <row r="299" spans="1:16" x14ac:dyDescent="0.35">
      <c r="A299" s="3" t="s">
        <v>1069</v>
      </c>
      <c r="B299" s="3" t="s">
        <v>1069</v>
      </c>
      <c r="C299" s="3" t="s">
        <v>1070</v>
      </c>
      <c r="D299" s="3" t="s">
        <v>14</v>
      </c>
      <c r="E299" s="3" t="s">
        <v>14</v>
      </c>
      <c r="F299" s="3" t="s">
        <v>58</v>
      </c>
      <c r="G299" s="3" t="s">
        <v>57</v>
      </c>
      <c r="H299" s="3" t="s">
        <v>522</v>
      </c>
      <c r="I299" s="3" t="s">
        <v>523</v>
      </c>
      <c r="J299" s="3" t="s">
        <v>478</v>
      </c>
      <c r="K299" s="3" t="s">
        <v>479</v>
      </c>
      <c r="O299"/>
      <c r="P299"/>
    </row>
    <row r="300" spans="1:16" x14ac:dyDescent="0.35">
      <c r="A300" s="3" t="s">
        <v>1071</v>
      </c>
      <c r="B300" s="3" t="s">
        <v>1071</v>
      </c>
      <c r="C300" s="3" t="s">
        <v>1072</v>
      </c>
      <c r="D300" s="3" t="s">
        <v>14</v>
      </c>
      <c r="E300" s="3" t="s">
        <v>14</v>
      </c>
      <c r="F300" s="3" t="s">
        <v>58</v>
      </c>
      <c r="G300" s="3" t="s">
        <v>57</v>
      </c>
      <c r="H300" s="3" t="s">
        <v>522</v>
      </c>
      <c r="I300" s="3" t="s">
        <v>523</v>
      </c>
      <c r="J300" s="3" t="s">
        <v>478</v>
      </c>
      <c r="K300" s="3" t="s">
        <v>479</v>
      </c>
      <c r="O300"/>
      <c r="P300"/>
    </row>
    <row r="301" spans="1:16" x14ac:dyDescent="0.35">
      <c r="A301" s="3" t="s">
        <v>1073</v>
      </c>
      <c r="B301" s="3" t="s">
        <v>1073</v>
      </c>
      <c r="C301" s="3" t="s">
        <v>1074</v>
      </c>
      <c r="D301" s="3" t="s">
        <v>14</v>
      </c>
      <c r="E301" s="3" t="s">
        <v>14</v>
      </c>
      <c r="F301" s="3" t="s">
        <v>58</v>
      </c>
      <c r="G301" s="3" t="s">
        <v>57</v>
      </c>
      <c r="H301" s="3" t="s">
        <v>522</v>
      </c>
      <c r="I301" s="3" t="s">
        <v>523</v>
      </c>
      <c r="J301" s="3" t="s">
        <v>478</v>
      </c>
      <c r="K301" s="3" t="s">
        <v>479</v>
      </c>
      <c r="O301"/>
      <c r="P301"/>
    </row>
    <row r="302" spans="1:16" x14ac:dyDescent="0.35">
      <c r="A302" s="3" t="s">
        <v>1075</v>
      </c>
      <c r="B302" s="3" t="s">
        <v>1075</v>
      </c>
      <c r="C302" s="3" t="s">
        <v>1076</v>
      </c>
      <c r="D302" s="3" t="s">
        <v>14</v>
      </c>
      <c r="E302" s="3" t="s">
        <v>14</v>
      </c>
      <c r="F302" s="3" t="s">
        <v>58</v>
      </c>
      <c r="G302" s="3" t="s">
        <v>57</v>
      </c>
      <c r="H302" s="3" t="s">
        <v>522</v>
      </c>
      <c r="I302" s="3" t="s">
        <v>523</v>
      </c>
      <c r="J302" s="3" t="s">
        <v>478</v>
      </c>
      <c r="K302" s="3" t="s">
        <v>479</v>
      </c>
      <c r="O302"/>
      <c r="P302"/>
    </row>
    <row r="303" spans="1:16" x14ac:dyDescent="0.35">
      <c r="A303" s="3" t="s">
        <v>1077</v>
      </c>
      <c r="B303" s="3" t="s">
        <v>1077</v>
      </c>
      <c r="C303" s="3" t="s">
        <v>1078</v>
      </c>
      <c r="D303" s="3" t="s">
        <v>14</v>
      </c>
      <c r="E303" s="3" t="s">
        <v>14</v>
      </c>
      <c r="F303" s="3" t="s">
        <v>58</v>
      </c>
      <c r="G303" s="3" t="s">
        <v>57</v>
      </c>
      <c r="H303" s="3" t="s">
        <v>522</v>
      </c>
      <c r="I303" s="3" t="s">
        <v>523</v>
      </c>
      <c r="J303" s="3" t="s">
        <v>478</v>
      </c>
      <c r="K303" s="3" t="s">
        <v>479</v>
      </c>
      <c r="O303"/>
      <c r="P303"/>
    </row>
    <row r="304" spans="1:16" x14ac:dyDescent="0.35">
      <c r="A304" s="3" t="s">
        <v>1079</v>
      </c>
      <c r="B304" s="3" t="s">
        <v>1079</v>
      </c>
      <c r="C304" s="3" t="s">
        <v>1080</v>
      </c>
      <c r="D304" s="3" t="s">
        <v>14</v>
      </c>
      <c r="E304" s="3" t="s">
        <v>14</v>
      </c>
      <c r="F304" s="3" t="s">
        <v>58</v>
      </c>
      <c r="G304" s="3" t="s">
        <v>57</v>
      </c>
      <c r="H304" s="3" t="s">
        <v>522</v>
      </c>
      <c r="I304" s="3" t="s">
        <v>523</v>
      </c>
      <c r="J304" s="3" t="s">
        <v>478</v>
      </c>
      <c r="K304" s="3" t="s">
        <v>479</v>
      </c>
      <c r="O304"/>
      <c r="P304"/>
    </row>
    <row r="305" spans="1:16" x14ac:dyDescent="0.35">
      <c r="A305" s="3" t="s">
        <v>1081</v>
      </c>
      <c r="B305" s="3" t="s">
        <v>1081</v>
      </c>
      <c r="C305" s="3" t="s">
        <v>1082</v>
      </c>
      <c r="D305" s="3" t="s">
        <v>14</v>
      </c>
      <c r="E305" s="3" t="s">
        <v>14</v>
      </c>
      <c r="F305" s="3" t="s">
        <v>58</v>
      </c>
      <c r="G305" s="3" t="s">
        <v>57</v>
      </c>
      <c r="H305" s="3" t="s">
        <v>522</v>
      </c>
      <c r="I305" s="3" t="s">
        <v>523</v>
      </c>
      <c r="J305" s="3" t="s">
        <v>478</v>
      </c>
      <c r="K305" s="3" t="s">
        <v>479</v>
      </c>
      <c r="O305"/>
      <c r="P305"/>
    </row>
    <row r="306" spans="1:16" x14ac:dyDescent="0.35">
      <c r="A306" s="3" t="s">
        <v>1083</v>
      </c>
      <c r="B306" s="3" t="s">
        <v>1083</v>
      </c>
      <c r="C306" s="3" t="s">
        <v>1082</v>
      </c>
      <c r="D306" s="3" t="s">
        <v>14</v>
      </c>
      <c r="E306" s="3" t="s">
        <v>14</v>
      </c>
      <c r="F306" s="3" t="s">
        <v>58</v>
      </c>
      <c r="G306" s="3" t="s">
        <v>57</v>
      </c>
      <c r="H306" s="3" t="s">
        <v>522</v>
      </c>
      <c r="I306" s="3" t="s">
        <v>523</v>
      </c>
      <c r="J306" s="3" t="s">
        <v>478</v>
      </c>
      <c r="K306" s="3" t="s">
        <v>479</v>
      </c>
      <c r="O306"/>
      <c r="P306"/>
    </row>
    <row r="307" spans="1:16" x14ac:dyDescent="0.35">
      <c r="A307" s="3" t="s">
        <v>1084</v>
      </c>
      <c r="B307" s="3" t="s">
        <v>1084</v>
      </c>
      <c r="C307" s="3" t="s">
        <v>1085</v>
      </c>
      <c r="D307" s="3" t="s">
        <v>14</v>
      </c>
      <c r="E307" s="3" t="s">
        <v>14</v>
      </c>
      <c r="F307" s="3" t="s">
        <v>58</v>
      </c>
      <c r="G307" s="3" t="s">
        <v>57</v>
      </c>
      <c r="H307" s="3" t="s">
        <v>522</v>
      </c>
      <c r="I307" s="3" t="s">
        <v>523</v>
      </c>
      <c r="J307" s="3" t="s">
        <v>478</v>
      </c>
      <c r="K307" s="3" t="s">
        <v>479</v>
      </c>
      <c r="O307"/>
      <c r="P307"/>
    </row>
    <row r="308" spans="1:16" x14ac:dyDescent="0.35">
      <c r="A308" s="3" t="s">
        <v>1086</v>
      </c>
      <c r="B308" s="3" t="s">
        <v>1086</v>
      </c>
      <c r="C308" s="3" t="s">
        <v>1087</v>
      </c>
      <c r="D308" s="3" t="s">
        <v>14</v>
      </c>
      <c r="E308" s="3" t="s">
        <v>14</v>
      </c>
      <c r="F308" s="3" t="s">
        <v>58</v>
      </c>
      <c r="G308" s="3" t="s">
        <v>57</v>
      </c>
      <c r="H308" s="3" t="s">
        <v>522</v>
      </c>
      <c r="I308" s="3" t="s">
        <v>523</v>
      </c>
      <c r="J308" s="3" t="s">
        <v>478</v>
      </c>
      <c r="K308" s="3" t="s">
        <v>479</v>
      </c>
      <c r="O308"/>
      <c r="P308"/>
    </row>
    <row r="309" spans="1:16" x14ac:dyDescent="0.35">
      <c r="A309" s="3" t="s">
        <v>1088</v>
      </c>
      <c r="B309" s="3" t="s">
        <v>1088</v>
      </c>
      <c r="C309" s="3" t="s">
        <v>1089</v>
      </c>
      <c r="D309" s="3" t="s">
        <v>14</v>
      </c>
      <c r="E309" s="3" t="s">
        <v>14</v>
      </c>
      <c r="F309" s="3" t="s">
        <v>58</v>
      </c>
      <c r="G309" s="3" t="s">
        <v>57</v>
      </c>
      <c r="H309" s="3" t="s">
        <v>522</v>
      </c>
      <c r="I309" s="3" t="s">
        <v>523</v>
      </c>
      <c r="J309" s="3" t="s">
        <v>478</v>
      </c>
      <c r="K309" s="3" t="s">
        <v>479</v>
      </c>
      <c r="O309"/>
      <c r="P309"/>
    </row>
    <row r="310" spans="1:16" x14ac:dyDescent="0.35">
      <c r="A310" s="3" t="s">
        <v>1090</v>
      </c>
      <c r="B310" s="3" t="s">
        <v>1090</v>
      </c>
      <c r="C310" s="3" t="s">
        <v>1091</v>
      </c>
      <c r="D310" s="3" t="s">
        <v>14</v>
      </c>
      <c r="E310" s="3" t="s">
        <v>14</v>
      </c>
      <c r="F310" s="3" t="s">
        <v>58</v>
      </c>
      <c r="G310" s="3" t="s">
        <v>57</v>
      </c>
      <c r="H310" s="3" t="s">
        <v>522</v>
      </c>
      <c r="I310" s="3" t="s">
        <v>523</v>
      </c>
      <c r="J310" s="3" t="s">
        <v>478</v>
      </c>
      <c r="K310" s="3" t="s">
        <v>479</v>
      </c>
      <c r="O310"/>
      <c r="P310"/>
    </row>
    <row r="311" spans="1:16" x14ac:dyDescent="0.35">
      <c r="A311" s="3" t="s">
        <v>1092</v>
      </c>
      <c r="B311" s="3" t="s">
        <v>1092</v>
      </c>
      <c r="C311" s="3" t="s">
        <v>1093</v>
      </c>
      <c r="D311" s="3" t="s">
        <v>14</v>
      </c>
      <c r="E311" s="3" t="s">
        <v>14</v>
      </c>
      <c r="F311" s="3" t="s">
        <v>58</v>
      </c>
      <c r="G311" s="3" t="s">
        <v>57</v>
      </c>
      <c r="H311" s="3" t="s">
        <v>522</v>
      </c>
      <c r="I311" s="3" t="s">
        <v>523</v>
      </c>
      <c r="J311" s="3" t="s">
        <v>478</v>
      </c>
      <c r="K311" s="3" t="s">
        <v>479</v>
      </c>
      <c r="O311"/>
      <c r="P311"/>
    </row>
    <row r="312" spans="1:16" x14ac:dyDescent="0.35">
      <c r="A312" s="3" t="s">
        <v>1094</v>
      </c>
      <c r="B312" s="3" t="s">
        <v>1094</v>
      </c>
      <c r="C312" s="3" t="s">
        <v>1095</v>
      </c>
      <c r="D312" s="3" t="s">
        <v>14</v>
      </c>
      <c r="E312" s="3" t="s">
        <v>14</v>
      </c>
      <c r="F312" s="3" t="s">
        <v>58</v>
      </c>
      <c r="G312" s="3" t="s">
        <v>57</v>
      </c>
      <c r="H312" s="3" t="s">
        <v>522</v>
      </c>
      <c r="I312" s="3" t="s">
        <v>523</v>
      </c>
      <c r="J312" s="3" t="s">
        <v>478</v>
      </c>
      <c r="K312" s="3" t="s">
        <v>479</v>
      </c>
      <c r="O312"/>
      <c r="P312"/>
    </row>
    <row r="313" spans="1:16" x14ac:dyDescent="0.35">
      <c r="A313" s="3" t="s">
        <v>1096</v>
      </c>
      <c r="B313" s="3" t="s">
        <v>1096</v>
      </c>
      <c r="C313" s="3" t="s">
        <v>1097</v>
      </c>
      <c r="D313" s="3" t="s">
        <v>14</v>
      </c>
      <c r="E313" s="3" t="s">
        <v>14</v>
      </c>
      <c r="F313" s="3" t="s">
        <v>58</v>
      </c>
      <c r="G313" s="3" t="s">
        <v>57</v>
      </c>
      <c r="H313" s="3" t="s">
        <v>522</v>
      </c>
      <c r="I313" s="3" t="s">
        <v>523</v>
      </c>
      <c r="J313" s="3" t="s">
        <v>478</v>
      </c>
      <c r="K313" s="3" t="s">
        <v>479</v>
      </c>
      <c r="O313"/>
      <c r="P313"/>
    </row>
    <row r="314" spans="1:16" x14ac:dyDescent="0.35">
      <c r="A314" s="3" t="s">
        <v>1098</v>
      </c>
      <c r="B314" s="3" t="s">
        <v>1098</v>
      </c>
      <c r="C314" s="3" t="s">
        <v>1099</v>
      </c>
      <c r="D314" s="3" t="s">
        <v>14</v>
      </c>
      <c r="E314" s="3" t="s">
        <v>14</v>
      </c>
      <c r="F314" s="3" t="s">
        <v>58</v>
      </c>
      <c r="G314" s="3" t="s">
        <v>57</v>
      </c>
      <c r="H314" s="3" t="s">
        <v>522</v>
      </c>
      <c r="I314" s="3" t="s">
        <v>523</v>
      </c>
      <c r="J314" s="3" t="s">
        <v>478</v>
      </c>
      <c r="K314" s="3" t="s">
        <v>479</v>
      </c>
      <c r="O314"/>
      <c r="P314"/>
    </row>
    <row r="315" spans="1:16" x14ac:dyDescent="0.35">
      <c r="A315" s="3" t="s">
        <v>1100</v>
      </c>
      <c r="B315" s="3" t="s">
        <v>1100</v>
      </c>
      <c r="C315" s="3" t="s">
        <v>1101</v>
      </c>
      <c r="D315" s="3" t="s">
        <v>14</v>
      </c>
      <c r="E315" s="3" t="s">
        <v>14</v>
      </c>
      <c r="F315" s="3" t="s">
        <v>58</v>
      </c>
      <c r="G315" s="3" t="s">
        <v>57</v>
      </c>
      <c r="H315" s="3" t="s">
        <v>522</v>
      </c>
      <c r="I315" s="3" t="s">
        <v>523</v>
      </c>
      <c r="J315" s="3" t="s">
        <v>478</v>
      </c>
      <c r="K315" s="3" t="s">
        <v>479</v>
      </c>
      <c r="O315"/>
      <c r="P315"/>
    </row>
    <row r="316" spans="1:16" x14ac:dyDescent="0.35">
      <c r="A316" s="3" t="s">
        <v>1102</v>
      </c>
      <c r="B316" s="3" t="s">
        <v>1102</v>
      </c>
      <c r="C316" s="3" t="s">
        <v>1103</v>
      </c>
      <c r="D316" s="3" t="s">
        <v>14</v>
      </c>
      <c r="E316" s="3" t="s">
        <v>14</v>
      </c>
      <c r="F316" s="3" t="s">
        <v>58</v>
      </c>
      <c r="G316" s="3" t="s">
        <v>57</v>
      </c>
      <c r="H316" s="3" t="s">
        <v>522</v>
      </c>
      <c r="I316" s="3" t="s">
        <v>523</v>
      </c>
      <c r="J316" s="3" t="s">
        <v>478</v>
      </c>
      <c r="K316" s="3" t="s">
        <v>479</v>
      </c>
      <c r="O316"/>
      <c r="P316"/>
    </row>
    <row r="317" spans="1:16" x14ac:dyDescent="0.35">
      <c r="A317" s="3" t="s">
        <v>1104</v>
      </c>
      <c r="B317" s="3" t="s">
        <v>1104</v>
      </c>
      <c r="C317" s="3" t="s">
        <v>1105</v>
      </c>
      <c r="D317" s="3" t="s">
        <v>14</v>
      </c>
      <c r="E317" s="3" t="s">
        <v>14</v>
      </c>
      <c r="F317" s="3" t="s">
        <v>58</v>
      </c>
      <c r="G317" s="3" t="s">
        <v>57</v>
      </c>
      <c r="H317" s="3" t="s">
        <v>522</v>
      </c>
      <c r="I317" s="3" t="s">
        <v>523</v>
      </c>
      <c r="J317" s="3" t="s">
        <v>478</v>
      </c>
      <c r="K317" s="3" t="s">
        <v>479</v>
      </c>
      <c r="O317"/>
      <c r="P317"/>
    </row>
    <row r="318" spans="1:16" x14ac:dyDescent="0.35">
      <c r="A318" s="3" t="s">
        <v>1106</v>
      </c>
      <c r="B318" s="3" t="s">
        <v>1106</v>
      </c>
      <c r="C318" s="3" t="s">
        <v>1107</v>
      </c>
      <c r="D318" s="3" t="s">
        <v>14</v>
      </c>
      <c r="E318" s="3" t="s">
        <v>14</v>
      </c>
      <c r="F318" s="3" t="s">
        <v>58</v>
      </c>
      <c r="G318" s="3" t="s">
        <v>57</v>
      </c>
      <c r="H318" s="3" t="s">
        <v>522</v>
      </c>
      <c r="I318" s="3" t="s">
        <v>523</v>
      </c>
      <c r="J318" s="3" t="s">
        <v>478</v>
      </c>
      <c r="K318" s="3" t="s">
        <v>479</v>
      </c>
      <c r="O318"/>
      <c r="P318"/>
    </row>
    <row r="319" spans="1:16" x14ac:dyDescent="0.35">
      <c r="A319" s="3" t="s">
        <v>1108</v>
      </c>
      <c r="B319" s="3" t="s">
        <v>1108</v>
      </c>
      <c r="C319" s="3" t="s">
        <v>1109</v>
      </c>
      <c r="D319" s="3" t="s">
        <v>14</v>
      </c>
      <c r="E319" s="3" t="s">
        <v>14</v>
      </c>
      <c r="F319" s="3" t="s">
        <v>58</v>
      </c>
      <c r="G319" s="3" t="s">
        <v>57</v>
      </c>
      <c r="H319" s="3" t="s">
        <v>522</v>
      </c>
      <c r="I319" s="3" t="s">
        <v>523</v>
      </c>
      <c r="J319" s="3" t="s">
        <v>478</v>
      </c>
      <c r="K319" s="3" t="s">
        <v>479</v>
      </c>
      <c r="O319"/>
      <c r="P319"/>
    </row>
    <row r="320" spans="1:16" x14ac:dyDescent="0.35">
      <c r="A320" s="3" t="s">
        <v>1110</v>
      </c>
      <c r="B320" s="3" t="s">
        <v>1110</v>
      </c>
      <c r="C320" s="3" t="s">
        <v>1111</v>
      </c>
      <c r="D320" s="3" t="s">
        <v>14</v>
      </c>
      <c r="E320" s="3" t="s">
        <v>14</v>
      </c>
      <c r="F320" s="3" t="s">
        <v>58</v>
      </c>
      <c r="G320" s="3" t="s">
        <v>57</v>
      </c>
      <c r="H320" s="3" t="s">
        <v>522</v>
      </c>
      <c r="I320" s="3" t="s">
        <v>523</v>
      </c>
      <c r="J320" s="3" t="s">
        <v>478</v>
      </c>
      <c r="K320" s="3" t="s">
        <v>479</v>
      </c>
      <c r="O320"/>
      <c r="P320"/>
    </row>
    <row r="321" spans="1:16" x14ac:dyDescent="0.35">
      <c r="A321" s="3" t="s">
        <v>1112</v>
      </c>
      <c r="B321" s="3" t="s">
        <v>1112</v>
      </c>
      <c r="C321" s="3" t="s">
        <v>1113</v>
      </c>
      <c r="D321" s="3" t="s">
        <v>14</v>
      </c>
      <c r="E321" s="3" t="s">
        <v>14</v>
      </c>
      <c r="F321" s="3" t="s">
        <v>58</v>
      </c>
      <c r="G321" s="3" t="s">
        <v>57</v>
      </c>
      <c r="H321" s="3" t="s">
        <v>522</v>
      </c>
      <c r="I321" s="3" t="s">
        <v>523</v>
      </c>
      <c r="J321" s="3" t="s">
        <v>478</v>
      </c>
      <c r="K321" s="3" t="s">
        <v>479</v>
      </c>
      <c r="O321"/>
      <c r="P321"/>
    </row>
    <row r="322" spans="1:16" x14ac:dyDescent="0.35">
      <c r="A322" s="3" t="s">
        <v>1114</v>
      </c>
      <c r="B322" s="3" t="s">
        <v>1114</v>
      </c>
      <c r="C322" s="3" t="s">
        <v>1115</v>
      </c>
      <c r="D322" s="3" t="s">
        <v>14</v>
      </c>
      <c r="E322" s="3" t="s">
        <v>14</v>
      </c>
      <c r="F322" s="3" t="s">
        <v>58</v>
      </c>
      <c r="G322" s="3" t="s">
        <v>57</v>
      </c>
      <c r="H322" s="3" t="s">
        <v>522</v>
      </c>
      <c r="I322" s="3" t="s">
        <v>523</v>
      </c>
      <c r="J322" s="3" t="s">
        <v>478</v>
      </c>
      <c r="K322" s="3" t="s">
        <v>479</v>
      </c>
      <c r="O322"/>
      <c r="P322"/>
    </row>
    <row r="323" spans="1:16" x14ac:dyDescent="0.35">
      <c r="A323" s="3" t="s">
        <v>1116</v>
      </c>
      <c r="B323" s="3" t="s">
        <v>1116</v>
      </c>
      <c r="C323" s="3" t="s">
        <v>1117</v>
      </c>
      <c r="D323" s="3" t="s">
        <v>14</v>
      </c>
      <c r="E323" s="3" t="s">
        <v>14</v>
      </c>
      <c r="F323" s="3" t="s">
        <v>58</v>
      </c>
      <c r="G323" s="3" t="s">
        <v>57</v>
      </c>
      <c r="H323" s="3" t="s">
        <v>522</v>
      </c>
      <c r="I323" s="3" t="s">
        <v>523</v>
      </c>
      <c r="J323" s="3" t="s">
        <v>478</v>
      </c>
      <c r="K323" s="3" t="s">
        <v>479</v>
      </c>
      <c r="O323"/>
      <c r="P323"/>
    </row>
    <row r="324" spans="1:16" x14ac:dyDescent="0.35">
      <c r="A324" s="3" t="s">
        <v>1118</v>
      </c>
      <c r="B324" s="3" t="s">
        <v>1118</v>
      </c>
      <c r="C324" s="3" t="s">
        <v>1119</v>
      </c>
      <c r="D324" s="3" t="s">
        <v>14</v>
      </c>
      <c r="E324" s="3" t="s">
        <v>14</v>
      </c>
      <c r="F324" s="3" t="s">
        <v>58</v>
      </c>
      <c r="G324" s="3" t="s">
        <v>57</v>
      </c>
      <c r="H324" s="3" t="s">
        <v>522</v>
      </c>
      <c r="I324" s="3" t="s">
        <v>523</v>
      </c>
      <c r="J324" s="3" t="s">
        <v>478</v>
      </c>
      <c r="K324" s="3" t="s">
        <v>479</v>
      </c>
      <c r="O324"/>
      <c r="P324"/>
    </row>
    <row r="325" spans="1:16" x14ac:dyDescent="0.35">
      <c r="A325" s="3" t="s">
        <v>1120</v>
      </c>
      <c r="B325" s="3" t="s">
        <v>1120</v>
      </c>
      <c r="C325" s="3" t="s">
        <v>1121</v>
      </c>
      <c r="D325" s="3" t="s">
        <v>14</v>
      </c>
      <c r="E325" s="3" t="s">
        <v>14</v>
      </c>
      <c r="F325" s="3" t="s">
        <v>58</v>
      </c>
      <c r="G325" s="3" t="s">
        <v>57</v>
      </c>
      <c r="H325" s="3" t="s">
        <v>522</v>
      </c>
      <c r="I325" s="3" t="s">
        <v>523</v>
      </c>
      <c r="J325" s="3" t="s">
        <v>478</v>
      </c>
      <c r="K325" s="3" t="s">
        <v>479</v>
      </c>
      <c r="O325"/>
      <c r="P325"/>
    </row>
    <row r="326" spans="1:16" x14ac:dyDescent="0.35">
      <c r="A326" s="3" t="s">
        <v>1122</v>
      </c>
      <c r="B326" s="3" t="s">
        <v>1122</v>
      </c>
      <c r="C326" s="3" t="s">
        <v>1123</v>
      </c>
      <c r="D326" s="3" t="s">
        <v>14</v>
      </c>
      <c r="E326" s="3" t="s">
        <v>14</v>
      </c>
      <c r="F326" s="3" t="s">
        <v>58</v>
      </c>
      <c r="G326" s="3" t="s">
        <v>57</v>
      </c>
      <c r="H326" s="3" t="s">
        <v>522</v>
      </c>
      <c r="I326" s="3" t="s">
        <v>523</v>
      </c>
      <c r="J326" s="3" t="s">
        <v>478</v>
      </c>
      <c r="K326" s="3" t="s">
        <v>479</v>
      </c>
      <c r="O326"/>
      <c r="P326"/>
    </row>
    <row r="327" spans="1:16" x14ac:dyDescent="0.35">
      <c r="A327" s="3" t="s">
        <v>1124</v>
      </c>
      <c r="B327" s="3" t="s">
        <v>1124</v>
      </c>
      <c r="C327" s="3" t="s">
        <v>1125</v>
      </c>
      <c r="D327" s="3" t="s">
        <v>14</v>
      </c>
      <c r="E327" s="3" t="s">
        <v>14</v>
      </c>
      <c r="F327" s="3" t="s">
        <v>58</v>
      </c>
      <c r="G327" s="3" t="s">
        <v>57</v>
      </c>
      <c r="H327" s="3" t="s">
        <v>522</v>
      </c>
      <c r="I327" s="3" t="s">
        <v>523</v>
      </c>
      <c r="J327" s="3" t="s">
        <v>478</v>
      </c>
      <c r="K327" s="3" t="s">
        <v>479</v>
      </c>
      <c r="O327"/>
      <c r="P327"/>
    </row>
    <row r="328" spans="1:16" x14ac:dyDescent="0.35">
      <c r="A328" s="3" t="s">
        <v>1126</v>
      </c>
      <c r="B328" s="3" t="s">
        <v>1126</v>
      </c>
      <c r="C328" s="3" t="s">
        <v>1127</v>
      </c>
      <c r="D328" s="3" t="s">
        <v>14</v>
      </c>
      <c r="E328" s="3" t="s">
        <v>14</v>
      </c>
      <c r="F328" s="3" t="s">
        <v>58</v>
      </c>
      <c r="G328" s="3" t="s">
        <v>57</v>
      </c>
      <c r="H328" s="3" t="s">
        <v>522</v>
      </c>
      <c r="I328" s="3" t="s">
        <v>523</v>
      </c>
      <c r="J328" s="3" t="s">
        <v>478</v>
      </c>
      <c r="K328" s="3" t="s">
        <v>479</v>
      </c>
      <c r="O328"/>
      <c r="P328"/>
    </row>
    <row r="329" spans="1:16" x14ac:dyDescent="0.35">
      <c r="A329" s="3" t="s">
        <v>1128</v>
      </c>
      <c r="B329" s="3" t="s">
        <v>1128</v>
      </c>
      <c r="C329" s="3" t="s">
        <v>1129</v>
      </c>
      <c r="D329" s="3" t="s">
        <v>14</v>
      </c>
      <c r="E329" s="3" t="s">
        <v>14</v>
      </c>
      <c r="F329" s="3" t="s">
        <v>58</v>
      </c>
      <c r="G329" s="3" t="s">
        <v>57</v>
      </c>
      <c r="H329" s="3" t="s">
        <v>522</v>
      </c>
      <c r="I329" s="3" t="s">
        <v>523</v>
      </c>
      <c r="J329" s="3" t="s">
        <v>478</v>
      </c>
      <c r="K329" s="3" t="s">
        <v>479</v>
      </c>
      <c r="O329"/>
      <c r="P329"/>
    </row>
    <row r="330" spans="1:16" x14ac:dyDescent="0.35">
      <c r="A330" s="3" t="s">
        <v>1130</v>
      </c>
      <c r="B330" s="3" t="s">
        <v>1130</v>
      </c>
      <c r="C330" s="3" t="s">
        <v>1131</v>
      </c>
      <c r="D330" s="3" t="s">
        <v>14</v>
      </c>
      <c r="E330" s="3" t="s">
        <v>14</v>
      </c>
      <c r="F330" s="3" t="s">
        <v>58</v>
      </c>
      <c r="G330" s="3" t="s">
        <v>57</v>
      </c>
      <c r="H330" s="3" t="s">
        <v>522</v>
      </c>
      <c r="I330" s="3" t="s">
        <v>523</v>
      </c>
      <c r="J330" s="3" t="s">
        <v>478</v>
      </c>
      <c r="K330" s="3" t="s">
        <v>479</v>
      </c>
      <c r="O330"/>
      <c r="P330"/>
    </row>
    <row r="331" spans="1:16" x14ac:dyDescent="0.35">
      <c r="A331" s="3" t="s">
        <v>1132</v>
      </c>
      <c r="B331" s="3" t="s">
        <v>1132</v>
      </c>
      <c r="C331" s="3" t="s">
        <v>1133</v>
      </c>
      <c r="D331" s="3" t="s">
        <v>14</v>
      </c>
      <c r="E331" s="3" t="s">
        <v>14</v>
      </c>
      <c r="F331" s="3" t="s">
        <v>58</v>
      </c>
      <c r="G331" s="3" t="s">
        <v>57</v>
      </c>
      <c r="H331" s="3" t="s">
        <v>522</v>
      </c>
      <c r="I331" s="3" t="s">
        <v>523</v>
      </c>
      <c r="J331" s="3" t="s">
        <v>478</v>
      </c>
      <c r="K331" s="3" t="s">
        <v>479</v>
      </c>
      <c r="O331"/>
      <c r="P331"/>
    </row>
    <row r="332" spans="1:16" x14ac:dyDescent="0.35">
      <c r="A332" s="3" t="s">
        <v>1134</v>
      </c>
      <c r="B332" s="3" t="s">
        <v>1134</v>
      </c>
      <c r="C332" s="3" t="s">
        <v>1135</v>
      </c>
      <c r="D332" s="3" t="s">
        <v>14</v>
      </c>
      <c r="E332" s="3" t="s">
        <v>14</v>
      </c>
      <c r="F332" s="3" t="s">
        <v>58</v>
      </c>
      <c r="G332" s="3" t="s">
        <v>57</v>
      </c>
      <c r="H332" s="3" t="s">
        <v>522</v>
      </c>
      <c r="I332" s="3" t="s">
        <v>523</v>
      </c>
      <c r="J332" s="3" t="s">
        <v>478</v>
      </c>
      <c r="K332" s="3" t="s">
        <v>479</v>
      </c>
      <c r="O332"/>
      <c r="P332"/>
    </row>
    <row r="333" spans="1:16" x14ac:dyDescent="0.35">
      <c r="A333" s="3" t="s">
        <v>1136</v>
      </c>
      <c r="B333" s="3" t="s">
        <v>1136</v>
      </c>
      <c r="C333" s="3" t="s">
        <v>1137</v>
      </c>
      <c r="D333" s="3" t="s">
        <v>14</v>
      </c>
      <c r="E333" s="3" t="s">
        <v>14</v>
      </c>
      <c r="F333" s="3" t="s">
        <v>58</v>
      </c>
      <c r="G333" s="3" t="s">
        <v>57</v>
      </c>
      <c r="H333" s="3" t="s">
        <v>522</v>
      </c>
      <c r="I333" s="3" t="s">
        <v>523</v>
      </c>
      <c r="J333" s="3" t="s">
        <v>478</v>
      </c>
      <c r="K333" s="3" t="s">
        <v>479</v>
      </c>
      <c r="O333"/>
      <c r="P333"/>
    </row>
    <row r="334" spans="1:16" x14ac:dyDescent="0.35">
      <c r="A334" s="3" t="s">
        <v>601</v>
      </c>
      <c r="B334" s="3" t="s">
        <v>601</v>
      </c>
      <c r="C334" s="3" t="s">
        <v>602</v>
      </c>
      <c r="D334" s="3" t="s">
        <v>14</v>
      </c>
      <c r="E334" s="3" t="s">
        <v>14</v>
      </c>
      <c r="F334" s="3" t="s">
        <v>58</v>
      </c>
      <c r="G334" s="3" t="s">
        <v>57</v>
      </c>
      <c r="H334" s="3" t="s">
        <v>522</v>
      </c>
      <c r="I334" s="3" t="s">
        <v>523</v>
      </c>
      <c r="J334" s="3" t="s">
        <v>478</v>
      </c>
      <c r="K334" s="3" t="s">
        <v>479</v>
      </c>
      <c r="O334"/>
      <c r="P334"/>
    </row>
    <row r="335" spans="1:16" x14ac:dyDescent="0.35">
      <c r="A335" s="3" t="s">
        <v>1138</v>
      </c>
      <c r="B335" s="3" t="s">
        <v>1138</v>
      </c>
      <c r="C335" s="3" t="s">
        <v>1139</v>
      </c>
      <c r="D335" s="3" t="s">
        <v>14</v>
      </c>
      <c r="E335" s="3" t="s">
        <v>14</v>
      </c>
      <c r="F335" s="3" t="s">
        <v>58</v>
      </c>
      <c r="G335" s="3" t="s">
        <v>57</v>
      </c>
      <c r="H335" s="3" t="s">
        <v>522</v>
      </c>
      <c r="I335" s="3" t="s">
        <v>523</v>
      </c>
      <c r="J335" s="3" t="s">
        <v>478</v>
      </c>
      <c r="K335" s="3" t="s">
        <v>479</v>
      </c>
      <c r="O335"/>
      <c r="P335"/>
    </row>
    <row r="336" spans="1:16" x14ac:dyDescent="0.35">
      <c r="A336" s="3" t="s">
        <v>1140</v>
      </c>
      <c r="B336" s="3" t="s">
        <v>1140</v>
      </c>
      <c r="C336" s="3" t="s">
        <v>1141</v>
      </c>
      <c r="D336" s="3" t="s">
        <v>14</v>
      </c>
      <c r="E336" s="3" t="s">
        <v>14</v>
      </c>
      <c r="F336" s="3" t="s">
        <v>58</v>
      </c>
      <c r="G336" s="3" t="s">
        <v>57</v>
      </c>
      <c r="H336" s="3" t="s">
        <v>522</v>
      </c>
      <c r="I336" s="3" t="s">
        <v>523</v>
      </c>
      <c r="J336" s="3" t="s">
        <v>478</v>
      </c>
      <c r="K336" s="3" t="s">
        <v>479</v>
      </c>
      <c r="O336"/>
      <c r="P336"/>
    </row>
    <row r="337" spans="1:16" x14ac:dyDescent="0.35">
      <c r="A337" s="3" t="s">
        <v>1142</v>
      </c>
      <c r="B337" s="3" t="s">
        <v>1142</v>
      </c>
      <c r="C337" s="3" t="s">
        <v>1143</v>
      </c>
      <c r="D337" s="3" t="s">
        <v>14</v>
      </c>
      <c r="E337" s="3" t="s">
        <v>14</v>
      </c>
      <c r="F337" s="3" t="s">
        <v>58</v>
      </c>
      <c r="G337" s="3" t="s">
        <v>57</v>
      </c>
      <c r="H337" s="3" t="s">
        <v>522</v>
      </c>
      <c r="I337" s="3" t="s">
        <v>523</v>
      </c>
      <c r="J337" s="3" t="s">
        <v>478</v>
      </c>
      <c r="K337" s="3" t="s">
        <v>479</v>
      </c>
      <c r="O337"/>
      <c r="P337"/>
    </row>
    <row r="338" spans="1:16" x14ac:dyDescent="0.35">
      <c r="A338" s="3" t="s">
        <v>1144</v>
      </c>
      <c r="B338" s="3" t="s">
        <v>1144</v>
      </c>
      <c r="C338" s="3" t="s">
        <v>1145</v>
      </c>
      <c r="D338" s="3" t="s">
        <v>14</v>
      </c>
      <c r="E338" s="3" t="s">
        <v>14</v>
      </c>
      <c r="F338" s="3" t="s">
        <v>58</v>
      </c>
      <c r="G338" s="3" t="s">
        <v>57</v>
      </c>
      <c r="H338" s="3" t="s">
        <v>522</v>
      </c>
      <c r="I338" s="3" t="s">
        <v>523</v>
      </c>
      <c r="J338" s="3" t="s">
        <v>478</v>
      </c>
      <c r="K338" s="3" t="s">
        <v>479</v>
      </c>
      <c r="O338"/>
      <c r="P338"/>
    </row>
    <row r="339" spans="1:16" x14ac:dyDescent="0.35">
      <c r="A339" s="3" t="s">
        <v>1146</v>
      </c>
      <c r="B339" s="3" t="s">
        <v>1146</v>
      </c>
      <c r="C339" s="3" t="s">
        <v>1147</v>
      </c>
      <c r="D339" s="3" t="s">
        <v>587</v>
      </c>
      <c r="E339" s="3" t="s">
        <v>14</v>
      </c>
      <c r="F339" s="3" t="s">
        <v>58</v>
      </c>
      <c r="G339" s="3" t="s">
        <v>57</v>
      </c>
      <c r="H339" s="3" t="s">
        <v>522</v>
      </c>
      <c r="I339" s="3" t="s">
        <v>523</v>
      </c>
      <c r="J339" s="3" t="s">
        <v>478</v>
      </c>
      <c r="K339" s="3" t="s">
        <v>479</v>
      </c>
      <c r="O339"/>
      <c r="P339"/>
    </row>
    <row r="340" spans="1:16" x14ac:dyDescent="0.35">
      <c r="A340" s="3" t="s">
        <v>1148</v>
      </c>
      <c r="B340" s="3" t="s">
        <v>1148</v>
      </c>
      <c r="C340" s="3" t="s">
        <v>1149</v>
      </c>
      <c r="D340" s="3" t="s">
        <v>14</v>
      </c>
      <c r="E340" s="3" t="s">
        <v>14</v>
      </c>
      <c r="F340" s="3" t="s">
        <v>58</v>
      </c>
      <c r="G340" s="3" t="s">
        <v>57</v>
      </c>
      <c r="H340" s="3" t="s">
        <v>522</v>
      </c>
      <c r="I340" s="3" t="s">
        <v>523</v>
      </c>
      <c r="J340" s="3" t="s">
        <v>478</v>
      </c>
      <c r="K340" s="3" t="s">
        <v>479</v>
      </c>
      <c r="O340"/>
      <c r="P340"/>
    </row>
    <row r="341" spans="1:16" x14ac:dyDescent="0.35">
      <c r="A341" s="3" t="s">
        <v>1150</v>
      </c>
      <c r="B341" s="3" t="s">
        <v>1150</v>
      </c>
      <c r="C341" s="3" t="s">
        <v>1151</v>
      </c>
      <c r="D341" s="3" t="s">
        <v>14</v>
      </c>
      <c r="E341" s="3" t="s">
        <v>14</v>
      </c>
      <c r="F341" s="3" t="s">
        <v>58</v>
      </c>
      <c r="G341" s="3" t="s">
        <v>57</v>
      </c>
      <c r="H341" s="3" t="s">
        <v>522</v>
      </c>
      <c r="I341" s="3" t="s">
        <v>523</v>
      </c>
      <c r="J341" s="3" t="s">
        <v>478</v>
      </c>
      <c r="K341" s="3" t="s">
        <v>479</v>
      </c>
      <c r="O341"/>
      <c r="P341"/>
    </row>
    <row r="342" spans="1:16" x14ac:dyDescent="0.35">
      <c r="A342" s="3" t="s">
        <v>1152</v>
      </c>
      <c r="B342" s="3" t="s">
        <v>1152</v>
      </c>
      <c r="C342" s="3" t="s">
        <v>1153</v>
      </c>
      <c r="D342" s="3" t="s">
        <v>14</v>
      </c>
      <c r="E342" s="3" t="s">
        <v>14</v>
      </c>
      <c r="F342" s="3" t="s">
        <v>58</v>
      </c>
      <c r="G342" s="3" t="s">
        <v>57</v>
      </c>
      <c r="H342" s="3" t="s">
        <v>522</v>
      </c>
      <c r="I342" s="3" t="s">
        <v>523</v>
      </c>
      <c r="J342" s="3" t="s">
        <v>478</v>
      </c>
      <c r="K342" s="3" t="s">
        <v>479</v>
      </c>
      <c r="O342"/>
      <c r="P342"/>
    </row>
    <row r="343" spans="1:16" x14ac:dyDescent="0.35">
      <c r="A343" s="3" t="s">
        <v>1154</v>
      </c>
      <c r="B343" s="3" t="s">
        <v>1154</v>
      </c>
      <c r="C343" s="3" t="s">
        <v>1155</v>
      </c>
      <c r="D343" s="3" t="s">
        <v>587</v>
      </c>
      <c r="E343" s="3" t="s">
        <v>14</v>
      </c>
      <c r="F343" s="3" t="s">
        <v>58</v>
      </c>
      <c r="G343" s="3" t="s">
        <v>57</v>
      </c>
      <c r="H343" s="3" t="s">
        <v>522</v>
      </c>
      <c r="I343" s="3" t="s">
        <v>523</v>
      </c>
      <c r="J343" s="3" t="s">
        <v>478</v>
      </c>
      <c r="K343" s="3" t="s">
        <v>479</v>
      </c>
      <c r="O343"/>
      <c r="P343"/>
    </row>
    <row r="344" spans="1:16" x14ac:dyDescent="0.35">
      <c r="A344" s="3" t="s">
        <v>1156</v>
      </c>
      <c r="B344" s="3" t="s">
        <v>1156</v>
      </c>
      <c r="C344" s="3" t="s">
        <v>1157</v>
      </c>
      <c r="D344" s="3" t="s">
        <v>14</v>
      </c>
      <c r="E344" s="3" t="s">
        <v>14</v>
      </c>
      <c r="F344" s="3" t="s">
        <v>58</v>
      </c>
      <c r="G344" s="3" t="s">
        <v>57</v>
      </c>
      <c r="H344" s="3" t="s">
        <v>522</v>
      </c>
      <c r="I344" s="3" t="s">
        <v>523</v>
      </c>
      <c r="J344" s="3" t="s">
        <v>478</v>
      </c>
      <c r="K344" s="3" t="s">
        <v>479</v>
      </c>
      <c r="O344"/>
      <c r="P344"/>
    </row>
    <row r="345" spans="1:16" x14ac:dyDescent="0.35">
      <c r="A345" s="3" t="s">
        <v>1158</v>
      </c>
      <c r="B345" s="3" t="s">
        <v>1158</v>
      </c>
      <c r="C345" s="3" t="s">
        <v>1159</v>
      </c>
      <c r="D345" s="3" t="s">
        <v>14</v>
      </c>
      <c r="E345" s="3" t="s">
        <v>14</v>
      </c>
      <c r="F345" s="3" t="s">
        <v>58</v>
      </c>
      <c r="G345" s="3" t="s">
        <v>57</v>
      </c>
      <c r="H345" s="3" t="s">
        <v>522</v>
      </c>
      <c r="I345" s="3" t="s">
        <v>523</v>
      </c>
      <c r="J345" s="3" t="s">
        <v>478</v>
      </c>
      <c r="K345" s="3" t="s">
        <v>479</v>
      </c>
      <c r="O345"/>
      <c r="P345"/>
    </row>
    <row r="346" spans="1:16" x14ac:dyDescent="0.35">
      <c r="A346" s="3" t="s">
        <v>1160</v>
      </c>
      <c r="B346" s="3" t="s">
        <v>1160</v>
      </c>
      <c r="C346" s="3" t="s">
        <v>1161</v>
      </c>
      <c r="D346" s="3" t="s">
        <v>587</v>
      </c>
      <c r="E346" s="3" t="s">
        <v>14</v>
      </c>
      <c r="F346" s="3" t="s">
        <v>58</v>
      </c>
      <c r="G346" s="3" t="s">
        <v>57</v>
      </c>
      <c r="H346" s="3" t="s">
        <v>522</v>
      </c>
      <c r="I346" s="3" t="s">
        <v>523</v>
      </c>
      <c r="J346" s="3" t="s">
        <v>478</v>
      </c>
      <c r="K346" s="3" t="s">
        <v>479</v>
      </c>
      <c r="O346"/>
      <c r="P346"/>
    </row>
    <row r="347" spans="1:16" x14ac:dyDescent="0.35">
      <c r="A347" s="3" t="s">
        <v>1162</v>
      </c>
      <c r="B347" s="3" t="s">
        <v>1162</v>
      </c>
      <c r="C347" s="3" t="s">
        <v>1163</v>
      </c>
      <c r="D347" s="3" t="s">
        <v>14</v>
      </c>
      <c r="E347" s="3" t="s">
        <v>14</v>
      </c>
      <c r="F347" s="3" t="s">
        <v>58</v>
      </c>
      <c r="G347" s="3" t="s">
        <v>57</v>
      </c>
      <c r="H347" s="3" t="s">
        <v>522</v>
      </c>
      <c r="I347" s="3" t="s">
        <v>523</v>
      </c>
      <c r="J347" s="3" t="s">
        <v>478</v>
      </c>
      <c r="K347" s="3" t="s">
        <v>479</v>
      </c>
      <c r="O347"/>
      <c r="P347"/>
    </row>
    <row r="348" spans="1:16" x14ac:dyDescent="0.35">
      <c r="A348" s="3" t="s">
        <v>1164</v>
      </c>
      <c r="B348" s="3" t="s">
        <v>1164</v>
      </c>
      <c r="C348" s="3" t="s">
        <v>1165</v>
      </c>
      <c r="D348" s="3" t="s">
        <v>587</v>
      </c>
      <c r="E348" s="3" t="s">
        <v>14</v>
      </c>
      <c r="F348" s="3" t="s">
        <v>58</v>
      </c>
      <c r="G348" s="3" t="s">
        <v>57</v>
      </c>
      <c r="H348" s="3" t="s">
        <v>522</v>
      </c>
      <c r="I348" s="3" t="s">
        <v>523</v>
      </c>
      <c r="J348" s="3" t="s">
        <v>478</v>
      </c>
      <c r="K348" s="3" t="s">
        <v>479</v>
      </c>
      <c r="O348"/>
      <c r="P348"/>
    </row>
    <row r="349" spans="1:16" x14ac:dyDescent="0.35">
      <c r="A349" s="3" t="s">
        <v>1166</v>
      </c>
      <c r="B349" s="3" t="s">
        <v>1166</v>
      </c>
      <c r="C349" s="3" t="s">
        <v>1167</v>
      </c>
      <c r="D349" s="3" t="s">
        <v>14</v>
      </c>
      <c r="E349" s="3" t="s">
        <v>14</v>
      </c>
      <c r="F349" s="3" t="s">
        <v>58</v>
      </c>
      <c r="G349" s="3" t="s">
        <v>57</v>
      </c>
      <c r="H349" s="3" t="s">
        <v>522</v>
      </c>
      <c r="I349" s="3" t="s">
        <v>523</v>
      </c>
      <c r="J349" s="3" t="s">
        <v>478</v>
      </c>
      <c r="K349" s="3" t="s">
        <v>479</v>
      </c>
      <c r="O349"/>
      <c r="P349"/>
    </row>
    <row r="350" spans="1:16" x14ac:dyDescent="0.35">
      <c r="A350" s="3" t="s">
        <v>1168</v>
      </c>
      <c r="B350" s="3" t="s">
        <v>1168</v>
      </c>
      <c r="C350" s="3" t="s">
        <v>1169</v>
      </c>
      <c r="D350" s="3" t="s">
        <v>14</v>
      </c>
      <c r="E350" s="3" t="s">
        <v>14</v>
      </c>
      <c r="F350" s="3" t="s">
        <v>58</v>
      </c>
      <c r="G350" s="3" t="s">
        <v>57</v>
      </c>
      <c r="H350" s="3" t="s">
        <v>522</v>
      </c>
      <c r="I350" s="3" t="s">
        <v>523</v>
      </c>
      <c r="J350" s="3" t="s">
        <v>478</v>
      </c>
      <c r="K350" s="3" t="s">
        <v>479</v>
      </c>
      <c r="O350"/>
      <c r="P350"/>
    </row>
    <row r="351" spans="1:16" x14ac:dyDescent="0.35">
      <c r="A351" s="3" t="s">
        <v>1170</v>
      </c>
      <c r="B351" s="3" t="s">
        <v>1170</v>
      </c>
      <c r="C351" s="3" t="s">
        <v>1171</v>
      </c>
      <c r="D351" s="3" t="s">
        <v>14</v>
      </c>
      <c r="E351" s="3" t="s">
        <v>14</v>
      </c>
      <c r="F351" s="3" t="s">
        <v>58</v>
      </c>
      <c r="G351" s="3" t="s">
        <v>57</v>
      </c>
      <c r="H351" s="3" t="s">
        <v>522</v>
      </c>
      <c r="I351" s="3" t="s">
        <v>523</v>
      </c>
      <c r="J351" s="3" t="s">
        <v>478</v>
      </c>
      <c r="K351" s="3" t="s">
        <v>479</v>
      </c>
      <c r="O351"/>
      <c r="P351"/>
    </row>
    <row r="352" spans="1:16" x14ac:dyDescent="0.35">
      <c r="A352" s="3" t="s">
        <v>1172</v>
      </c>
      <c r="B352" s="3" t="s">
        <v>1172</v>
      </c>
      <c r="C352" s="3" t="s">
        <v>1173</v>
      </c>
      <c r="D352" s="3" t="s">
        <v>14</v>
      </c>
      <c r="E352" s="3" t="s">
        <v>14</v>
      </c>
      <c r="F352" s="3" t="s">
        <v>58</v>
      </c>
      <c r="G352" s="3" t="s">
        <v>57</v>
      </c>
      <c r="H352" s="3" t="s">
        <v>522</v>
      </c>
      <c r="I352" s="3" t="s">
        <v>523</v>
      </c>
      <c r="J352" s="3" t="s">
        <v>478</v>
      </c>
      <c r="K352" s="3" t="s">
        <v>479</v>
      </c>
      <c r="O352"/>
      <c r="P352"/>
    </row>
    <row r="353" spans="1:16" x14ac:dyDescent="0.35">
      <c r="A353" s="3" t="s">
        <v>1174</v>
      </c>
      <c r="B353" s="3" t="s">
        <v>1174</v>
      </c>
      <c r="C353" s="3" t="s">
        <v>1175</v>
      </c>
      <c r="D353" s="3" t="s">
        <v>14</v>
      </c>
      <c r="E353" s="3" t="s">
        <v>14</v>
      </c>
      <c r="F353" s="3" t="s">
        <v>58</v>
      </c>
      <c r="G353" s="3" t="s">
        <v>57</v>
      </c>
      <c r="H353" s="3" t="s">
        <v>522</v>
      </c>
      <c r="I353" s="3" t="s">
        <v>523</v>
      </c>
      <c r="J353" s="3" t="s">
        <v>478</v>
      </c>
      <c r="K353" s="3" t="s">
        <v>479</v>
      </c>
      <c r="O353"/>
      <c r="P353"/>
    </row>
    <row r="354" spans="1:16" x14ac:dyDescent="0.35">
      <c r="A354" s="3" t="s">
        <v>1176</v>
      </c>
      <c r="B354" s="3" t="s">
        <v>1176</v>
      </c>
      <c r="C354" s="3" t="s">
        <v>1177</v>
      </c>
      <c r="D354" s="3" t="s">
        <v>14</v>
      </c>
      <c r="E354" s="3" t="s">
        <v>14</v>
      </c>
      <c r="F354" s="3" t="s">
        <v>58</v>
      </c>
      <c r="G354" s="3" t="s">
        <v>57</v>
      </c>
      <c r="H354" s="3" t="s">
        <v>522</v>
      </c>
      <c r="I354" s="3" t="s">
        <v>523</v>
      </c>
      <c r="J354" s="3" t="s">
        <v>478</v>
      </c>
      <c r="K354" s="3" t="s">
        <v>479</v>
      </c>
      <c r="O354"/>
      <c r="P354"/>
    </row>
    <row r="355" spans="1:16" x14ac:dyDescent="0.35">
      <c r="A355" s="3" t="s">
        <v>1178</v>
      </c>
      <c r="B355" s="3" t="s">
        <v>1178</v>
      </c>
      <c r="C355" s="3" t="s">
        <v>1179</v>
      </c>
      <c r="D355" s="3" t="s">
        <v>14</v>
      </c>
      <c r="E355" s="3" t="s">
        <v>14</v>
      </c>
      <c r="F355" s="3" t="s">
        <v>58</v>
      </c>
      <c r="G355" s="3" t="s">
        <v>57</v>
      </c>
      <c r="H355" s="3" t="s">
        <v>522</v>
      </c>
      <c r="I355" s="3" t="s">
        <v>523</v>
      </c>
      <c r="J355" s="3" t="s">
        <v>478</v>
      </c>
      <c r="K355" s="3" t="s">
        <v>479</v>
      </c>
      <c r="O355"/>
      <c r="P355"/>
    </row>
    <row r="356" spans="1:16" x14ac:dyDescent="0.35">
      <c r="A356" s="3" t="s">
        <v>1180</v>
      </c>
      <c r="B356" s="3" t="s">
        <v>1180</v>
      </c>
      <c r="C356" s="3" t="s">
        <v>1181</v>
      </c>
      <c r="D356" s="3" t="s">
        <v>14</v>
      </c>
      <c r="E356" s="3" t="s">
        <v>14</v>
      </c>
      <c r="F356" s="3" t="s">
        <v>58</v>
      </c>
      <c r="G356" s="3" t="s">
        <v>57</v>
      </c>
      <c r="H356" s="3" t="s">
        <v>522</v>
      </c>
      <c r="I356" s="3" t="s">
        <v>523</v>
      </c>
      <c r="J356" s="3" t="s">
        <v>478</v>
      </c>
      <c r="K356" s="3" t="s">
        <v>479</v>
      </c>
      <c r="O356"/>
      <c r="P356"/>
    </row>
    <row r="357" spans="1:16" x14ac:dyDescent="0.35">
      <c r="A357" s="3" t="s">
        <v>1182</v>
      </c>
      <c r="B357" s="3" t="s">
        <v>1182</v>
      </c>
      <c r="C357" s="3" t="s">
        <v>1183</v>
      </c>
      <c r="D357" s="3" t="s">
        <v>14</v>
      </c>
      <c r="E357" s="3" t="s">
        <v>14</v>
      </c>
      <c r="F357" s="3" t="s">
        <v>58</v>
      </c>
      <c r="G357" s="3" t="s">
        <v>57</v>
      </c>
      <c r="H357" s="3" t="s">
        <v>522</v>
      </c>
      <c r="I357" s="3" t="s">
        <v>523</v>
      </c>
      <c r="J357" s="3" t="s">
        <v>478</v>
      </c>
      <c r="K357" s="3" t="s">
        <v>479</v>
      </c>
      <c r="O357"/>
      <c r="P357"/>
    </row>
    <row r="358" spans="1:16" x14ac:dyDescent="0.35">
      <c r="A358" s="3" t="s">
        <v>1184</v>
      </c>
      <c r="B358" s="3" t="s">
        <v>1184</v>
      </c>
      <c r="C358" s="3" t="s">
        <v>1185</v>
      </c>
      <c r="D358" s="3" t="s">
        <v>14</v>
      </c>
      <c r="E358" s="3" t="s">
        <v>14</v>
      </c>
      <c r="F358" s="3" t="s">
        <v>58</v>
      </c>
      <c r="G358" s="3" t="s">
        <v>57</v>
      </c>
      <c r="H358" s="3" t="s">
        <v>522</v>
      </c>
      <c r="I358" s="3" t="s">
        <v>523</v>
      </c>
      <c r="J358" s="3" t="s">
        <v>478</v>
      </c>
      <c r="K358" s="3" t="s">
        <v>479</v>
      </c>
      <c r="O358"/>
      <c r="P358"/>
    </row>
    <row r="359" spans="1:16" x14ac:dyDescent="0.35">
      <c r="A359" s="3" t="s">
        <v>1186</v>
      </c>
      <c r="B359" s="3" t="s">
        <v>1186</v>
      </c>
      <c r="C359" s="3" t="s">
        <v>1187</v>
      </c>
      <c r="D359" s="3" t="s">
        <v>14</v>
      </c>
      <c r="E359" s="3" t="s">
        <v>14</v>
      </c>
      <c r="F359" s="3" t="s">
        <v>58</v>
      </c>
      <c r="G359" s="3" t="s">
        <v>57</v>
      </c>
      <c r="H359" s="3" t="s">
        <v>522</v>
      </c>
      <c r="I359" s="3" t="s">
        <v>523</v>
      </c>
      <c r="J359" s="3" t="s">
        <v>478</v>
      </c>
      <c r="K359" s="3" t="s">
        <v>479</v>
      </c>
      <c r="O359"/>
      <c r="P359"/>
    </row>
    <row r="360" spans="1:16" x14ac:dyDescent="0.35">
      <c r="A360" s="3" t="s">
        <v>1188</v>
      </c>
      <c r="B360" s="3" t="s">
        <v>1188</v>
      </c>
      <c r="C360" s="3" t="s">
        <v>1189</v>
      </c>
      <c r="D360" s="3" t="s">
        <v>14</v>
      </c>
      <c r="E360" s="3" t="s">
        <v>14</v>
      </c>
      <c r="F360" s="3" t="s">
        <v>58</v>
      </c>
      <c r="G360" s="3" t="s">
        <v>57</v>
      </c>
      <c r="H360" s="3" t="s">
        <v>522</v>
      </c>
      <c r="I360" s="3" t="s">
        <v>523</v>
      </c>
      <c r="J360" s="3" t="s">
        <v>478</v>
      </c>
      <c r="K360" s="3" t="s">
        <v>479</v>
      </c>
      <c r="O360"/>
      <c r="P360"/>
    </row>
    <row r="361" spans="1:16" x14ac:dyDescent="0.35">
      <c r="A361" s="3" t="s">
        <v>1190</v>
      </c>
      <c r="B361" s="3" t="s">
        <v>1190</v>
      </c>
      <c r="C361" s="3" t="s">
        <v>1191</v>
      </c>
      <c r="D361" s="3" t="s">
        <v>14</v>
      </c>
      <c r="E361" s="3" t="s">
        <v>14</v>
      </c>
      <c r="F361" s="3" t="s">
        <v>58</v>
      </c>
      <c r="G361" s="3" t="s">
        <v>57</v>
      </c>
      <c r="H361" s="3" t="s">
        <v>522</v>
      </c>
      <c r="I361" s="3" t="s">
        <v>523</v>
      </c>
      <c r="J361" s="3" t="s">
        <v>478</v>
      </c>
      <c r="K361" s="3" t="s">
        <v>479</v>
      </c>
      <c r="O361"/>
      <c r="P361"/>
    </row>
    <row r="362" spans="1:16" x14ac:dyDescent="0.35">
      <c r="A362" s="3" t="s">
        <v>1192</v>
      </c>
      <c r="B362" s="3" t="s">
        <v>1192</v>
      </c>
      <c r="C362" s="3" t="s">
        <v>1193</v>
      </c>
      <c r="D362" s="3" t="s">
        <v>14</v>
      </c>
      <c r="E362" s="3" t="s">
        <v>14</v>
      </c>
      <c r="F362" s="3" t="s">
        <v>58</v>
      </c>
      <c r="G362" s="3" t="s">
        <v>57</v>
      </c>
      <c r="H362" s="3" t="s">
        <v>522</v>
      </c>
      <c r="I362" s="3" t="s">
        <v>523</v>
      </c>
      <c r="J362" s="3" t="s">
        <v>478</v>
      </c>
      <c r="K362" s="3" t="s">
        <v>479</v>
      </c>
      <c r="O362"/>
      <c r="P362"/>
    </row>
    <row r="363" spans="1:16" x14ac:dyDescent="0.35">
      <c r="A363" s="3" t="s">
        <v>1194</v>
      </c>
      <c r="B363" s="3" t="s">
        <v>1194</v>
      </c>
      <c r="C363" s="3" t="s">
        <v>1195</v>
      </c>
      <c r="D363" s="3" t="s">
        <v>14</v>
      </c>
      <c r="E363" s="3" t="s">
        <v>14</v>
      </c>
      <c r="F363" s="3" t="s">
        <v>58</v>
      </c>
      <c r="G363" s="3" t="s">
        <v>57</v>
      </c>
      <c r="H363" s="3" t="s">
        <v>522</v>
      </c>
      <c r="I363" s="3" t="s">
        <v>523</v>
      </c>
      <c r="J363" s="3" t="s">
        <v>478</v>
      </c>
      <c r="K363" s="3" t="s">
        <v>479</v>
      </c>
      <c r="O363"/>
      <c r="P363"/>
    </row>
    <row r="364" spans="1:16" x14ac:dyDescent="0.35">
      <c r="A364" s="3" t="s">
        <v>1196</v>
      </c>
      <c r="B364" s="3" t="s">
        <v>1196</v>
      </c>
      <c r="C364" s="3" t="s">
        <v>1197</v>
      </c>
      <c r="D364" s="3" t="s">
        <v>14</v>
      </c>
      <c r="E364" s="3" t="s">
        <v>14</v>
      </c>
      <c r="F364" s="3" t="s">
        <v>58</v>
      </c>
      <c r="G364" s="3" t="s">
        <v>57</v>
      </c>
      <c r="H364" s="3" t="s">
        <v>522</v>
      </c>
      <c r="I364" s="3" t="s">
        <v>523</v>
      </c>
      <c r="J364" s="3" t="s">
        <v>478</v>
      </c>
      <c r="K364" s="3" t="s">
        <v>479</v>
      </c>
      <c r="O364"/>
      <c r="P364"/>
    </row>
    <row r="365" spans="1:16" x14ac:dyDescent="0.35">
      <c r="A365" s="3" t="s">
        <v>1198</v>
      </c>
      <c r="B365" s="3" t="s">
        <v>1198</v>
      </c>
      <c r="C365" s="3" t="s">
        <v>1199</v>
      </c>
      <c r="D365" s="3" t="s">
        <v>14</v>
      </c>
      <c r="E365" s="3" t="s">
        <v>14</v>
      </c>
      <c r="F365" s="3" t="s">
        <v>58</v>
      </c>
      <c r="G365" s="3" t="s">
        <v>57</v>
      </c>
      <c r="H365" s="3" t="s">
        <v>522</v>
      </c>
      <c r="I365" s="3" t="s">
        <v>523</v>
      </c>
      <c r="J365" s="3" t="s">
        <v>478</v>
      </c>
      <c r="K365" s="3" t="s">
        <v>479</v>
      </c>
      <c r="O365"/>
      <c r="P365"/>
    </row>
    <row r="366" spans="1:16" x14ac:dyDescent="0.35">
      <c r="A366" s="3" t="s">
        <v>1200</v>
      </c>
      <c r="B366" s="3" t="s">
        <v>1200</v>
      </c>
      <c r="C366" s="3" t="s">
        <v>1201</v>
      </c>
      <c r="D366" s="3" t="s">
        <v>14</v>
      </c>
      <c r="E366" s="3" t="s">
        <v>14</v>
      </c>
      <c r="F366" s="3" t="s">
        <v>58</v>
      </c>
      <c r="G366" s="3" t="s">
        <v>57</v>
      </c>
      <c r="H366" s="3" t="s">
        <v>522</v>
      </c>
      <c r="I366" s="3" t="s">
        <v>523</v>
      </c>
      <c r="J366" s="3" t="s">
        <v>478</v>
      </c>
      <c r="K366" s="3" t="s">
        <v>479</v>
      </c>
      <c r="O366"/>
      <c r="P366"/>
    </row>
    <row r="367" spans="1:16" x14ac:dyDescent="0.35">
      <c r="A367" s="3" t="s">
        <v>1202</v>
      </c>
      <c r="B367" s="3" t="s">
        <v>1202</v>
      </c>
      <c r="C367" s="3" t="s">
        <v>1203</v>
      </c>
      <c r="D367" s="3" t="s">
        <v>14</v>
      </c>
      <c r="E367" s="3" t="s">
        <v>14</v>
      </c>
      <c r="F367" s="3" t="s">
        <v>58</v>
      </c>
      <c r="G367" s="3" t="s">
        <v>57</v>
      </c>
      <c r="H367" s="3" t="s">
        <v>522</v>
      </c>
      <c r="I367" s="3" t="s">
        <v>523</v>
      </c>
      <c r="J367" s="3" t="s">
        <v>478</v>
      </c>
      <c r="K367" s="3" t="s">
        <v>479</v>
      </c>
      <c r="O367"/>
      <c r="P367"/>
    </row>
    <row r="368" spans="1:16" x14ac:dyDescent="0.35">
      <c r="A368" s="3" t="s">
        <v>1204</v>
      </c>
      <c r="B368" s="3" t="s">
        <v>1204</v>
      </c>
      <c r="C368" s="3" t="s">
        <v>1205</v>
      </c>
      <c r="D368" s="3" t="s">
        <v>14</v>
      </c>
      <c r="E368" s="3" t="s">
        <v>14</v>
      </c>
      <c r="F368" s="3" t="s">
        <v>58</v>
      </c>
      <c r="G368" s="3" t="s">
        <v>57</v>
      </c>
      <c r="H368" s="3" t="s">
        <v>522</v>
      </c>
      <c r="I368" s="3" t="s">
        <v>523</v>
      </c>
      <c r="J368" s="3" t="s">
        <v>478</v>
      </c>
      <c r="K368" s="3" t="s">
        <v>479</v>
      </c>
      <c r="O368"/>
      <c r="P368"/>
    </row>
    <row r="369" spans="1:16" x14ac:dyDescent="0.35">
      <c r="A369" s="3" t="s">
        <v>1206</v>
      </c>
      <c r="B369" s="3" t="s">
        <v>1206</v>
      </c>
      <c r="C369" s="3" t="s">
        <v>1207</v>
      </c>
      <c r="D369" s="3" t="s">
        <v>14</v>
      </c>
      <c r="E369" s="3" t="s">
        <v>14</v>
      </c>
      <c r="F369" s="3" t="s">
        <v>58</v>
      </c>
      <c r="G369" s="3" t="s">
        <v>57</v>
      </c>
      <c r="H369" s="3" t="s">
        <v>522</v>
      </c>
      <c r="I369" s="3" t="s">
        <v>523</v>
      </c>
      <c r="J369" s="3" t="s">
        <v>478</v>
      </c>
      <c r="K369" s="3" t="s">
        <v>479</v>
      </c>
      <c r="O369"/>
      <c r="P369"/>
    </row>
    <row r="370" spans="1:16" x14ac:dyDescent="0.35">
      <c r="A370" s="3" t="s">
        <v>709</v>
      </c>
      <c r="B370" s="3" t="s">
        <v>709</v>
      </c>
      <c r="C370" s="3" t="s">
        <v>710</v>
      </c>
      <c r="D370" s="3" t="s">
        <v>14</v>
      </c>
      <c r="E370" s="3" t="s">
        <v>14</v>
      </c>
      <c r="F370" s="3" t="s">
        <v>58</v>
      </c>
      <c r="G370" s="3" t="s">
        <v>57</v>
      </c>
      <c r="H370" s="3" t="s">
        <v>522</v>
      </c>
      <c r="I370" s="3" t="s">
        <v>523</v>
      </c>
      <c r="J370" s="3" t="s">
        <v>478</v>
      </c>
      <c r="K370" s="3" t="s">
        <v>479</v>
      </c>
      <c r="O370"/>
      <c r="P370"/>
    </row>
    <row r="371" spans="1:16" x14ac:dyDescent="0.35">
      <c r="A371" s="3" t="s">
        <v>1208</v>
      </c>
      <c r="B371" s="3" t="s">
        <v>1208</v>
      </c>
      <c r="C371" s="3" t="s">
        <v>1209</v>
      </c>
      <c r="D371" s="3" t="s">
        <v>14</v>
      </c>
      <c r="E371" s="3" t="s">
        <v>14</v>
      </c>
      <c r="F371" s="3" t="s">
        <v>58</v>
      </c>
      <c r="G371" s="3" t="s">
        <v>57</v>
      </c>
      <c r="H371" s="3" t="s">
        <v>522</v>
      </c>
      <c r="I371" s="3" t="s">
        <v>523</v>
      </c>
      <c r="J371" s="3" t="s">
        <v>478</v>
      </c>
      <c r="K371" s="3" t="s">
        <v>479</v>
      </c>
      <c r="O371"/>
      <c r="P371"/>
    </row>
    <row r="372" spans="1:16" x14ac:dyDescent="0.35">
      <c r="A372" s="3" t="s">
        <v>1210</v>
      </c>
      <c r="B372" s="3" t="s">
        <v>1210</v>
      </c>
      <c r="C372" s="3" t="s">
        <v>1211</v>
      </c>
      <c r="D372" s="3" t="s">
        <v>14</v>
      </c>
      <c r="E372" s="3" t="s">
        <v>14</v>
      </c>
      <c r="F372" s="3" t="s">
        <v>58</v>
      </c>
      <c r="G372" s="3" t="s">
        <v>57</v>
      </c>
      <c r="H372" s="3" t="s">
        <v>522</v>
      </c>
      <c r="I372" s="3" t="s">
        <v>523</v>
      </c>
      <c r="J372" s="3" t="s">
        <v>478</v>
      </c>
      <c r="K372" s="3" t="s">
        <v>479</v>
      </c>
      <c r="O372"/>
      <c r="P372"/>
    </row>
    <row r="373" spans="1:16" x14ac:dyDescent="0.35">
      <c r="A373" s="3" t="s">
        <v>1212</v>
      </c>
      <c r="B373" s="3" t="s">
        <v>1212</v>
      </c>
      <c r="C373" s="3" t="s">
        <v>1213</v>
      </c>
      <c r="D373" s="3" t="s">
        <v>14</v>
      </c>
      <c r="E373" s="3" t="s">
        <v>14</v>
      </c>
      <c r="F373" s="3" t="s">
        <v>58</v>
      </c>
      <c r="G373" s="3" t="s">
        <v>57</v>
      </c>
      <c r="H373" s="3" t="s">
        <v>522</v>
      </c>
      <c r="I373" s="3" t="s">
        <v>523</v>
      </c>
      <c r="J373" s="3" t="s">
        <v>478</v>
      </c>
      <c r="K373" s="3" t="s">
        <v>479</v>
      </c>
      <c r="O373"/>
      <c r="P373"/>
    </row>
    <row r="374" spans="1:16" x14ac:dyDescent="0.35">
      <c r="A374" s="3" t="s">
        <v>1214</v>
      </c>
      <c r="B374" s="3" t="s">
        <v>1214</v>
      </c>
      <c r="C374" s="3" t="s">
        <v>1215</v>
      </c>
      <c r="D374" s="3" t="s">
        <v>14</v>
      </c>
      <c r="E374" s="3" t="s">
        <v>14</v>
      </c>
      <c r="F374" s="3" t="s">
        <v>58</v>
      </c>
      <c r="G374" s="3" t="s">
        <v>57</v>
      </c>
      <c r="H374" s="3" t="s">
        <v>522</v>
      </c>
      <c r="I374" s="3" t="s">
        <v>523</v>
      </c>
      <c r="J374" s="3" t="s">
        <v>478</v>
      </c>
      <c r="K374" s="3" t="s">
        <v>479</v>
      </c>
      <c r="O374"/>
      <c r="P374"/>
    </row>
    <row r="375" spans="1:16" x14ac:dyDescent="0.35">
      <c r="A375" s="3" t="s">
        <v>1216</v>
      </c>
      <c r="B375" s="3" t="s">
        <v>1216</v>
      </c>
      <c r="C375" s="3" t="s">
        <v>1217</v>
      </c>
      <c r="D375" s="3" t="s">
        <v>14</v>
      </c>
      <c r="E375" s="3" t="s">
        <v>14</v>
      </c>
      <c r="F375" s="3" t="s">
        <v>58</v>
      </c>
      <c r="G375" s="3" t="s">
        <v>57</v>
      </c>
      <c r="H375" s="3" t="s">
        <v>522</v>
      </c>
      <c r="I375" s="3" t="s">
        <v>523</v>
      </c>
      <c r="J375" s="3" t="s">
        <v>478</v>
      </c>
      <c r="K375" s="3" t="s">
        <v>479</v>
      </c>
      <c r="O375"/>
      <c r="P375"/>
    </row>
    <row r="376" spans="1:16" x14ac:dyDescent="0.35">
      <c r="A376" s="3" t="s">
        <v>1218</v>
      </c>
      <c r="B376" s="3" t="s">
        <v>1218</v>
      </c>
      <c r="C376" s="3" t="s">
        <v>1219</v>
      </c>
      <c r="D376" s="3" t="s">
        <v>14</v>
      </c>
      <c r="E376" s="3" t="s">
        <v>14</v>
      </c>
      <c r="F376" s="3" t="s">
        <v>58</v>
      </c>
      <c r="G376" s="3" t="s">
        <v>57</v>
      </c>
      <c r="H376" s="3" t="s">
        <v>522</v>
      </c>
      <c r="I376" s="3" t="s">
        <v>523</v>
      </c>
      <c r="J376" s="3" t="s">
        <v>478</v>
      </c>
      <c r="K376" s="3" t="s">
        <v>479</v>
      </c>
      <c r="O376"/>
      <c r="P376"/>
    </row>
    <row r="377" spans="1:16" x14ac:dyDescent="0.35">
      <c r="A377" s="3" t="s">
        <v>1220</v>
      </c>
      <c r="B377" s="3" t="s">
        <v>1220</v>
      </c>
      <c r="C377" s="3" t="s">
        <v>1221</v>
      </c>
      <c r="D377" s="3" t="s">
        <v>14</v>
      </c>
      <c r="E377" s="3" t="s">
        <v>14</v>
      </c>
      <c r="F377" s="3" t="s">
        <v>58</v>
      </c>
      <c r="G377" s="3" t="s">
        <v>57</v>
      </c>
      <c r="H377" s="3" t="s">
        <v>522</v>
      </c>
      <c r="I377" s="3" t="s">
        <v>523</v>
      </c>
      <c r="J377" s="3" t="s">
        <v>478</v>
      </c>
      <c r="K377" s="3" t="s">
        <v>479</v>
      </c>
      <c r="O377"/>
      <c r="P377"/>
    </row>
    <row r="378" spans="1:16" x14ac:dyDescent="0.35">
      <c r="A378" s="3" t="s">
        <v>1222</v>
      </c>
      <c r="B378" s="3" t="s">
        <v>1222</v>
      </c>
      <c r="C378" s="3" t="s">
        <v>1223</v>
      </c>
      <c r="D378" s="3" t="s">
        <v>14</v>
      </c>
      <c r="E378" s="3" t="s">
        <v>14</v>
      </c>
      <c r="F378" s="3" t="s">
        <v>58</v>
      </c>
      <c r="G378" s="3" t="s">
        <v>57</v>
      </c>
      <c r="H378" s="3" t="s">
        <v>522</v>
      </c>
      <c r="I378" s="3" t="s">
        <v>523</v>
      </c>
      <c r="J378" s="3" t="s">
        <v>478</v>
      </c>
      <c r="K378" s="3" t="s">
        <v>479</v>
      </c>
      <c r="O378"/>
      <c r="P378"/>
    </row>
    <row r="379" spans="1:16" x14ac:dyDescent="0.35">
      <c r="A379" s="3" t="s">
        <v>1224</v>
      </c>
      <c r="B379" s="3" t="s">
        <v>1224</v>
      </c>
      <c r="C379" s="3" t="s">
        <v>1225</v>
      </c>
      <c r="D379" s="3" t="s">
        <v>14</v>
      </c>
      <c r="E379" s="3" t="s">
        <v>14</v>
      </c>
      <c r="F379" s="3" t="s">
        <v>58</v>
      </c>
      <c r="G379" s="3" t="s">
        <v>57</v>
      </c>
      <c r="H379" s="3" t="s">
        <v>522</v>
      </c>
      <c r="I379" s="3" t="s">
        <v>523</v>
      </c>
      <c r="J379" s="3" t="s">
        <v>478</v>
      </c>
      <c r="K379" s="3" t="s">
        <v>479</v>
      </c>
      <c r="O379"/>
      <c r="P379"/>
    </row>
    <row r="380" spans="1:16" x14ac:dyDescent="0.35">
      <c r="A380" s="3" t="s">
        <v>1226</v>
      </c>
      <c r="B380" s="3" t="s">
        <v>1226</v>
      </c>
      <c r="C380" s="3" t="s">
        <v>1227</v>
      </c>
      <c r="D380" s="3" t="s">
        <v>14</v>
      </c>
      <c r="E380" s="3" t="s">
        <v>14</v>
      </c>
      <c r="F380" s="3" t="s">
        <v>58</v>
      </c>
      <c r="G380" s="3" t="s">
        <v>57</v>
      </c>
      <c r="H380" s="3" t="s">
        <v>522</v>
      </c>
      <c r="I380" s="3" t="s">
        <v>523</v>
      </c>
      <c r="J380" s="3" t="s">
        <v>478</v>
      </c>
      <c r="K380" s="3" t="s">
        <v>479</v>
      </c>
      <c r="O380"/>
      <c r="P380"/>
    </row>
    <row r="381" spans="1:16" x14ac:dyDescent="0.35">
      <c r="A381" s="3" t="s">
        <v>1228</v>
      </c>
      <c r="B381" s="3" t="s">
        <v>1228</v>
      </c>
      <c r="C381" s="3" t="s">
        <v>1229</v>
      </c>
      <c r="D381" s="3" t="s">
        <v>1230</v>
      </c>
      <c r="E381" s="3" t="s">
        <v>1231</v>
      </c>
      <c r="F381" s="3" t="s">
        <v>58</v>
      </c>
      <c r="G381" s="3" t="s">
        <v>57</v>
      </c>
      <c r="H381" s="3" t="s">
        <v>522</v>
      </c>
      <c r="I381" s="3" t="s">
        <v>523</v>
      </c>
      <c r="J381" s="3" t="s">
        <v>478</v>
      </c>
      <c r="K381" s="3" t="s">
        <v>479</v>
      </c>
      <c r="O381"/>
      <c r="P381"/>
    </row>
    <row r="382" spans="1:16" x14ac:dyDescent="0.35">
      <c r="A382" s="3" t="s">
        <v>1232</v>
      </c>
      <c r="B382" s="3" t="s">
        <v>1232</v>
      </c>
      <c r="C382" s="3" t="s">
        <v>1233</v>
      </c>
      <c r="D382" s="3" t="s">
        <v>14</v>
      </c>
      <c r="E382" s="3" t="s">
        <v>14</v>
      </c>
      <c r="F382" s="3" t="s">
        <v>58</v>
      </c>
      <c r="G382" s="3" t="s">
        <v>57</v>
      </c>
      <c r="H382" s="3" t="s">
        <v>522</v>
      </c>
      <c r="I382" s="3" t="s">
        <v>523</v>
      </c>
      <c r="J382" s="3" t="s">
        <v>478</v>
      </c>
      <c r="K382" s="3" t="s">
        <v>479</v>
      </c>
      <c r="O382"/>
      <c r="P382"/>
    </row>
    <row r="383" spans="1:16" x14ac:dyDescent="0.35">
      <c r="A383" s="3" t="s">
        <v>1234</v>
      </c>
      <c r="B383" s="3" t="s">
        <v>1234</v>
      </c>
      <c r="C383" s="3" t="s">
        <v>1235</v>
      </c>
      <c r="D383" s="3" t="s">
        <v>587</v>
      </c>
      <c r="E383" s="3" t="s">
        <v>14</v>
      </c>
      <c r="F383" s="3" t="s">
        <v>58</v>
      </c>
      <c r="G383" s="3" t="s">
        <v>57</v>
      </c>
      <c r="H383" s="3" t="s">
        <v>522</v>
      </c>
      <c r="I383" s="3" t="s">
        <v>523</v>
      </c>
      <c r="J383" s="3" t="s">
        <v>478</v>
      </c>
      <c r="K383" s="3" t="s">
        <v>479</v>
      </c>
      <c r="O383"/>
      <c r="P383"/>
    </row>
    <row r="384" spans="1:16" x14ac:dyDescent="0.35">
      <c r="A384" s="3" t="s">
        <v>1236</v>
      </c>
      <c r="B384" s="3" t="s">
        <v>1236</v>
      </c>
      <c r="C384" s="3" t="s">
        <v>1237</v>
      </c>
      <c r="D384" s="3" t="s">
        <v>14</v>
      </c>
      <c r="E384" s="3" t="s">
        <v>14</v>
      </c>
      <c r="F384" s="3" t="s">
        <v>58</v>
      </c>
      <c r="G384" s="3" t="s">
        <v>57</v>
      </c>
      <c r="H384" s="3" t="s">
        <v>522</v>
      </c>
      <c r="I384" s="3" t="s">
        <v>523</v>
      </c>
      <c r="J384" s="3" t="s">
        <v>478</v>
      </c>
      <c r="K384" s="3" t="s">
        <v>479</v>
      </c>
      <c r="O384"/>
      <c r="P384"/>
    </row>
    <row r="385" spans="1:16" x14ac:dyDescent="0.35">
      <c r="A385" s="3" t="s">
        <v>1238</v>
      </c>
      <c r="B385" s="3" t="s">
        <v>1238</v>
      </c>
      <c r="C385" s="3" t="s">
        <v>1239</v>
      </c>
      <c r="D385" s="3" t="s">
        <v>14</v>
      </c>
      <c r="E385" s="3" t="s">
        <v>14</v>
      </c>
      <c r="F385" s="3" t="s">
        <v>58</v>
      </c>
      <c r="G385" s="3" t="s">
        <v>57</v>
      </c>
      <c r="H385" s="3" t="s">
        <v>522</v>
      </c>
      <c r="I385" s="3" t="s">
        <v>523</v>
      </c>
      <c r="J385" s="3" t="s">
        <v>478</v>
      </c>
      <c r="K385" s="3" t="s">
        <v>479</v>
      </c>
      <c r="O385"/>
      <c r="P385"/>
    </row>
    <row r="386" spans="1:16" x14ac:dyDescent="0.35">
      <c r="A386" s="3" t="s">
        <v>1240</v>
      </c>
      <c r="B386" s="3" t="s">
        <v>1240</v>
      </c>
      <c r="C386" s="3" t="s">
        <v>1241</v>
      </c>
      <c r="D386" s="3" t="s">
        <v>14</v>
      </c>
      <c r="E386" s="3" t="s">
        <v>14</v>
      </c>
      <c r="F386" s="3" t="s">
        <v>58</v>
      </c>
      <c r="G386" s="3" t="s">
        <v>57</v>
      </c>
      <c r="H386" s="3" t="s">
        <v>522</v>
      </c>
      <c r="I386" s="3" t="s">
        <v>523</v>
      </c>
      <c r="J386" s="3" t="s">
        <v>478</v>
      </c>
      <c r="K386" s="3" t="s">
        <v>479</v>
      </c>
      <c r="O386"/>
      <c r="P386"/>
    </row>
    <row r="387" spans="1:16" x14ac:dyDescent="0.35">
      <c r="A387" s="3" t="s">
        <v>1242</v>
      </c>
      <c r="B387" s="3" t="s">
        <v>1242</v>
      </c>
      <c r="C387" s="3" t="s">
        <v>1243</v>
      </c>
      <c r="D387" s="3" t="s">
        <v>14</v>
      </c>
      <c r="E387" s="3" t="s">
        <v>14</v>
      </c>
      <c r="F387" s="3" t="s">
        <v>58</v>
      </c>
      <c r="G387" s="3" t="s">
        <v>57</v>
      </c>
      <c r="H387" s="3" t="s">
        <v>522</v>
      </c>
      <c r="I387" s="3" t="s">
        <v>523</v>
      </c>
      <c r="J387" s="3" t="s">
        <v>478</v>
      </c>
      <c r="K387" s="3" t="s">
        <v>479</v>
      </c>
      <c r="O387"/>
      <c r="P387"/>
    </row>
    <row r="388" spans="1:16" x14ac:dyDescent="0.35">
      <c r="A388" s="3" t="s">
        <v>1244</v>
      </c>
      <c r="B388" s="3" t="s">
        <v>1244</v>
      </c>
      <c r="C388" s="3" t="s">
        <v>1245</v>
      </c>
      <c r="D388" s="3" t="s">
        <v>14</v>
      </c>
      <c r="E388" s="3" t="s">
        <v>14</v>
      </c>
      <c r="F388" s="3" t="s">
        <v>58</v>
      </c>
      <c r="G388" s="3" t="s">
        <v>57</v>
      </c>
      <c r="H388" s="3" t="s">
        <v>522</v>
      </c>
      <c r="I388" s="3" t="s">
        <v>523</v>
      </c>
      <c r="J388" s="3" t="s">
        <v>478</v>
      </c>
      <c r="K388" s="3" t="s">
        <v>479</v>
      </c>
      <c r="O388"/>
      <c r="P388"/>
    </row>
    <row r="389" spans="1:16" x14ac:dyDescent="0.35">
      <c r="A389" s="3" t="s">
        <v>1246</v>
      </c>
      <c r="B389" s="3" t="s">
        <v>1246</v>
      </c>
      <c r="C389" s="3" t="s">
        <v>1247</v>
      </c>
      <c r="D389" s="3" t="s">
        <v>14</v>
      </c>
      <c r="E389" s="3" t="s">
        <v>14</v>
      </c>
      <c r="F389" s="3" t="s">
        <v>58</v>
      </c>
      <c r="G389" s="3" t="s">
        <v>57</v>
      </c>
      <c r="H389" s="3" t="s">
        <v>522</v>
      </c>
      <c r="I389" s="3" t="s">
        <v>523</v>
      </c>
      <c r="J389" s="3" t="s">
        <v>478</v>
      </c>
      <c r="K389" s="3" t="s">
        <v>479</v>
      </c>
      <c r="O389"/>
      <c r="P389"/>
    </row>
    <row r="390" spans="1:16" x14ac:dyDescent="0.35">
      <c r="A390" s="3" t="s">
        <v>1248</v>
      </c>
      <c r="B390" s="3" t="s">
        <v>1248</v>
      </c>
      <c r="C390" s="3" t="s">
        <v>1249</v>
      </c>
      <c r="D390" s="3" t="s">
        <v>14</v>
      </c>
      <c r="E390" s="3" t="s">
        <v>14</v>
      </c>
      <c r="F390" s="3" t="s">
        <v>58</v>
      </c>
      <c r="G390" s="3" t="s">
        <v>57</v>
      </c>
      <c r="H390" s="3" t="s">
        <v>522</v>
      </c>
      <c r="I390" s="3" t="s">
        <v>523</v>
      </c>
      <c r="J390" s="3" t="s">
        <v>478</v>
      </c>
      <c r="K390" s="3" t="s">
        <v>479</v>
      </c>
      <c r="O390"/>
      <c r="P390"/>
    </row>
    <row r="391" spans="1:16" x14ac:dyDescent="0.35">
      <c r="A391" s="3" t="s">
        <v>1250</v>
      </c>
      <c r="B391" s="3" t="s">
        <v>1250</v>
      </c>
      <c r="C391" s="3" t="s">
        <v>1251</v>
      </c>
      <c r="D391" s="3" t="s">
        <v>14</v>
      </c>
      <c r="E391" s="3" t="s">
        <v>14</v>
      </c>
      <c r="F391" s="3" t="s">
        <v>58</v>
      </c>
      <c r="G391" s="3" t="s">
        <v>57</v>
      </c>
      <c r="H391" s="3" t="s">
        <v>522</v>
      </c>
      <c r="I391" s="3" t="s">
        <v>523</v>
      </c>
      <c r="J391" s="3" t="s">
        <v>478</v>
      </c>
      <c r="K391" s="3" t="s">
        <v>479</v>
      </c>
      <c r="O391"/>
      <c r="P391"/>
    </row>
    <row r="392" spans="1:16" x14ac:dyDescent="0.35">
      <c r="A392" s="3" t="s">
        <v>1252</v>
      </c>
      <c r="B392" s="3" t="s">
        <v>1252</v>
      </c>
      <c r="C392" s="3" t="s">
        <v>1253</v>
      </c>
      <c r="D392" s="3" t="s">
        <v>14</v>
      </c>
      <c r="E392" s="3" t="s">
        <v>14</v>
      </c>
      <c r="F392" s="3" t="s">
        <v>58</v>
      </c>
      <c r="G392" s="3" t="s">
        <v>57</v>
      </c>
      <c r="H392" s="3" t="s">
        <v>522</v>
      </c>
      <c r="I392" s="3" t="s">
        <v>523</v>
      </c>
      <c r="J392" s="3" t="s">
        <v>478</v>
      </c>
      <c r="K392" s="3" t="s">
        <v>479</v>
      </c>
      <c r="O392"/>
      <c r="P392"/>
    </row>
    <row r="393" spans="1:16" x14ac:dyDescent="0.35">
      <c r="A393" s="3" t="s">
        <v>1254</v>
      </c>
      <c r="B393" s="3" t="s">
        <v>1254</v>
      </c>
      <c r="C393" s="3" t="s">
        <v>1255</v>
      </c>
      <c r="D393" s="3" t="s">
        <v>14</v>
      </c>
      <c r="E393" s="3" t="s">
        <v>14</v>
      </c>
      <c r="F393" s="3" t="s">
        <v>58</v>
      </c>
      <c r="G393" s="3" t="s">
        <v>57</v>
      </c>
      <c r="H393" s="3" t="s">
        <v>522</v>
      </c>
      <c r="I393" s="3" t="s">
        <v>523</v>
      </c>
      <c r="J393" s="3" t="s">
        <v>478</v>
      </c>
      <c r="K393" s="3" t="s">
        <v>479</v>
      </c>
      <c r="O393"/>
      <c r="P393"/>
    </row>
    <row r="394" spans="1:16" x14ac:dyDescent="0.35">
      <c r="A394" s="3" t="s">
        <v>1256</v>
      </c>
      <c r="B394" s="3" t="s">
        <v>1256</v>
      </c>
      <c r="C394" s="3" t="s">
        <v>1257</v>
      </c>
      <c r="D394" s="3" t="s">
        <v>14</v>
      </c>
      <c r="E394" s="3" t="s">
        <v>14</v>
      </c>
      <c r="F394" s="3" t="s">
        <v>58</v>
      </c>
      <c r="G394" s="3" t="s">
        <v>57</v>
      </c>
      <c r="H394" s="3" t="s">
        <v>522</v>
      </c>
      <c r="I394" s="3" t="s">
        <v>523</v>
      </c>
      <c r="J394" s="3" t="s">
        <v>478</v>
      </c>
      <c r="K394" s="3" t="s">
        <v>479</v>
      </c>
      <c r="O394"/>
      <c r="P394"/>
    </row>
    <row r="395" spans="1:16" x14ac:dyDescent="0.35">
      <c r="A395" s="3" t="s">
        <v>1258</v>
      </c>
      <c r="B395" s="3" t="s">
        <v>1258</v>
      </c>
      <c r="C395" s="3" t="s">
        <v>1259</v>
      </c>
      <c r="D395" s="3" t="s">
        <v>14</v>
      </c>
      <c r="E395" s="3" t="s">
        <v>14</v>
      </c>
      <c r="F395" s="3" t="s">
        <v>58</v>
      </c>
      <c r="G395" s="3" t="s">
        <v>57</v>
      </c>
      <c r="H395" s="3" t="s">
        <v>522</v>
      </c>
      <c r="I395" s="3" t="s">
        <v>523</v>
      </c>
      <c r="J395" s="3" t="s">
        <v>478</v>
      </c>
      <c r="K395" s="3" t="s">
        <v>479</v>
      </c>
      <c r="O395"/>
      <c r="P395"/>
    </row>
    <row r="396" spans="1:16" x14ac:dyDescent="0.35">
      <c r="A396" s="3" t="s">
        <v>1260</v>
      </c>
      <c r="B396" s="3" t="s">
        <v>1260</v>
      </c>
      <c r="C396" s="3" t="s">
        <v>1261</v>
      </c>
      <c r="D396" s="3" t="s">
        <v>14</v>
      </c>
      <c r="E396" s="3" t="s">
        <v>14</v>
      </c>
      <c r="F396" s="3" t="s">
        <v>58</v>
      </c>
      <c r="G396" s="3" t="s">
        <v>57</v>
      </c>
      <c r="H396" s="3" t="s">
        <v>522</v>
      </c>
      <c r="I396" s="3" t="s">
        <v>523</v>
      </c>
      <c r="J396" s="3" t="s">
        <v>478</v>
      </c>
      <c r="K396" s="3" t="s">
        <v>479</v>
      </c>
      <c r="O396"/>
      <c r="P396"/>
    </row>
    <row r="397" spans="1:16" x14ac:dyDescent="0.35">
      <c r="A397" s="3" t="s">
        <v>1262</v>
      </c>
      <c r="B397" s="3" t="s">
        <v>1262</v>
      </c>
      <c r="C397" s="3" t="s">
        <v>1263</v>
      </c>
      <c r="D397" s="3" t="s">
        <v>671</v>
      </c>
      <c r="E397" s="3" t="s">
        <v>14</v>
      </c>
      <c r="F397" s="3" t="s">
        <v>58</v>
      </c>
      <c r="G397" s="3" t="s">
        <v>57</v>
      </c>
      <c r="H397" s="3" t="s">
        <v>522</v>
      </c>
      <c r="I397" s="3" t="s">
        <v>523</v>
      </c>
      <c r="J397" s="3" t="s">
        <v>478</v>
      </c>
      <c r="K397" s="3" t="s">
        <v>479</v>
      </c>
      <c r="O397"/>
      <c r="P397"/>
    </row>
    <row r="398" spans="1:16" x14ac:dyDescent="0.35">
      <c r="A398" s="3" t="s">
        <v>1264</v>
      </c>
      <c r="B398" s="3" t="s">
        <v>1264</v>
      </c>
      <c r="C398" s="3" t="s">
        <v>1265</v>
      </c>
      <c r="D398" s="3" t="s">
        <v>14</v>
      </c>
      <c r="E398" s="3" t="s">
        <v>14</v>
      </c>
      <c r="F398" s="3" t="s">
        <v>58</v>
      </c>
      <c r="G398" s="3" t="s">
        <v>57</v>
      </c>
      <c r="H398" s="3" t="s">
        <v>522</v>
      </c>
      <c r="I398" s="3" t="s">
        <v>523</v>
      </c>
      <c r="J398" s="3" t="s">
        <v>478</v>
      </c>
      <c r="K398" s="3" t="s">
        <v>479</v>
      </c>
      <c r="O398"/>
      <c r="P398"/>
    </row>
    <row r="399" spans="1:16" x14ac:dyDescent="0.35">
      <c r="A399" s="3" t="s">
        <v>1266</v>
      </c>
      <c r="B399" s="3" t="s">
        <v>1266</v>
      </c>
      <c r="C399" s="3" t="s">
        <v>1267</v>
      </c>
      <c r="D399" s="3" t="s">
        <v>14</v>
      </c>
      <c r="E399" s="3" t="s">
        <v>14</v>
      </c>
      <c r="F399" s="3" t="s">
        <v>58</v>
      </c>
      <c r="G399" s="3" t="s">
        <v>57</v>
      </c>
      <c r="H399" s="3" t="s">
        <v>522</v>
      </c>
      <c r="I399" s="3" t="s">
        <v>523</v>
      </c>
      <c r="J399" s="3" t="s">
        <v>478</v>
      </c>
      <c r="K399" s="3" t="s">
        <v>479</v>
      </c>
      <c r="O399"/>
      <c r="P399"/>
    </row>
    <row r="400" spans="1:16" x14ac:dyDescent="0.35">
      <c r="A400" s="3" t="s">
        <v>1268</v>
      </c>
      <c r="B400" s="3" t="s">
        <v>1268</v>
      </c>
      <c r="C400" s="3" t="s">
        <v>1269</v>
      </c>
      <c r="D400" s="3" t="s">
        <v>14</v>
      </c>
      <c r="E400" s="3" t="s">
        <v>14</v>
      </c>
      <c r="F400" s="3" t="s">
        <v>58</v>
      </c>
      <c r="G400" s="3" t="s">
        <v>57</v>
      </c>
      <c r="H400" s="3" t="s">
        <v>522</v>
      </c>
      <c r="I400" s="3" t="s">
        <v>523</v>
      </c>
      <c r="J400" s="3" t="s">
        <v>478</v>
      </c>
      <c r="K400" s="3" t="s">
        <v>479</v>
      </c>
      <c r="O400"/>
      <c r="P400"/>
    </row>
    <row r="401" spans="1:16" x14ac:dyDescent="0.35">
      <c r="A401" s="3" t="s">
        <v>1270</v>
      </c>
      <c r="B401" s="3" t="s">
        <v>1270</v>
      </c>
      <c r="C401" s="3" t="s">
        <v>1271</v>
      </c>
      <c r="D401" s="3" t="s">
        <v>587</v>
      </c>
      <c r="E401" s="3" t="s">
        <v>14</v>
      </c>
      <c r="F401" s="3" t="s">
        <v>58</v>
      </c>
      <c r="G401" s="3" t="s">
        <v>57</v>
      </c>
      <c r="H401" s="3" t="s">
        <v>522</v>
      </c>
      <c r="I401" s="3" t="s">
        <v>523</v>
      </c>
      <c r="J401" s="3" t="s">
        <v>478</v>
      </c>
      <c r="K401" s="3" t="s">
        <v>479</v>
      </c>
      <c r="O401"/>
      <c r="P401"/>
    </row>
    <row r="402" spans="1:16" x14ac:dyDescent="0.35">
      <c r="A402" s="3" t="s">
        <v>1272</v>
      </c>
      <c r="B402" s="3" t="s">
        <v>1272</v>
      </c>
      <c r="C402" s="3" t="s">
        <v>1273</v>
      </c>
      <c r="D402" s="3" t="s">
        <v>14</v>
      </c>
      <c r="E402" s="3" t="s">
        <v>14</v>
      </c>
      <c r="F402" s="3" t="s">
        <v>58</v>
      </c>
      <c r="G402" s="3" t="s">
        <v>57</v>
      </c>
      <c r="H402" s="3" t="s">
        <v>522</v>
      </c>
      <c r="I402" s="3" t="s">
        <v>523</v>
      </c>
      <c r="J402" s="3" t="s">
        <v>478</v>
      </c>
      <c r="K402" s="3" t="s">
        <v>479</v>
      </c>
      <c r="O402"/>
      <c r="P402"/>
    </row>
    <row r="403" spans="1:16" x14ac:dyDescent="0.35">
      <c r="A403" s="3" t="s">
        <v>1274</v>
      </c>
      <c r="B403" s="3" t="s">
        <v>1274</v>
      </c>
      <c r="C403" s="3" t="s">
        <v>53</v>
      </c>
      <c r="D403" s="3" t="s">
        <v>14</v>
      </c>
      <c r="E403" s="3" t="s">
        <v>14</v>
      </c>
      <c r="F403" s="3" t="s">
        <v>54</v>
      </c>
      <c r="G403" s="3" t="s">
        <v>53</v>
      </c>
      <c r="H403" s="3" t="s">
        <v>76</v>
      </c>
      <c r="I403" s="3" t="s">
        <v>77</v>
      </c>
      <c r="J403" s="3" t="s">
        <v>78</v>
      </c>
      <c r="K403" s="3" t="s">
        <v>79</v>
      </c>
      <c r="O403"/>
      <c r="P403"/>
    </row>
    <row r="404" spans="1:16" x14ac:dyDescent="0.35">
      <c r="A404" s="3" t="s">
        <v>1275</v>
      </c>
      <c r="B404" s="3" t="s">
        <v>1275</v>
      </c>
      <c r="C404" s="3" t="s">
        <v>1276</v>
      </c>
      <c r="D404" s="3" t="s">
        <v>14</v>
      </c>
      <c r="E404" s="3" t="s">
        <v>14</v>
      </c>
      <c r="F404" s="3" t="s">
        <v>65</v>
      </c>
      <c r="G404" s="3" t="s">
        <v>64</v>
      </c>
      <c r="H404" s="3" t="s">
        <v>17</v>
      </c>
      <c r="I404" s="3" t="s">
        <v>18</v>
      </c>
      <c r="J404" s="3" t="s">
        <v>19</v>
      </c>
      <c r="K404" s="3" t="s">
        <v>18</v>
      </c>
      <c r="O404"/>
      <c r="P404"/>
    </row>
    <row r="405" spans="1:16" x14ac:dyDescent="0.35">
      <c r="A405" s="3" t="s">
        <v>1277</v>
      </c>
      <c r="B405" s="3" t="s">
        <v>1277</v>
      </c>
      <c r="C405" s="3" t="s">
        <v>1276</v>
      </c>
      <c r="D405" s="3" t="s">
        <v>14</v>
      </c>
      <c r="E405" s="3" t="s">
        <v>14</v>
      </c>
      <c r="F405" s="3" t="s">
        <v>65</v>
      </c>
      <c r="G405" s="3" t="s">
        <v>64</v>
      </c>
      <c r="H405" s="3" t="s">
        <v>17</v>
      </c>
      <c r="I405" s="3" t="s">
        <v>18</v>
      </c>
      <c r="J405" s="3" t="s">
        <v>19</v>
      </c>
      <c r="K405" s="3" t="s">
        <v>18</v>
      </c>
      <c r="O405"/>
      <c r="P405"/>
    </row>
    <row r="406" spans="1:16" x14ac:dyDescent="0.35">
      <c r="A406" s="3" t="s">
        <v>1278</v>
      </c>
      <c r="B406" s="3" t="s">
        <v>1278</v>
      </c>
      <c r="C406" s="3" t="s">
        <v>1279</v>
      </c>
      <c r="D406" s="3" t="s">
        <v>14</v>
      </c>
      <c r="E406" s="3" t="s">
        <v>14</v>
      </c>
      <c r="F406" s="3" t="s">
        <v>65</v>
      </c>
      <c r="G406" s="3" t="s">
        <v>64</v>
      </c>
      <c r="H406" s="3" t="s">
        <v>17</v>
      </c>
      <c r="I406" s="3" t="s">
        <v>18</v>
      </c>
      <c r="J406" s="3" t="s">
        <v>19</v>
      </c>
      <c r="K406" s="3" t="s">
        <v>18</v>
      </c>
      <c r="O406"/>
      <c r="P406"/>
    </row>
    <row r="407" spans="1:16" x14ac:dyDescent="0.35">
      <c r="A407" s="3" t="s">
        <v>1280</v>
      </c>
      <c r="B407" s="3" t="s">
        <v>1280</v>
      </c>
      <c r="C407" s="3" t="s">
        <v>1276</v>
      </c>
      <c r="D407" s="3" t="s">
        <v>14</v>
      </c>
      <c r="E407" s="3" t="s">
        <v>14</v>
      </c>
      <c r="F407" s="3" t="s">
        <v>65</v>
      </c>
      <c r="G407" s="3" t="s">
        <v>64</v>
      </c>
      <c r="H407" s="3" t="s">
        <v>17</v>
      </c>
      <c r="I407" s="3" t="s">
        <v>18</v>
      </c>
      <c r="J407" s="3" t="s">
        <v>19</v>
      </c>
      <c r="K407" s="3" t="s">
        <v>18</v>
      </c>
      <c r="O407"/>
      <c r="P407"/>
    </row>
    <row r="408" spans="1:16" x14ac:dyDescent="0.35">
      <c r="A408" s="3" t="s">
        <v>1281</v>
      </c>
      <c r="B408" s="3" t="s">
        <v>1281</v>
      </c>
      <c r="C408" s="3" t="s">
        <v>1282</v>
      </c>
      <c r="D408" s="3" t="s">
        <v>14</v>
      </c>
      <c r="E408" s="3" t="s">
        <v>14</v>
      </c>
      <c r="F408" s="3" t="s">
        <v>118</v>
      </c>
      <c r="G408" s="3" t="s">
        <v>1283</v>
      </c>
      <c r="H408" s="3" t="s">
        <v>92</v>
      </c>
      <c r="I408" s="3" t="s">
        <v>93</v>
      </c>
      <c r="J408" s="3" t="s">
        <v>94</v>
      </c>
      <c r="K408" s="3" t="s">
        <v>93</v>
      </c>
      <c r="O408"/>
      <c r="P408"/>
    </row>
    <row r="409" spans="1:16" x14ac:dyDescent="0.35">
      <c r="A409" s="3" t="s">
        <v>1284</v>
      </c>
      <c r="B409" s="3" t="s">
        <v>1284</v>
      </c>
      <c r="C409" s="3" t="s">
        <v>1285</v>
      </c>
      <c r="D409" s="3" t="s">
        <v>14</v>
      </c>
      <c r="E409" s="3" t="s">
        <v>14</v>
      </c>
      <c r="F409" s="3" t="s">
        <v>118</v>
      </c>
      <c r="G409" s="3" t="s">
        <v>1283</v>
      </c>
      <c r="H409" s="3" t="s">
        <v>92</v>
      </c>
      <c r="I409" s="3" t="s">
        <v>93</v>
      </c>
      <c r="J409" s="3" t="s">
        <v>94</v>
      </c>
      <c r="K409" s="3" t="s">
        <v>93</v>
      </c>
      <c r="O409"/>
      <c r="P409"/>
    </row>
    <row r="410" spans="1:16" x14ac:dyDescent="0.35">
      <c r="A410" s="3" t="s">
        <v>1286</v>
      </c>
      <c r="B410" s="3" t="s">
        <v>1286</v>
      </c>
      <c r="C410" s="3" t="s">
        <v>1287</v>
      </c>
      <c r="D410" s="3" t="s">
        <v>14</v>
      </c>
      <c r="E410" s="3" t="s">
        <v>14</v>
      </c>
      <c r="F410" s="3" t="s">
        <v>118</v>
      </c>
      <c r="G410" s="3" t="s">
        <v>1283</v>
      </c>
      <c r="H410" s="3" t="s">
        <v>92</v>
      </c>
      <c r="I410" s="3" t="s">
        <v>93</v>
      </c>
      <c r="J410" s="3" t="s">
        <v>94</v>
      </c>
      <c r="K410" s="3" t="s">
        <v>93</v>
      </c>
      <c r="O410"/>
      <c r="P410"/>
    </row>
    <row r="411" spans="1:16" x14ac:dyDescent="0.35">
      <c r="A411" s="3" t="s">
        <v>1288</v>
      </c>
      <c r="B411" s="3" t="s">
        <v>1288</v>
      </c>
      <c r="C411" s="3" t="s">
        <v>1289</v>
      </c>
      <c r="D411" s="3" t="s">
        <v>14</v>
      </c>
      <c r="E411" s="3" t="s">
        <v>14</v>
      </c>
      <c r="F411" s="3" t="s">
        <v>118</v>
      </c>
      <c r="G411" s="3" t="s">
        <v>1283</v>
      </c>
      <c r="H411" s="3" t="s">
        <v>92</v>
      </c>
      <c r="I411" s="3" t="s">
        <v>93</v>
      </c>
      <c r="J411" s="3" t="s">
        <v>94</v>
      </c>
      <c r="K411" s="3" t="s">
        <v>93</v>
      </c>
      <c r="O411"/>
      <c r="P411"/>
    </row>
    <row r="412" spans="1:16" x14ac:dyDescent="0.35">
      <c r="A412" s="3" t="s">
        <v>1290</v>
      </c>
      <c r="B412" s="3" t="s">
        <v>1290</v>
      </c>
      <c r="C412" s="3" t="s">
        <v>1291</v>
      </c>
      <c r="D412" s="3" t="s">
        <v>14</v>
      </c>
      <c r="E412" s="3" t="s">
        <v>14</v>
      </c>
      <c r="F412" s="3" t="s">
        <v>81</v>
      </c>
      <c r="G412" s="3" t="s">
        <v>80</v>
      </c>
      <c r="H412" s="3" t="s">
        <v>76</v>
      </c>
      <c r="I412" s="3" t="s">
        <v>77</v>
      </c>
      <c r="J412" s="3" t="s">
        <v>78</v>
      </c>
      <c r="K412" s="3" t="s">
        <v>79</v>
      </c>
      <c r="O412"/>
      <c r="P412"/>
    </row>
    <row r="413" spans="1:16" x14ac:dyDescent="0.35">
      <c r="A413" s="3" t="s">
        <v>1292</v>
      </c>
      <c r="B413" s="3" t="s">
        <v>1292</v>
      </c>
      <c r="C413" s="3" t="s">
        <v>1293</v>
      </c>
      <c r="D413" s="3" t="s">
        <v>14</v>
      </c>
      <c r="E413" s="3" t="s">
        <v>14</v>
      </c>
      <c r="F413" s="3" t="s">
        <v>73</v>
      </c>
      <c r="G413" s="3" t="s">
        <v>72</v>
      </c>
      <c r="H413" s="3" t="s">
        <v>17</v>
      </c>
      <c r="I413" s="3" t="s">
        <v>18</v>
      </c>
      <c r="J413" s="3" t="s">
        <v>19</v>
      </c>
      <c r="K413" s="3" t="s">
        <v>18</v>
      </c>
      <c r="O413"/>
      <c r="P413"/>
    </row>
    <row r="414" spans="1:16" x14ac:dyDescent="0.35">
      <c r="A414" s="3" t="s">
        <v>1294</v>
      </c>
      <c r="B414" s="3" t="s">
        <v>1294</v>
      </c>
      <c r="C414" s="3" t="s">
        <v>1295</v>
      </c>
      <c r="D414" s="3" t="s">
        <v>14</v>
      </c>
      <c r="E414" s="3" t="s">
        <v>14</v>
      </c>
      <c r="F414" s="3" t="s">
        <v>73</v>
      </c>
      <c r="G414" s="3" t="s">
        <v>72</v>
      </c>
      <c r="H414" s="3" t="s">
        <v>17</v>
      </c>
      <c r="I414" s="3" t="s">
        <v>18</v>
      </c>
      <c r="J414" s="3" t="s">
        <v>19</v>
      </c>
      <c r="K414" s="3" t="s">
        <v>18</v>
      </c>
      <c r="O414"/>
      <c r="P414"/>
    </row>
    <row r="415" spans="1:16" x14ac:dyDescent="0.35">
      <c r="A415" s="3" t="s">
        <v>1296</v>
      </c>
      <c r="B415" s="3" t="s">
        <v>1296</v>
      </c>
      <c r="C415" s="3" t="s">
        <v>1297</v>
      </c>
      <c r="D415" s="3" t="s">
        <v>14</v>
      </c>
      <c r="E415" s="3" t="s">
        <v>14</v>
      </c>
      <c r="F415" s="3" t="s">
        <v>73</v>
      </c>
      <c r="G415" s="3" t="s">
        <v>72</v>
      </c>
      <c r="H415" s="3" t="s">
        <v>17</v>
      </c>
      <c r="I415" s="3" t="s">
        <v>18</v>
      </c>
      <c r="J415" s="3" t="s">
        <v>19</v>
      </c>
      <c r="K415" s="3" t="s">
        <v>18</v>
      </c>
      <c r="O415"/>
      <c r="P415"/>
    </row>
    <row r="416" spans="1:16" x14ac:dyDescent="0.35">
      <c r="A416" s="3" t="s">
        <v>1298</v>
      </c>
      <c r="B416" s="3" t="s">
        <v>1298</v>
      </c>
      <c r="C416" s="3" t="s">
        <v>1299</v>
      </c>
      <c r="D416" s="3" t="s">
        <v>14</v>
      </c>
      <c r="E416" s="3" t="s">
        <v>14</v>
      </c>
      <c r="F416" s="3" t="s">
        <v>73</v>
      </c>
      <c r="G416" s="3" t="s">
        <v>72</v>
      </c>
      <c r="H416" s="3" t="s">
        <v>17</v>
      </c>
      <c r="I416" s="3" t="s">
        <v>18</v>
      </c>
      <c r="J416" s="3" t="s">
        <v>19</v>
      </c>
      <c r="K416" s="3" t="s">
        <v>18</v>
      </c>
      <c r="O416"/>
      <c r="P416"/>
    </row>
    <row r="417" spans="1:16" x14ac:dyDescent="0.35">
      <c r="A417" s="3" t="s">
        <v>1300</v>
      </c>
      <c r="B417" s="3" t="s">
        <v>1300</v>
      </c>
      <c r="C417" s="3" t="s">
        <v>1301</v>
      </c>
      <c r="D417" s="3" t="s">
        <v>14</v>
      </c>
      <c r="E417" s="3" t="s">
        <v>14</v>
      </c>
      <c r="F417" s="3" t="s">
        <v>73</v>
      </c>
      <c r="G417" s="3" t="s">
        <v>72</v>
      </c>
      <c r="H417" s="3" t="s">
        <v>17</v>
      </c>
      <c r="I417" s="3" t="s">
        <v>18</v>
      </c>
      <c r="J417" s="3" t="s">
        <v>19</v>
      </c>
      <c r="K417" s="3" t="s">
        <v>18</v>
      </c>
      <c r="O417"/>
      <c r="P417"/>
    </row>
    <row r="418" spans="1:16" x14ac:dyDescent="0.35">
      <c r="A418" s="3" t="s">
        <v>1302</v>
      </c>
      <c r="B418" s="3" t="s">
        <v>1302</v>
      </c>
      <c r="C418" s="3" t="s">
        <v>1303</v>
      </c>
      <c r="D418" s="3" t="s">
        <v>14</v>
      </c>
      <c r="E418" s="3" t="s">
        <v>14</v>
      </c>
      <c r="F418" s="3" t="s">
        <v>73</v>
      </c>
      <c r="G418" s="3" t="s">
        <v>72</v>
      </c>
      <c r="H418" s="3" t="s">
        <v>17</v>
      </c>
      <c r="I418" s="3" t="s">
        <v>18</v>
      </c>
      <c r="J418" s="3" t="s">
        <v>19</v>
      </c>
      <c r="K418" s="3" t="s">
        <v>18</v>
      </c>
      <c r="O418"/>
      <c r="P418"/>
    </row>
    <row r="419" spans="1:16" x14ac:dyDescent="0.35">
      <c r="A419" s="3" t="s">
        <v>1304</v>
      </c>
      <c r="B419" s="3" t="s">
        <v>1304</v>
      </c>
      <c r="C419" s="3" t="s">
        <v>1305</v>
      </c>
      <c r="D419" s="3" t="s">
        <v>14</v>
      </c>
      <c r="E419" s="3" t="s">
        <v>14</v>
      </c>
      <c r="F419" s="3" t="s">
        <v>73</v>
      </c>
      <c r="G419" s="3" t="s">
        <v>72</v>
      </c>
      <c r="H419" s="3" t="s">
        <v>17</v>
      </c>
      <c r="I419" s="3" t="s">
        <v>18</v>
      </c>
      <c r="J419" s="3" t="s">
        <v>19</v>
      </c>
      <c r="K419" s="3" t="s">
        <v>18</v>
      </c>
      <c r="O419"/>
      <c r="P419"/>
    </row>
    <row r="420" spans="1:16" x14ac:dyDescent="0.35">
      <c r="A420" s="3" t="s">
        <v>1306</v>
      </c>
      <c r="B420" s="3" t="s">
        <v>1306</v>
      </c>
      <c r="C420" s="3" t="s">
        <v>1307</v>
      </c>
      <c r="D420" s="3" t="s">
        <v>14</v>
      </c>
      <c r="E420" s="3" t="s">
        <v>14</v>
      </c>
      <c r="F420" s="3" t="s">
        <v>73</v>
      </c>
      <c r="G420" s="3" t="s">
        <v>72</v>
      </c>
      <c r="H420" s="3" t="s">
        <v>17</v>
      </c>
      <c r="I420" s="3" t="s">
        <v>18</v>
      </c>
      <c r="J420" s="3" t="s">
        <v>19</v>
      </c>
      <c r="K420" s="3" t="s">
        <v>18</v>
      </c>
      <c r="O420"/>
      <c r="P420"/>
    </row>
    <row r="421" spans="1:16" x14ac:dyDescent="0.35">
      <c r="A421" s="3" t="s">
        <v>1308</v>
      </c>
      <c r="B421" s="3" t="s">
        <v>1308</v>
      </c>
      <c r="C421" s="3" t="s">
        <v>1309</v>
      </c>
      <c r="D421" s="3" t="s">
        <v>14</v>
      </c>
      <c r="E421" s="3" t="s">
        <v>14</v>
      </c>
      <c r="F421" s="3" t="s">
        <v>73</v>
      </c>
      <c r="G421" s="3" t="s">
        <v>72</v>
      </c>
      <c r="H421" s="3" t="s">
        <v>17</v>
      </c>
      <c r="I421" s="3" t="s">
        <v>18</v>
      </c>
      <c r="J421" s="3" t="s">
        <v>19</v>
      </c>
      <c r="K421" s="3" t="s">
        <v>18</v>
      </c>
      <c r="O421"/>
      <c r="P421"/>
    </row>
    <row r="422" spans="1:16" x14ac:dyDescent="0.35">
      <c r="A422" s="3" t="s">
        <v>1310</v>
      </c>
      <c r="B422" s="3" t="s">
        <v>1310</v>
      </c>
      <c r="C422" s="3" t="s">
        <v>1311</v>
      </c>
      <c r="D422" s="3" t="s">
        <v>14</v>
      </c>
      <c r="E422" s="3" t="s">
        <v>14</v>
      </c>
      <c r="F422" s="3" t="s">
        <v>88</v>
      </c>
      <c r="G422" s="3" t="s">
        <v>87</v>
      </c>
      <c r="H422" s="3" t="s">
        <v>92</v>
      </c>
      <c r="I422" s="3" t="s">
        <v>93</v>
      </c>
      <c r="J422" s="3" t="s">
        <v>94</v>
      </c>
      <c r="K422" s="3" t="s">
        <v>93</v>
      </c>
      <c r="O422"/>
      <c r="P422"/>
    </row>
    <row r="423" spans="1:16" x14ac:dyDescent="0.35">
      <c r="A423" s="3" t="s">
        <v>1312</v>
      </c>
      <c r="B423" s="3" t="s">
        <v>1312</v>
      </c>
      <c r="C423" s="3" t="s">
        <v>1313</v>
      </c>
      <c r="D423" s="3" t="s">
        <v>14</v>
      </c>
      <c r="E423" s="3" t="s">
        <v>14</v>
      </c>
      <c r="F423" s="3" t="s">
        <v>88</v>
      </c>
      <c r="G423" s="3" t="s">
        <v>87</v>
      </c>
      <c r="H423" s="3" t="s">
        <v>92</v>
      </c>
      <c r="I423" s="3" t="s">
        <v>93</v>
      </c>
      <c r="J423" s="3" t="s">
        <v>94</v>
      </c>
      <c r="K423" s="3" t="s">
        <v>93</v>
      </c>
      <c r="O423"/>
      <c r="P423"/>
    </row>
    <row r="424" spans="1:16" x14ac:dyDescent="0.35">
      <c r="A424" s="3" t="s">
        <v>1314</v>
      </c>
      <c r="B424" s="3" t="s">
        <v>1314</v>
      </c>
      <c r="C424" s="3" t="s">
        <v>1313</v>
      </c>
      <c r="D424" s="3" t="s">
        <v>14</v>
      </c>
      <c r="E424" s="3" t="s">
        <v>14</v>
      </c>
      <c r="F424" s="3" t="s">
        <v>88</v>
      </c>
      <c r="G424" s="3" t="s">
        <v>87</v>
      </c>
      <c r="H424" s="3" t="s">
        <v>92</v>
      </c>
      <c r="I424" s="3" t="s">
        <v>93</v>
      </c>
      <c r="J424" s="3" t="s">
        <v>94</v>
      </c>
      <c r="K424" s="3" t="s">
        <v>93</v>
      </c>
      <c r="O424"/>
      <c r="P424"/>
    </row>
    <row r="425" spans="1:16" x14ac:dyDescent="0.35">
      <c r="A425" s="3" t="s">
        <v>1315</v>
      </c>
      <c r="B425" s="3" t="s">
        <v>1315</v>
      </c>
      <c r="C425" s="3" t="s">
        <v>1316</v>
      </c>
      <c r="D425" s="3" t="s">
        <v>14</v>
      </c>
      <c r="E425" s="3" t="s">
        <v>14</v>
      </c>
      <c r="F425" s="3" t="s">
        <v>88</v>
      </c>
      <c r="G425" s="3" t="s">
        <v>87</v>
      </c>
      <c r="H425" s="3" t="s">
        <v>92</v>
      </c>
      <c r="I425" s="3" t="s">
        <v>93</v>
      </c>
      <c r="J425" s="3" t="s">
        <v>94</v>
      </c>
      <c r="K425" s="3" t="s">
        <v>93</v>
      </c>
      <c r="O425"/>
      <c r="P425"/>
    </row>
    <row r="426" spans="1:16" x14ac:dyDescent="0.35">
      <c r="A426" s="3" t="s">
        <v>1317</v>
      </c>
      <c r="B426" s="3" t="s">
        <v>1317</v>
      </c>
      <c r="C426" s="3" t="s">
        <v>1318</v>
      </c>
      <c r="D426" s="3" t="s">
        <v>14</v>
      </c>
      <c r="E426" s="3" t="s">
        <v>14</v>
      </c>
      <c r="F426" s="3" t="s">
        <v>88</v>
      </c>
      <c r="G426" s="3" t="s">
        <v>87</v>
      </c>
      <c r="H426" s="3" t="s">
        <v>92</v>
      </c>
      <c r="I426" s="3" t="s">
        <v>93</v>
      </c>
      <c r="J426" s="3" t="s">
        <v>94</v>
      </c>
      <c r="K426" s="3" t="s">
        <v>93</v>
      </c>
      <c r="O426"/>
      <c r="P426"/>
    </row>
    <row r="427" spans="1:16" x14ac:dyDescent="0.35">
      <c r="A427" s="3" t="s">
        <v>1319</v>
      </c>
      <c r="B427" s="3" t="s">
        <v>1319</v>
      </c>
      <c r="C427" s="3" t="s">
        <v>1320</v>
      </c>
      <c r="D427" s="3" t="s">
        <v>14</v>
      </c>
      <c r="E427" s="3" t="s">
        <v>14</v>
      </c>
      <c r="F427" s="3" t="s">
        <v>88</v>
      </c>
      <c r="G427" s="3" t="s">
        <v>87</v>
      </c>
      <c r="H427" s="3" t="s">
        <v>92</v>
      </c>
      <c r="I427" s="3" t="s">
        <v>93</v>
      </c>
      <c r="J427" s="3" t="s">
        <v>94</v>
      </c>
      <c r="K427" s="3" t="s">
        <v>93</v>
      </c>
      <c r="O427"/>
      <c r="P427"/>
    </row>
    <row r="428" spans="1:16" x14ac:dyDescent="0.35">
      <c r="A428" s="3" t="s">
        <v>1321</v>
      </c>
      <c r="B428" s="3" t="s">
        <v>1321</v>
      </c>
      <c r="C428" s="3" t="s">
        <v>1322</v>
      </c>
      <c r="D428" s="3" t="s">
        <v>14</v>
      </c>
      <c r="E428" s="3" t="s">
        <v>14</v>
      </c>
      <c r="F428" s="3" t="s">
        <v>88</v>
      </c>
      <c r="G428" s="3" t="s">
        <v>87</v>
      </c>
      <c r="H428" s="3" t="s">
        <v>92</v>
      </c>
      <c r="I428" s="3" t="s">
        <v>93</v>
      </c>
      <c r="J428" s="3" t="s">
        <v>94</v>
      </c>
      <c r="K428" s="3" t="s">
        <v>93</v>
      </c>
      <c r="O428"/>
      <c r="P428"/>
    </row>
    <row r="429" spans="1:16" x14ac:dyDescent="0.35">
      <c r="A429" s="3" t="s">
        <v>1323</v>
      </c>
      <c r="B429" s="3" t="s">
        <v>1323</v>
      </c>
      <c r="C429" s="3" t="s">
        <v>1324</v>
      </c>
      <c r="D429" s="3" t="s">
        <v>14</v>
      </c>
      <c r="E429" s="3" t="s">
        <v>14</v>
      </c>
      <c r="F429" s="3" t="s">
        <v>88</v>
      </c>
      <c r="G429" s="3" t="s">
        <v>87</v>
      </c>
      <c r="H429" s="3" t="s">
        <v>92</v>
      </c>
      <c r="I429" s="3" t="s">
        <v>93</v>
      </c>
      <c r="J429" s="3" t="s">
        <v>94</v>
      </c>
      <c r="K429" s="3" t="s">
        <v>93</v>
      </c>
      <c r="O429"/>
      <c r="P429"/>
    </row>
    <row r="430" spans="1:16" x14ac:dyDescent="0.35">
      <c r="A430" s="3" t="s">
        <v>1325</v>
      </c>
      <c r="B430" s="3" t="s">
        <v>1312</v>
      </c>
      <c r="C430" s="3" t="s">
        <v>1313</v>
      </c>
      <c r="D430" s="3" t="s">
        <v>14</v>
      </c>
      <c r="E430" s="3" t="s">
        <v>14</v>
      </c>
      <c r="F430" s="3" t="s">
        <v>88</v>
      </c>
      <c r="G430" s="3" t="s">
        <v>87</v>
      </c>
      <c r="H430" s="3" t="s">
        <v>92</v>
      </c>
      <c r="I430" s="3" t="s">
        <v>93</v>
      </c>
      <c r="J430" s="3" t="s">
        <v>94</v>
      </c>
      <c r="K430" s="3" t="s">
        <v>93</v>
      </c>
      <c r="O430"/>
      <c r="P430"/>
    </row>
    <row r="431" spans="1:16" x14ac:dyDescent="0.35">
      <c r="A431" s="3" t="s">
        <v>1326</v>
      </c>
      <c r="B431" s="3" t="s">
        <v>1326</v>
      </c>
      <c r="C431" s="3" t="s">
        <v>1327</v>
      </c>
      <c r="D431" s="3" t="s">
        <v>14</v>
      </c>
      <c r="E431" s="3" t="s">
        <v>14</v>
      </c>
      <c r="F431" s="3" t="s">
        <v>144</v>
      </c>
      <c r="G431" s="3" t="s">
        <v>143</v>
      </c>
      <c r="H431" s="3" t="s">
        <v>133</v>
      </c>
      <c r="I431" s="3" t="s">
        <v>134</v>
      </c>
      <c r="J431" s="3" t="s">
        <v>21</v>
      </c>
      <c r="K431" s="3" t="s">
        <v>134</v>
      </c>
      <c r="O431"/>
      <c r="P431"/>
    </row>
    <row r="432" spans="1:16" x14ac:dyDescent="0.35">
      <c r="A432" s="3" t="s">
        <v>1328</v>
      </c>
      <c r="B432" s="3" t="s">
        <v>1328</v>
      </c>
      <c r="C432" s="3" t="s">
        <v>1329</v>
      </c>
      <c r="D432" s="3" t="s">
        <v>14</v>
      </c>
      <c r="E432" s="3" t="s">
        <v>14</v>
      </c>
      <c r="F432" s="3" t="s">
        <v>144</v>
      </c>
      <c r="G432" s="3" t="s">
        <v>143</v>
      </c>
      <c r="H432" s="3" t="s">
        <v>133</v>
      </c>
      <c r="I432" s="3" t="s">
        <v>134</v>
      </c>
      <c r="J432" s="3" t="s">
        <v>21</v>
      </c>
      <c r="K432" s="3" t="s">
        <v>134</v>
      </c>
      <c r="O432"/>
      <c r="P432"/>
    </row>
    <row r="433" spans="1:16" x14ac:dyDescent="0.35">
      <c r="A433" s="3" t="s">
        <v>1330</v>
      </c>
      <c r="B433" s="3" t="s">
        <v>1330</v>
      </c>
      <c r="C433" s="3" t="s">
        <v>1331</v>
      </c>
      <c r="D433" s="3" t="s">
        <v>14</v>
      </c>
      <c r="E433" s="3" t="s">
        <v>14</v>
      </c>
      <c r="F433" s="3" t="s">
        <v>144</v>
      </c>
      <c r="G433" s="3" t="s">
        <v>143</v>
      </c>
      <c r="H433" s="3" t="s">
        <v>133</v>
      </c>
      <c r="I433" s="3" t="s">
        <v>134</v>
      </c>
      <c r="J433" s="3" t="s">
        <v>21</v>
      </c>
      <c r="K433" s="3" t="s">
        <v>134</v>
      </c>
      <c r="O433"/>
      <c r="P433"/>
    </row>
    <row r="434" spans="1:16" x14ac:dyDescent="0.35">
      <c r="A434" s="3" t="s">
        <v>1332</v>
      </c>
      <c r="B434" s="3" t="s">
        <v>1332</v>
      </c>
      <c r="C434" s="3" t="s">
        <v>1333</v>
      </c>
      <c r="D434" s="3" t="s">
        <v>14</v>
      </c>
      <c r="E434" s="3" t="s">
        <v>14</v>
      </c>
      <c r="F434" s="3" t="s">
        <v>140</v>
      </c>
      <c r="G434" s="3" t="s">
        <v>139</v>
      </c>
      <c r="H434" s="3" t="s">
        <v>92</v>
      </c>
      <c r="I434" s="3" t="s">
        <v>93</v>
      </c>
      <c r="J434" s="3" t="s">
        <v>94</v>
      </c>
      <c r="K434" s="3" t="s">
        <v>93</v>
      </c>
      <c r="O434"/>
      <c r="P434"/>
    </row>
    <row r="435" spans="1:16" x14ac:dyDescent="0.35">
      <c r="A435" s="3" t="s">
        <v>1334</v>
      </c>
      <c r="B435" s="3" t="s">
        <v>1334</v>
      </c>
      <c r="C435" s="3" t="s">
        <v>1335</v>
      </c>
      <c r="D435" s="3" t="s">
        <v>14</v>
      </c>
      <c r="E435" s="3" t="s">
        <v>14</v>
      </c>
      <c r="F435" s="3" t="s">
        <v>140</v>
      </c>
      <c r="G435" s="3" t="s">
        <v>139</v>
      </c>
      <c r="H435" s="3" t="s">
        <v>92</v>
      </c>
      <c r="I435" s="3" t="s">
        <v>93</v>
      </c>
      <c r="J435" s="3" t="s">
        <v>94</v>
      </c>
      <c r="K435" s="3" t="s">
        <v>93</v>
      </c>
      <c r="O435"/>
      <c r="P435"/>
    </row>
    <row r="436" spans="1:16" x14ac:dyDescent="0.35">
      <c r="A436" s="3" t="s">
        <v>1336</v>
      </c>
      <c r="B436" s="3" t="s">
        <v>1336</v>
      </c>
      <c r="C436" s="3" t="s">
        <v>1337</v>
      </c>
      <c r="D436" s="3" t="s">
        <v>14</v>
      </c>
      <c r="E436" s="3" t="s">
        <v>14</v>
      </c>
      <c r="F436" s="3" t="s">
        <v>140</v>
      </c>
      <c r="G436" s="3" t="s">
        <v>139</v>
      </c>
      <c r="H436" s="3" t="s">
        <v>92</v>
      </c>
      <c r="I436" s="3" t="s">
        <v>93</v>
      </c>
      <c r="J436" s="3" t="s">
        <v>94</v>
      </c>
      <c r="K436" s="3" t="s">
        <v>93</v>
      </c>
      <c r="O436"/>
      <c r="P436"/>
    </row>
    <row r="437" spans="1:16" x14ac:dyDescent="0.35">
      <c r="A437" s="3" t="s">
        <v>1338</v>
      </c>
      <c r="B437" s="3" t="s">
        <v>1338</v>
      </c>
      <c r="C437" s="3" t="s">
        <v>1339</v>
      </c>
      <c r="D437" s="3" t="s">
        <v>14</v>
      </c>
      <c r="E437" s="3" t="s">
        <v>14</v>
      </c>
      <c r="F437" s="3" t="s">
        <v>140</v>
      </c>
      <c r="G437" s="3" t="s">
        <v>139</v>
      </c>
      <c r="H437" s="3" t="s">
        <v>92</v>
      </c>
      <c r="I437" s="3" t="s">
        <v>93</v>
      </c>
      <c r="J437" s="3" t="s">
        <v>94</v>
      </c>
      <c r="K437" s="3" t="s">
        <v>93</v>
      </c>
      <c r="O437"/>
      <c r="P437"/>
    </row>
    <row r="438" spans="1:16" x14ac:dyDescent="0.35">
      <c r="A438" s="3" t="s">
        <v>1340</v>
      </c>
      <c r="B438" s="3" t="s">
        <v>1340</v>
      </c>
      <c r="C438" s="3" t="s">
        <v>1341</v>
      </c>
      <c r="D438" s="3" t="s">
        <v>14</v>
      </c>
      <c r="E438" s="3" t="s">
        <v>14</v>
      </c>
      <c r="F438" s="3" t="s">
        <v>140</v>
      </c>
      <c r="G438" s="3" t="s">
        <v>139</v>
      </c>
      <c r="H438" s="3" t="s">
        <v>92</v>
      </c>
      <c r="I438" s="3" t="s">
        <v>93</v>
      </c>
      <c r="J438" s="3" t="s">
        <v>94</v>
      </c>
      <c r="K438" s="3" t="s">
        <v>93</v>
      </c>
      <c r="O438"/>
      <c r="P438"/>
    </row>
    <row r="439" spans="1:16" x14ac:dyDescent="0.35">
      <c r="A439" s="3" t="s">
        <v>1342</v>
      </c>
      <c r="B439" s="3" t="s">
        <v>1342</v>
      </c>
      <c r="C439" s="3" t="s">
        <v>68</v>
      </c>
      <c r="D439" s="3" t="s">
        <v>14</v>
      </c>
      <c r="E439" s="3" t="s">
        <v>14</v>
      </c>
      <c r="F439" s="3" t="s">
        <v>69</v>
      </c>
      <c r="G439" s="3" t="s">
        <v>68</v>
      </c>
      <c r="H439" s="3" t="s">
        <v>17</v>
      </c>
      <c r="I439" s="3" t="s">
        <v>18</v>
      </c>
      <c r="J439" s="3" t="s">
        <v>19</v>
      </c>
      <c r="K439" s="3" t="s">
        <v>18</v>
      </c>
      <c r="O439"/>
      <c r="P439"/>
    </row>
    <row r="440" spans="1:16" x14ac:dyDescent="0.35">
      <c r="A440" s="3" t="s">
        <v>1343</v>
      </c>
      <c r="B440" s="3" t="s">
        <v>1343</v>
      </c>
      <c r="C440" s="3" t="s">
        <v>1344</v>
      </c>
      <c r="D440" s="3" t="s">
        <v>14</v>
      </c>
      <c r="E440" s="3" t="s">
        <v>14</v>
      </c>
      <c r="F440" s="3" t="s">
        <v>152</v>
      </c>
      <c r="G440" s="3" t="s">
        <v>151</v>
      </c>
      <c r="H440" s="3" t="s">
        <v>133</v>
      </c>
      <c r="I440" s="3" t="s">
        <v>134</v>
      </c>
      <c r="J440" s="3" t="s">
        <v>21</v>
      </c>
      <c r="K440" s="3" t="s">
        <v>134</v>
      </c>
      <c r="O440"/>
      <c r="P440"/>
    </row>
    <row r="441" spans="1:16" x14ac:dyDescent="0.35">
      <c r="A441" s="3" t="s">
        <v>1345</v>
      </c>
      <c r="B441" s="3" t="s">
        <v>1345</v>
      </c>
      <c r="C441" s="3" t="s">
        <v>1346</v>
      </c>
      <c r="D441" s="3" t="s">
        <v>14</v>
      </c>
      <c r="E441" s="3" t="s">
        <v>14</v>
      </c>
      <c r="F441" s="3" t="s">
        <v>152</v>
      </c>
      <c r="G441" s="3" t="s">
        <v>151</v>
      </c>
      <c r="H441" s="3" t="s">
        <v>133</v>
      </c>
      <c r="I441" s="3" t="s">
        <v>134</v>
      </c>
      <c r="J441" s="3" t="s">
        <v>21</v>
      </c>
      <c r="K441" s="3" t="s">
        <v>134</v>
      </c>
      <c r="O441"/>
      <c r="P441"/>
    </row>
    <row r="442" spans="1:16" x14ac:dyDescent="0.35">
      <c r="A442" s="3" t="s">
        <v>1347</v>
      </c>
      <c r="B442" s="3" t="s">
        <v>1347</v>
      </c>
      <c r="C442" s="3" t="s">
        <v>1348</v>
      </c>
      <c r="D442" s="3" t="s">
        <v>14</v>
      </c>
      <c r="E442" s="3" t="s">
        <v>14</v>
      </c>
      <c r="F442" s="3" t="s">
        <v>100</v>
      </c>
      <c r="G442" s="3" t="s">
        <v>99</v>
      </c>
      <c r="H442" s="3" t="s">
        <v>133</v>
      </c>
      <c r="I442" s="3" t="s">
        <v>134</v>
      </c>
      <c r="J442" s="3" t="s">
        <v>21</v>
      </c>
      <c r="K442" s="3" t="s">
        <v>134</v>
      </c>
      <c r="O442"/>
      <c r="P442"/>
    </row>
    <row r="443" spans="1:16" x14ac:dyDescent="0.35">
      <c r="A443" s="3" t="s">
        <v>1349</v>
      </c>
      <c r="B443" s="3" t="s">
        <v>1349</v>
      </c>
      <c r="C443" s="3" t="s">
        <v>103</v>
      </c>
      <c r="D443" s="3" t="s">
        <v>14</v>
      </c>
      <c r="E443" s="3" t="s">
        <v>14</v>
      </c>
      <c r="F443" s="3" t="s">
        <v>104</v>
      </c>
      <c r="G443" s="3" t="s">
        <v>103</v>
      </c>
      <c r="H443" s="3" t="s">
        <v>76</v>
      </c>
      <c r="I443" s="3" t="s">
        <v>77</v>
      </c>
      <c r="J443" s="3" t="s">
        <v>78</v>
      </c>
      <c r="K443" s="3" t="s">
        <v>79</v>
      </c>
      <c r="O443"/>
      <c r="P443"/>
    </row>
    <row r="444" spans="1:16" x14ac:dyDescent="0.35">
      <c r="A444" s="3" t="s">
        <v>1350</v>
      </c>
      <c r="B444" s="3" t="s">
        <v>1350</v>
      </c>
      <c r="C444" s="3" t="s">
        <v>1351</v>
      </c>
      <c r="D444" s="3" t="s">
        <v>14</v>
      </c>
      <c r="E444" s="3" t="s">
        <v>14</v>
      </c>
      <c r="F444" s="3" t="s">
        <v>136</v>
      </c>
      <c r="G444" s="3" t="s">
        <v>135</v>
      </c>
      <c r="H444" s="3" t="s">
        <v>17</v>
      </c>
      <c r="I444" s="3" t="s">
        <v>18</v>
      </c>
      <c r="J444" s="3" t="s">
        <v>19</v>
      </c>
      <c r="K444" s="3" t="s">
        <v>18</v>
      </c>
      <c r="O444"/>
      <c r="P444"/>
    </row>
    <row r="445" spans="1:16" x14ac:dyDescent="0.35">
      <c r="A445" s="3" t="s">
        <v>1352</v>
      </c>
      <c r="B445" s="3" t="s">
        <v>1352</v>
      </c>
      <c r="C445" s="3" t="s">
        <v>1353</v>
      </c>
      <c r="D445" s="3" t="s">
        <v>14</v>
      </c>
      <c r="E445" s="3" t="s">
        <v>14</v>
      </c>
      <c r="F445" s="3" t="s">
        <v>114</v>
      </c>
      <c r="G445" s="3" t="s">
        <v>113</v>
      </c>
      <c r="H445" s="3" t="s">
        <v>200</v>
      </c>
      <c r="I445" s="3" t="s">
        <v>201</v>
      </c>
      <c r="J445" s="3" t="s">
        <v>202</v>
      </c>
      <c r="K445" s="3" t="s">
        <v>201</v>
      </c>
      <c r="O445"/>
      <c r="P445"/>
    </row>
    <row r="446" spans="1:16" x14ac:dyDescent="0.35">
      <c r="A446" s="3" t="s">
        <v>1354</v>
      </c>
      <c r="B446" s="3" t="s">
        <v>1354</v>
      </c>
      <c r="C446" s="3" t="s">
        <v>1355</v>
      </c>
      <c r="D446" s="3" t="s">
        <v>14</v>
      </c>
      <c r="E446" s="3" t="s">
        <v>14</v>
      </c>
      <c r="F446" s="3" t="s">
        <v>114</v>
      </c>
      <c r="G446" s="3" t="s">
        <v>113</v>
      </c>
      <c r="H446" s="3" t="s">
        <v>200</v>
      </c>
      <c r="I446" s="3" t="s">
        <v>201</v>
      </c>
      <c r="J446" s="3" t="s">
        <v>202</v>
      </c>
      <c r="K446" s="3" t="s">
        <v>201</v>
      </c>
      <c r="O446"/>
      <c r="P446"/>
    </row>
    <row r="447" spans="1:16" x14ac:dyDescent="0.35">
      <c r="A447" s="3" t="s">
        <v>1356</v>
      </c>
      <c r="B447" s="3" t="s">
        <v>1356</v>
      </c>
      <c r="C447" s="3" t="s">
        <v>1357</v>
      </c>
      <c r="D447" s="3" t="s">
        <v>14</v>
      </c>
      <c r="E447" s="3" t="s">
        <v>14</v>
      </c>
      <c r="F447" s="3" t="s">
        <v>114</v>
      </c>
      <c r="G447" s="3" t="s">
        <v>113</v>
      </c>
      <c r="H447" s="3" t="s">
        <v>200</v>
      </c>
      <c r="I447" s="3" t="s">
        <v>201</v>
      </c>
      <c r="J447" s="3" t="s">
        <v>202</v>
      </c>
      <c r="K447" s="3" t="s">
        <v>201</v>
      </c>
      <c r="O447"/>
      <c r="P447"/>
    </row>
    <row r="448" spans="1:16" x14ac:dyDescent="0.35">
      <c r="A448" s="3" t="s">
        <v>1358</v>
      </c>
      <c r="B448" s="3" t="s">
        <v>1358</v>
      </c>
      <c r="C448" s="3" t="s">
        <v>1359</v>
      </c>
      <c r="D448" s="3" t="s">
        <v>14</v>
      </c>
      <c r="E448" s="3" t="s">
        <v>14</v>
      </c>
      <c r="F448" s="3" t="s">
        <v>114</v>
      </c>
      <c r="G448" s="3" t="s">
        <v>113</v>
      </c>
      <c r="H448" s="3" t="s">
        <v>200</v>
      </c>
      <c r="I448" s="3" t="s">
        <v>201</v>
      </c>
      <c r="J448" s="3" t="s">
        <v>202</v>
      </c>
      <c r="K448" s="3" t="s">
        <v>201</v>
      </c>
      <c r="O448"/>
      <c r="P448"/>
    </row>
    <row r="449" spans="1:16" x14ac:dyDescent="0.35">
      <c r="A449" s="3" t="s">
        <v>1360</v>
      </c>
      <c r="B449" s="3" t="s">
        <v>1360</v>
      </c>
      <c r="C449" s="3" t="s">
        <v>1361</v>
      </c>
      <c r="D449" s="3" t="s">
        <v>14</v>
      </c>
      <c r="E449" s="3" t="s">
        <v>14</v>
      </c>
      <c r="F449" s="3" t="s">
        <v>114</v>
      </c>
      <c r="G449" s="3" t="s">
        <v>113</v>
      </c>
      <c r="H449" s="3" t="s">
        <v>200</v>
      </c>
      <c r="I449" s="3" t="s">
        <v>201</v>
      </c>
      <c r="J449" s="3" t="s">
        <v>202</v>
      </c>
      <c r="K449" s="3" t="s">
        <v>201</v>
      </c>
      <c r="O449"/>
      <c r="P449"/>
    </row>
    <row r="450" spans="1:16" x14ac:dyDescent="0.35">
      <c r="A450" s="3" t="s">
        <v>1362</v>
      </c>
      <c r="B450" s="3" t="s">
        <v>1362</v>
      </c>
      <c r="C450" s="3" t="s">
        <v>1363</v>
      </c>
      <c r="D450" s="3" t="s">
        <v>14</v>
      </c>
      <c r="E450" s="3" t="s">
        <v>14</v>
      </c>
      <c r="F450" s="3" t="s">
        <v>114</v>
      </c>
      <c r="G450" s="3" t="s">
        <v>113</v>
      </c>
      <c r="H450" s="3" t="s">
        <v>200</v>
      </c>
      <c r="I450" s="3" t="s">
        <v>201</v>
      </c>
      <c r="J450" s="3" t="s">
        <v>202</v>
      </c>
      <c r="K450" s="3" t="s">
        <v>201</v>
      </c>
      <c r="O450"/>
      <c r="P450"/>
    </row>
    <row r="451" spans="1:16" x14ac:dyDescent="0.35">
      <c r="A451" s="3" t="s">
        <v>1364</v>
      </c>
      <c r="B451" s="3" t="s">
        <v>1364</v>
      </c>
      <c r="C451" s="3" t="s">
        <v>1365</v>
      </c>
      <c r="D451" s="3" t="s">
        <v>14</v>
      </c>
      <c r="E451" s="3" t="s">
        <v>14</v>
      </c>
      <c r="F451" s="3" t="s">
        <v>114</v>
      </c>
      <c r="G451" s="3" t="s">
        <v>113</v>
      </c>
      <c r="H451" s="3" t="s">
        <v>200</v>
      </c>
      <c r="I451" s="3" t="s">
        <v>201</v>
      </c>
      <c r="J451" s="3" t="s">
        <v>202</v>
      </c>
      <c r="K451" s="3" t="s">
        <v>201</v>
      </c>
      <c r="O451"/>
      <c r="P451"/>
    </row>
    <row r="452" spans="1:16" x14ac:dyDescent="0.35">
      <c r="A452" s="3" t="s">
        <v>1366</v>
      </c>
      <c r="B452" s="3" t="s">
        <v>1366</v>
      </c>
      <c r="C452" s="3" t="s">
        <v>1367</v>
      </c>
      <c r="D452" s="3" t="s">
        <v>14</v>
      </c>
      <c r="E452" s="3" t="s">
        <v>14</v>
      </c>
      <c r="F452" s="3" t="s">
        <v>114</v>
      </c>
      <c r="G452" s="3" t="s">
        <v>113</v>
      </c>
      <c r="H452" s="3" t="s">
        <v>200</v>
      </c>
      <c r="I452" s="3" t="s">
        <v>201</v>
      </c>
      <c r="J452" s="3" t="s">
        <v>202</v>
      </c>
      <c r="K452" s="3" t="s">
        <v>201</v>
      </c>
      <c r="O452"/>
      <c r="P452"/>
    </row>
    <row r="453" spans="1:16" x14ac:dyDescent="0.35">
      <c r="A453" s="3" t="s">
        <v>1368</v>
      </c>
      <c r="B453" s="3" t="s">
        <v>1368</v>
      </c>
      <c r="C453" s="3" t="s">
        <v>420</v>
      </c>
      <c r="D453" s="3" t="s">
        <v>14</v>
      </c>
      <c r="E453" s="3" t="s">
        <v>14</v>
      </c>
      <c r="F453" s="3" t="s">
        <v>114</v>
      </c>
      <c r="G453" s="3" t="s">
        <v>113</v>
      </c>
      <c r="H453" s="3" t="s">
        <v>200</v>
      </c>
      <c r="I453" s="3" t="s">
        <v>201</v>
      </c>
      <c r="J453" s="3" t="s">
        <v>202</v>
      </c>
      <c r="K453" s="3" t="s">
        <v>201</v>
      </c>
      <c r="O453"/>
      <c r="P453"/>
    </row>
    <row r="454" spans="1:16" x14ac:dyDescent="0.35">
      <c r="A454" s="3" t="s">
        <v>1369</v>
      </c>
      <c r="B454" s="3" t="s">
        <v>1369</v>
      </c>
      <c r="C454" s="3" t="s">
        <v>1370</v>
      </c>
      <c r="D454" s="3" t="s">
        <v>14</v>
      </c>
      <c r="E454" s="3" t="s">
        <v>14</v>
      </c>
      <c r="F454" s="3" t="s">
        <v>114</v>
      </c>
      <c r="G454" s="3" t="s">
        <v>113</v>
      </c>
      <c r="H454" s="3" t="s">
        <v>200</v>
      </c>
      <c r="I454" s="3" t="s">
        <v>201</v>
      </c>
      <c r="J454" s="3" t="s">
        <v>202</v>
      </c>
      <c r="K454" s="3" t="s">
        <v>201</v>
      </c>
      <c r="O454"/>
      <c r="P454"/>
    </row>
    <row r="455" spans="1:16" x14ac:dyDescent="0.35">
      <c r="A455" s="3" t="s">
        <v>1371</v>
      </c>
      <c r="B455" s="3" t="s">
        <v>1371</v>
      </c>
      <c r="C455" s="3" t="s">
        <v>1372</v>
      </c>
      <c r="D455" s="3" t="s">
        <v>14</v>
      </c>
      <c r="E455" s="3" t="s">
        <v>14</v>
      </c>
      <c r="F455" s="3" t="s">
        <v>114</v>
      </c>
      <c r="G455" s="3" t="s">
        <v>113</v>
      </c>
      <c r="H455" s="3" t="s">
        <v>200</v>
      </c>
      <c r="I455" s="3" t="s">
        <v>201</v>
      </c>
      <c r="J455" s="3" t="s">
        <v>202</v>
      </c>
      <c r="K455" s="3" t="s">
        <v>201</v>
      </c>
      <c r="O455"/>
      <c r="P455"/>
    </row>
    <row r="456" spans="1:16" x14ac:dyDescent="0.35">
      <c r="A456" s="3" t="s">
        <v>1373</v>
      </c>
      <c r="B456" s="3" t="s">
        <v>1368</v>
      </c>
      <c r="C456" s="3" t="s">
        <v>420</v>
      </c>
      <c r="D456" s="3" t="s">
        <v>14</v>
      </c>
      <c r="E456" s="3" t="s">
        <v>14</v>
      </c>
      <c r="F456" s="3" t="s">
        <v>114</v>
      </c>
      <c r="G456" s="3" t="s">
        <v>113</v>
      </c>
      <c r="H456" s="3" t="s">
        <v>200</v>
      </c>
      <c r="I456" s="3" t="s">
        <v>201</v>
      </c>
      <c r="J456" s="3" t="s">
        <v>202</v>
      </c>
      <c r="K456" s="3" t="s">
        <v>201</v>
      </c>
      <c r="O456"/>
      <c r="P456"/>
    </row>
    <row r="457" spans="1:16" x14ac:dyDescent="0.35">
      <c r="A457" s="3" t="s">
        <v>1374</v>
      </c>
      <c r="B457" s="3" t="s">
        <v>1374</v>
      </c>
      <c r="C457" s="3" t="s">
        <v>1375</v>
      </c>
      <c r="D457" s="3" t="s">
        <v>14</v>
      </c>
      <c r="E457" s="3" t="s">
        <v>14</v>
      </c>
      <c r="F457" s="3" t="s">
        <v>126</v>
      </c>
      <c r="G457" s="3" t="s">
        <v>125</v>
      </c>
      <c r="H457" s="3" t="s">
        <v>200</v>
      </c>
      <c r="I457" s="3" t="s">
        <v>201</v>
      </c>
      <c r="J457" s="3" t="s">
        <v>202</v>
      </c>
      <c r="K457" s="3" t="s">
        <v>201</v>
      </c>
      <c r="O457"/>
      <c r="P457"/>
    </row>
    <row r="458" spans="1:16" x14ac:dyDescent="0.35">
      <c r="A458" s="3" t="s">
        <v>1376</v>
      </c>
      <c r="B458" s="3" t="s">
        <v>1376</v>
      </c>
      <c r="C458" s="3" t="s">
        <v>1377</v>
      </c>
      <c r="D458" s="3" t="s">
        <v>14</v>
      </c>
      <c r="E458" s="3" t="s">
        <v>14</v>
      </c>
      <c r="F458" s="3" t="s">
        <v>126</v>
      </c>
      <c r="G458" s="3" t="s">
        <v>125</v>
      </c>
      <c r="H458" s="3" t="s">
        <v>200</v>
      </c>
      <c r="I458" s="3" t="s">
        <v>201</v>
      </c>
      <c r="J458" s="3" t="s">
        <v>202</v>
      </c>
      <c r="K458" s="3" t="s">
        <v>201</v>
      </c>
      <c r="O458"/>
      <c r="P458"/>
    </row>
    <row r="459" spans="1:16" x14ac:dyDescent="0.35">
      <c r="A459" s="3" t="s">
        <v>1378</v>
      </c>
      <c r="B459" s="3" t="s">
        <v>1378</v>
      </c>
      <c r="C459" s="3" t="s">
        <v>1379</v>
      </c>
      <c r="D459" s="3" t="s">
        <v>14</v>
      </c>
      <c r="E459" s="3" t="s">
        <v>14</v>
      </c>
      <c r="F459" s="3" t="s">
        <v>126</v>
      </c>
      <c r="G459" s="3" t="s">
        <v>125</v>
      </c>
      <c r="H459" s="3" t="s">
        <v>200</v>
      </c>
      <c r="I459" s="3" t="s">
        <v>201</v>
      </c>
      <c r="J459" s="3" t="s">
        <v>202</v>
      </c>
      <c r="K459" s="3" t="s">
        <v>201</v>
      </c>
      <c r="O459"/>
      <c r="P459"/>
    </row>
    <row r="460" spans="1:16" x14ac:dyDescent="0.35">
      <c r="A460" s="3" t="s">
        <v>1380</v>
      </c>
      <c r="B460" s="3" t="s">
        <v>1380</v>
      </c>
      <c r="C460" s="3" t="s">
        <v>1381</v>
      </c>
      <c r="D460" s="3" t="s">
        <v>14</v>
      </c>
      <c r="E460" s="3" t="s">
        <v>14</v>
      </c>
      <c r="F460" s="3" t="s">
        <v>126</v>
      </c>
      <c r="G460" s="3" t="s">
        <v>125</v>
      </c>
      <c r="H460" s="3" t="s">
        <v>200</v>
      </c>
      <c r="I460" s="3" t="s">
        <v>201</v>
      </c>
      <c r="J460" s="3" t="s">
        <v>202</v>
      </c>
      <c r="K460" s="3" t="s">
        <v>201</v>
      </c>
      <c r="O460"/>
      <c r="P460"/>
    </row>
    <row r="461" spans="1:16" x14ac:dyDescent="0.35">
      <c r="A461" s="3" t="s">
        <v>1382</v>
      </c>
      <c r="B461" s="3" t="s">
        <v>1382</v>
      </c>
      <c r="C461" s="3" t="s">
        <v>1383</v>
      </c>
      <c r="D461" s="3" t="s">
        <v>14</v>
      </c>
      <c r="E461" s="3" t="s">
        <v>14</v>
      </c>
      <c r="F461" s="3" t="s">
        <v>126</v>
      </c>
      <c r="G461" s="3" t="s">
        <v>125</v>
      </c>
      <c r="H461" s="3" t="s">
        <v>200</v>
      </c>
      <c r="I461" s="3" t="s">
        <v>201</v>
      </c>
      <c r="J461" s="3" t="s">
        <v>202</v>
      </c>
      <c r="K461" s="3" t="s">
        <v>201</v>
      </c>
      <c r="O461"/>
      <c r="P461"/>
    </row>
    <row r="462" spans="1:16" x14ac:dyDescent="0.35">
      <c r="A462" s="3" t="s">
        <v>1384</v>
      </c>
      <c r="B462" s="3" t="s">
        <v>1384</v>
      </c>
      <c r="C462" s="3" t="s">
        <v>1385</v>
      </c>
      <c r="D462" s="3" t="s">
        <v>14</v>
      </c>
      <c r="E462" s="3" t="s">
        <v>14</v>
      </c>
      <c r="F462" s="3" t="s">
        <v>126</v>
      </c>
      <c r="G462" s="3" t="s">
        <v>125</v>
      </c>
      <c r="H462" s="3" t="s">
        <v>200</v>
      </c>
      <c r="I462" s="3" t="s">
        <v>201</v>
      </c>
      <c r="J462" s="3" t="s">
        <v>202</v>
      </c>
      <c r="K462" s="3" t="s">
        <v>201</v>
      </c>
      <c r="O462"/>
      <c r="P462"/>
    </row>
    <row r="463" spans="1:16" x14ac:dyDescent="0.35">
      <c r="A463" s="3" t="s">
        <v>1386</v>
      </c>
      <c r="B463" s="3" t="s">
        <v>1386</v>
      </c>
      <c r="C463" s="3" t="s">
        <v>1387</v>
      </c>
      <c r="D463" s="3" t="s">
        <v>14</v>
      </c>
      <c r="E463" s="3" t="s">
        <v>14</v>
      </c>
      <c r="F463" s="3" t="s">
        <v>126</v>
      </c>
      <c r="G463" s="3" t="s">
        <v>125</v>
      </c>
      <c r="H463" s="3" t="s">
        <v>200</v>
      </c>
      <c r="I463" s="3" t="s">
        <v>201</v>
      </c>
      <c r="J463" s="3" t="s">
        <v>202</v>
      </c>
      <c r="K463" s="3" t="s">
        <v>201</v>
      </c>
      <c r="O463"/>
      <c r="P463"/>
    </row>
    <row r="464" spans="1:16" x14ac:dyDescent="0.35">
      <c r="A464" s="3" t="s">
        <v>1388</v>
      </c>
      <c r="B464" s="3" t="s">
        <v>1388</v>
      </c>
      <c r="C464" s="3" t="s">
        <v>1389</v>
      </c>
      <c r="D464" s="3" t="s">
        <v>14</v>
      </c>
      <c r="E464" s="3" t="s">
        <v>14</v>
      </c>
      <c r="F464" s="3" t="s">
        <v>126</v>
      </c>
      <c r="G464" s="3" t="s">
        <v>125</v>
      </c>
      <c r="H464" s="3" t="s">
        <v>200</v>
      </c>
      <c r="I464" s="3" t="s">
        <v>201</v>
      </c>
      <c r="J464" s="3" t="s">
        <v>202</v>
      </c>
      <c r="K464" s="3" t="s">
        <v>201</v>
      </c>
      <c r="O464"/>
      <c r="P464"/>
    </row>
    <row r="465" spans="1:16" x14ac:dyDescent="0.35">
      <c r="A465" s="3" t="s">
        <v>1390</v>
      </c>
      <c r="B465" s="3" t="s">
        <v>1390</v>
      </c>
      <c r="C465" s="3" t="s">
        <v>1391</v>
      </c>
      <c r="D465" s="3" t="s">
        <v>14</v>
      </c>
      <c r="E465" s="3" t="s">
        <v>14</v>
      </c>
      <c r="F465" s="3" t="s">
        <v>126</v>
      </c>
      <c r="G465" s="3" t="s">
        <v>125</v>
      </c>
      <c r="H465" s="3" t="s">
        <v>200</v>
      </c>
      <c r="I465" s="3" t="s">
        <v>201</v>
      </c>
      <c r="J465" s="3" t="s">
        <v>202</v>
      </c>
      <c r="K465" s="3" t="s">
        <v>201</v>
      </c>
      <c r="O465"/>
      <c r="P465"/>
    </row>
    <row r="466" spans="1:16" x14ac:dyDescent="0.35">
      <c r="A466" s="3" t="s">
        <v>1392</v>
      </c>
      <c r="B466" s="3" t="s">
        <v>1392</v>
      </c>
      <c r="C466" s="3" t="s">
        <v>1393</v>
      </c>
      <c r="D466" s="3" t="s">
        <v>14</v>
      </c>
      <c r="E466" s="3" t="s">
        <v>14</v>
      </c>
      <c r="F466" s="3" t="s">
        <v>126</v>
      </c>
      <c r="G466" s="3" t="s">
        <v>125</v>
      </c>
      <c r="H466" s="3" t="s">
        <v>200</v>
      </c>
      <c r="I466" s="3" t="s">
        <v>201</v>
      </c>
      <c r="J466" s="3" t="s">
        <v>202</v>
      </c>
      <c r="K466" s="3" t="s">
        <v>201</v>
      </c>
      <c r="O466"/>
      <c r="P466"/>
    </row>
    <row r="467" spans="1:16" x14ac:dyDescent="0.35">
      <c r="A467" s="3" t="s">
        <v>1394</v>
      </c>
      <c r="B467" s="3" t="s">
        <v>1394</v>
      </c>
      <c r="C467" s="3" t="s">
        <v>1395</v>
      </c>
      <c r="D467" s="3" t="s">
        <v>14</v>
      </c>
      <c r="E467" s="3" t="s">
        <v>14</v>
      </c>
      <c r="F467" s="3" t="s">
        <v>126</v>
      </c>
      <c r="G467" s="3" t="s">
        <v>125</v>
      </c>
      <c r="H467" s="3" t="s">
        <v>200</v>
      </c>
      <c r="I467" s="3" t="s">
        <v>201</v>
      </c>
      <c r="J467" s="3" t="s">
        <v>202</v>
      </c>
      <c r="K467" s="3" t="s">
        <v>201</v>
      </c>
      <c r="O467"/>
      <c r="P467"/>
    </row>
    <row r="468" spans="1:16" x14ac:dyDescent="0.35">
      <c r="A468" s="3" t="s">
        <v>1396</v>
      </c>
      <c r="B468" s="3" t="s">
        <v>1396</v>
      </c>
      <c r="C468" s="3" t="s">
        <v>1397</v>
      </c>
      <c r="D468" s="3" t="s">
        <v>14</v>
      </c>
      <c r="E468" s="3" t="s">
        <v>14</v>
      </c>
      <c r="F468" s="3" t="s">
        <v>126</v>
      </c>
      <c r="G468" s="3" t="s">
        <v>125</v>
      </c>
      <c r="H468" s="3" t="s">
        <v>200</v>
      </c>
      <c r="I468" s="3" t="s">
        <v>201</v>
      </c>
      <c r="J468" s="3" t="s">
        <v>202</v>
      </c>
      <c r="K468" s="3" t="s">
        <v>201</v>
      </c>
      <c r="O468"/>
      <c r="P468"/>
    </row>
    <row r="469" spans="1:16" x14ac:dyDescent="0.35">
      <c r="A469" s="3" t="s">
        <v>1398</v>
      </c>
      <c r="B469" s="3" t="s">
        <v>1398</v>
      </c>
      <c r="C469" s="3" t="s">
        <v>1399</v>
      </c>
      <c r="D469" s="3" t="s">
        <v>14</v>
      </c>
      <c r="E469" s="3" t="s">
        <v>14</v>
      </c>
      <c r="F469" s="3" t="s">
        <v>126</v>
      </c>
      <c r="G469" s="3" t="s">
        <v>125</v>
      </c>
      <c r="H469" s="3" t="s">
        <v>200</v>
      </c>
      <c r="I469" s="3" t="s">
        <v>201</v>
      </c>
      <c r="J469" s="3" t="s">
        <v>202</v>
      </c>
      <c r="K469" s="3" t="s">
        <v>201</v>
      </c>
      <c r="O469"/>
      <c r="P469"/>
    </row>
    <row r="470" spans="1:16" x14ac:dyDescent="0.35">
      <c r="A470" s="3" t="s">
        <v>1400</v>
      </c>
      <c r="B470" s="3" t="s">
        <v>1400</v>
      </c>
      <c r="C470" s="3" t="s">
        <v>1401</v>
      </c>
      <c r="D470" s="3" t="s">
        <v>14</v>
      </c>
      <c r="E470" s="3" t="s">
        <v>14</v>
      </c>
      <c r="F470" s="3" t="s">
        <v>126</v>
      </c>
      <c r="G470" s="3" t="s">
        <v>125</v>
      </c>
      <c r="H470" s="3" t="s">
        <v>200</v>
      </c>
      <c r="I470" s="3" t="s">
        <v>201</v>
      </c>
      <c r="J470" s="3" t="s">
        <v>202</v>
      </c>
      <c r="K470" s="3" t="s">
        <v>201</v>
      </c>
      <c r="O470"/>
      <c r="P470"/>
    </row>
    <row r="471" spans="1:16" x14ac:dyDescent="0.35">
      <c r="A471" s="3" t="s">
        <v>1402</v>
      </c>
      <c r="B471" s="3" t="s">
        <v>1402</v>
      </c>
      <c r="C471" s="3" t="s">
        <v>1403</v>
      </c>
      <c r="D471" s="3" t="s">
        <v>14</v>
      </c>
      <c r="E471" s="3" t="s">
        <v>14</v>
      </c>
      <c r="F471" s="3" t="s">
        <v>126</v>
      </c>
      <c r="G471" s="3" t="s">
        <v>125</v>
      </c>
      <c r="H471" s="3" t="s">
        <v>200</v>
      </c>
      <c r="I471" s="3" t="s">
        <v>201</v>
      </c>
      <c r="J471" s="3" t="s">
        <v>202</v>
      </c>
      <c r="K471" s="3" t="s">
        <v>201</v>
      </c>
      <c r="O471"/>
      <c r="P471"/>
    </row>
    <row r="472" spans="1:16" x14ac:dyDescent="0.35">
      <c r="A472" s="3" t="s">
        <v>1404</v>
      </c>
      <c r="B472" s="3" t="s">
        <v>1404</v>
      </c>
      <c r="C472" s="3" t="s">
        <v>1405</v>
      </c>
      <c r="D472" s="3" t="s">
        <v>14</v>
      </c>
      <c r="E472" s="3" t="s">
        <v>14</v>
      </c>
      <c r="F472" s="3" t="s">
        <v>126</v>
      </c>
      <c r="G472" s="3" t="s">
        <v>125</v>
      </c>
      <c r="H472" s="3" t="s">
        <v>200</v>
      </c>
      <c r="I472" s="3" t="s">
        <v>201</v>
      </c>
      <c r="J472" s="3" t="s">
        <v>202</v>
      </c>
      <c r="K472" s="3" t="s">
        <v>201</v>
      </c>
      <c r="O472"/>
      <c r="P472"/>
    </row>
    <row r="473" spans="1:16" x14ac:dyDescent="0.35">
      <c r="A473" s="3" t="s">
        <v>1406</v>
      </c>
      <c r="B473" s="3" t="s">
        <v>1406</v>
      </c>
      <c r="C473" s="3" t="s">
        <v>1407</v>
      </c>
      <c r="D473" s="3" t="s">
        <v>14</v>
      </c>
      <c r="E473" s="3" t="s">
        <v>14</v>
      </c>
      <c r="F473" s="3" t="s">
        <v>126</v>
      </c>
      <c r="G473" s="3" t="s">
        <v>125</v>
      </c>
      <c r="H473" s="3" t="s">
        <v>200</v>
      </c>
      <c r="I473" s="3" t="s">
        <v>201</v>
      </c>
      <c r="J473" s="3" t="s">
        <v>202</v>
      </c>
      <c r="K473" s="3" t="s">
        <v>201</v>
      </c>
      <c r="O473"/>
      <c r="P473"/>
    </row>
    <row r="474" spans="1:16" x14ac:dyDescent="0.35">
      <c r="A474" s="3" t="s">
        <v>1408</v>
      </c>
      <c r="B474" s="3" t="s">
        <v>1408</v>
      </c>
      <c r="C474" s="3" t="s">
        <v>1409</v>
      </c>
      <c r="D474" s="3" t="s">
        <v>14</v>
      </c>
      <c r="E474" s="3" t="s">
        <v>14</v>
      </c>
      <c r="F474" s="3" t="s">
        <v>126</v>
      </c>
      <c r="G474" s="3" t="s">
        <v>125</v>
      </c>
      <c r="H474" s="3" t="s">
        <v>200</v>
      </c>
      <c r="I474" s="3" t="s">
        <v>201</v>
      </c>
      <c r="J474" s="3" t="s">
        <v>202</v>
      </c>
      <c r="K474" s="3" t="s">
        <v>201</v>
      </c>
      <c r="O474"/>
      <c r="P474"/>
    </row>
    <row r="475" spans="1:16" x14ac:dyDescent="0.35">
      <c r="A475" s="3" t="s">
        <v>1410</v>
      </c>
      <c r="B475" s="3" t="s">
        <v>1410</v>
      </c>
      <c r="C475" s="3" t="s">
        <v>1411</v>
      </c>
      <c r="D475" s="3" t="s">
        <v>14</v>
      </c>
      <c r="E475" s="3" t="s">
        <v>14</v>
      </c>
      <c r="F475" s="3" t="s">
        <v>126</v>
      </c>
      <c r="G475" s="3" t="s">
        <v>125</v>
      </c>
      <c r="H475" s="3" t="s">
        <v>200</v>
      </c>
      <c r="I475" s="3" t="s">
        <v>201</v>
      </c>
      <c r="J475" s="3" t="s">
        <v>202</v>
      </c>
      <c r="K475" s="3" t="s">
        <v>201</v>
      </c>
      <c r="O475"/>
      <c r="P475"/>
    </row>
    <row r="476" spans="1:16" x14ac:dyDescent="0.35">
      <c r="A476" s="3" t="s">
        <v>1412</v>
      </c>
      <c r="B476" s="3" t="s">
        <v>1412</v>
      </c>
      <c r="C476" s="3" t="s">
        <v>1413</v>
      </c>
      <c r="D476" s="3" t="s">
        <v>1414</v>
      </c>
      <c r="E476" s="3" t="s">
        <v>14</v>
      </c>
      <c r="F476" s="3" t="s">
        <v>126</v>
      </c>
      <c r="G476" s="3" t="s">
        <v>125</v>
      </c>
      <c r="H476" s="3" t="s">
        <v>200</v>
      </c>
      <c r="I476" s="3" t="s">
        <v>201</v>
      </c>
      <c r="J476" s="3" t="s">
        <v>202</v>
      </c>
      <c r="K476" s="3" t="s">
        <v>201</v>
      </c>
      <c r="O476"/>
      <c r="P476"/>
    </row>
    <row r="477" spans="1:16" x14ac:dyDescent="0.35">
      <c r="A477" s="3" t="s">
        <v>1415</v>
      </c>
      <c r="B477" s="3" t="s">
        <v>1415</v>
      </c>
      <c r="C477" s="3" t="s">
        <v>1416</v>
      </c>
      <c r="D477" s="3" t="s">
        <v>739</v>
      </c>
      <c r="E477" s="3" t="s">
        <v>1417</v>
      </c>
      <c r="F477" s="3" t="s">
        <v>126</v>
      </c>
      <c r="G477" s="3" t="s">
        <v>125</v>
      </c>
      <c r="H477" s="3" t="s">
        <v>200</v>
      </c>
      <c r="I477" s="3" t="s">
        <v>201</v>
      </c>
      <c r="J477" s="3" t="s">
        <v>202</v>
      </c>
      <c r="K477" s="3" t="s">
        <v>201</v>
      </c>
      <c r="O477"/>
      <c r="P477"/>
    </row>
    <row r="478" spans="1:16" x14ac:dyDescent="0.35">
      <c r="A478" s="3" t="s">
        <v>1418</v>
      </c>
      <c r="B478" s="3" t="s">
        <v>1418</v>
      </c>
      <c r="C478" s="3" t="s">
        <v>1419</v>
      </c>
      <c r="D478" s="3" t="s">
        <v>14</v>
      </c>
      <c r="E478" s="3" t="s">
        <v>14</v>
      </c>
      <c r="F478" s="3" t="s">
        <v>126</v>
      </c>
      <c r="G478" s="3" t="s">
        <v>125</v>
      </c>
      <c r="H478" s="3" t="s">
        <v>200</v>
      </c>
      <c r="I478" s="3" t="s">
        <v>201</v>
      </c>
      <c r="J478" s="3" t="s">
        <v>202</v>
      </c>
      <c r="K478" s="3" t="s">
        <v>201</v>
      </c>
      <c r="O478"/>
      <c r="P478"/>
    </row>
    <row r="479" spans="1:16" x14ac:dyDescent="0.35">
      <c r="A479" s="3" t="s">
        <v>1420</v>
      </c>
      <c r="B479" s="3" t="s">
        <v>1420</v>
      </c>
      <c r="C479" s="3" t="s">
        <v>1421</v>
      </c>
      <c r="D479" s="3" t="s">
        <v>14</v>
      </c>
      <c r="E479" s="3" t="s">
        <v>14</v>
      </c>
      <c r="F479" s="3" t="s">
        <v>126</v>
      </c>
      <c r="G479" s="3" t="s">
        <v>125</v>
      </c>
      <c r="H479" s="3" t="s">
        <v>200</v>
      </c>
      <c r="I479" s="3" t="s">
        <v>201</v>
      </c>
      <c r="J479" s="3" t="s">
        <v>202</v>
      </c>
      <c r="K479" s="3" t="s">
        <v>201</v>
      </c>
      <c r="O479"/>
      <c r="P479"/>
    </row>
    <row r="480" spans="1:16" x14ac:dyDescent="0.35">
      <c r="A480" s="3" t="s">
        <v>1422</v>
      </c>
      <c r="B480" s="3" t="s">
        <v>1422</v>
      </c>
      <c r="C480" s="3" t="s">
        <v>1423</v>
      </c>
      <c r="D480" s="3" t="s">
        <v>14</v>
      </c>
      <c r="E480" s="3" t="s">
        <v>14</v>
      </c>
      <c r="F480" s="3" t="s">
        <v>126</v>
      </c>
      <c r="G480" s="3" t="s">
        <v>125</v>
      </c>
      <c r="H480" s="3" t="s">
        <v>200</v>
      </c>
      <c r="I480" s="3" t="s">
        <v>201</v>
      </c>
      <c r="J480" s="3" t="s">
        <v>202</v>
      </c>
      <c r="K480" s="3" t="s">
        <v>201</v>
      </c>
      <c r="O480"/>
      <c r="P480"/>
    </row>
    <row r="481" spans="1:16" x14ac:dyDescent="0.35">
      <c r="A481" s="3" t="s">
        <v>1424</v>
      </c>
      <c r="B481" s="3" t="s">
        <v>1424</v>
      </c>
      <c r="C481" s="3" t="s">
        <v>1425</v>
      </c>
      <c r="D481" s="3" t="s">
        <v>14</v>
      </c>
      <c r="E481" s="3" t="s">
        <v>14</v>
      </c>
      <c r="F481" s="3" t="s">
        <v>126</v>
      </c>
      <c r="G481" s="3" t="s">
        <v>125</v>
      </c>
      <c r="H481" s="3" t="s">
        <v>200</v>
      </c>
      <c r="I481" s="3" t="s">
        <v>201</v>
      </c>
      <c r="J481" s="3" t="s">
        <v>202</v>
      </c>
      <c r="K481" s="3" t="s">
        <v>201</v>
      </c>
      <c r="O481"/>
      <c r="P481"/>
    </row>
    <row r="482" spans="1:16" x14ac:dyDescent="0.35">
      <c r="A482" s="3" t="s">
        <v>1426</v>
      </c>
      <c r="B482" s="3" t="s">
        <v>1426</v>
      </c>
      <c r="C482" s="3" t="s">
        <v>1427</v>
      </c>
      <c r="D482" s="3" t="s">
        <v>14</v>
      </c>
      <c r="E482" s="3" t="s">
        <v>14</v>
      </c>
      <c r="F482" s="3" t="s">
        <v>126</v>
      </c>
      <c r="G482" s="3" t="s">
        <v>125</v>
      </c>
      <c r="H482" s="3" t="s">
        <v>200</v>
      </c>
      <c r="I482" s="3" t="s">
        <v>201</v>
      </c>
      <c r="J482" s="3" t="s">
        <v>202</v>
      </c>
      <c r="K482" s="3" t="s">
        <v>201</v>
      </c>
      <c r="O482"/>
      <c r="P482"/>
    </row>
    <row r="483" spans="1:16" x14ac:dyDescent="0.35">
      <c r="A483" s="3" t="s">
        <v>1428</v>
      </c>
      <c r="B483" s="3" t="s">
        <v>1428</v>
      </c>
      <c r="C483" s="3" t="s">
        <v>1429</v>
      </c>
      <c r="D483" s="3" t="s">
        <v>14</v>
      </c>
      <c r="E483" s="3" t="s">
        <v>14</v>
      </c>
      <c r="F483" s="3" t="s">
        <v>126</v>
      </c>
      <c r="G483" s="3" t="s">
        <v>125</v>
      </c>
      <c r="H483" s="3" t="s">
        <v>200</v>
      </c>
      <c r="I483" s="3" t="s">
        <v>201</v>
      </c>
      <c r="J483" s="3" t="s">
        <v>202</v>
      </c>
      <c r="K483" s="3" t="s">
        <v>201</v>
      </c>
      <c r="O483"/>
      <c r="P483"/>
    </row>
    <row r="484" spans="1:16" x14ac:dyDescent="0.35">
      <c r="A484" s="3" t="s">
        <v>1430</v>
      </c>
      <c r="B484" s="3" t="s">
        <v>1430</v>
      </c>
      <c r="C484" s="3" t="s">
        <v>1431</v>
      </c>
      <c r="D484" s="3" t="s">
        <v>14</v>
      </c>
      <c r="E484" s="3" t="s">
        <v>14</v>
      </c>
      <c r="F484" s="3" t="s">
        <v>126</v>
      </c>
      <c r="G484" s="3" t="s">
        <v>125</v>
      </c>
      <c r="H484" s="3" t="s">
        <v>200</v>
      </c>
      <c r="I484" s="3" t="s">
        <v>201</v>
      </c>
      <c r="J484" s="3" t="s">
        <v>202</v>
      </c>
      <c r="K484" s="3" t="s">
        <v>201</v>
      </c>
      <c r="O484"/>
      <c r="P484"/>
    </row>
    <row r="485" spans="1:16" x14ac:dyDescent="0.35">
      <c r="A485" s="3" t="s">
        <v>1432</v>
      </c>
      <c r="B485" s="3" t="s">
        <v>1432</v>
      </c>
      <c r="C485" s="3" t="s">
        <v>1433</v>
      </c>
      <c r="D485" s="3" t="s">
        <v>14</v>
      </c>
      <c r="E485" s="3" t="s">
        <v>14</v>
      </c>
      <c r="F485" s="3" t="s">
        <v>126</v>
      </c>
      <c r="G485" s="3" t="s">
        <v>125</v>
      </c>
      <c r="H485" s="3" t="s">
        <v>200</v>
      </c>
      <c r="I485" s="3" t="s">
        <v>201</v>
      </c>
      <c r="J485" s="3" t="s">
        <v>202</v>
      </c>
      <c r="K485" s="3" t="s">
        <v>201</v>
      </c>
      <c r="O485"/>
      <c r="P485"/>
    </row>
    <row r="486" spans="1:16" x14ac:dyDescent="0.35">
      <c r="A486" s="3" t="s">
        <v>1434</v>
      </c>
      <c r="B486" s="3" t="s">
        <v>1434</v>
      </c>
      <c r="C486" s="3" t="s">
        <v>1435</v>
      </c>
      <c r="D486" s="3" t="s">
        <v>14</v>
      </c>
      <c r="E486" s="3" t="s">
        <v>14</v>
      </c>
      <c r="F486" s="3" t="s">
        <v>126</v>
      </c>
      <c r="G486" s="3" t="s">
        <v>125</v>
      </c>
      <c r="H486" s="3" t="s">
        <v>200</v>
      </c>
      <c r="I486" s="3" t="s">
        <v>201</v>
      </c>
      <c r="J486" s="3" t="s">
        <v>202</v>
      </c>
      <c r="K486" s="3" t="s">
        <v>201</v>
      </c>
      <c r="O486"/>
      <c r="P486"/>
    </row>
    <row r="487" spans="1:16" x14ac:dyDescent="0.35">
      <c r="A487" s="3" t="s">
        <v>1436</v>
      </c>
      <c r="B487" s="3" t="s">
        <v>1436</v>
      </c>
      <c r="C487" s="3" t="s">
        <v>1437</v>
      </c>
      <c r="D487" s="3" t="s">
        <v>14</v>
      </c>
      <c r="E487" s="3" t="s">
        <v>14</v>
      </c>
      <c r="F487" s="3" t="s">
        <v>126</v>
      </c>
      <c r="G487" s="3" t="s">
        <v>125</v>
      </c>
      <c r="H487" s="3" t="s">
        <v>200</v>
      </c>
      <c r="I487" s="3" t="s">
        <v>201</v>
      </c>
      <c r="J487" s="3" t="s">
        <v>202</v>
      </c>
      <c r="K487" s="3" t="s">
        <v>201</v>
      </c>
      <c r="O487"/>
      <c r="P487"/>
    </row>
    <row r="488" spans="1:16" x14ac:dyDescent="0.35">
      <c r="A488" s="3" t="s">
        <v>1438</v>
      </c>
      <c r="B488" s="3" t="s">
        <v>1438</v>
      </c>
      <c r="C488" s="3" t="s">
        <v>1439</v>
      </c>
      <c r="D488" s="3" t="s">
        <v>14</v>
      </c>
      <c r="E488" s="3" t="s">
        <v>14</v>
      </c>
      <c r="F488" s="3" t="s">
        <v>126</v>
      </c>
      <c r="G488" s="3" t="s">
        <v>125</v>
      </c>
      <c r="H488" s="3" t="s">
        <v>200</v>
      </c>
      <c r="I488" s="3" t="s">
        <v>201</v>
      </c>
      <c r="J488" s="3" t="s">
        <v>202</v>
      </c>
      <c r="K488" s="3" t="s">
        <v>201</v>
      </c>
      <c r="O488"/>
      <c r="P488"/>
    </row>
    <row r="489" spans="1:16" x14ac:dyDescent="0.35">
      <c r="A489" s="3" t="s">
        <v>1440</v>
      </c>
      <c r="B489" s="3" t="s">
        <v>1440</v>
      </c>
      <c r="C489" s="3" t="s">
        <v>1441</v>
      </c>
      <c r="D489" s="3" t="s">
        <v>14</v>
      </c>
      <c r="E489" s="3" t="s">
        <v>14</v>
      </c>
      <c r="F489" s="3" t="s">
        <v>126</v>
      </c>
      <c r="G489" s="3" t="s">
        <v>125</v>
      </c>
      <c r="H489" s="3" t="s">
        <v>200</v>
      </c>
      <c r="I489" s="3" t="s">
        <v>201</v>
      </c>
      <c r="J489" s="3" t="s">
        <v>202</v>
      </c>
      <c r="K489" s="3" t="s">
        <v>201</v>
      </c>
      <c r="O489"/>
      <c r="P489"/>
    </row>
    <row r="490" spans="1:16" x14ac:dyDescent="0.35">
      <c r="A490" s="3" t="s">
        <v>1442</v>
      </c>
      <c r="B490" s="3" t="s">
        <v>1442</v>
      </c>
      <c r="C490" s="3" t="s">
        <v>1443</v>
      </c>
      <c r="D490" s="3" t="s">
        <v>14</v>
      </c>
      <c r="E490" s="3" t="s">
        <v>14</v>
      </c>
      <c r="F490" s="3" t="s">
        <v>126</v>
      </c>
      <c r="G490" s="3" t="s">
        <v>125</v>
      </c>
      <c r="H490" s="3" t="s">
        <v>200</v>
      </c>
      <c r="I490" s="3" t="s">
        <v>201</v>
      </c>
      <c r="J490" s="3" t="s">
        <v>202</v>
      </c>
      <c r="K490" s="3" t="s">
        <v>201</v>
      </c>
      <c r="O490"/>
      <c r="P490"/>
    </row>
    <row r="491" spans="1:16" x14ac:dyDescent="0.35">
      <c r="A491" s="3" t="s">
        <v>1444</v>
      </c>
      <c r="B491" s="3" t="s">
        <v>1445</v>
      </c>
      <c r="C491" s="3" t="s">
        <v>1446</v>
      </c>
      <c r="D491" s="3" t="s">
        <v>14</v>
      </c>
      <c r="E491" s="3" t="s">
        <v>14</v>
      </c>
      <c r="F491" s="3" t="s">
        <v>126</v>
      </c>
      <c r="G491" s="3" t="s">
        <v>125</v>
      </c>
      <c r="H491" s="3" t="s">
        <v>200</v>
      </c>
      <c r="I491" s="3" t="s">
        <v>201</v>
      </c>
      <c r="J491" s="3" t="s">
        <v>202</v>
      </c>
      <c r="K491" s="3" t="s">
        <v>201</v>
      </c>
      <c r="O491"/>
      <c r="P491"/>
    </row>
    <row r="492" spans="1:16" x14ac:dyDescent="0.35">
      <c r="A492" s="3" t="s">
        <v>1447</v>
      </c>
      <c r="B492" s="3" t="s">
        <v>1447</v>
      </c>
      <c r="C492" s="3" t="s">
        <v>1448</v>
      </c>
      <c r="D492" s="3" t="s">
        <v>14</v>
      </c>
      <c r="E492" s="3" t="s">
        <v>14</v>
      </c>
      <c r="F492" s="3" t="s">
        <v>126</v>
      </c>
      <c r="G492" s="3" t="s">
        <v>125</v>
      </c>
      <c r="H492" s="3" t="s">
        <v>200</v>
      </c>
      <c r="I492" s="3" t="s">
        <v>201</v>
      </c>
      <c r="J492" s="3" t="s">
        <v>202</v>
      </c>
      <c r="K492" s="3" t="s">
        <v>201</v>
      </c>
      <c r="O492"/>
      <c r="P492"/>
    </row>
    <row r="493" spans="1:16" x14ac:dyDescent="0.35">
      <c r="A493" s="3" t="s">
        <v>1449</v>
      </c>
      <c r="B493" s="3" t="s">
        <v>1449</v>
      </c>
      <c r="C493" s="3" t="s">
        <v>1450</v>
      </c>
      <c r="D493" s="3" t="s">
        <v>14</v>
      </c>
      <c r="E493" s="3" t="s">
        <v>14</v>
      </c>
      <c r="F493" s="3" t="s">
        <v>126</v>
      </c>
      <c r="G493" s="3" t="s">
        <v>125</v>
      </c>
      <c r="H493" s="3" t="s">
        <v>200</v>
      </c>
      <c r="I493" s="3" t="s">
        <v>201</v>
      </c>
      <c r="J493" s="3" t="s">
        <v>202</v>
      </c>
      <c r="K493" s="3" t="s">
        <v>201</v>
      </c>
      <c r="O493"/>
      <c r="P493"/>
    </row>
    <row r="494" spans="1:16" x14ac:dyDescent="0.35">
      <c r="A494" s="3" t="s">
        <v>1451</v>
      </c>
      <c r="B494" s="3" t="s">
        <v>1451</v>
      </c>
      <c r="C494" s="3" t="s">
        <v>1452</v>
      </c>
      <c r="D494" s="3" t="s">
        <v>14</v>
      </c>
      <c r="E494" s="3" t="s">
        <v>14</v>
      </c>
      <c r="F494" s="3" t="s">
        <v>126</v>
      </c>
      <c r="G494" s="3" t="s">
        <v>125</v>
      </c>
      <c r="H494" s="3" t="s">
        <v>200</v>
      </c>
      <c r="I494" s="3" t="s">
        <v>201</v>
      </c>
      <c r="J494" s="3" t="s">
        <v>202</v>
      </c>
      <c r="K494" s="3" t="s">
        <v>201</v>
      </c>
      <c r="O494"/>
      <c r="P494"/>
    </row>
    <row r="495" spans="1:16" x14ac:dyDescent="0.35">
      <c r="A495" s="3" t="s">
        <v>1453</v>
      </c>
      <c r="B495" s="3" t="s">
        <v>1453</v>
      </c>
      <c r="C495" s="3" t="s">
        <v>1454</v>
      </c>
      <c r="D495" s="3" t="s">
        <v>14</v>
      </c>
      <c r="E495" s="3" t="s">
        <v>14</v>
      </c>
      <c r="F495" s="3" t="s">
        <v>126</v>
      </c>
      <c r="G495" s="3" t="s">
        <v>125</v>
      </c>
      <c r="H495" s="3" t="s">
        <v>200</v>
      </c>
      <c r="I495" s="3" t="s">
        <v>201</v>
      </c>
      <c r="J495" s="3" t="s">
        <v>202</v>
      </c>
      <c r="K495" s="3" t="s">
        <v>201</v>
      </c>
      <c r="O495"/>
      <c r="P495"/>
    </row>
    <row r="496" spans="1:16" x14ac:dyDescent="0.35">
      <c r="A496" s="3" t="s">
        <v>1455</v>
      </c>
      <c r="B496" s="3" t="s">
        <v>1455</v>
      </c>
      <c r="C496" s="3" t="s">
        <v>1456</v>
      </c>
      <c r="D496" s="3" t="s">
        <v>14</v>
      </c>
      <c r="E496" s="3" t="s">
        <v>14</v>
      </c>
      <c r="F496" s="3" t="s">
        <v>126</v>
      </c>
      <c r="G496" s="3" t="s">
        <v>125</v>
      </c>
      <c r="H496" s="3" t="s">
        <v>200</v>
      </c>
      <c r="I496" s="3" t="s">
        <v>201</v>
      </c>
      <c r="J496" s="3" t="s">
        <v>202</v>
      </c>
      <c r="K496" s="3" t="s">
        <v>201</v>
      </c>
      <c r="O496"/>
      <c r="P496"/>
    </row>
    <row r="497" spans="1:16" x14ac:dyDescent="0.35">
      <c r="A497" s="3" t="s">
        <v>1457</v>
      </c>
      <c r="B497" s="3" t="s">
        <v>1410</v>
      </c>
      <c r="C497" s="3" t="s">
        <v>1411</v>
      </c>
      <c r="D497" s="3" t="s">
        <v>14</v>
      </c>
      <c r="E497" s="3" t="s">
        <v>14</v>
      </c>
      <c r="F497" s="3" t="s">
        <v>126</v>
      </c>
      <c r="G497" s="3" t="s">
        <v>125</v>
      </c>
      <c r="H497" s="3" t="s">
        <v>200</v>
      </c>
      <c r="I497" s="3" t="s">
        <v>201</v>
      </c>
      <c r="J497" s="3" t="s">
        <v>202</v>
      </c>
      <c r="K497" s="3" t="s">
        <v>201</v>
      </c>
      <c r="O497"/>
      <c r="P497"/>
    </row>
    <row r="498" spans="1:16" x14ac:dyDescent="0.35">
      <c r="A498" s="3" t="s">
        <v>1458</v>
      </c>
      <c r="B498" s="3" t="s">
        <v>1458</v>
      </c>
      <c r="C498" s="3" t="s">
        <v>1459</v>
      </c>
      <c r="D498" s="3" t="s">
        <v>14</v>
      </c>
      <c r="E498" s="3" t="s">
        <v>14</v>
      </c>
      <c r="F498" s="3" t="s">
        <v>126</v>
      </c>
      <c r="G498" s="3" t="s">
        <v>125</v>
      </c>
      <c r="H498" s="3" t="s">
        <v>200</v>
      </c>
      <c r="I498" s="3" t="s">
        <v>201</v>
      </c>
      <c r="J498" s="3" t="s">
        <v>202</v>
      </c>
      <c r="K498" s="3" t="s">
        <v>201</v>
      </c>
      <c r="O498"/>
      <c r="P498"/>
    </row>
    <row r="499" spans="1:16" x14ac:dyDescent="0.35">
      <c r="A499" s="3" t="s">
        <v>1460</v>
      </c>
      <c r="B499" s="3" t="s">
        <v>1460</v>
      </c>
      <c r="C499" s="3" t="s">
        <v>1461</v>
      </c>
      <c r="D499" s="3" t="s">
        <v>14</v>
      </c>
      <c r="E499" s="3" t="s">
        <v>14</v>
      </c>
      <c r="F499" s="3" t="s">
        <v>126</v>
      </c>
      <c r="G499" s="3" t="s">
        <v>125</v>
      </c>
      <c r="H499" s="3" t="s">
        <v>200</v>
      </c>
      <c r="I499" s="3" t="s">
        <v>201</v>
      </c>
      <c r="J499" s="3" t="s">
        <v>202</v>
      </c>
      <c r="K499" s="3" t="s">
        <v>201</v>
      </c>
      <c r="O499"/>
      <c r="P499"/>
    </row>
    <row r="500" spans="1:16" x14ac:dyDescent="0.35">
      <c r="A500" s="3" t="s">
        <v>1462</v>
      </c>
      <c r="B500" s="3" t="s">
        <v>1462</v>
      </c>
      <c r="C500" s="3" t="s">
        <v>1463</v>
      </c>
      <c r="D500" s="3" t="s">
        <v>14</v>
      </c>
      <c r="E500" s="3" t="s">
        <v>14</v>
      </c>
      <c r="F500" s="3" t="s">
        <v>126</v>
      </c>
      <c r="G500" s="3" t="s">
        <v>125</v>
      </c>
      <c r="H500" s="3" t="s">
        <v>200</v>
      </c>
      <c r="I500" s="3" t="s">
        <v>201</v>
      </c>
      <c r="J500" s="3" t="s">
        <v>202</v>
      </c>
      <c r="K500" s="3" t="s">
        <v>201</v>
      </c>
      <c r="O500"/>
      <c r="P500"/>
    </row>
    <row r="501" spans="1:16" x14ac:dyDescent="0.35">
      <c r="A501" s="3" t="s">
        <v>1464</v>
      </c>
      <c r="B501" s="3" t="s">
        <v>1464</v>
      </c>
      <c r="C501" s="3" t="s">
        <v>1407</v>
      </c>
      <c r="D501" s="3" t="s">
        <v>14</v>
      </c>
      <c r="E501" s="3" t="s">
        <v>14</v>
      </c>
      <c r="F501" s="3" t="s">
        <v>126</v>
      </c>
      <c r="G501" s="3" t="s">
        <v>125</v>
      </c>
      <c r="H501" s="3" t="s">
        <v>200</v>
      </c>
      <c r="I501" s="3" t="s">
        <v>201</v>
      </c>
      <c r="J501" s="3" t="s">
        <v>202</v>
      </c>
      <c r="K501" s="3" t="s">
        <v>201</v>
      </c>
      <c r="O501"/>
      <c r="P501"/>
    </row>
    <row r="502" spans="1:16" x14ac:dyDescent="0.35">
      <c r="A502" s="3" t="s">
        <v>1465</v>
      </c>
      <c r="B502" s="3" t="s">
        <v>1465</v>
      </c>
      <c r="C502" s="3" t="s">
        <v>1466</v>
      </c>
      <c r="D502" s="3" t="s">
        <v>14</v>
      </c>
      <c r="E502" s="3" t="s">
        <v>14</v>
      </c>
      <c r="F502" s="3" t="s">
        <v>126</v>
      </c>
      <c r="G502" s="3" t="s">
        <v>125</v>
      </c>
      <c r="H502" s="3" t="s">
        <v>200</v>
      </c>
      <c r="I502" s="3" t="s">
        <v>201</v>
      </c>
      <c r="J502" s="3" t="s">
        <v>202</v>
      </c>
      <c r="K502" s="3" t="s">
        <v>201</v>
      </c>
      <c r="O502"/>
      <c r="P502"/>
    </row>
    <row r="503" spans="1:16" x14ac:dyDescent="0.35">
      <c r="A503" s="3" t="s">
        <v>1467</v>
      </c>
      <c r="B503" s="3" t="s">
        <v>1467</v>
      </c>
      <c r="C503" s="3" t="s">
        <v>1468</v>
      </c>
      <c r="D503" s="3" t="s">
        <v>14</v>
      </c>
      <c r="E503" s="3" t="s">
        <v>14</v>
      </c>
      <c r="F503" s="3" t="s">
        <v>126</v>
      </c>
      <c r="G503" s="3" t="s">
        <v>125</v>
      </c>
      <c r="H503" s="3" t="s">
        <v>200</v>
      </c>
      <c r="I503" s="3" t="s">
        <v>201</v>
      </c>
      <c r="J503" s="3" t="s">
        <v>202</v>
      </c>
      <c r="K503" s="3" t="s">
        <v>201</v>
      </c>
      <c r="O503"/>
      <c r="P503"/>
    </row>
    <row r="504" spans="1:16" x14ac:dyDescent="0.35">
      <c r="A504" s="3" t="s">
        <v>1469</v>
      </c>
      <c r="B504" s="3" t="s">
        <v>1469</v>
      </c>
      <c r="C504" s="3" t="s">
        <v>1470</v>
      </c>
      <c r="D504" s="3" t="s">
        <v>14</v>
      </c>
      <c r="E504" s="3" t="s">
        <v>14</v>
      </c>
      <c r="F504" s="3" t="s">
        <v>126</v>
      </c>
      <c r="G504" s="3" t="s">
        <v>125</v>
      </c>
      <c r="H504" s="3" t="s">
        <v>200</v>
      </c>
      <c r="I504" s="3" t="s">
        <v>201</v>
      </c>
      <c r="J504" s="3" t="s">
        <v>202</v>
      </c>
      <c r="K504" s="3" t="s">
        <v>201</v>
      </c>
      <c r="O504"/>
      <c r="P504"/>
    </row>
    <row r="505" spans="1:16" x14ac:dyDescent="0.35">
      <c r="A505" s="3" t="s">
        <v>1471</v>
      </c>
      <c r="B505" s="3" t="s">
        <v>1471</v>
      </c>
      <c r="C505" s="3" t="s">
        <v>1472</v>
      </c>
      <c r="D505" s="3" t="s">
        <v>14</v>
      </c>
      <c r="E505" s="3" t="s">
        <v>14</v>
      </c>
      <c r="F505" s="3" t="s">
        <v>126</v>
      </c>
      <c r="G505" s="3" t="s">
        <v>125</v>
      </c>
      <c r="H505" s="3" t="s">
        <v>200</v>
      </c>
      <c r="I505" s="3" t="s">
        <v>201</v>
      </c>
      <c r="J505" s="3" t="s">
        <v>202</v>
      </c>
      <c r="K505" s="3" t="s">
        <v>201</v>
      </c>
      <c r="O505"/>
      <c r="P505"/>
    </row>
    <row r="506" spans="1:16" x14ac:dyDescent="0.35">
      <c r="A506" s="3" t="s">
        <v>1473</v>
      </c>
      <c r="B506" s="3" t="s">
        <v>1473</v>
      </c>
      <c r="C506" s="3" t="s">
        <v>1474</v>
      </c>
      <c r="D506" s="3" t="s">
        <v>14</v>
      </c>
      <c r="E506" s="3" t="s">
        <v>14</v>
      </c>
      <c r="F506" s="3" t="s">
        <v>126</v>
      </c>
      <c r="G506" s="3" t="s">
        <v>125</v>
      </c>
      <c r="H506" s="3" t="s">
        <v>200</v>
      </c>
      <c r="I506" s="3" t="s">
        <v>201</v>
      </c>
      <c r="J506" s="3" t="s">
        <v>202</v>
      </c>
      <c r="K506" s="3" t="s">
        <v>201</v>
      </c>
      <c r="O506"/>
      <c r="P506"/>
    </row>
    <row r="507" spans="1:16" x14ac:dyDescent="0.35">
      <c r="A507" s="3" t="s">
        <v>1475</v>
      </c>
      <c r="B507" s="3" t="s">
        <v>1475</v>
      </c>
      <c r="C507" s="3" t="s">
        <v>1476</v>
      </c>
      <c r="D507" s="3" t="s">
        <v>14</v>
      </c>
      <c r="E507" s="3" t="s">
        <v>14</v>
      </c>
      <c r="F507" s="3" t="s">
        <v>126</v>
      </c>
      <c r="G507" s="3" t="s">
        <v>125</v>
      </c>
      <c r="H507" s="3" t="s">
        <v>200</v>
      </c>
      <c r="I507" s="3" t="s">
        <v>201</v>
      </c>
      <c r="J507" s="3" t="s">
        <v>202</v>
      </c>
      <c r="K507" s="3" t="s">
        <v>201</v>
      </c>
      <c r="O507"/>
      <c r="P507"/>
    </row>
    <row r="508" spans="1:16" x14ac:dyDescent="0.35">
      <c r="A508" s="3" t="s">
        <v>1477</v>
      </c>
      <c r="B508" s="3" t="s">
        <v>1477</v>
      </c>
      <c r="C508" s="3" t="s">
        <v>1478</v>
      </c>
      <c r="D508" s="3" t="s">
        <v>14</v>
      </c>
      <c r="E508" s="3" t="s">
        <v>14</v>
      </c>
      <c r="F508" s="3" t="s">
        <v>126</v>
      </c>
      <c r="G508" s="3" t="s">
        <v>125</v>
      </c>
      <c r="H508" s="3" t="s">
        <v>200</v>
      </c>
      <c r="I508" s="3" t="s">
        <v>201</v>
      </c>
      <c r="J508" s="3" t="s">
        <v>202</v>
      </c>
      <c r="K508" s="3" t="s">
        <v>201</v>
      </c>
      <c r="O508"/>
      <c r="P508"/>
    </row>
    <row r="509" spans="1:16" x14ac:dyDescent="0.35">
      <c r="A509" s="3" t="s">
        <v>1479</v>
      </c>
      <c r="B509" s="3" t="s">
        <v>1479</v>
      </c>
      <c r="C509" s="3" t="s">
        <v>1480</v>
      </c>
      <c r="D509" s="3" t="s">
        <v>14</v>
      </c>
      <c r="E509" s="3" t="s">
        <v>14</v>
      </c>
      <c r="F509" s="3" t="s">
        <v>126</v>
      </c>
      <c r="G509" s="3" t="s">
        <v>125</v>
      </c>
      <c r="H509" s="3" t="s">
        <v>200</v>
      </c>
      <c r="I509" s="3" t="s">
        <v>201</v>
      </c>
      <c r="J509" s="3" t="s">
        <v>202</v>
      </c>
      <c r="K509" s="3" t="s">
        <v>201</v>
      </c>
      <c r="O509"/>
      <c r="P509"/>
    </row>
    <row r="510" spans="1:16" x14ac:dyDescent="0.35">
      <c r="A510" s="3" t="s">
        <v>1481</v>
      </c>
      <c r="B510" s="3" t="s">
        <v>1481</v>
      </c>
      <c r="C510" s="3" t="s">
        <v>1482</v>
      </c>
      <c r="D510" s="3" t="s">
        <v>14</v>
      </c>
      <c r="E510" s="3" t="s">
        <v>14</v>
      </c>
      <c r="F510" s="3" t="s">
        <v>126</v>
      </c>
      <c r="G510" s="3" t="s">
        <v>125</v>
      </c>
      <c r="H510" s="3" t="s">
        <v>200</v>
      </c>
      <c r="I510" s="3" t="s">
        <v>201</v>
      </c>
      <c r="J510" s="3" t="s">
        <v>202</v>
      </c>
      <c r="K510" s="3" t="s">
        <v>201</v>
      </c>
      <c r="O510"/>
      <c r="P510"/>
    </row>
    <row r="511" spans="1:16" x14ac:dyDescent="0.35">
      <c r="A511" s="3" t="s">
        <v>1483</v>
      </c>
      <c r="B511" s="3" t="s">
        <v>1483</v>
      </c>
      <c r="C511" s="3" t="s">
        <v>1484</v>
      </c>
      <c r="D511" s="3" t="s">
        <v>14</v>
      </c>
      <c r="E511" s="3" t="s">
        <v>14</v>
      </c>
      <c r="F511" s="3" t="s">
        <v>126</v>
      </c>
      <c r="G511" s="3" t="s">
        <v>125</v>
      </c>
      <c r="H511" s="3" t="s">
        <v>200</v>
      </c>
      <c r="I511" s="3" t="s">
        <v>201</v>
      </c>
      <c r="J511" s="3" t="s">
        <v>202</v>
      </c>
      <c r="K511" s="3" t="s">
        <v>201</v>
      </c>
      <c r="O511"/>
      <c r="P511"/>
    </row>
    <row r="512" spans="1:16" x14ac:dyDescent="0.35">
      <c r="A512" s="3" t="s">
        <v>1485</v>
      </c>
      <c r="B512" s="3" t="s">
        <v>1485</v>
      </c>
      <c r="C512" s="3" t="s">
        <v>1486</v>
      </c>
      <c r="D512" s="3" t="s">
        <v>14</v>
      </c>
      <c r="E512" s="3" t="s">
        <v>14</v>
      </c>
      <c r="F512" s="3" t="s">
        <v>126</v>
      </c>
      <c r="G512" s="3" t="s">
        <v>125</v>
      </c>
      <c r="H512" s="3" t="s">
        <v>200</v>
      </c>
      <c r="I512" s="3" t="s">
        <v>201</v>
      </c>
      <c r="J512" s="3" t="s">
        <v>202</v>
      </c>
      <c r="K512" s="3" t="s">
        <v>201</v>
      </c>
      <c r="O512"/>
      <c r="P512"/>
    </row>
    <row r="513" spans="1:16" x14ac:dyDescent="0.35">
      <c r="A513" s="3" t="s">
        <v>1487</v>
      </c>
      <c r="B513" s="3" t="s">
        <v>1487</v>
      </c>
      <c r="C513" s="3" t="s">
        <v>1488</v>
      </c>
      <c r="D513" s="3" t="s">
        <v>14</v>
      </c>
      <c r="E513" s="3" t="s">
        <v>14</v>
      </c>
      <c r="F513" s="3" t="s">
        <v>126</v>
      </c>
      <c r="G513" s="3" t="s">
        <v>125</v>
      </c>
      <c r="H513" s="3" t="s">
        <v>200</v>
      </c>
      <c r="I513" s="3" t="s">
        <v>201</v>
      </c>
      <c r="J513" s="3" t="s">
        <v>202</v>
      </c>
      <c r="K513" s="3" t="s">
        <v>201</v>
      </c>
      <c r="O513"/>
      <c r="P513"/>
    </row>
    <row r="514" spans="1:16" x14ac:dyDescent="0.35">
      <c r="A514" s="3" t="s">
        <v>1489</v>
      </c>
      <c r="B514" s="3" t="s">
        <v>1490</v>
      </c>
      <c r="C514" s="3" t="s">
        <v>1491</v>
      </c>
      <c r="D514" s="3" t="s">
        <v>14</v>
      </c>
      <c r="E514" s="3" t="s">
        <v>14</v>
      </c>
      <c r="F514" s="3" t="s">
        <v>126</v>
      </c>
      <c r="G514" s="3" t="s">
        <v>125</v>
      </c>
      <c r="H514" s="3" t="s">
        <v>200</v>
      </c>
      <c r="I514" s="3" t="s">
        <v>201</v>
      </c>
      <c r="J514" s="3" t="s">
        <v>202</v>
      </c>
      <c r="K514" s="3" t="s">
        <v>201</v>
      </c>
      <c r="O514"/>
      <c r="P514"/>
    </row>
    <row r="515" spans="1:16" x14ac:dyDescent="0.35">
      <c r="A515" s="3" t="s">
        <v>1492</v>
      </c>
      <c r="B515" s="3" t="s">
        <v>1492</v>
      </c>
      <c r="C515" s="3" t="s">
        <v>1493</v>
      </c>
      <c r="D515" s="3" t="s">
        <v>14</v>
      </c>
      <c r="E515" s="3" t="s">
        <v>14</v>
      </c>
      <c r="F515" s="3" t="s">
        <v>126</v>
      </c>
      <c r="G515" s="3" t="s">
        <v>125</v>
      </c>
      <c r="H515" s="3" t="s">
        <v>200</v>
      </c>
      <c r="I515" s="3" t="s">
        <v>201</v>
      </c>
      <c r="J515" s="3" t="s">
        <v>202</v>
      </c>
      <c r="K515" s="3" t="s">
        <v>201</v>
      </c>
      <c r="O515"/>
      <c r="P515"/>
    </row>
    <row r="516" spans="1:16" x14ac:dyDescent="0.35">
      <c r="A516" s="3" t="s">
        <v>1494</v>
      </c>
      <c r="B516" s="3" t="s">
        <v>1494</v>
      </c>
      <c r="C516" s="3" t="s">
        <v>1495</v>
      </c>
      <c r="D516" s="3" t="s">
        <v>14</v>
      </c>
      <c r="E516" s="3" t="s">
        <v>14</v>
      </c>
      <c r="F516" s="3" t="s">
        <v>126</v>
      </c>
      <c r="G516" s="3" t="s">
        <v>125</v>
      </c>
      <c r="H516" s="3" t="s">
        <v>200</v>
      </c>
      <c r="I516" s="3" t="s">
        <v>201</v>
      </c>
      <c r="J516" s="3" t="s">
        <v>202</v>
      </c>
      <c r="K516" s="3" t="s">
        <v>201</v>
      </c>
      <c r="O516"/>
      <c r="P516"/>
    </row>
    <row r="517" spans="1:16" x14ac:dyDescent="0.35">
      <c r="A517" s="3" t="s">
        <v>1496</v>
      </c>
      <c r="B517" s="3" t="s">
        <v>1496</v>
      </c>
      <c r="C517" s="3" t="s">
        <v>1497</v>
      </c>
      <c r="D517" s="3" t="s">
        <v>14</v>
      </c>
      <c r="E517" s="3" t="s">
        <v>14</v>
      </c>
      <c r="F517" s="3" t="s">
        <v>126</v>
      </c>
      <c r="G517" s="3" t="s">
        <v>125</v>
      </c>
      <c r="H517" s="3" t="s">
        <v>200</v>
      </c>
      <c r="I517" s="3" t="s">
        <v>201</v>
      </c>
      <c r="J517" s="3" t="s">
        <v>202</v>
      </c>
      <c r="K517" s="3" t="s">
        <v>201</v>
      </c>
      <c r="O517"/>
      <c r="P517"/>
    </row>
    <row r="518" spans="1:16" x14ac:dyDescent="0.35">
      <c r="A518" s="3" t="s">
        <v>1498</v>
      </c>
      <c r="B518" s="3" t="s">
        <v>1445</v>
      </c>
      <c r="C518" s="3" t="s">
        <v>1446</v>
      </c>
      <c r="D518" s="3" t="s">
        <v>14</v>
      </c>
      <c r="E518" s="3" t="s">
        <v>14</v>
      </c>
      <c r="F518" s="3" t="s">
        <v>126</v>
      </c>
      <c r="G518" s="3" t="s">
        <v>125</v>
      </c>
      <c r="H518" s="3" t="s">
        <v>200</v>
      </c>
      <c r="I518" s="3" t="s">
        <v>201</v>
      </c>
      <c r="J518" s="3" t="s">
        <v>202</v>
      </c>
      <c r="K518" s="3" t="s">
        <v>201</v>
      </c>
      <c r="O518"/>
      <c r="P518"/>
    </row>
    <row r="519" spans="1:16" x14ac:dyDescent="0.35">
      <c r="A519" s="3" t="s">
        <v>1499</v>
      </c>
      <c r="B519" s="3" t="s">
        <v>1499</v>
      </c>
      <c r="C519" s="3" t="s">
        <v>1500</v>
      </c>
      <c r="D519" s="3" t="s">
        <v>14</v>
      </c>
      <c r="E519" s="3" t="s">
        <v>14</v>
      </c>
      <c r="F519" s="3" t="s">
        <v>126</v>
      </c>
      <c r="G519" s="3" t="s">
        <v>125</v>
      </c>
      <c r="H519" s="3" t="s">
        <v>200</v>
      </c>
      <c r="I519" s="3" t="s">
        <v>201</v>
      </c>
      <c r="J519" s="3" t="s">
        <v>202</v>
      </c>
      <c r="K519" s="3" t="s">
        <v>201</v>
      </c>
      <c r="O519"/>
      <c r="P519"/>
    </row>
    <row r="520" spans="1:16" x14ac:dyDescent="0.35">
      <c r="A520" s="3" t="s">
        <v>1501</v>
      </c>
      <c r="B520" s="3" t="s">
        <v>1501</v>
      </c>
      <c r="C520" s="3" t="s">
        <v>1502</v>
      </c>
      <c r="D520" s="3" t="s">
        <v>14</v>
      </c>
      <c r="E520" s="3" t="s">
        <v>14</v>
      </c>
      <c r="F520" s="3" t="s">
        <v>126</v>
      </c>
      <c r="G520" s="3" t="s">
        <v>125</v>
      </c>
      <c r="H520" s="3" t="s">
        <v>200</v>
      </c>
      <c r="I520" s="3" t="s">
        <v>201</v>
      </c>
      <c r="J520" s="3" t="s">
        <v>202</v>
      </c>
      <c r="K520" s="3" t="s">
        <v>201</v>
      </c>
      <c r="O520"/>
      <c r="P520"/>
    </row>
    <row r="521" spans="1:16" x14ac:dyDescent="0.35">
      <c r="A521" s="3" t="s">
        <v>1503</v>
      </c>
      <c r="B521" s="3" t="s">
        <v>1503</v>
      </c>
      <c r="C521" s="3" t="s">
        <v>1504</v>
      </c>
      <c r="D521" s="3" t="s">
        <v>14</v>
      </c>
      <c r="E521" s="3" t="s">
        <v>14</v>
      </c>
      <c r="F521" s="3" t="s">
        <v>126</v>
      </c>
      <c r="G521" s="3" t="s">
        <v>125</v>
      </c>
      <c r="H521" s="3" t="s">
        <v>200</v>
      </c>
      <c r="I521" s="3" t="s">
        <v>201</v>
      </c>
      <c r="J521" s="3" t="s">
        <v>202</v>
      </c>
      <c r="K521" s="3" t="s">
        <v>201</v>
      </c>
      <c r="O521"/>
      <c r="P521"/>
    </row>
    <row r="522" spans="1:16" x14ac:dyDescent="0.35">
      <c r="A522" s="3" t="s">
        <v>1505</v>
      </c>
      <c r="B522" s="3" t="s">
        <v>1505</v>
      </c>
      <c r="C522" s="3" t="s">
        <v>1506</v>
      </c>
      <c r="D522" s="3" t="s">
        <v>14</v>
      </c>
      <c r="E522" s="3" t="s">
        <v>14</v>
      </c>
      <c r="F522" s="3" t="s">
        <v>126</v>
      </c>
      <c r="G522" s="3" t="s">
        <v>125</v>
      </c>
      <c r="H522" s="3" t="s">
        <v>200</v>
      </c>
      <c r="I522" s="3" t="s">
        <v>201</v>
      </c>
      <c r="J522" s="3" t="s">
        <v>202</v>
      </c>
      <c r="K522" s="3" t="s">
        <v>201</v>
      </c>
      <c r="O522"/>
      <c r="P522"/>
    </row>
    <row r="523" spans="1:16" x14ac:dyDescent="0.35">
      <c r="A523" s="3" t="s">
        <v>1507</v>
      </c>
      <c r="B523" s="3" t="s">
        <v>1507</v>
      </c>
      <c r="C523" s="3" t="s">
        <v>1508</v>
      </c>
      <c r="D523" s="3" t="s">
        <v>14</v>
      </c>
      <c r="E523" s="3" t="s">
        <v>14</v>
      </c>
      <c r="F523" s="3" t="s">
        <v>126</v>
      </c>
      <c r="G523" s="3" t="s">
        <v>125</v>
      </c>
      <c r="H523" s="3" t="s">
        <v>200</v>
      </c>
      <c r="I523" s="3" t="s">
        <v>201</v>
      </c>
      <c r="J523" s="3" t="s">
        <v>202</v>
      </c>
      <c r="K523" s="3" t="s">
        <v>201</v>
      </c>
      <c r="O523"/>
      <c r="P523"/>
    </row>
    <row r="524" spans="1:16" x14ac:dyDescent="0.35">
      <c r="A524" s="3" t="s">
        <v>1509</v>
      </c>
      <c r="B524" s="3" t="s">
        <v>1509</v>
      </c>
      <c r="C524" s="3" t="s">
        <v>1510</v>
      </c>
      <c r="D524" s="3" t="s">
        <v>14</v>
      </c>
      <c r="E524" s="3" t="s">
        <v>14</v>
      </c>
      <c r="F524" s="3" t="s">
        <v>126</v>
      </c>
      <c r="G524" s="3" t="s">
        <v>125</v>
      </c>
      <c r="H524" s="3" t="s">
        <v>200</v>
      </c>
      <c r="I524" s="3" t="s">
        <v>201</v>
      </c>
      <c r="J524" s="3" t="s">
        <v>202</v>
      </c>
      <c r="K524" s="3" t="s">
        <v>201</v>
      </c>
      <c r="O524"/>
      <c r="P524"/>
    </row>
    <row r="525" spans="1:16" x14ac:dyDescent="0.35">
      <c r="A525" s="3" t="s">
        <v>1511</v>
      </c>
      <c r="B525" s="3" t="s">
        <v>1511</v>
      </c>
      <c r="C525" s="3" t="s">
        <v>1512</v>
      </c>
      <c r="D525" s="3" t="s">
        <v>14</v>
      </c>
      <c r="E525" s="3" t="s">
        <v>14</v>
      </c>
      <c r="F525" s="3" t="s">
        <v>126</v>
      </c>
      <c r="G525" s="3" t="s">
        <v>125</v>
      </c>
      <c r="H525" s="3" t="s">
        <v>200</v>
      </c>
      <c r="I525" s="3" t="s">
        <v>201</v>
      </c>
      <c r="J525" s="3" t="s">
        <v>202</v>
      </c>
      <c r="K525" s="3" t="s">
        <v>201</v>
      </c>
      <c r="O525"/>
      <c r="P525"/>
    </row>
    <row r="526" spans="1:16" x14ac:dyDescent="0.35">
      <c r="A526" s="3" t="s">
        <v>1513</v>
      </c>
      <c r="B526" s="3" t="s">
        <v>1513</v>
      </c>
      <c r="C526" s="3" t="s">
        <v>1514</v>
      </c>
      <c r="D526" s="3" t="s">
        <v>14</v>
      </c>
      <c r="E526" s="3" t="s">
        <v>14</v>
      </c>
      <c r="F526" s="3" t="s">
        <v>126</v>
      </c>
      <c r="G526" s="3" t="s">
        <v>125</v>
      </c>
      <c r="H526" s="3" t="s">
        <v>200</v>
      </c>
      <c r="I526" s="3" t="s">
        <v>201</v>
      </c>
      <c r="J526" s="3" t="s">
        <v>202</v>
      </c>
      <c r="K526" s="3" t="s">
        <v>201</v>
      </c>
      <c r="O526"/>
      <c r="P526"/>
    </row>
    <row r="527" spans="1:16" x14ac:dyDescent="0.35">
      <c r="A527" s="3" t="s">
        <v>1515</v>
      </c>
      <c r="B527" s="3" t="s">
        <v>1515</v>
      </c>
      <c r="C527" s="3" t="s">
        <v>1516</v>
      </c>
      <c r="D527" s="3" t="s">
        <v>14</v>
      </c>
      <c r="E527" s="3" t="s">
        <v>14</v>
      </c>
      <c r="F527" s="3" t="s">
        <v>126</v>
      </c>
      <c r="G527" s="3" t="s">
        <v>125</v>
      </c>
      <c r="H527" s="3" t="s">
        <v>200</v>
      </c>
      <c r="I527" s="3" t="s">
        <v>201</v>
      </c>
      <c r="J527" s="3" t="s">
        <v>202</v>
      </c>
      <c r="K527" s="3" t="s">
        <v>201</v>
      </c>
      <c r="O527"/>
      <c r="P527"/>
    </row>
    <row r="528" spans="1:16" x14ac:dyDescent="0.35">
      <c r="A528" s="3" t="s">
        <v>1517</v>
      </c>
      <c r="B528" s="3" t="s">
        <v>1517</v>
      </c>
      <c r="C528" s="3" t="s">
        <v>1518</v>
      </c>
      <c r="D528" s="3" t="s">
        <v>118</v>
      </c>
      <c r="E528" s="3" t="s">
        <v>14</v>
      </c>
      <c r="F528" s="3" t="s">
        <v>126</v>
      </c>
      <c r="G528" s="3" t="s">
        <v>125</v>
      </c>
      <c r="H528" s="3" t="s">
        <v>200</v>
      </c>
      <c r="I528" s="3" t="s">
        <v>201</v>
      </c>
      <c r="J528" s="3" t="s">
        <v>202</v>
      </c>
      <c r="K528" s="3" t="s">
        <v>201</v>
      </c>
      <c r="O528"/>
      <c r="P528"/>
    </row>
    <row r="529" spans="1:16" x14ac:dyDescent="0.35">
      <c r="A529" s="3" t="s">
        <v>1519</v>
      </c>
      <c r="B529" s="3" t="s">
        <v>1519</v>
      </c>
      <c r="C529" s="3" t="s">
        <v>1520</v>
      </c>
      <c r="D529" s="3" t="s">
        <v>118</v>
      </c>
      <c r="E529" s="3" t="s">
        <v>14</v>
      </c>
      <c r="F529" s="3" t="s">
        <v>126</v>
      </c>
      <c r="G529" s="3" t="s">
        <v>125</v>
      </c>
      <c r="H529" s="3" t="s">
        <v>200</v>
      </c>
      <c r="I529" s="3" t="s">
        <v>201</v>
      </c>
      <c r="J529" s="3" t="s">
        <v>202</v>
      </c>
      <c r="K529" s="3" t="s">
        <v>201</v>
      </c>
      <c r="O529"/>
      <c r="P529"/>
    </row>
    <row r="530" spans="1:16" x14ac:dyDescent="0.35">
      <c r="A530" s="3" t="s">
        <v>1521</v>
      </c>
      <c r="B530" s="3" t="s">
        <v>1521</v>
      </c>
      <c r="C530" s="3" t="s">
        <v>1522</v>
      </c>
      <c r="D530" s="3" t="s">
        <v>14</v>
      </c>
      <c r="E530" s="3" t="s">
        <v>14</v>
      </c>
      <c r="F530" s="3" t="s">
        <v>126</v>
      </c>
      <c r="G530" s="3" t="s">
        <v>125</v>
      </c>
      <c r="H530" s="3" t="s">
        <v>200</v>
      </c>
      <c r="I530" s="3" t="s">
        <v>201</v>
      </c>
      <c r="J530" s="3" t="s">
        <v>202</v>
      </c>
      <c r="K530" s="3" t="s">
        <v>201</v>
      </c>
      <c r="O530"/>
      <c r="P530"/>
    </row>
    <row r="531" spans="1:16" x14ac:dyDescent="0.35">
      <c r="A531" s="3" t="s">
        <v>1523</v>
      </c>
      <c r="B531" s="3" t="s">
        <v>1523</v>
      </c>
      <c r="C531" s="3" t="s">
        <v>1524</v>
      </c>
      <c r="D531" s="3" t="s">
        <v>14</v>
      </c>
      <c r="E531" s="3" t="s">
        <v>14</v>
      </c>
      <c r="F531" s="3" t="s">
        <v>126</v>
      </c>
      <c r="G531" s="3" t="s">
        <v>125</v>
      </c>
      <c r="H531" s="3" t="s">
        <v>200</v>
      </c>
      <c r="I531" s="3" t="s">
        <v>201</v>
      </c>
      <c r="J531" s="3" t="s">
        <v>202</v>
      </c>
      <c r="K531" s="3" t="s">
        <v>201</v>
      </c>
      <c r="O531"/>
      <c r="P531"/>
    </row>
    <row r="532" spans="1:16" x14ac:dyDescent="0.35">
      <c r="A532" s="3" t="s">
        <v>1525</v>
      </c>
      <c r="B532" s="3" t="s">
        <v>1525</v>
      </c>
      <c r="C532" s="3" t="s">
        <v>1526</v>
      </c>
      <c r="D532" s="3" t="s">
        <v>14</v>
      </c>
      <c r="E532" s="3" t="s">
        <v>14</v>
      </c>
      <c r="F532" s="3" t="s">
        <v>126</v>
      </c>
      <c r="G532" s="3" t="s">
        <v>125</v>
      </c>
      <c r="H532" s="3" t="s">
        <v>200</v>
      </c>
      <c r="I532" s="3" t="s">
        <v>201</v>
      </c>
      <c r="J532" s="3" t="s">
        <v>202</v>
      </c>
      <c r="K532" s="3" t="s">
        <v>201</v>
      </c>
      <c r="O532"/>
      <c r="P532"/>
    </row>
    <row r="533" spans="1:16" x14ac:dyDescent="0.35">
      <c r="A533" s="3" t="s">
        <v>1527</v>
      </c>
      <c r="B533" s="3" t="s">
        <v>1527</v>
      </c>
      <c r="C533" s="3" t="s">
        <v>1528</v>
      </c>
      <c r="D533" s="3" t="s">
        <v>14</v>
      </c>
      <c r="E533" s="3" t="s">
        <v>14</v>
      </c>
      <c r="F533" s="3" t="s">
        <v>126</v>
      </c>
      <c r="G533" s="3" t="s">
        <v>125</v>
      </c>
      <c r="H533" s="3" t="s">
        <v>200</v>
      </c>
      <c r="I533" s="3" t="s">
        <v>201</v>
      </c>
      <c r="J533" s="3" t="s">
        <v>202</v>
      </c>
      <c r="K533" s="3" t="s">
        <v>201</v>
      </c>
      <c r="O533"/>
      <c r="P533"/>
    </row>
    <row r="534" spans="1:16" x14ac:dyDescent="0.35">
      <c r="A534" s="3" t="s">
        <v>1529</v>
      </c>
      <c r="B534" s="3" t="s">
        <v>1529</v>
      </c>
      <c r="C534" s="3" t="s">
        <v>1530</v>
      </c>
      <c r="D534" s="3" t="s">
        <v>14</v>
      </c>
      <c r="E534" s="3" t="s">
        <v>14</v>
      </c>
      <c r="F534" s="3" t="s">
        <v>126</v>
      </c>
      <c r="G534" s="3" t="s">
        <v>125</v>
      </c>
      <c r="H534" s="3" t="s">
        <v>200</v>
      </c>
      <c r="I534" s="3" t="s">
        <v>201</v>
      </c>
      <c r="J534" s="3" t="s">
        <v>202</v>
      </c>
      <c r="K534" s="3" t="s">
        <v>201</v>
      </c>
      <c r="O534"/>
      <c r="P534"/>
    </row>
    <row r="535" spans="1:16" x14ac:dyDescent="0.35">
      <c r="A535" s="3" t="s">
        <v>1531</v>
      </c>
      <c r="B535" s="3" t="s">
        <v>1531</v>
      </c>
      <c r="C535" s="3" t="s">
        <v>1532</v>
      </c>
      <c r="D535" s="3" t="s">
        <v>14</v>
      </c>
      <c r="E535" s="3" t="s">
        <v>14</v>
      </c>
      <c r="F535" s="3" t="s">
        <v>126</v>
      </c>
      <c r="G535" s="3" t="s">
        <v>125</v>
      </c>
      <c r="H535" s="3" t="s">
        <v>200</v>
      </c>
      <c r="I535" s="3" t="s">
        <v>201</v>
      </c>
      <c r="J535" s="3" t="s">
        <v>202</v>
      </c>
      <c r="K535" s="3" t="s">
        <v>201</v>
      </c>
      <c r="O535"/>
      <c r="P535"/>
    </row>
    <row r="536" spans="1:16" x14ac:dyDescent="0.35">
      <c r="A536" s="3" t="s">
        <v>1533</v>
      </c>
      <c r="B536" s="3" t="s">
        <v>1533</v>
      </c>
      <c r="C536" s="3" t="s">
        <v>1534</v>
      </c>
      <c r="D536" s="3" t="s">
        <v>14</v>
      </c>
      <c r="E536" s="3" t="s">
        <v>14</v>
      </c>
      <c r="F536" s="3" t="s">
        <v>126</v>
      </c>
      <c r="G536" s="3" t="s">
        <v>125</v>
      </c>
      <c r="H536" s="3" t="s">
        <v>200</v>
      </c>
      <c r="I536" s="3" t="s">
        <v>201</v>
      </c>
      <c r="J536" s="3" t="s">
        <v>202</v>
      </c>
      <c r="K536" s="3" t="s">
        <v>201</v>
      </c>
      <c r="O536"/>
      <c r="P536"/>
    </row>
    <row r="537" spans="1:16" x14ac:dyDescent="0.35">
      <c r="A537" s="3" t="s">
        <v>1535</v>
      </c>
      <c r="B537" s="3" t="s">
        <v>1535</v>
      </c>
      <c r="C537" s="3" t="s">
        <v>1536</v>
      </c>
      <c r="D537" s="3" t="s">
        <v>14</v>
      </c>
      <c r="E537" s="3" t="s">
        <v>14</v>
      </c>
      <c r="F537" s="3" t="s">
        <v>126</v>
      </c>
      <c r="G537" s="3" t="s">
        <v>125</v>
      </c>
      <c r="H537" s="3" t="s">
        <v>200</v>
      </c>
      <c r="I537" s="3" t="s">
        <v>201</v>
      </c>
      <c r="J537" s="3" t="s">
        <v>202</v>
      </c>
      <c r="K537" s="3" t="s">
        <v>201</v>
      </c>
      <c r="O537"/>
      <c r="P537"/>
    </row>
    <row r="538" spans="1:16" x14ac:dyDescent="0.35">
      <c r="A538" s="3" t="s">
        <v>1537</v>
      </c>
      <c r="B538" s="3" t="s">
        <v>1537</v>
      </c>
      <c r="C538" s="3" t="s">
        <v>1538</v>
      </c>
      <c r="D538" s="3" t="s">
        <v>14</v>
      </c>
      <c r="E538" s="3" t="s">
        <v>14</v>
      </c>
      <c r="F538" s="3" t="s">
        <v>126</v>
      </c>
      <c r="G538" s="3" t="s">
        <v>125</v>
      </c>
      <c r="H538" s="3" t="s">
        <v>200</v>
      </c>
      <c r="I538" s="3" t="s">
        <v>201</v>
      </c>
      <c r="J538" s="3" t="s">
        <v>202</v>
      </c>
      <c r="K538" s="3" t="s">
        <v>201</v>
      </c>
      <c r="O538"/>
      <c r="P538"/>
    </row>
    <row r="539" spans="1:16" x14ac:dyDescent="0.35">
      <c r="A539" s="3" t="s">
        <v>1539</v>
      </c>
      <c r="B539" s="3" t="s">
        <v>1539</v>
      </c>
      <c r="C539" s="3" t="s">
        <v>1540</v>
      </c>
      <c r="D539" s="3" t="s">
        <v>14</v>
      </c>
      <c r="E539" s="3" t="s">
        <v>14</v>
      </c>
      <c r="F539" s="3" t="s">
        <v>126</v>
      </c>
      <c r="G539" s="3" t="s">
        <v>125</v>
      </c>
      <c r="H539" s="3" t="s">
        <v>200</v>
      </c>
      <c r="I539" s="3" t="s">
        <v>201</v>
      </c>
      <c r="J539" s="3" t="s">
        <v>202</v>
      </c>
      <c r="K539" s="3" t="s">
        <v>201</v>
      </c>
      <c r="O539"/>
      <c r="P539"/>
    </row>
    <row r="540" spans="1:16" x14ac:dyDescent="0.35">
      <c r="A540" s="3" t="s">
        <v>1541</v>
      </c>
      <c r="B540" s="3" t="s">
        <v>1541</v>
      </c>
      <c r="C540" s="3" t="s">
        <v>1542</v>
      </c>
      <c r="D540" s="3" t="s">
        <v>14</v>
      </c>
      <c r="E540" s="3" t="s">
        <v>14</v>
      </c>
      <c r="F540" s="3" t="s">
        <v>126</v>
      </c>
      <c r="G540" s="3" t="s">
        <v>125</v>
      </c>
      <c r="H540" s="3" t="s">
        <v>200</v>
      </c>
      <c r="I540" s="3" t="s">
        <v>201</v>
      </c>
      <c r="J540" s="3" t="s">
        <v>202</v>
      </c>
      <c r="K540" s="3" t="s">
        <v>201</v>
      </c>
      <c r="O540"/>
      <c r="P540"/>
    </row>
    <row r="541" spans="1:16" x14ac:dyDescent="0.35">
      <c r="A541" s="3" t="s">
        <v>1543</v>
      </c>
      <c r="B541" s="3" t="s">
        <v>1543</v>
      </c>
      <c r="C541" s="3" t="s">
        <v>1544</v>
      </c>
      <c r="D541" s="3" t="s">
        <v>14</v>
      </c>
      <c r="E541" s="3" t="s">
        <v>14</v>
      </c>
      <c r="F541" s="3" t="s">
        <v>126</v>
      </c>
      <c r="G541" s="3" t="s">
        <v>125</v>
      </c>
      <c r="H541" s="3" t="s">
        <v>200</v>
      </c>
      <c r="I541" s="3" t="s">
        <v>201</v>
      </c>
      <c r="J541" s="3" t="s">
        <v>202</v>
      </c>
      <c r="K541" s="3" t="s">
        <v>201</v>
      </c>
      <c r="O541"/>
      <c r="P541"/>
    </row>
    <row r="542" spans="1:16" x14ac:dyDescent="0.35">
      <c r="A542" s="3" t="s">
        <v>1545</v>
      </c>
      <c r="B542" s="3" t="s">
        <v>1545</v>
      </c>
      <c r="C542" s="3" t="s">
        <v>1546</v>
      </c>
      <c r="D542" s="3" t="s">
        <v>14</v>
      </c>
      <c r="E542" s="3" t="s">
        <v>14</v>
      </c>
      <c r="F542" s="3" t="s">
        <v>126</v>
      </c>
      <c r="G542" s="3" t="s">
        <v>125</v>
      </c>
      <c r="H542" s="3" t="s">
        <v>200</v>
      </c>
      <c r="I542" s="3" t="s">
        <v>201</v>
      </c>
      <c r="J542" s="3" t="s">
        <v>202</v>
      </c>
      <c r="K542" s="3" t="s">
        <v>201</v>
      </c>
      <c r="O542"/>
      <c r="P542"/>
    </row>
    <row r="543" spans="1:16" x14ac:dyDescent="0.35">
      <c r="A543" s="3" t="s">
        <v>1547</v>
      </c>
      <c r="B543" s="3" t="s">
        <v>1547</v>
      </c>
      <c r="C543" s="3" t="s">
        <v>1548</v>
      </c>
      <c r="D543" s="3" t="s">
        <v>14</v>
      </c>
      <c r="E543" s="3" t="s">
        <v>14</v>
      </c>
      <c r="F543" s="3" t="s">
        <v>126</v>
      </c>
      <c r="G543" s="3" t="s">
        <v>125</v>
      </c>
      <c r="H543" s="3" t="s">
        <v>200</v>
      </c>
      <c r="I543" s="3" t="s">
        <v>201</v>
      </c>
      <c r="J543" s="3" t="s">
        <v>202</v>
      </c>
      <c r="K543" s="3" t="s">
        <v>201</v>
      </c>
      <c r="O543"/>
      <c r="P543"/>
    </row>
    <row r="544" spans="1:16" x14ac:dyDescent="0.35">
      <c r="A544" s="3" t="s">
        <v>1549</v>
      </c>
      <c r="B544" s="3" t="s">
        <v>1549</v>
      </c>
      <c r="C544" s="3" t="s">
        <v>1550</v>
      </c>
      <c r="D544" s="3" t="s">
        <v>14</v>
      </c>
      <c r="E544" s="3" t="s">
        <v>14</v>
      </c>
      <c r="F544" s="3" t="s">
        <v>126</v>
      </c>
      <c r="G544" s="3" t="s">
        <v>125</v>
      </c>
      <c r="H544" s="3" t="s">
        <v>200</v>
      </c>
      <c r="I544" s="3" t="s">
        <v>201</v>
      </c>
      <c r="J544" s="3" t="s">
        <v>202</v>
      </c>
      <c r="K544" s="3" t="s">
        <v>201</v>
      </c>
      <c r="O544"/>
      <c r="P544"/>
    </row>
    <row r="545" spans="1:16" x14ac:dyDescent="0.35">
      <c r="A545" s="3" t="s">
        <v>1551</v>
      </c>
      <c r="B545" s="3" t="s">
        <v>1551</v>
      </c>
      <c r="C545" s="3" t="s">
        <v>1552</v>
      </c>
      <c r="D545" s="3" t="s">
        <v>14</v>
      </c>
      <c r="E545" s="3" t="s">
        <v>14</v>
      </c>
      <c r="F545" s="3" t="s">
        <v>126</v>
      </c>
      <c r="G545" s="3" t="s">
        <v>125</v>
      </c>
      <c r="H545" s="3" t="s">
        <v>200</v>
      </c>
      <c r="I545" s="3" t="s">
        <v>201</v>
      </c>
      <c r="J545" s="3" t="s">
        <v>202</v>
      </c>
      <c r="K545" s="3" t="s">
        <v>201</v>
      </c>
      <c r="O545"/>
      <c r="P545"/>
    </row>
    <row r="546" spans="1:16" x14ac:dyDescent="0.35">
      <c r="A546" s="3" t="s">
        <v>1553</v>
      </c>
      <c r="B546" s="3" t="s">
        <v>1553</v>
      </c>
      <c r="C546" s="3" t="s">
        <v>1554</v>
      </c>
      <c r="D546" s="3" t="s">
        <v>14</v>
      </c>
      <c r="E546" s="3" t="s">
        <v>14</v>
      </c>
      <c r="F546" s="3" t="s">
        <v>126</v>
      </c>
      <c r="G546" s="3" t="s">
        <v>125</v>
      </c>
      <c r="H546" s="3" t="s">
        <v>200</v>
      </c>
      <c r="I546" s="3" t="s">
        <v>201</v>
      </c>
      <c r="J546" s="3" t="s">
        <v>202</v>
      </c>
      <c r="K546" s="3" t="s">
        <v>201</v>
      </c>
      <c r="O546"/>
      <c r="P546"/>
    </row>
    <row r="547" spans="1:16" x14ac:dyDescent="0.35">
      <c r="A547" s="3" t="s">
        <v>1555</v>
      </c>
      <c r="B547" s="3" t="s">
        <v>1555</v>
      </c>
      <c r="C547" s="3" t="s">
        <v>1556</v>
      </c>
      <c r="D547" s="3" t="s">
        <v>14</v>
      </c>
      <c r="E547" s="3" t="s">
        <v>14</v>
      </c>
      <c r="F547" s="3" t="s">
        <v>126</v>
      </c>
      <c r="G547" s="3" t="s">
        <v>125</v>
      </c>
      <c r="H547" s="3" t="s">
        <v>200</v>
      </c>
      <c r="I547" s="3" t="s">
        <v>201</v>
      </c>
      <c r="J547" s="3" t="s">
        <v>202</v>
      </c>
      <c r="K547" s="3" t="s">
        <v>201</v>
      </c>
      <c r="O547"/>
      <c r="P547"/>
    </row>
    <row r="548" spans="1:16" x14ac:dyDescent="0.35">
      <c r="A548" s="3" t="s">
        <v>1557</v>
      </c>
      <c r="B548" s="3" t="s">
        <v>1557</v>
      </c>
      <c r="C548" s="3" t="s">
        <v>1558</v>
      </c>
      <c r="D548" s="3" t="s">
        <v>14</v>
      </c>
      <c r="E548" s="3" t="s">
        <v>14</v>
      </c>
      <c r="F548" s="3" t="s">
        <v>126</v>
      </c>
      <c r="G548" s="3" t="s">
        <v>125</v>
      </c>
      <c r="H548" s="3" t="s">
        <v>200</v>
      </c>
      <c r="I548" s="3" t="s">
        <v>201</v>
      </c>
      <c r="J548" s="3" t="s">
        <v>202</v>
      </c>
      <c r="K548" s="3" t="s">
        <v>201</v>
      </c>
      <c r="O548"/>
      <c r="P548"/>
    </row>
    <row r="549" spans="1:16" x14ac:dyDescent="0.35">
      <c r="A549" s="3" t="s">
        <v>1559</v>
      </c>
      <c r="B549" s="3" t="s">
        <v>1559</v>
      </c>
      <c r="C549" s="3" t="s">
        <v>1560</v>
      </c>
      <c r="D549" s="3" t="s">
        <v>14</v>
      </c>
      <c r="E549" s="3" t="s">
        <v>14</v>
      </c>
      <c r="F549" s="3" t="s">
        <v>126</v>
      </c>
      <c r="G549" s="3" t="s">
        <v>125</v>
      </c>
      <c r="H549" s="3" t="s">
        <v>200</v>
      </c>
      <c r="I549" s="3" t="s">
        <v>201</v>
      </c>
      <c r="J549" s="3" t="s">
        <v>202</v>
      </c>
      <c r="K549" s="3" t="s">
        <v>201</v>
      </c>
      <c r="O549"/>
      <c r="P549"/>
    </row>
    <row r="550" spans="1:16" x14ac:dyDescent="0.35">
      <c r="A550" s="3" t="s">
        <v>1561</v>
      </c>
      <c r="B550" s="3" t="s">
        <v>1561</v>
      </c>
      <c r="C550" s="3" t="s">
        <v>1562</v>
      </c>
      <c r="D550" s="3" t="s">
        <v>14</v>
      </c>
      <c r="E550" s="3" t="s">
        <v>14</v>
      </c>
      <c r="F550" s="3" t="s">
        <v>126</v>
      </c>
      <c r="G550" s="3" t="s">
        <v>125</v>
      </c>
      <c r="H550" s="3" t="s">
        <v>200</v>
      </c>
      <c r="I550" s="3" t="s">
        <v>201</v>
      </c>
      <c r="J550" s="3" t="s">
        <v>202</v>
      </c>
      <c r="K550" s="3" t="s">
        <v>201</v>
      </c>
      <c r="O550"/>
      <c r="P550"/>
    </row>
    <row r="551" spans="1:16" x14ac:dyDescent="0.35">
      <c r="A551" s="3" t="s">
        <v>1563</v>
      </c>
      <c r="B551" s="3" t="s">
        <v>1563</v>
      </c>
      <c r="C551" s="3" t="s">
        <v>1564</v>
      </c>
      <c r="D551" s="3" t="s">
        <v>14</v>
      </c>
      <c r="E551" s="3" t="s">
        <v>14</v>
      </c>
      <c r="F551" s="3" t="s">
        <v>126</v>
      </c>
      <c r="G551" s="3" t="s">
        <v>125</v>
      </c>
      <c r="H551" s="3" t="s">
        <v>200</v>
      </c>
      <c r="I551" s="3" t="s">
        <v>201</v>
      </c>
      <c r="J551" s="3" t="s">
        <v>202</v>
      </c>
      <c r="K551" s="3" t="s">
        <v>201</v>
      </c>
      <c r="O551"/>
      <c r="P551"/>
    </row>
    <row r="552" spans="1:16" x14ac:dyDescent="0.35">
      <c r="A552" s="3" t="s">
        <v>1565</v>
      </c>
      <c r="B552" s="3" t="s">
        <v>1565</v>
      </c>
      <c r="C552" s="3" t="s">
        <v>1566</v>
      </c>
      <c r="D552" s="3" t="s">
        <v>14</v>
      </c>
      <c r="E552" s="3" t="s">
        <v>14</v>
      </c>
      <c r="F552" s="3" t="s">
        <v>126</v>
      </c>
      <c r="G552" s="3" t="s">
        <v>125</v>
      </c>
      <c r="H552" s="3" t="s">
        <v>200</v>
      </c>
      <c r="I552" s="3" t="s">
        <v>201</v>
      </c>
      <c r="J552" s="3" t="s">
        <v>202</v>
      </c>
      <c r="K552" s="3" t="s">
        <v>201</v>
      </c>
      <c r="O552"/>
      <c r="P552"/>
    </row>
    <row r="553" spans="1:16" x14ac:dyDescent="0.35">
      <c r="A553" s="3" t="s">
        <v>1567</v>
      </c>
      <c r="B553" s="3" t="s">
        <v>1567</v>
      </c>
      <c r="C553" s="3" t="s">
        <v>1568</v>
      </c>
      <c r="D553" s="3" t="s">
        <v>14</v>
      </c>
      <c r="E553" s="3" t="s">
        <v>14</v>
      </c>
      <c r="F553" s="3" t="s">
        <v>126</v>
      </c>
      <c r="G553" s="3" t="s">
        <v>125</v>
      </c>
      <c r="H553" s="3" t="s">
        <v>200</v>
      </c>
      <c r="I553" s="3" t="s">
        <v>201</v>
      </c>
      <c r="J553" s="3" t="s">
        <v>202</v>
      </c>
      <c r="K553" s="3" t="s">
        <v>201</v>
      </c>
      <c r="O553"/>
      <c r="P553"/>
    </row>
    <row r="554" spans="1:16" x14ac:dyDescent="0.35">
      <c r="A554" s="3" t="s">
        <v>1569</v>
      </c>
      <c r="B554" s="3" t="s">
        <v>1569</v>
      </c>
      <c r="C554" s="3" t="s">
        <v>1570</v>
      </c>
      <c r="D554" s="3" t="s">
        <v>14</v>
      </c>
      <c r="E554" s="3" t="s">
        <v>14</v>
      </c>
      <c r="F554" s="3" t="s">
        <v>126</v>
      </c>
      <c r="G554" s="3" t="s">
        <v>125</v>
      </c>
      <c r="H554" s="3" t="s">
        <v>200</v>
      </c>
      <c r="I554" s="3" t="s">
        <v>201</v>
      </c>
      <c r="J554" s="3" t="s">
        <v>202</v>
      </c>
      <c r="K554" s="3" t="s">
        <v>201</v>
      </c>
      <c r="O554"/>
      <c r="P554"/>
    </row>
    <row r="555" spans="1:16" x14ac:dyDescent="0.35">
      <c r="A555" s="3" t="s">
        <v>1571</v>
      </c>
      <c r="B555" s="3" t="s">
        <v>1571</v>
      </c>
      <c r="C555" s="3" t="s">
        <v>1572</v>
      </c>
      <c r="D555" s="3" t="s">
        <v>14</v>
      </c>
      <c r="E555" s="3" t="s">
        <v>14</v>
      </c>
      <c r="F555" s="3" t="s">
        <v>126</v>
      </c>
      <c r="G555" s="3" t="s">
        <v>125</v>
      </c>
      <c r="H555" s="3" t="s">
        <v>200</v>
      </c>
      <c r="I555" s="3" t="s">
        <v>201</v>
      </c>
      <c r="J555" s="3" t="s">
        <v>202</v>
      </c>
      <c r="K555" s="3" t="s">
        <v>201</v>
      </c>
      <c r="O555"/>
      <c r="P555"/>
    </row>
    <row r="556" spans="1:16" x14ac:dyDescent="0.35">
      <c r="A556" s="3" t="s">
        <v>1573</v>
      </c>
      <c r="B556" s="3" t="s">
        <v>1573</v>
      </c>
      <c r="C556" s="3" t="s">
        <v>1574</v>
      </c>
      <c r="D556" s="3" t="s">
        <v>14</v>
      </c>
      <c r="E556" s="3" t="s">
        <v>14</v>
      </c>
      <c r="F556" s="3" t="s">
        <v>126</v>
      </c>
      <c r="G556" s="3" t="s">
        <v>125</v>
      </c>
      <c r="H556" s="3" t="s">
        <v>200</v>
      </c>
      <c r="I556" s="3" t="s">
        <v>201</v>
      </c>
      <c r="J556" s="3" t="s">
        <v>202</v>
      </c>
      <c r="K556" s="3" t="s">
        <v>201</v>
      </c>
      <c r="O556"/>
      <c r="P556"/>
    </row>
    <row r="557" spans="1:16" x14ac:dyDescent="0.35">
      <c r="A557" s="3" t="s">
        <v>1575</v>
      </c>
      <c r="B557" s="3" t="s">
        <v>1575</v>
      </c>
      <c r="C557" s="3" t="s">
        <v>1576</v>
      </c>
      <c r="D557" s="3" t="s">
        <v>14</v>
      </c>
      <c r="E557" s="3" t="s">
        <v>14</v>
      </c>
      <c r="F557" s="3" t="s">
        <v>126</v>
      </c>
      <c r="G557" s="3" t="s">
        <v>125</v>
      </c>
      <c r="H557" s="3" t="s">
        <v>200</v>
      </c>
      <c r="I557" s="3" t="s">
        <v>201</v>
      </c>
      <c r="J557" s="3" t="s">
        <v>202</v>
      </c>
      <c r="K557" s="3" t="s">
        <v>201</v>
      </c>
      <c r="O557"/>
      <c r="P557"/>
    </row>
    <row r="558" spans="1:16" x14ac:dyDescent="0.35">
      <c r="A558" s="3" t="s">
        <v>1577</v>
      </c>
      <c r="B558" s="3" t="s">
        <v>1577</v>
      </c>
      <c r="C558" s="3" t="s">
        <v>1578</v>
      </c>
      <c r="D558" s="3" t="s">
        <v>14</v>
      </c>
      <c r="E558" s="3" t="s">
        <v>14</v>
      </c>
      <c r="F558" s="3" t="s">
        <v>126</v>
      </c>
      <c r="G558" s="3" t="s">
        <v>125</v>
      </c>
      <c r="H558" s="3" t="s">
        <v>200</v>
      </c>
      <c r="I558" s="3" t="s">
        <v>201</v>
      </c>
      <c r="J558" s="3" t="s">
        <v>202</v>
      </c>
      <c r="K558" s="3" t="s">
        <v>201</v>
      </c>
      <c r="O558"/>
      <c r="P558"/>
    </row>
    <row r="559" spans="1:16" x14ac:dyDescent="0.35">
      <c r="A559" s="3" t="s">
        <v>1579</v>
      </c>
      <c r="B559" s="3" t="s">
        <v>1579</v>
      </c>
      <c r="C559" s="3" t="s">
        <v>1580</v>
      </c>
      <c r="D559" s="3" t="s">
        <v>14</v>
      </c>
      <c r="E559" s="3" t="s">
        <v>14</v>
      </c>
      <c r="F559" s="3" t="s">
        <v>126</v>
      </c>
      <c r="G559" s="3" t="s">
        <v>125</v>
      </c>
      <c r="H559" s="3" t="s">
        <v>200</v>
      </c>
      <c r="I559" s="3" t="s">
        <v>201</v>
      </c>
      <c r="J559" s="3" t="s">
        <v>202</v>
      </c>
      <c r="K559" s="3" t="s">
        <v>201</v>
      </c>
      <c r="O559"/>
      <c r="P559"/>
    </row>
    <row r="560" spans="1:16" x14ac:dyDescent="0.35">
      <c r="A560" s="3" t="s">
        <v>1581</v>
      </c>
      <c r="B560" s="3" t="s">
        <v>1581</v>
      </c>
      <c r="C560" s="3" t="s">
        <v>1582</v>
      </c>
      <c r="D560" s="3" t="s">
        <v>836</v>
      </c>
      <c r="E560" s="3" t="s">
        <v>14</v>
      </c>
      <c r="F560" s="3" t="s">
        <v>126</v>
      </c>
      <c r="G560" s="3" t="s">
        <v>125</v>
      </c>
      <c r="H560" s="3" t="s">
        <v>200</v>
      </c>
      <c r="I560" s="3" t="s">
        <v>201</v>
      </c>
      <c r="J560" s="3" t="s">
        <v>202</v>
      </c>
      <c r="K560" s="3" t="s">
        <v>201</v>
      </c>
      <c r="O560"/>
      <c r="P560"/>
    </row>
    <row r="561" spans="1:16" x14ac:dyDescent="0.35">
      <c r="A561" s="3" t="s">
        <v>1583</v>
      </c>
      <c r="B561" s="3" t="s">
        <v>1583</v>
      </c>
      <c r="C561" s="3" t="s">
        <v>1584</v>
      </c>
      <c r="D561" s="3" t="s">
        <v>14</v>
      </c>
      <c r="E561" s="3" t="s">
        <v>14</v>
      </c>
      <c r="F561" s="3" t="s">
        <v>126</v>
      </c>
      <c r="G561" s="3" t="s">
        <v>125</v>
      </c>
      <c r="H561" s="3" t="s">
        <v>200</v>
      </c>
      <c r="I561" s="3" t="s">
        <v>201</v>
      </c>
      <c r="J561" s="3" t="s">
        <v>202</v>
      </c>
      <c r="K561" s="3" t="s">
        <v>201</v>
      </c>
      <c r="O561"/>
      <c r="P561"/>
    </row>
    <row r="562" spans="1:16" x14ac:dyDescent="0.35">
      <c r="A562" s="3" t="s">
        <v>1585</v>
      </c>
      <c r="B562" s="3" t="s">
        <v>1585</v>
      </c>
      <c r="C562" s="3" t="s">
        <v>1586</v>
      </c>
      <c r="D562" s="3" t="s">
        <v>14</v>
      </c>
      <c r="E562" s="3" t="s">
        <v>14</v>
      </c>
      <c r="F562" s="3" t="s">
        <v>126</v>
      </c>
      <c r="G562" s="3" t="s">
        <v>125</v>
      </c>
      <c r="H562" s="3" t="s">
        <v>200</v>
      </c>
      <c r="I562" s="3" t="s">
        <v>201</v>
      </c>
      <c r="J562" s="3" t="s">
        <v>202</v>
      </c>
      <c r="K562" s="3" t="s">
        <v>201</v>
      </c>
      <c r="O562"/>
      <c r="P562"/>
    </row>
    <row r="563" spans="1:16" x14ac:dyDescent="0.35">
      <c r="A563" s="3" t="s">
        <v>1587</v>
      </c>
      <c r="B563" s="3" t="s">
        <v>1587</v>
      </c>
      <c r="C563" s="3" t="s">
        <v>1588</v>
      </c>
      <c r="D563" s="3" t="s">
        <v>14</v>
      </c>
      <c r="E563" s="3" t="s">
        <v>14</v>
      </c>
      <c r="F563" s="3" t="s">
        <v>126</v>
      </c>
      <c r="G563" s="3" t="s">
        <v>125</v>
      </c>
      <c r="H563" s="3" t="s">
        <v>200</v>
      </c>
      <c r="I563" s="3" t="s">
        <v>201</v>
      </c>
      <c r="J563" s="3" t="s">
        <v>202</v>
      </c>
      <c r="K563" s="3" t="s">
        <v>201</v>
      </c>
      <c r="O563"/>
      <c r="P563"/>
    </row>
    <row r="564" spans="1:16" x14ac:dyDescent="0.35">
      <c r="A564" s="3" t="s">
        <v>1589</v>
      </c>
      <c r="B564" s="3" t="s">
        <v>1589</v>
      </c>
      <c r="C564" s="3" t="s">
        <v>1590</v>
      </c>
      <c r="D564" s="3" t="s">
        <v>14</v>
      </c>
      <c r="E564" s="3" t="s">
        <v>14</v>
      </c>
      <c r="F564" s="3" t="s">
        <v>126</v>
      </c>
      <c r="G564" s="3" t="s">
        <v>125</v>
      </c>
      <c r="H564" s="3" t="s">
        <v>200</v>
      </c>
      <c r="I564" s="3" t="s">
        <v>201</v>
      </c>
      <c r="J564" s="3" t="s">
        <v>202</v>
      </c>
      <c r="K564" s="3" t="s">
        <v>201</v>
      </c>
      <c r="O564"/>
      <c r="P564"/>
    </row>
    <row r="565" spans="1:16" x14ac:dyDescent="0.35">
      <c r="A565" s="3" t="s">
        <v>1591</v>
      </c>
      <c r="B565" s="3" t="s">
        <v>1591</v>
      </c>
      <c r="C565" s="3" t="s">
        <v>1592</v>
      </c>
      <c r="D565" s="3" t="s">
        <v>14</v>
      </c>
      <c r="E565" s="3" t="s">
        <v>14</v>
      </c>
      <c r="F565" s="3" t="s">
        <v>126</v>
      </c>
      <c r="G565" s="3" t="s">
        <v>125</v>
      </c>
      <c r="H565" s="3" t="s">
        <v>200</v>
      </c>
      <c r="I565" s="3" t="s">
        <v>201</v>
      </c>
      <c r="J565" s="3" t="s">
        <v>202</v>
      </c>
      <c r="K565" s="3" t="s">
        <v>201</v>
      </c>
      <c r="O565"/>
      <c r="P565"/>
    </row>
    <row r="566" spans="1:16" x14ac:dyDescent="0.35">
      <c r="A566" s="3" t="s">
        <v>1593</v>
      </c>
      <c r="B566" s="3" t="s">
        <v>1593</v>
      </c>
      <c r="C566" s="3" t="s">
        <v>1594</v>
      </c>
      <c r="D566" s="3" t="s">
        <v>14</v>
      </c>
      <c r="E566" s="3" t="s">
        <v>14</v>
      </c>
      <c r="F566" s="3" t="s">
        <v>126</v>
      </c>
      <c r="G566" s="3" t="s">
        <v>125</v>
      </c>
      <c r="H566" s="3" t="s">
        <v>200</v>
      </c>
      <c r="I566" s="3" t="s">
        <v>201</v>
      </c>
      <c r="J566" s="3" t="s">
        <v>202</v>
      </c>
      <c r="K566" s="3" t="s">
        <v>201</v>
      </c>
      <c r="O566"/>
      <c r="P566"/>
    </row>
    <row r="567" spans="1:16" x14ac:dyDescent="0.35">
      <c r="A567" s="3" t="s">
        <v>1595</v>
      </c>
      <c r="B567" s="3" t="s">
        <v>1595</v>
      </c>
      <c r="C567" s="3" t="s">
        <v>1596</v>
      </c>
      <c r="D567" s="3" t="s">
        <v>14</v>
      </c>
      <c r="E567" s="3" t="s">
        <v>14</v>
      </c>
      <c r="F567" s="3" t="s">
        <v>126</v>
      </c>
      <c r="G567" s="3" t="s">
        <v>125</v>
      </c>
      <c r="H567" s="3" t="s">
        <v>200</v>
      </c>
      <c r="I567" s="3" t="s">
        <v>201</v>
      </c>
      <c r="J567" s="3" t="s">
        <v>202</v>
      </c>
      <c r="K567" s="3" t="s">
        <v>201</v>
      </c>
      <c r="O567"/>
      <c r="P567"/>
    </row>
    <row r="568" spans="1:16" x14ac:dyDescent="0.35">
      <c r="A568" s="3" t="s">
        <v>1597</v>
      </c>
      <c r="B568" s="3" t="s">
        <v>1597</v>
      </c>
      <c r="C568" s="3" t="s">
        <v>1598</v>
      </c>
      <c r="D568" s="3" t="s">
        <v>14</v>
      </c>
      <c r="E568" s="3" t="s">
        <v>14</v>
      </c>
      <c r="F568" s="3" t="s">
        <v>126</v>
      </c>
      <c r="G568" s="3" t="s">
        <v>125</v>
      </c>
      <c r="H568" s="3" t="s">
        <v>200</v>
      </c>
      <c r="I568" s="3" t="s">
        <v>201</v>
      </c>
      <c r="J568" s="3" t="s">
        <v>202</v>
      </c>
      <c r="K568" s="3" t="s">
        <v>201</v>
      </c>
      <c r="O568"/>
      <c r="P568"/>
    </row>
    <row r="569" spans="1:16" x14ac:dyDescent="0.35">
      <c r="A569" s="3" t="s">
        <v>1599</v>
      </c>
      <c r="B569" s="3" t="s">
        <v>1599</v>
      </c>
      <c r="C569" s="3" t="s">
        <v>1600</v>
      </c>
      <c r="D569" s="3" t="s">
        <v>14</v>
      </c>
      <c r="E569" s="3" t="s">
        <v>14</v>
      </c>
      <c r="F569" s="3" t="s">
        <v>126</v>
      </c>
      <c r="G569" s="3" t="s">
        <v>125</v>
      </c>
      <c r="H569" s="3" t="s">
        <v>200</v>
      </c>
      <c r="I569" s="3" t="s">
        <v>201</v>
      </c>
      <c r="J569" s="3" t="s">
        <v>202</v>
      </c>
      <c r="K569" s="3" t="s">
        <v>201</v>
      </c>
      <c r="O569"/>
      <c r="P569"/>
    </row>
    <row r="570" spans="1:16" x14ac:dyDescent="0.35">
      <c r="A570" s="3" t="s">
        <v>1601</v>
      </c>
      <c r="B570" s="3" t="s">
        <v>1601</v>
      </c>
      <c r="C570" s="3" t="s">
        <v>1602</v>
      </c>
      <c r="D570" s="3" t="s">
        <v>14</v>
      </c>
      <c r="E570" s="3" t="s">
        <v>14</v>
      </c>
      <c r="F570" s="3" t="s">
        <v>126</v>
      </c>
      <c r="G570" s="3" t="s">
        <v>125</v>
      </c>
      <c r="H570" s="3" t="s">
        <v>200</v>
      </c>
      <c r="I570" s="3" t="s">
        <v>201</v>
      </c>
      <c r="J570" s="3" t="s">
        <v>202</v>
      </c>
      <c r="K570" s="3" t="s">
        <v>201</v>
      </c>
      <c r="O570"/>
      <c r="P570"/>
    </row>
    <row r="571" spans="1:16" x14ac:dyDescent="0.35">
      <c r="A571" s="3" t="s">
        <v>1603</v>
      </c>
      <c r="B571" s="3" t="s">
        <v>1603</v>
      </c>
      <c r="C571" s="3" t="s">
        <v>1604</v>
      </c>
      <c r="D571" s="3" t="s">
        <v>14</v>
      </c>
      <c r="E571" s="3" t="s">
        <v>14</v>
      </c>
      <c r="F571" s="3" t="s">
        <v>126</v>
      </c>
      <c r="G571" s="3" t="s">
        <v>125</v>
      </c>
      <c r="H571" s="3" t="s">
        <v>200</v>
      </c>
      <c r="I571" s="3" t="s">
        <v>201</v>
      </c>
      <c r="J571" s="3" t="s">
        <v>202</v>
      </c>
      <c r="K571" s="3" t="s">
        <v>201</v>
      </c>
      <c r="O571"/>
      <c r="P571"/>
    </row>
    <row r="572" spans="1:16" x14ac:dyDescent="0.35">
      <c r="A572" s="3" t="s">
        <v>1605</v>
      </c>
      <c r="B572" s="3" t="s">
        <v>1605</v>
      </c>
      <c r="C572" s="3" t="s">
        <v>1606</v>
      </c>
      <c r="D572" s="3" t="s">
        <v>14</v>
      </c>
      <c r="E572" s="3" t="s">
        <v>14</v>
      </c>
      <c r="F572" s="3" t="s">
        <v>126</v>
      </c>
      <c r="G572" s="3" t="s">
        <v>125</v>
      </c>
      <c r="H572" s="3" t="s">
        <v>200</v>
      </c>
      <c r="I572" s="3" t="s">
        <v>201</v>
      </c>
      <c r="J572" s="3" t="s">
        <v>202</v>
      </c>
      <c r="K572" s="3" t="s">
        <v>201</v>
      </c>
      <c r="O572"/>
      <c r="P572"/>
    </row>
    <row r="573" spans="1:16" x14ac:dyDescent="0.35">
      <c r="A573" s="3" t="s">
        <v>1607</v>
      </c>
      <c r="B573" s="3" t="s">
        <v>1410</v>
      </c>
      <c r="C573" s="3" t="s">
        <v>1411</v>
      </c>
      <c r="D573" s="3" t="s">
        <v>14</v>
      </c>
      <c r="E573" s="3" t="s">
        <v>14</v>
      </c>
      <c r="F573" s="3" t="s">
        <v>126</v>
      </c>
      <c r="G573" s="3" t="s">
        <v>125</v>
      </c>
      <c r="H573" s="3" t="s">
        <v>200</v>
      </c>
      <c r="I573" s="3" t="s">
        <v>201</v>
      </c>
      <c r="J573" s="3" t="s">
        <v>202</v>
      </c>
      <c r="K573" s="3" t="s">
        <v>201</v>
      </c>
      <c r="O573"/>
      <c r="P573"/>
    </row>
    <row r="574" spans="1:16" x14ac:dyDescent="0.35">
      <c r="A574" s="3" t="s">
        <v>1608</v>
      </c>
      <c r="B574" s="3" t="s">
        <v>1608</v>
      </c>
      <c r="C574" s="3" t="s">
        <v>1609</v>
      </c>
      <c r="D574" s="3" t="s">
        <v>14</v>
      </c>
      <c r="E574" s="3" t="s">
        <v>14</v>
      </c>
      <c r="F574" s="3" t="s">
        <v>126</v>
      </c>
      <c r="G574" s="3" t="s">
        <v>125</v>
      </c>
      <c r="H574" s="3" t="s">
        <v>200</v>
      </c>
      <c r="I574" s="3" t="s">
        <v>201</v>
      </c>
      <c r="J574" s="3" t="s">
        <v>202</v>
      </c>
      <c r="K574" s="3" t="s">
        <v>201</v>
      </c>
      <c r="O574"/>
      <c r="P574"/>
    </row>
    <row r="575" spans="1:16" x14ac:dyDescent="0.35">
      <c r="A575" s="3" t="s">
        <v>1610</v>
      </c>
      <c r="B575" s="3" t="s">
        <v>1610</v>
      </c>
      <c r="C575" s="3" t="s">
        <v>1611</v>
      </c>
      <c r="D575" s="3" t="s">
        <v>14</v>
      </c>
      <c r="E575" s="3" t="s">
        <v>14</v>
      </c>
      <c r="F575" s="3" t="s">
        <v>126</v>
      </c>
      <c r="G575" s="3" t="s">
        <v>125</v>
      </c>
      <c r="H575" s="3" t="s">
        <v>200</v>
      </c>
      <c r="I575" s="3" t="s">
        <v>201</v>
      </c>
      <c r="J575" s="3" t="s">
        <v>202</v>
      </c>
      <c r="K575" s="3" t="s">
        <v>201</v>
      </c>
      <c r="O575"/>
      <c r="P575"/>
    </row>
    <row r="576" spans="1:16" x14ac:dyDescent="0.35">
      <c r="A576" s="3" t="s">
        <v>1612</v>
      </c>
      <c r="B576" s="3" t="s">
        <v>1612</v>
      </c>
      <c r="C576" s="3" t="s">
        <v>1613</v>
      </c>
      <c r="D576" s="3" t="s">
        <v>14</v>
      </c>
      <c r="E576" s="3" t="s">
        <v>14</v>
      </c>
      <c r="F576" s="3" t="s">
        <v>126</v>
      </c>
      <c r="G576" s="3" t="s">
        <v>125</v>
      </c>
      <c r="H576" s="3" t="s">
        <v>200</v>
      </c>
      <c r="I576" s="3" t="s">
        <v>201</v>
      </c>
      <c r="J576" s="3" t="s">
        <v>202</v>
      </c>
      <c r="K576" s="3" t="s">
        <v>201</v>
      </c>
      <c r="O576"/>
      <c r="P576"/>
    </row>
    <row r="577" spans="1:16" x14ac:dyDescent="0.35">
      <c r="A577" s="3" t="s">
        <v>1614</v>
      </c>
      <c r="B577" s="3" t="s">
        <v>1614</v>
      </c>
      <c r="C577" s="3" t="s">
        <v>1615</v>
      </c>
      <c r="D577" s="3" t="s">
        <v>14</v>
      </c>
      <c r="E577" s="3" t="s">
        <v>14</v>
      </c>
      <c r="F577" s="3" t="s">
        <v>126</v>
      </c>
      <c r="G577" s="3" t="s">
        <v>125</v>
      </c>
      <c r="H577" s="3" t="s">
        <v>200</v>
      </c>
      <c r="I577" s="3" t="s">
        <v>201</v>
      </c>
      <c r="J577" s="3" t="s">
        <v>202</v>
      </c>
      <c r="K577" s="3" t="s">
        <v>201</v>
      </c>
      <c r="O577"/>
      <c r="P577"/>
    </row>
    <row r="578" spans="1:16" x14ac:dyDescent="0.35">
      <c r="A578" s="3" t="s">
        <v>1616</v>
      </c>
      <c r="B578" s="3" t="s">
        <v>1616</v>
      </c>
      <c r="C578" s="3" t="s">
        <v>1617</v>
      </c>
      <c r="D578" s="3" t="s">
        <v>14</v>
      </c>
      <c r="E578" s="3" t="s">
        <v>14</v>
      </c>
      <c r="F578" s="3" t="s">
        <v>126</v>
      </c>
      <c r="G578" s="3" t="s">
        <v>125</v>
      </c>
      <c r="H578" s="3" t="s">
        <v>200</v>
      </c>
      <c r="I578" s="3" t="s">
        <v>201</v>
      </c>
      <c r="J578" s="3" t="s">
        <v>202</v>
      </c>
      <c r="K578" s="3" t="s">
        <v>201</v>
      </c>
      <c r="O578"/>
      <c r="P578"/>
    </row>
    <row r="579" spans="1:16" x14ac:dyDescent="0.35">
      <c r="A579" s="3" t="s">
        <v>1618</v>
      </c>
      <c r="B579" s="3" t="s">
        <v>1618</v>
      </c>
      <c r="C579" s="3" t="s">
        <v>1619</v>
      </c>
      <c r="D579" s="3" t="s">
        <v>14</v>
      </c>
      <c r="E579" s="3" t="s">
        <v>14</v>
      </c>
      <c r="F579" s="3" t="s">
        <v>126</v>
      </c>
      <c r="G579" s="3" t="s">
        <v>125</v>
      </c>
      <c r="H579" s="3" t="s">
        <v>200</v>
      </c>
      <c r="I579" s="3" t="s">
        <v>201</v>
      </c>
      <c r="J579" s="3" t="s">
        <v>202</v>
      </c>
      <c r="K579" s="3" t="s">
        <v>201</v>
      </c>
      <c r="O579"/>
      <c r="P579"/>
    </row>
    <row r="580" spans="1:16" x14ac:dyDescent="0.35">
      <c r="A580" s="3" t="s">
        <v>1620</v>
      </c>
      <c r="B580" s="3" t="s">
        <v>1620</v>
      </c>
      <c r="C580" s="3" t="s">
        <v>1621</v>
      </c>
      <c r="D580" s="3" t="s">
        <v>14</v>
      </c>
      <c r="E580" s="3" t="s">
        <v>14</v>
      </c>
      <c r="F580" s="3" t="s">
        <v>126</v>
      </c>
      <c r="G580" s="3" t="s">
        <v>125</v>
      </c>
      <c r="H580" s="3" t="s">
        <v>200</v>
      </c>
      <c r="I580" s="3" t="s">
        <v>201</v>
      </c>
      <c r="J580" s="3" t="s">
        <v>202</v>
      </c>
      <c r="K580" s="3" t="s">
        <v>201</v>
      </c>
      <c r="O580"/>
      <c r="P580"/>
    </row>
    <row r="581" spans="1:16" x14ac:dyDescent="0.35">
      <c r="A581" s="3" t="s">
        <v>1622</v>
      </c>
      <c r="B581" s="3" t="s">
        <v>1622</v>
      </c>
      <c r="C581" s="3" t="s">
        <v>1623</v>
      </c>
      <c r="D581" s="3" t="s">
        <v>14</v>
      </c>
      <c r="E581" s="3" t="s">
        <v>14</v>
      </c>
      <c r="F581" s="3" t="s">
        <v>126</v>
      </c>
      <c r="G581" s="3" t="s">
        <v>125</v>
      </c>
      <c r="H581" s="3" t="s">
        <v>200</v>
      </c>
      <c r="I581" s="3" t="s">
        <v>201</v>
      </c>
      <c r="J581" s="3" t="s">
        <v>202</v>
      </c>
      <c r="K581" s="3" t="s">
        <v>201</v>
      </c>
      <c r="O581"/>
      <c r="P581"/>
    </row>
    <row r="582" spans="1:16" x14ac:dyDescent="0.35">
      <c r="A582" s="3" t="s">
        <v>1624</v>
      </c>
      <c r="B582" s="3" t="s">
        <v>1624</v>
      </c>
      <c r="C582" s="3" t="s">
        <v>1625</v>
      </c>
      <c r="D582" s="3" t="s">
        <v>14</v>
      </c>
      <c r="E582" s="3" t="s">
        <v>14</v>
      </c>
      <c r="F582" s="3" t="s">
        <v>126</v>
      </c>
      <c r="G582" s="3" t="s">
        <v>125</v>
      </c>
      <c r="H582" s="3" t="s">
        <v>200</v>
      </c>
      <c r="I582" s="3" t="s">
        <v>201</v>
      </c>
      <c r="J582" s="3" t="s">
        <v>202</v>
      </c>
      <c r="K582" s="3" t="s">
        <v>201</v>
      </c>
      <c r="O582"/>
      <c r="P582"/>
    </row>
    <row r="583" spans="1:16" x14ac:dyDescent="0.35">
      <c r="A583" s="3" t="s">
        <v>1626</v>
      </c>
      <c r="B583" s="3" t="s">
        <v>1626</v>
      </c>
      <c r="C583" s="3" t="s">
        <v>1627</v>
      </c>
      <c r="D583" s="3" t="s">
        <v>14</v>
      </c>
      <c r="E583" s="3" t="s">
        <v>14</v>
      </c>
      <c r="F583" s="3" t="s">
        <v>126</v>
      </c>
      <c r="G583" s="3" t="s">
        <v>125</v>
      </c>
      <c r="H583" s="3" t="s">
        <v>200</v>
      </c>
      <c r="I583" s="3" t="s">
        <v>201</v>
      </c>
      <c r="J583" s="3" t="s">
        <v>202</v>
      </c>
      <c r="K583" s="3" t="s">
        <v>201</v>
      </c>
      <c r="O583"/>
      <c r="P583"/>
    </row>
    <row r="584" spans="1:16" x14ac:dyDescent="0.35">
      <c r="A584" s="3" t="s">
        <v>1628</v>
      </c>
      <c r="B584" s="3" t="s">
        <v>1628</v>
      </c>
      <c r="C584" s="3" t="s">
        <v>1629</v>
      </c>
      <c r="D584" s="3" t="s">
        <v>14</v>
      </c>
      <c r="E584" s="3" t="s">
        <v>14</v>
      </c>
      <c r="F584" s="3" t="s">
        <v>126</v>
      </c>
      <c r="G584" s="3" t="s">
        <v>125</v>
      </c>
      <c r="H584" s="3" t="s">
        <v>200</v>
      </c>
      <c r="I584" s="3" t="s">
        <v>201</v>
      </c>
      <c r="J584" s="3" t="s">
        <v>202</v>
      </c>
      <c r="K584" s="3" t="s">
        <v>201</v>
      </c>
      <c r="O584"/>
      <c r="P584"/>
    </row>
    <row r="585" spans="1:16" x14ac:dyDescent="0.35">
      <c r="A585" s="3" t="s">
        <v>1630</v>
      </c>
      <c r="B585" s="3" t="s">
        <v>1630</v>
      </c>
      <c r="C585" s="3" t="s">
        <v>1631</v>
      </c>
      <c r="D585" s="3" t="s">
        <v>14</v>
      </c>
      <c r="E585" s="3" t="s">
        <v>14</v>
      </c>
      <c r="F585" s="3" t="s">
        <v>126</v>
      </c>
      <c r="G585" s="3" t="s">
        <v>125</v>
      </c>
      <c r="H585" s="3" t="s">
        <v>200</v>
      </c>
      <c r="I585" s="3" t="s">
        <v>201</v>
      </c>
      <c r="J585" s="3" t="s">
        <v>202</v>
      </c>
      <c r="K585" s="3" t="s">
        <v>201</v>
      </c>
      <c r="O585"/>
      <c r="P585"/>
    </row>
    <row r="586" spans="1:16" x14ac:dyDescent="0.35">
      <c r="A586" s="3" t="s">
        <v>1632</v>
      </c>
      <c r="B586" s="3" t="s">
        <v>1632</v>
      </c>
      <c r="C586" s="3" t="s">
        <v>1633</v>
      </c>
      <c r="D586" s="3" t="s">
        <v>14</v>
      </c>
      <c r="E586" s="3" t="s">
        <v>14</v>
      </c>
      <c r="F586" s="3" t="s">
        <v>126</v>
      </c>
      <c r="G586" s="3" t="s">
        <v>125</v>
      </c>
      <c r="H586" s="3" t="s">
        <v>200</v>
      </c>
      <c r="I586" s="3" t="s">
        <v>201</v>
      </c>
      <c r="J586" s="3" t="s">
        <v>202</v>
      </c>
      <c r="K586" s="3" t="s">
        <v>201</v>
      </c>
      <c r="O586"/>
      <c r="P586"/>
    </row>
    <row r="587" spans="1:16" x14ac:dyDescent="0.35">
      <c r="A587" s="3" t="s">
        <v>1634</v>
      </c>
      <c r="B587" s="3" t="s">
        <v>1634</v>
      </c>
      <c r="C587" s="3" t="s">
        <v>1635</v>
      </c>
      <c r="D587" s="3" t="s">
        <v>14</v>
      </c>
      <c r="E587" s="3" t="s">
        <v>14</v>
      </c>
      <c r="F587" s="3" t="s">
        <v>126</v>
      </c>
      <c r="G587" s="3" t="s">
        <v>125</v>
      </c>
      <c r="H587" s="3" t="s">
        <v>200</v>
      </c>
      <c r="I587" s="3" t="s">
        <v>201</v>
      </c>
      <c r="J587" s="3" t="s">
        <v>202</v>
      </c>
      <c r="K587" s="3" t="s">
        <v>201</v>
      </c>
      <c r="O587"/>
      <c r="P587"/>
    </row>
    <row r="588" spans="1:16" x14ac:dyDescent="0.35">
      <c r="A588" s="3" t="s">
        <v>1636</v>
      </c>
      <c r="B588" s="3" t="s">
        <v>1636</v>
      </c>
      <c r="C588" s="3" t="s">
        <v>391</v>
      </c>
      <c r="D588" s="3" t="s">
        <v>14</v>
      </c>
      <c r="E588" s="3" t="s">
        <v>14</v>
      </c>
      <c r="F588" s="3" t="s">
        <v>126</v>
      </c>
      <c r="G588" s="3" t="s">
        <v>125</v>
      </c>
      <c r="H588" s="3" t="s">
        <v>200</v>
      </c>
      <c r="I588" s="3" t="s">
        <v>201</v>
      </c>
      <c r="J588" s="3" t="s">
        <v>202</v>
      </c>
      <c r="K588" s="3" t="s">
        <v>201</v>
      </c>
      <c r="O588"/>
      <c r="P588"/>
    </row>
    <row r="589" spans="1:16" x14ac:dyDescent="0.35">
      <c r="A589" s="3" t="s">
        <v>1490</v>
      </c>
      <c r="B589" s="3" t="s">
        <v>1490</v>
      </c>
      <c r="C589" s="3" t="s">
        <v>1491</v>
      </c>
      <c r="D589" s="3" t="s">
        <v>14</v>
      </c>
      <c r="E589" s="3" t="s">
        <v>14</v>
      </c>
      <c r="F589" s="3" t="s">
        <v>126</v>
      </c>
      <c r="G589" s="3" t="s">
        <v>125</v>
      </c>
      <c r="H589" s="3" t="s">
        <v>200</v>
      </c>
      <c r="I589" s="3" t="s">
        <v>201</v>
      </c>
      <c r="J589" s="3" t="s">
        <v>202</v>
      </c>
      <c r="K589" s="3" t="s">
        <v>201</v>
      </c>
      <c r="O589"/>
      <c r="P589"/>
    </row>
    <row r="590" spans="1:16" x14ac:dyDescent="0.35">
      <c r="A590" s="3" t="s">
        <v>1637</v>
      </c>
      <c r="B590" s="3" t="s">
        <v>1637</v>
      </c>
      <c r="C590" s="3" t="s">
        <v>1638</v>
      </c>
      <c r="D590" s="3" t="s">
        <v>14</v>
      </c>
      <c r="E590" s="3" t="s">
        <v>14</v>
      </c>
      <c r="F590" s="3" t="s">
        <v>126</v>
      </c>
      <c r="G590" s="3" t="s">
        <v>125</v>
      </c>
      <c r="H590" s="3" t="s">
        <v>200</v>
      </c>
      <c r="I590" s="3" t="s">
        <v>201</v>
      </c>
      <c r="J590" s="3" t="s">
        <v>202</v>
      </c>
      <c r="K590" s="3" t="s">
        <v>201</v>
      </c>
      <c r="O590"/>
      <c r="P590"/>
    </row>
    <row r="591" spans="1:16" x14ac:dyDescent="0.35">
      <c r="A591" s="3" t="s">
        <v>1639</v>
      </c>
      <c r="B591" s="3" t="s">
        <v>1639</v>
      </c>
      <c r="C591" s="3" t="s">
        <v>1640</v>
      </c>
      <c r="D591" s="3" t="s">
        <v>14</v>
      </c>
      <c r="E591" s="3" t="s">
        <v>14</v>
      </c>
      <c r="F591" s="3" t="s">
        <v>126</v>
      </c>
      <c r="G591" s="3" t="s">
        <v>125</v>
      </c>
      <c r="H591" s="3" t="s">
        <v>200</v>
      </c>
      <c r="I591" s="3" t="s">
        <v>201</v>
      </c>
      <c r="J591" s="3" t="s">
        <v>202</v>
      </c>
      <c r="K591" s="3" t="s">
        <v>201</v>
      </c>
      <c r="O591"/>
      <c r="P591"/>
    </row>
    <row r="592" spans="1:16" x14ac:dyDescent="0.35">
      <c r="A592" s="3" t="s">
        <v>1445</v>
      </c>
      <c r="B592" s="3" t="s">
        <v>1445</v>
      </c>
      <c r="C592" s="3" t="s">
        <v>1446</v>
      </c>
      <c r="D592" s="3" t="s">
        <v>14</v>
      </c>
      <c r="E592" s="3" t="s">
        <v>14</v>
      </c>
      <c r="F592" s="3" t="s">
        <v>126</v>
      </c>
      <c r="G592" s="3" t="s">
        <v>125</v>
      </c>
      <c r="H592" s="3" t="s">
        <v>200</v>
      </c>
      <c r="I592" s="3" t="s">
        <v>201</v>
      </c>
      <c r="J592" s="3" t="s">
        <v>202</v>
      </c>
      <c r="K592" s="3" t="s">
        <v>201</v>
      </c>
      <c r="O592"/>
      <c r="P592"/>
    </row>
    <row r="593" spans="1:16" x14ac:dyDescent="0.35">
      <c r="A593" s="3" t="s">
        <v>1641</v>
      </c>
      <c r="B593" s="3" t="s">
        <v>1490</v>
      </c>
      <c r="C593" s="3" t="s">
        <v>1491</v>
      </c>
      <c r="D593" s="3" t="s">
        <v>14</v>
      </c>
      <c r="E593" s="3" t="s">
        <v>14</v>
      </c>
      <c r="F593" s="3" t="s">
        <v>126</v>
      </c>
      <c r="G593" s="3" t="s">
        <v>125</v>
      </c>
      <c r="H593" s="3" t="s">
        <v>200</v>
      </c>
      <c r="I593" s="3" t="s">
        <v>201</v>
      </c>
      <c r="J593" s="3" t="s">
        <v>202</v>
      </c>
      <c r="K593" s="3" t="s">
        <v>201</v>
      </c>
      <c r="O593"/>
      <c r="P593"/>
    </row>
    <row r="594" spans="1:16" x14ac:dyDescent="0.35">
      <c r="A594" s="3" t="s">
        <v>1642</v>
      </c>
      <c r="B594" s="3" t="s">
        <v>1642</v>
      </c>
      <c r="C594" s="3" t="s">
        <v>1643</v>
      </c>
      <c r="D594" s="3" t="s">
        <v>14</v>
      </c>
      <c r="E594" s="3" t="s">
        <v>14</v>
      </c>
      <c r="F594" s="3" t="s">
        <v>126</v>
      </c>
      <c r="G594" s="3" t="s">
        <v>125</v>
      </c>
      <c r="H594" s="3" t="s">
        <v>200</v>
      </c>
      <c r="I594" s="3" t="s">
        <v>201</v>
      </c>
      <c r="J594" s="3" t="s">
        <v>202</v>
      </c>
      <c r="K594" s="3" t="s">
        <v>201</v>
      </c>
      <c r="O594"/>
      <c r="P594"/>
    </row>
    <row r="595" spans="1:16" x14ac:dyDescent="0.35">
      <c r="A595" s="3" t="s">
        <v>1644</v>
      </c>
      <c r="B595" s="3" t="s">
        <v>1644</v>
      </c>
      <c r="C595" s="3" t="s">
        <v>1645</v>
      </c>
      <c r="D595" s="3" t="s">
        <v>14</v>
      </c>
      <c r="E595" s="3" t="s">
        <v>14</v>
      </c>
      <c r="F595" s="3" t="s">
        <v>126</v>
      </c>
      <c r="G595" s="3" t="s">
        <v>125</v>
      </c>
      <c r="H595" s="3" t="s">
        <v>200</v>
      </c>
      <c r="I595" s="3" t="s">
        <v>201</v>
      </c>
      <c r="J595" s="3" t="s">
        <v>202</v>
      </c>
      <c r="K595" s="3" t="s">
        <v>201</v>
      </c>
      <c r="O595"/>
      <c r="P595"/>
    </row>
    <row r="596" spans="1:16" x14ac:dyDescent="0.35">
      <c r="A596" s="3" t="s">
        <v>1646</v>
      </c>
      <c r="B596" s="3" t="s">
        <v>1646</v>
      </c>
      <c r="C596" s="3" t="s">
        <v>1647</v>
      </c>
      <c r="D596" s="3" t="s">
        <v>14</v>
      </c>
      <c r="E596" s="3" t="s">
        <v>14</v>
      </c>
      <c r="F596" s="3" t="s">
        <v>126</v>
      </c>
      <c r="G596" s="3" t="s">
        <v>125</v>
      </c>
      <c r="H596" s="3" t="s">
        <v>200</v>
      </c>
      <c r="I596" s="3" t="s">
        <v>201</v>
      </c>
      <c r="J596" s="3" t="s">
        <v>202</v>
      </c>
      <c r="K596" s="3" t="s">
        <v>201</v>
      </c>
      <c r="O596"/>
      <c r="P596"/>
    </row>
    <row r="597" spans="1:16" x14ac:dyDescent="0.35">
      <c r="A597" s="3" t="s">
        <v>1648</v>
      </c>
      <c r="B597" s="3" t="s">
        <v>1648</v>
      </c>
      <c r="C597" s="3" t="s">
        <v>1649</v>
      </c>
      <c r="D597" s="3" t="s">
        <v>14</v>
      </c>
      <c r="E597" s="3" t="s">
        <v>14</v>
      </c>
      <c r="F597" s="3" t="s">
        <v>126</v>
      </c>
      <c r="G597" s="3" t="s">
        <v>125</v>
      </c>
      <c r="H597" s="3" t="s">
        <v>200</v>
      </c>
      <c r="I597" s="3" t="s">
        <v>201</v>
      </c>
      <c r="J597" s="3" t="s">
        <v>202</v>
      </c>
      <c r="K597" s="3" t="s">
        <v>201</v>
      </c>
      <c r="O597"/>
      <c r="P597"/>
    </row>
    <row r="598" spans="1:16" x14ac:dyDescent="0.35">
      <c r="A598" s="3" t="s">
        <v>1650</v>
      </c>
      <c r="B598" s="3" t="s">
        <v>1650</v>
      </c>
      <c r="C598" s="3" t="s">
        <v>1651</v>
      </c>
      <c r="D598" s="3" t="s">
        <v>14</v>
      </c>
      <c r="E598" s="3" t="s">
        <v>14</v>
      </c>
      <c r="F598" s="3" t="s">
        <v>126</v>
      </c>
      <c r="G598" s="3" t="s">
        <v>125</v>
      </c>
      <c r="H598" s="3" t="s">
        <v>200</v>
      </c>
      <c r="I598" s="3" t="s">
        <v>201</v>
      </c>
      <c r="J598" s="3" t="s">
        <v>202</v>
      </c>
      <c r="K598" s="3" t="s">
        <v>201</v>
      </c>
      <c r="O598"/>
      <c r="P598"/>
    </row>
    <row r="599" spans="1:16" x14ac:dyDescent="0.35">
      <c r="A599" s="3" t="s">
        <v>1652</v>
      </c>
      <c r="B599" s="3" t="s">
        <v>1652</v>
      </c>
      <c r="C599" s="3" t="s">
        <v>412</v>
      </c>
      <c r="D599" s="3" t="s">
        <v>14</v>
      </c>
      <c r="E599" s="3" t="s">
        <v>14</v>
      </c>
      <c r="F599" s="3" t="s">
        <v>126</v>
      </c>
      <c r="G599" s="3" t="s">
        <v>125</v>
      </c>
      <c r="H599" s="3" t="s">
        <v>200</v>
      </c>
      <c r="I599" s="3" t="s">
        <v>201</v>
      </c>
      <c r="J599" s="3" t="s">
        <v>202</v>
      </c>
      <c r="K599" s="3" t="s">
        <v>201</v>
      </c>
      <c r="O599"/>
      <c r="P599"/>
    </row>
    <row r="600" spans="1:16" x14ac:dyDescent="0.35">
      <c r="A600" s="3" t="s">
        <v>1653</v>
      </c>
      <c r="B600" s="3" t="s">
        <v>1653</v>
      </c>
      <c r="C600" s="3" t="s">
        <v>1654</v>
      </c>
      <c r="D600" s="3" t="s">
        <v>14</v>
      </c>
      <c r="E600" s="3" t="s">
        <v>14</v>
      </c>
      <c r="F600" s="3" t="s">
        <v>126</v>
      </c>
      <c r="G600" s="3" t="s">
        <v>125</v>
      </c>
      <c r="H600" s="3" t="s">
        <v>200</v>
      </c>
      <c r="I600" s="3" t="s">
        <v>201</v>
      </c>
      <c r="J600" s="3" t="s">
        <v>202</v>
      </c>
      <c r="K600" s="3" t="s">
        <v>201</v>
      </c>
      <c r="O600"/>
      <c r="P600"/>
    </row>
    <row r="601" spans="1:16" x14ac:dyDescent="0.35">
      <c r="A601" s="3" t="s">
        <v>1655</v>
      </c>
      <c r="B601" s="3" t="s">
        <v>1655</v>
      </c>
      <c r="C601" s="3" t="s">
        <v>1656</v>
      </c>
      <c r="D601" s="3" t="s">
        <v>14</v>
      </c>
      <c r="E601" s="3" t="s">
        <v>14</v>
      </c>
      <c r="F601" s="3" t="s">
        <v>126</v>
      </c>
      <c r="G601" s="3" t="s">
        <v>125</v>
      </c>
      <c r="H601" s="3" t="s">
        <v>200</v>
      </c>
      <c r="I601" s="3" t="s">
        <v>201</v>
      </c>
      <c r="J601" s="3" t="s">
        <v>202</v>
      </c>
      <c r="K601" s="3" t="s">
        <v>201</v>
      </c>
      <c r="O601"/>
      <c r="P601"/>
    </row>
    <row r="602" spans="1:16" x14ac:dyDescent="0.35">
      <c r="A602" s="3" t="s">
        <v>1657</v>
      </c>
      <c r="B602" s="3" t="s">
        <v>1657</v>
      </c>
      <c r="C602" s="3" t="s">
        <v>1658</v>
      </c>
      <c r="D602" s="3" t="s">
        <v>14</v>
      </c>
      <c r="E602" s="3" t="s">
        <v>14</v>
      </c>
      <c r="F602" s="3" t="s">
        <v>126</v>
      </c>
      <c r="G602" s="3" t="s">
        <v>125</v>
      </c>
      <c r="H602" s="3" t="s">
        <v>200</v>
      </c>
      <c r="I602" s="3" t="s">
        <v>201</v>
      </c>
      <c r="J602" s="3" t="s">
        <v>202</v>
      </c>
      <c r="K602" s="3" t="s">
        <v>201</v>
      </c>
      <c r="O602"/>
      <c r="P602"/>
    </row>
    <row r="603" spans="1:16" x14ac:dyDescent="0.35">
      <c r="A603" s="3" t="s">
        <v>1659</v>
      </c>
      <c r="B603" s="3" t="s">
        <v>1659</v>
      </c>
      <c r="C603" s="3" t="s">
        <v>1660</v>
      </c>
      <c r="D603" s="3" t="s">
        <v>14</v>
      </c>
      <c r="E603" s="3" t="s">
        <v>14</v>
      </c>
      <c r="F603" s="3" t="s">
        <v>126</v>
      </c>
      <c r="G603" s="3" t="s">
        <v>125</v>
      </c>
      <c r="H603" s="3" t="s">
        <v>200</v>
      </c>
      <c r="I603" s="3" t="s">
        <v>201</v>
      </c>
      <c r="J603" s="3" t="s">
        <v>202</v>
      </c>
      <c r="K603" s="3" t="s">
        <v>201</v>
      </c>
      <c r="O603"/>
      <c r="P603"/>
    </row>
    <row r="604" spans="1:16" x14ac:dyDescent="0.35">
      <c r="A604" s="3" t="s">
        <v>1661</v>
      </c>
      <c r="B604" s="3" t="s">
        <v>1661</v>
      </c>
      <c r="C604" s="3" t="s">
        <v>1662</v>
      </c>
      <c r="D604" s="3" t="s">
        <v>14</v>
      </c>
      <c r="E604" s="3" t="s">
        <v>14</v>
      </c>
      <c r="F604" s="3" t="s">
        <v>126</v>
      </c>
      <c r="G604" s="3" t="s">
        <v>125</v>
      </c>
      <c r="H604" s="3" t="s">
        <v>200</v>
      </c>
      <c r="I604" s="3" t="s">
        <v>201</v>
      </c>
      <c r="J604" s="3" t="s">
        <v>202</v>
      </c>
      <c r="K604" s="3" t="s">
        <v>201</v>
      </c>
      <c r="O604"/>
      <c r="P604"/>
    </row>
    <row r="605" spans="1:16" x14ac:dyDescent="0.35">
      <c r="A605" s="3" t="s">
        <v>1663</v>
      </c>
      <c r="B605" s="3" t="s">
        <v>1663</v>
      </c>
      <c r="C605" s="3" t="s">
        <v>1664</v>
      </c>
      <c r="D605" s="3" t="s">
        <v>14</v>
      </c>
      <c r="E605" s="3" t="s">
        <v>14</v>
      </c>
      <c r="F605" s="3" t="s">
        <v>126</v>
      </c>
      <c r="G605" s="3" t="s">
        <v>125</v>
      </c>
      <c r="H605" s="3" t="s">
        <v>200</v>
      </c>
      <c r="I605" s="3" t="s">
        <v>201</v>
      </c>
      <c r="J605" s="3" t="s">
        <v>202</v>
      </c>
      <c r="K605" s="3" t="s">
        <v>201</v>
      </c>
      <c r="O605"/>
      <c r="P605"/>
    </row>
    <row r="606" spans="1:16" x14ac:dyDescent="0.35">
      <c r="A606" s="3" t="s">
        <v>1665</v>
      </c>
      <c r="B606" s="3" t="s">
        <v>1665</v>
      </c>
      <c r="C606" s="3" t="s">
        <v>1666</v>
      </c>
      <c r="D606" s="3" t="s">
        <v>14</v>
      </c>
      <c r="E606" s="3" t="s">
        <v>14</v>
      </c>
      <c r="F606" s="3" t="s">
        <v>126</v>
      </c>
      <c r="G606" s="3" t="s">
        <v>125</v>
      </c>
      <c r="H606" s="3" t="s">
        <v>200</v>
      </c>
      <c r="I606" s="3" t="s">
        <v>201</v>
      </c>
      <c r="J606" s="3" t="s">
        <v>202</v>
      </c>
      <c r="K606" s="3" t="s">
        <v>201</v>
      </c>
      <c r="O606"/>
      <c r="P606"/>
    </row>
    <row r="607" spans="1:16" x14ac:dyDescent="0.35">
      <c r="A607" s="3" t="s">
        <v>1667</v>
      </c>
      <c r="B607" s="3" t="s">
        <v>1667</v>
      </c>
      <c r="C607" s="3" t="s">
        <v>1668</v>
      </c>
      <c r="D607" s="3" t="s">
        <v>14</v>
      </c>
      <c r="E607" s="3" t="s">
        <v>14</v>
      </c>
      <c r="F607" s="3" t="s">
        <v>126</v>
      </c>
      <c r="G607" s="3" t="s">
        <v>125</v>
      </c>
      <c r="H607" s="3" t="s">
        <v>200</v>
      </c>
      <c r="I607" s="3" t="s">
        <v>201</v>
      </c>
      <c r="J607" s="3" t="s">
        <v>202</v>
      </c>
      <c r="K607" s="3" t="s">
        <v>201</v>
      </c>
      <c r="O607"/>
      <c r="P607"/>
    </row>
    <row r="608" spans="1:16" x14ac:dyDescent="0.35">
      <c r="A608" s="3" t="s">
        <v>1669</v>
      </c>
      <c r="B608" s="3" t="s">
        <v>1669</v>
      </c>
      <c r="C608" s="3" t="s">
        <v>1670</v>
      </c>
      <c r="D608" s="3" t="s">
        <v>14</v>
      </c>
      <c r="E608" s="3" t="s">
        <v>14</v>
      </c>
      <c r="F608" s="3" t="s">
        <v>126</v>
      </c>
      <c r="G608" s="3" t="s">
        <v>125</v>
      </c>
      <c r="H608" s="3" t="s">
        <v>200</v>
      </c>
      <c r="I608" s="3" t="s">
        <v>201</v>
      </c>
      <c r="J608" s="3" t="s">
        <v>202</v>
      </c>
      <c r="K608" s="3" t="s">
        <v>201</v>
      </c>
      <c r="O608"/>
      <c r="P608"/>
    </row>
    <row r="609" spans="1:16" x14ac:dyDescent="0.35">
      <c r="A609" s="3" t="s">
        <v>1671</v>
      </c>
      <c r="B609" s="3" t="s">
        <v>1671</v>
      </c>
      <c r="C609" s="3" t="s">
        <v>1672</v>
      </c>
      <c r="D609" s="3" t="s">
        <v>14</v>
      </c>
      <c r="E609" s="3" t="s">
        <v>14</v>
      </c>
      <c r="F609" s="3" t="s">
        <v>126</v>
      </c>
      <c r="G609" s="3" t="s">
        <v>125</v>
      </c>
      <c r="H609" s="3" t="s">
        <v>200</v>
      </c>
      <c r="I609" s="3" t="s">
        <v>201</v>
      </c>
      <c r="J609" s="3" t="s">
        <v>202</v>
      </c>
      <c r="K609" s="3" t="s">
        <v>201</v>
      </c>
      <c r="O609"/>
      <c r="P609"/>
    </row>
    <row r="610" spans="1:16" x14ac:dyDescent="0.35">
      <c r="A610" s="3" t="s">
        <v>1673</v>
      </c>
      <c r="B610" s="3" t="s">
        <v>1673</v>
      </c>
      <c r="C610" s="3" t="s">
        <v>1674</v>
      </c>
      <c r="D610" s="3" t="s">
        <v>14</v>
      </c>
      <c r="E610" s="3" t="s">
        <v>14</v>
      </c>
      <c r="F610" s="3" t="s">
        <v>126</v>
      </c>
      <c r="G610" s="3" t="s">
        <v>125</v>
      </c>
      <c r="H610" s="3" t="s">
        <v>200</v>
      </c>
      <c r="I610" s="3" t="s">
        <v>201</v>
      </c>
      <c r="J610" s="3" t="s">
        <v>202</v>
      </c>
      <c r="K610" s="3" t="s">
        <v>201</v>
      </c>
      <c r="O610"/>
      <c r="P610"/>
    </row>
    <row r="611" spans="1:16" x14ac:dyDescent="0.35">
      <c r="A611" s="3" t="s">
        <v>1675</v>
      </c>
      <c r="B611" s="3" t="s">
        <v>1675</v>
      </c>
      <c r="C611" s="3" t="s">
        <v>1676</v>
      </c>
      <c r="D611" s="3" t="s">
        <v>14</v>
      </c>
      <c r="E611" s="3" t="s">
        <v>14</v>
      </c>
      <c r="F611" s="3" t="s">
        <v>126</v>
      </c>
      <c r="G611" s="3" t="s">
        <v>125</v>
      </c>
      <c r="H611" s="3" t="s">
        <v>200</v>
      </c>
      <c r="I611" s="3" t="s">
        <v>201</v>
      </c>
      <c r="J611" s="3" t="s">
        <v>202</v>
      </c>
      <c r="K611" s="3" t="s">
        <v>201</v>
      </c>
      <c r="O611"/>
      <c r="P611"/>
    </row>
    <row r="612" spans="1:16" x14ac:dyDescent="0.35">
      <c r="A612" s="3" t="s">
        <v>1677</v>
      </c>
      <c r="B612" s="3" t="s">
        <v>1677</v>
      </c>
      <c r="C612" s="3" t="s">
        <v>1678</v>
      </c>
      <c r="D612" s="3" t="s">
        <v>14</v>
      </c>
      <c r="E612" s="3" t="s">
        <v>14</v>
      </c>
      <c r="F612" s="3" t="s">
        <v>126</v>
      </c>
      <c r="G612" s="3" t="s">
        <v>125</v>
      </c>
      <c r="H612" s="3" t="s">
        <v>200</v>
      </c>
      <c r="I612" s="3" t="s">
        <v>201</v>
      </c>
      <c r="J612" s="3" t="s">
        <v>202</v>
      </c>
      <c r="K612" s="3" t="s">
        <v>201</v>
      </c>
      <c r="O612"/>
      <c r="P612"/>
    </row>
    <row r="613" spans="1:16" x14ac:dyDescent="0.35">
      <c r="A613" s="3" t="s">
        <v>1679</v>
      </c>
      <c r="B613" s="3" t="s">
        <v>1679</v>
      </c>
      <c r="C613" s="3" t="s">
        <v>1680</v>
      </c>
      <c r="D613" s="3" t="s">
        <v>14</v>
      </c>
      <c r="E613" s="3" t="s">
        <v>14</v>
      </c>
      <c r="F613" s="3" t="s">
        <v>126</v>
      </c>
      <c r="G613" s="3" t="s">
        <v>125</v>
      </c>
      <c r="H613" s="3" t="s">
        <v>200</v>
      </c>
      <c r="I613" s="3" t="s">
        <v>201</v>
      </c>
      <c r="J613" s="3" t="s">
        <v>202</v>
      </c>
      <c r="K613" s="3" t="s">
        <v>201</v>
      </c>
      <c r="O613"/>
      <c r="P613"/>
    </row>
    <row r="614" spans="1:16" x14ac:dyDescent="0.35">
      <c r="A614" s="3" t="s">
        <v>1681</v>
      </c>
      <c r="B614" s="3" t="s">
        <v>1681</v>
      </c>
      <c r="C614" s="3" t="s">
        <v>1682</v>
      </c>
      <c r="D614" s="3" t="s">
        <v>14</v>
      </c>
      <c r="E614" s="3" t="s">
        <v>14</v>
      </c>
      <c r="F614" s="3" t="s">
        <v>126</v>
      </c>
      <c r="G614" s="3" t="s">
        <v>125</v>
      </c>
      <c r="H614" s="3" t="s">
        <v>200</v>
      </c>
      <c r="I614" s="3" t="s">
        <v>201</v>
      </c>
      <c r="J614" s="3" t="s">
        <v>202</v>
      </c>
      <c r="K614" s="3" t="s">
        <v>201</v>
      </c>
      <c r="O614"/>
      <c r="P614"/>
    </row>
    <row r="615" spans="1:16" x14ac:dyDescent="0.35">
      <c r="A615" s="3" t="s">
        <v>1683</v>
      </c>
      <c r="B615" s="3" t="s">
        <v>1683</v>
      </c>
      <c r="C615" s="3" t="s">
        <v>1684</v>
      </c>
      <c r="D615" s="3" t="s">
        <v>14</v>
      </c>
      <c r="E615" s="3" t="s">
        <v>14</v>
      </c>
      <c r="F615" s="3" t="s">
        <v>126</v>
      </c>
      <c r="G615" s="3" t="s">
        <v>125</v>
      </c>
      <c r="H615" s="3" t="s">
        <v>200</v>
      </c>
      <c r="I615" s="3" t="s">
        <v>201</v>
      </c>
      <c r="J615" s="3" t="s">
        <v>202</v>
      </c>
      <c r="K615" s="3" t="s">
        <v>201</v>
      </c>
      <c r="O615"/>
      <c r="P615"/>
    </row>
    <row r="616" spans="1:16" x14ac:dyDescent="0.35">
      <c r="A616" s="3" t="s">
        <v>1685</v>
      </c>
      <c r="B616" s="3" t="s">
        <v>1685</v>
      </c>
      <c r="C616" s="3" t="s">
        <v>1686</v>
      </c>
      <c r="D616" s="3" t="s">
        <v>14</v>
      </c>
      <c r="E616" s="3" t="s">
        <v>14</v>
      </c>
      <c r="F616" s="3" t="s">
        <v>126</v>
      </c>
      <c r="G616" s="3" t="s">
        <v>125</v>
      </c>
      <c r="H616" s="3" t="s">
        <v>200</v>
      </c>
      <c r="I616" s="3" t="s">
        <v>201</v>
      </c>
      <c r="J616" s="3" t="s">
        <v>202</v>
      </c>
      <c r="K616" s="3" t="s">
        <v>201</v>
      </c>
      <c r="O616"/>
      <c r="P616"/>
    </row>
    <row r="617" spans="1:16" x14ac:dyDescent="0.35">
      <c r="A617" s="3" t="s">
        <v>1687</v>
      </c>
      <c r="B617" s="3" t="s">
        <v>1445</v>
      </c>
      <c r="C617" s="3" t="s">
        <v>1446</v>
      </c>
      <c r="D617" s="3" t="s">
        <v>14</v>
      </c>
      <c r="E617" s="3" t="s">
        <v>14</v>
      </c>
      <c r="F617" s="3" t="s">
        <v>126</v>
      </c>
      <c r="G617" s="3" t="s">
        <v>125</v>
      </c>
      <c r="H617" s="3" t="s">
        <v>200</v>
      </c>
      <c r="I617" s="3" t="s">
        <v>201</v>
      </c>
      <c r="J617" s="3" t="s">
        <v>202</v>
      </c>
      <c r="K617" s="3" t="s">
        <v>201</v>
      </c>
      <c r="O617"/>
      <c r="P617"/>
    </row>
    <row r="618" spans="1:16" x14ac:dyDescent="0.35">
      <c r="A618" s="3" t="s">
        <v>1688</v>
      </c>
      <c r="B618" s="3" t="s">
        <v>1688</v>
      </c>
      <c r="C618" s="3" t="s">
        <v>1689</v>
      </c>
      <c r="D618" s="3" t="s">
        <v>14</v>
      </c>
      <c r="E618" s="3" t="s">
        <v>14</v>
      </c>
      <c r="F618" s="3" t="s">
        <v>126</v>
      </c>
      <c r="G618" s="3" t="s">
        <v>125</v>
      </c>
      <c r="H618" s="3" t="s">
        <v>200</v>
      </c>
      <c r="I618" s="3" t="s">
        <v>201</v>
      </c>
      <c r="J618" s="3" t="s">
        <v>202</v>
      </c>
      <c r="K618" s="3" t="s">
        <v>201</v>
      </c>
      <c r="O618"/>
      <c r="P618"/>
    </row>
    <row r="619" spans="1:16" x14ac:dyDescent="0.35">
      <c r="A619" s="3" t="s">
        <v>1690</v>
      </c>
      <c r="B619" s="3" t="s">
        <v>1690</v>
      </c>
      <c r="C619" s="3" t="s">
        <v>1691</v>
      </c>
      <c r="D619" s="3" t="s">
        <v>14</v>
      </c>
      <c r="E619" s="3" t="s">
        <v>14</v>
      </c>
      <c r="F619" s="3" t="s">
        <v>126</v>
      </c>
      <c r="G619" s="3" t="s">
        <v>125</v>
      </c>
      <c r="H619" s="3" t="s">
        <v>200</v>
      </c>
      <c r="I619" s="3" t="s">
        <v>201</v>
      </c>
      <c r="J619" s="3" t="s">
        <v>202</v>
      </c>
      <c r="K619" s="3" t="s">
        <v>201</v>
      </c>
      <c r="O619"/>
      <c r="P619"/>
    </row>
    <row r="620" spans="1:16" x14ac:dyDescent="0.35">
      <c r="A620" s="3" t="s">
        <v>1692</v>
      </c>
      <c r="B620" s="3" t="s">
        <v>1692</v>
      </c>
      <c r="C620" s="3" t="s">
        <v>1693</v>
      </c>
      <c r="D620" s="3" t="s">
        <v>14</v>
      </c>
      <c r="E620" s="3" t="s">
        <v>14</v>
      </c>
      <c r="F620" s="3" t="s">
        <v>126</v>
      </c>
      <c r="G620" s="3" t="s">
        <v>125</v>
      </c>
      <c r="H620" s="3" t="s">
        <v>200</v>
      </c>
      <c r="I620" s="3" t="s">
        <v>201</v>
      </c>
      <c r="J620" s="3" t="s">
        <v>202</v>
      </c>
      <c r="K620" s="3" t="s">
        <v>201</v>
      </c>
      <c r="O620"/>
      <c r="P620"/>
    </row>
    <row r="621" spans="1:16" x14ac:dyDescent="0.35">
      <c r="A621" s="3" t="s">
        <v>1694</v>
      </c>
      <c r="B621" s="3" t="s">
        <v>1694</v>
      </c>
      <c r="C621" s="3" t="s">
        <v>1695</v>
      </c>
      <c r="D621" s="3" t="s">
        <v>14</v>
      </c>
      <c r="E621" s="3" t="s">
        <v>14</v>
      </c>
      <c r="F621" s="3" t="s">
        <v>822</v>
      </c>
      <c r="G621" s="3" t="s">
        <v>1696</v>
      </c>
      <c r="H621" s="3" t="s">
        <v>76</v>
      </c>
      <c r="I621" s="3" t="s">
        <v>77</v>
      </c>
      <c r="J621" s="3" t="s">
        <v>78</v>
      </c>
      <c r="K621" s="3" t="s">
        <v>79</v>
      </c>
      <c r="O621"/>
      <c r="P621"/>
    </row>
    <row r="622" spans="1:16" x14ac:dyDescent="0.35">
      <c r="A622" s="3" t="s">
        <v>1697</v>
      </c>
      <c r="B622" s="3" t="s">
        <v>1697</v>
      </c>
      <c r="C622" s="3" t="s">
        <v>1698</v>
      </c>
      <c r="D622" s="3" t="s">
        <v>14</v>
      </c>
      <c r="E622" s="3" t="s">
        <v>14</v>
      </c>
      <c r="F622" s="3" t="s">
        <v>822</v>
      </c>
      <c r="G622" s="3" t="s">
        <v>1696</v>
      </c>
      <c r="H622" s="3" t="s">
        <v>76</v>
      </c>
      <c r="I622" s="3" t="s">
        <v>77</v>
      </c>
      <c r="J622" s="3" t="s">
        <v>78</v>
      </c>
      <c r="K622" s="3" t="s">
        <v>79</v>
      </c>
      <c r="O622"/>
      <c r="P622"/>
    </row>
    <row r="623" spans="1:16" x14ac:dyDescent="0.35">
      <c r="A623" s="3" t="s">
        <v>1699</v>
      </c>
      <c r="B623" s="3" t="s">
        <v>1699</v>
      </c>
      <c r="C623" s="3" t="s">
        <v>1700</v>
      </c>
      <c r="D623" s="3" t="s">
        <v>14</v>
      </c>
      <c r="E623" s="3" t="s">
        <v>14</v>
      </c>
      <c r="F623" s="3" t="s">
        <v>822</v>
      </c>
      <c r="G623" s="3" t="s">
        <v>1696</v>
      </c>
      <c r="H623" s="3" t="s">
        <v>76</v>
      </c>
      <c r="I623" s="3" t="s">
        <v>77</v>
      </c>
      <c r="J623" s="3" t="s">
        <v>78</v>
      </c>
      <c r="K623" s="3" t="s">
        <v>79</v>
      </c>
      <c r="O623"/>
      <c r="P623"/>
    </row>
    <row r="624" spans="1:16" x14ac:dyDescent="0.35">
      <c r="A624" s="3" t="s">
        <v>1701</v>
      </c>
      <c r="B624" s="3" t="s">
        <v>1701</v>
      </c>
      <c r="C624" s="3" t="s">
        <v>1702</v>
      </c>
      <c r="D624" s="3" t="s">
        <v>14</v>
      </c>
      <c r="E624" s="3" t="s">
        <v>14</v>
      </c>
      <c r="F624" s="3" t="s">
        <v>822</v>
      </c>
      <c r="G624" s="3" t="s">
        <v>1696</v>
      </c>
      <c r="H624" s="3" t="s">
        <v>76</v>
      </c>
      <c r="I624" s="3" t="s">
        <v>77</v>
      </c>
      <c r="J624" s="3" t="s">
        <v>78</v>
      </c>
      <c r="K624" s="3" t="s">
        <v>79</v>
      </c>
      <c r="O624"/>
      <c r="P624"/>
    </row>
    <row r="625" spans="1:16" x14ac:dyDescent="0.35">
      <c r="A625" s="3" t="s">
        <v>1703</v>
      </c>
      <c r="B625" s="3" t="s">
        <v>1703</v>
      </c>
      <c r="C625" s="3" t="s">
        <v>1704</v>
      </c>
      <c r="D625" s="3" t="s">
        <v>14</v>
      </c>
      <c r="E625" s="3" t="s">
        <v>14</v>
      </c>
      <c r="F625" s="3" t="s">
        <v>822</v>
      </c>
      <c r="G625" s="3" t="s">
        <v>1696</v>
      </c>
      <c r="H625" s="3" t="s">
        <v>76</v>
      </c>
      <c r="I625" s="3" t="s">
        <v>77</v>
      </c>
      <c r="J625" s="3" t="s">
        <v>78</v>
      </c>
      <c r="K625" s="3" t="s">
        <v>79</v>
      </c>
      <c r="O625"/>
      <c r="P625"/>
    </row>
    <row r="626" spans="1:16" x14ac:dyDescent="0.35">
      <c r="A626" s="3" t="s">
        <v>1705</v>
      </c>
      <c r="B626" s="3" t="s">
        <v>1705</v>
      </c>
      <c r="C626" s="3" t="s">
        <v>1706</v>
      </c>
      <c r="D626" s="3" t="s">
        <v>14</v>
      </c>
      <c r="E626" s="3" t="s">
        <v>14</v>
      </c>
      <c r="F626" s="3" t="s">
        <v>822</v>
      </c>
      <c r="G626" s="3" t="s">
        <v>1696</v>
      </c>
      <c r="H626" s="3" t="s">
        <v>76</v>
      </c>
      <c r="I626" s="3" t="s">
        <v>77</v>
      </c>
      <c r="J626" s="3" t="s">
        <v>78</v>
      </c>
      <c r="K626" s="3" t="s">
        <v>79</v>
      </c>
      <c r="O626"/>
      <c r="P626"/>
    </row>
    <row r="627" spans="1:16" x14ac:dyDescent="0.35">
      <c r="A627" s="3" t="s">
        <v>1707</v>
      </c>
      <c r="B627" s="3" t="s">
        <v>1707</v>
      </c>
      <c r="C627" s="3" t="s">
        <v>1708</v>
      </c>
      <c r="D627" s="3" t="s">
        <v>14</v>
      </c>
      <c r="E627" s="3" t="s">
        <v>14</v>
      </c>
      <c r="F627" s="3" t="s">
        <v>822</v>
      </c>
      <c r="G627" s="3" t="s">
        <v>1696</v>
      </c>
      <c r="H627" s="3" t="s">
        <v>76</v>
      </c>
      <c r="I627" s="3" t="s">
        <v>77</v>
      </c>
      <c r="J627" s="3" t="s">
        <v>78</v>
      </c>
      <c r="K627" s="3" t="s">
        <v>79</v>
      </c>
      <c r="O627"/>
      <c r="P627"/>
    </row>
    <row r="628" spans="1:16" x14ac:dyDescent="0.35">
      <c r="A628" s="3" t="s">
        <v>1709</v>
      </c>
      <c r="B628" s="3" t="s">
        <v>1709</v>
      </c>
      <c r="C628" s="3" t="s">
        <v>1710</v>
      </c>
      <c r="D628" s="3" t="s">
        <v>14</v>
      </c>
      <c r="E628" s="3" t="s">
        <v>14</v>
      </c>
      <c r="F628" s="3" t="s">
        <v>822</v>
      </c>
      <c r="G628" s="3" t="s">
        <v>1696</v>
      </c>
      <c r="H628" s="3" t="s">
        <v>76</v>
      </c>
      <c r="I628" s="3" t="s">
        <v>77</v>
      </c>
      <c r="J628" s="3" t="s">
        <v>78</v>
      </c>
      <c r="K628" s="3" t="s">
        <v>79</v>
      </c>
      <c r="O628"/>
      <c r="P628"/>
    </row>
    <row r="629" spans="1:16" x14ac:dyDescent="0.35">
      <c r="A629" s="3" t="s">
        <v>1711</v>
      </c>
      <c r="B629" s="3" t="s">
        <v>1711</v>
      </c>
      <c r="C629" s="3" t="s">
        <v>1712</v>
      </c>
      <c r="D629" s="3" t="s">
        <v>14</v>
      </c>
      <c r="E629" s="3" t="s">
        <v>14</v>
      </c>
      <c r="F629" s="3" t="s">
        <v>822</v>
      </c>
      <c r="G629" s="3" t="s">
        <v>1696</v>
      </c>
      <c r="H629" s="3" t="s">
        <v>76</v>
      </c>
      <c r="I629" s="3" t="s">
        <v>77</v>
      </c>
      <c r="J629" s="3" t="s">
        <v>78</v>
      </c>
      <c r="K629" s="3" t="s">
        <v>79</v>
      </c>
      <c r="O629"/>
      <c r="P629"/>
    </row>
    <row r="630" spans="1:16" x14ac:dyDescent="0.35">
      <c r="A630" s="3" t="s">
        <v>1713</v>
      </c>
      <c r="B630" s="3" t="s">
        <v>1713</v>
      </c>
      <c r="C630" s="3" t="s">
        <v>1714</v>
      </c>
      <c r="D630" s="3" t="s">
        <v>14</v>
      </c>
      <c r="E630" s="3" t="s">
        <v>14</v>
      </c>
      <c r="F630" s="3" t="s">
        <v>822</v>
      </c>
      <c r="G630" s="3" t="s">
        <v>1696</v>
      </c>
      <c r="H630" s="3" t="s">
        <v>76</v>
      </c>
      <c r="I630" s="3" t="s">
        <v>77</v>
      </c>
      <c r="J630" s="3" t="s">
        <v>78</v>
      </c>
      <c r="K630" s="3" t="s">
        <v>79</v>
      </c>
      <c r="O630"/>
      <c r="P630"/>
    </row>
    <row r="631" spans="1:16" x14ac:dyDescent="0.35">
      <c r="A631" s="3" t="s">
        <v>1715</v>
      </c>
      <c r="B631" s="3" t="s">
        <v>1715</v>
      </c>
      <c r="C631" s="3" t="s">
        <v>1716</v>
      </c>
      <c r="D631" s="3" t="s">
        <v>14</v>
      </c>
      <c r="E631" s="3" t="s">
        <v>14</v>
      </c>
      <c r="F631" s="3" t="s">
        <v>822</v>
      </c>
      <c r="G631" s="3" t="s">
        <v>1696</v>
      </c>
      <c r="H631" s="3" t="s">
        <v>76</v>
      </c>
      <c r="I631" s="3" t="s">
        <v>77</v>
      </c>
      <c r="J631" s="3" t="s">
        <v>78</v>
      </c>
      <c r="K631" s="3" t="s">
        <v>79</v>
      </c>
      <c r="O631"/>
      <c r="P631"/>
    </row>
    <row r="632" spans="1:16" x14ac:dyDescent="0.35">
      <c r="A632" s="3" t="s">
        <v>1717</v>
      </c>
      <c r="B632" s="3" t="s">
        <v>1717</v>
      </c>
      <c r="C632" s="3" t="s">
        <v>1718</v>
      </c>
      <c r="D632" s="3" t="s">
        <v>14</v>
      </c>
      <c r="E632" s="3" t="s">
        <v>14</v>
      </c>
      <c r="F632" s="3" t="s">
        <v>822</v>
      </c>
      <c r="G632" s="3" t="s">
        <v>1696</v>
      </c>
      <c r="H632" s="3" t="s">
        <v>76</v>
      </c>
      <c r="I632" s="3" t="s">
        <v>77</v>
      </c>
      <c r="J632" s="3" t="s">
        <v>78</v>
      </c>
      <c r="K632" s="3" t="s">
        <v>79</v>
      </c>
      <c r="O632"/>
      <c r="P632"/>
    </row>
    <row r="633" spans="1:16" x14ac:dyDescent="0.35">
      <c r="A633" s="3" t="s">
        <v>1719</v>
      </c>
      <c r="B633" s="3" t="s">
        <v>1719</v>
      </c>
      <c r="C633" s="3" t="s">
        <v>1720</v>
      </c>
      <c r="D633" s="3" t="s">
        <v>14</v>
      </c>
      <c r="E633" s="3" t="s">
        <v>14</v>
      </c>
      <c r="F633" s="3" t="s">
        <v>822</v>
      </c>
      <c r="G633" s="3" t="s">
        <v>1696</v>
      </c>
      <c r="H633" s="3" t="s">
        <v>76</v>
      </c>
      <c r="I633" s="3" t="s">
        <v>77</v>
      </c>
      <c r="J633" s="3" t="s">
        <v>78</v>
      </c>
      <c r="K633" s="3" t="s">
        <v>79</v>
      </c>
      <c r="O633"/>
      <c r="P633"/>
    </row>
    <row r="634" spans="1:16" x14ac:dyDescent="0.35">
      <c r="A634" s="3" t="s">
        <v>1721</v>
      </c>
      <c r="B634" s="3" t="s">
        <v>1721</v>
      </c>
      <c r="C634" s="3" t="s">
        <v>1722</v>
      </c>
      <c r="D634" s="3" t="s">
        <v>14</v>
      </c>
      <c r="E634" s="3" t="s">
        <v>14</v>
      </c>
      <c r="F634" s="3" t="s">
        <v>822</v>
      </c>
      <c r="G634" s="3" t="s">
        <v>1696</v>
      </c>
      <c r="H634" s="3" t="s">
        <v>76</v>
      </c>
      <c r="I634" s="3" t="s">
        <v>77</v>
      </c>
      <c r="J634" s="3" t="s">
        <v>78</v>
      </c>
      <c r="K634" s="3" t="s">
        <v>79</v>
      </c>
      <c r="O634"/>
      <c r="P634"/>
    </row>
    <row r="635" spans="1:16" x14ac:dyDescent="0.35">
      <c r="A635" s="3" t="s">
        <v>1723</v>
      </c>
      <c r="B635" s="3" t="s">
        <v>1723</v>
      </c>
      <c r="C635" s="3" t="s">
        <v>1724</v>
      </c>
      <c r="D635" s="3" t="s">
        <v>14</v>
      </c>
      <c r="E635" s="3" t="s">
        <v>14</v>
      </c>
      <c r="F635" s="3" t="s">
        <v>822</v>
      </c>
      <c r="G635" s="3" t="s">
        <v>1696</v>
      </c>
      <c r="H635" s="3" t="s">
        <v>76</v>
      </c>
      <c r="I635" s="3" t="s">
        <v>77</v>
      </c>
      <c r="J635" s="3" t="s">
        <v>78</v>
      </c>
      <c r="K635" s="3" t="s">
        <v>79</v>
      </c>
      <c r="O635"/>
      <c r="P635"/>
    </row>
    <row r="636" spans="1:16" x14ac:dyDescent="0.35">
      <c r="A636" s="3" t="s">
        <v>1725</v>
      </c>
      <c r="B636" s="3" t="s">
        <v>1723</v>
      </c>
      <c r="C636" s="3" t="s">
        <v>1724</v>
      </c>
      <c r="D636" s="3" t="s">
        <v>14</v>
      </c>
      <c r="E636" s="3" t="s">
        <v>14</v>
      </c>
      <c r="F636" s="3" t="s">
        <v>822</v>
      </c>
      <c r="G636" s="3" t="s">
        <v>1696</v>
      </c>
      <c r="H636" s="3" t="s">
        <v>76</v>
      </c>
      <c r="I636" s="3" t="s">
        <v>77</v>
      </c>
      <c r="J636" s="3" t="s">
        <v>78</v>
      </c>
      <c r="K636" s="3" t="s">
        <v>79</v>
      </c>
      <c r="O636"/>
      <c r="P636"/>
    </row>
    <row r="637" spans="1:16" x14ac:dyDescent="0.35">
      <c r="A637" s="3" t="s">
        <v>1726</v>
      </c>
      <c r="B637" s="3" t="s">
        <v>1726</v>
      </c>
      <c r="C637" s="3" t="s">
        <v>1727</v>
      </c>
      <c r="D637" s="3" t="s">
        <v>14</v>
      </c>
      <c r="E637" s="3" t="s">
        <v>14</v>
      </c>
      <c r="F637" s="3" t="s">
        <v>822</v>
      </c>
      <c r="G637" s="3" t="s">
        <v>1696</v>
      </c>
      <c r="H637" s="3" t="s">
        <v>76</v>
      </c>
      <c r="I637" s="3" t="s">
        <v>77</v>
      </c>
      <c r="J637" s="3" t="s">
        <v>78</v>
      </c>
      <c r="K637" s="3" t="s">
        <v>79</v>
      </c>
      <c r="O637"/>
      <c r="P637"/>
    </row>
    <row r="638" spans="1:16" x14ac:dyDescent="0.35">
      <c r="A638" s="3" t="s">
        <v>1728</v>
      </c>
      <c r="B638" s="3" t="s">
        <v>1728</v>
      </c>
      <c r="C638" s="3" t="s">
        <v>1729</v>
      </c>
      <c r="D638" s="3" t="s">
        <v>14</v>
      </c>
      <c r="E638" s="3" t="s">
        <v>14</v>
      </c>
      <c r="F638" s="3" t="s">
        <v>822</v>
      </c>
      <c r="G638" s="3" t="s">
        <v>1696</v>
      </c>
      <c r="H638" s="3" t="s">
        <v>76</v>
      </c>
      <c r="I638" s="3" t="s">
        <v>77</v>
      </c>
      <c r="J638" s="3" t="s">
        <v>78</v>
      </c>
      <c r="K638" s="3" t="s">
        <v>79</v>
      </c>
      <c r="O638"/>
      <c r="P638"/>
    </row>
    <row r="639" spans="1:16" x14ac:dyDescent="0.35">
      <c r="A639" s="3" t="s">
        <v>1730</v>
      </c>
      <c r="B639" s="3" t="s">
        <v>1730</v>
      </c>
      <c r="C639" s="3" t="s">
        <v>1731</v>
      </c>
      <c r="D639" s="3" t="s">
        <v>14</v>
      </c>
      <c r="E639" s="3" t="s">
        <v>14</v>
      </c>
      <c r="F639" s="3" t="s">
        <v>822</v>
      </c>
      <c r="G639" s="3" t="s">
        <v>1696</v>
      </c>
      <c r="H639" s="3" t="s">
        <v>76</v>
      </c>
      <c r="I639" s="3" t="s">
        <v>77</v>
      </c>
      <c r="J639" s="3" t="s">
        <v>78</v>
      </c>
      <c r="K639" s="3" t="s">
        <v>79</v>
      </c>
      <c r="O639"/>
      <c r="P639"/>
    </row>
    <row r="640" spans="1:16" x14ac:dyDescent="0.35">
      <c r="A640" s="3" t="s">
        <v>1732</v>
      </c>
      <c r="B640" s="3" t="s">
        <v>1732</v>
      </c>
      <c r="C640" s="3" t="s">
        <v>1733</v>
      </c>
      <c r="D640" s="3" t="s">
        <v>14</v>
      </c>
      <c r="E640" s="3" t="s">
        <v>14</v>
      </c>
      <c r="F640" s="3" t="s">
        <v>822</v>
      </c>
      <c r="G640" s="3" t="s">
        <v>1696</v>
      </c>
      <c r="H640" s="3" t="s">
        <v>76</v>
      </c>
      <c r="I640" s="3" t="s">
        <v>77</v>
      </c>
      <c r="J640" s="3" t="s">
        <v>78</v>
      </c>
      <c r="K640" s="3" t="s">
        <v>79</v>
      </c>
      <c r="O640"/>
      <c r="P640"/>
    </row>
    <row r="641" spans="1:16" x14ac:dyDescent="0.35">
      <c r="A641" s="3" t="s">
        <v>1734</v>
      </c>
      <c r="B641" s="3" t="s">
        <v>1734</v>
      </c>
      <c r="C641" s="3" t="s">
        <v>1735</v>
      </c>
      <c r="D641" s="3" t="s">
        <v>14</v>
      </c>
      <c r="E641" s="3" t="s">
        <v>14</v>
      </c>
      <c r="F641" s="3" t="s">
        <v>822</v>
      </c>
      <c r="G641" s="3" t="s">
        <v>1696</v>
      </c>
      <c r="H641" s="3" t="s">
        <v>76</v>
      </c>
      <c r="I641" s="3" t="s">
        <v>77</v>
      </c>
      <c r="J641" s="3" t="s">
        <v>78</v>
      </c>
      <c r="K641" s="3" t="s">
        <v>79</v>
      </c>
      <c r="O641"/>
      <c r="P641"/>
    </row>
    <row r="642" spans="1:16" x14ac:dyDescent="0.35">
      <c r="A642" s="3" t="s">
        <v>1736</v>
      </c>
      <c r="B642" s="3" t="s">
        <v>1736</v>
      </c>
      <c r="C642" s="3" t="s">
        <v>1737</v>
      </c>
      <c r="D642" s="3" t="s">
        <v>14</v>
      </c>
      <c r="E642" s="3" t="s">
        <v>14</v>
      </c>
      <c r="F642" s="3" t="s">
        <v>822</v>
      </c>
      <c r="G642" s="3" t="s">
        <v>1696</v>
      </c>
      <c r="H642" s="3" t="s">
        <v>76</v>
      </c>
      <c r="I642" s="3" t="s">
        <v>77</v>
      </c>
      <c r="J642" s="3" t="s">
        <v>78</v>
      </c>
      <c r="K642" s="3" t="s">
        <v>79</v>
      </c>
      <c r="O642"/>
      <c r="P642"/>
    </row>
    <row r="643" spans="1:16" x14ac:dyDescent="0.35">
      <c r="A643" s="3" t="s">
        <v>1738</v>
      </c>
      <c r="B643" s="3" t="s">
        <v>1738</v>
      </c>
      <c r="C643" s="3" t="s">
        <v>1739</v>
      </c>
      <c r="D643" s="3" t="s">
        <v>14</v>
      </c>
      <c r="E643" s="3" t="s">
        <v>14</v>
      </c>
      <c r="F643" s="3" t="s">
        <v>822</v>
      </c>
      <c r="G643" s="3" t="s">
        <v>1696</v>
      </c>
      <c r="H643" s="3" t="s">
        <v>76</v>
      </c>
      <c r="I643" s="3" t="s">
        <v>77</v>
      </c>
      <c r="J643" s="3" t="s">
        <v>78</v>
      </c>
      <c r="K643" s="3" t="s">
        <v>79</v>
      </c>
      <c r="O643"/>
      <c r="P643"/>
    </row>
    <row r="644" spans="1:16" x14ac:dyDescent="0.35">
      <c r="A644" s="3" t="s">
        <v>1740</v>
      </c>
      <c r="B644" s="3" t="s">
        <v>1740</v>
      </c>
      <c r="C644" s="3" t="s">
        <v>1741</v>
      </c>
      <c r="D644" s="3" t="s">
        <v>14</v>
      </c>
      <c r="E644" s="3" t="s">
        <v>14</v>
      </c>
      <c r="F644" s="3" t="s">
        <v>108</v>
      </c>
      <c r="G644" s="3" t="s">
        <v>107</v>
      </c>
      <c r="H644" s="3" t="s">
        <v>17</v>
      </c>
      <c r="I644" s="3" t="s">
        <v>18</v>
      </c>
      <c r="J644" s="3" t="s">
        <v>19</v>
      </c>
      <c r="K644" s="3" t="s">
        <v>18</v>
      </c>
      <c r="O644"/>
      <c r="P644"/>
    </row>
    <row r="645" spans="1:16" x14ac:dyDescent="0.35">
      <c r="A645" s="3" t="s">
        <v>1742</v>
      </c>
      <c r="B645" s="3" t="s">
        <v>1742</v>
      </c>
      <c r="C645" s="3" t="s">
        <v>1743</v>
      </c>
      <c r="D645" s="3" t="s">
        <v>14</v>
      </c>
      <c r="E645" s="3" t="s">
        <v>14</v>
      </c>
      <c r="F645" s="3" t="s">
        <v>122</v>
      </c>
      <c r="G645" s="3" t="s">
        <v>121</v>
      </c>
      <c r="H645" s="3" t="s">
        <v>133</v>
      </c>
      <c r="I645" s="3" t="s">
        <v>134</v>
      </c>
      <c r="J645" s="3" t="s">
        <v>21</v>
      </c>
      <c r="K645" s="3" t="s">
        <v>134</v>
      </c>
      <c r="O645"/>
      <c r="P645"/>
    </row>
    <row r="646" spans="1:16" x14ac:dyDescent="0.35">
      <c r="A646" s="3" t="s">
        <v>1744</v>
      </c>
      <c r="B646" s="3" t="s">
        <v>1744</v>
      </c>
      <c r="C646" s="3" t="s">
        <v>1745</v>
      </c>
      <c r="D646" s="3" t="s">
        <v>14</v>
      </c>
      <c r="E646" s="3" t="s">
        <v>14</v>
      </c>
      <c r="F646" s="3" t="s">
        <v>122</v>
      </c>
      <c r="G646" s="3" t="s">
        <v>121</v>
      </c>
      <c r="H646" s="3" t="s">
        <v>133</v>
      </c>
      <c r="I646" s="3" t="s">
        <v>134</v>
      </c>
      <c r="J646" s="3" t="s">
        <v>21</v>
      </c>
      <c r="K646" s="3" t="s">
        <v>134</v>
      </c>
      <c r="O646"/>
      <c r="P646"/>
    </row>
    <row r="647" spans="1:16" x14ac:dyDescent="0.35">
      <c r="A647" s="3" t="s">
        <v>1746</v>
      </c>
      <c r="B647" s="3" t="s">
        <v>1746</v>
      </c>
      <c r="C647" s="3" t="s">
        <v>1747</v>
      </c>
      <c r="D647" s="3" t="s">
        <v>14</v>
      </c>
      <c r="E647" s="3" t="s">
        <v>14</v>
      </c>
      <c r="F647" s="3" t="s">
        <v>122</v>
      </c>
      <c r="G647" s="3" t="s">
        <v>121</v>
      </c>
      <c r="H647" s="3" t="s">
        <v>133</v>
      </c>
      <c r="I647" s="3" t="s">
        <v>134</v>
      </c>
      <c r="J647" s="3" t="s">
        <v>21</v>
      </c>
      <c r="K647" s="3" t="s">
        <v>134</v>
      </c>
      <c r="O647"/>
      <c r="P647"/>
    </row>
    <row r="648" spans="1:16" x14ac:dyDescent="0.35">
      <c r="A648" s="3" t="s">
        <v>1748</v>
      </c>
      <c r="B648" s="3" t="s">
        <v>1748</v>
      </c>
      <c r="C648" s="3" t="s">
        <v>1749</v>
      </c>
      <c r="D648" s="3" t="s">
        <v>14</v>
      </c>
      <c r="E648" s="3" t="s">
        <v>14</v>
      </c>
      <c r="F648" s="3" t="s">
        <v>122</v>
      </c>
      <c r="G648" s="3" t="s">
        <v>121</v>
      </c>
      <c r="H648" s="3" t="s">
        <v>133</v>
      </c>
      <c r="I648" s="3" t="s">
        <v>134</v>
      </c>
      <c r="J648" s="3" t="s">
        <v>21</v>
      </c>
      <c r="K648" s="3" t="s">
        <v>134</v>
      </c>
      <c r="O648"/>
      <c r="P648"/>
    </row>
    <row r="649" spans="1:16" x14ac:dyDescent="0.35">
      <c r="A649" s="3" t="s">
        <v>1750</v>
      </c>
      <c r="B649" s="3" t="s">
        <v>1750</v>
      </c>
      <c r="C649" s="3" t="s">
        <v>1751</v>
      </c>
      <c r="D649" s="3" t="s">
        <v>14</v>
      </c>
      <c r="E649" s="3" t="s">
        <v>14</v>
      </c>
      <c r="F649" s="3" t="s">
        <v>122</v>
      </c>
      <c r="G649" s="3" t="s">
        <v>121</v>
      </c>
      <c r="H649" s="3" t="s">
        <v>133</v>
      </c>
      <c r="I649" s="3" t="s">
        <v>134</v>
      </c>
      <c r="J649" s="3" t="s">
        <v>21</v>
      </c>
      <c r="K649" s="3" t="s">
        <v>134</v>
      </c>
      <c r="O649"/>
      <c r="P649"/>
    </row>
    <row r="650" spans="1:16" x14ac:dyDescent="0.35">
      <c r="A650" s="3" t="s">
        <v>1752</v>
      </c>
      <c r="B650" s="3" t="s">
        <v>1752</v>
      </c>
      <c r="C650" s="3" t="s">
        <v>1753</v>
      </c>
      <c r="D650" s="3" t="s">
        <v>14</v>
      </c>
      <c r="E650" s="3" t="s">
        <v>14</v>
      </c>
      <c r="F650" s="3" t="s">
        <v>85</v>
      </c>
      <c r="G650" s="3" t="s">
        <v>84</v>
      </c>
      <c r="H650" s="3" t="s">
        <v>92</v>
      </c>
      <c r="I650" s="3" t="s">
        <v>93</v>
      </c>
      <c r="J650" s="3" t="s">
        <v>94</v>
      </c>
      <c r="K650" s="3" t="s">
        <v>93</v>
      </c>
      <c r="O650"/>
      <c r="P650"/>
    </row>
    <row r="651" spans="1:16" x14ac:dyDescent="0.35">
      <c r="A651" s="3" t="s">
        <v>1754</v>
      </c>
      <c r="B651" s="3" t="s">
        <v>1755</v>
      </c>
      <c r="C651" s="3" t="s">
        <v>1756</v>
      </c>
      <c r="D651" s="3" t="s">
        <v>14</v>
      </c>
      <c r="E651" s="3" t="s">
        <v>14</v>
      </c>
      <c r="F651" s="3" t="s">
        <v>85</v>
      </c>
      <c r="G651" s="3" t="s">
        <v>84</v>
      </c>
      <c r="H651" s="3" t="s">
        <v>92</v>
      </c>
      <c r="I651" s="3" t="s">
        <v>93</v>
      </c>
      <c r="J651" s="3" t="s">
        <v>94</v>
      </c>
      <c r="K651" s="3" t="s">
        <v>93</v>
      </c>
      <c r="O651"/>
      <c r="P651"/>
    </row>
    <row r="652" spans="1:16" x14ac:dyDescent="0.35">
      <c r="A652" s="3" t="s">
        <v>1755</v>
      </c>
      <c r="B652" s="3" t="s">
        <v>1755</v>
      </c>
      <c r="C652" s="3" t="s">
        <v>1756</v>
      </c>
      <c r="D652" s="3" t="s">
        <v>14</v>
      </c>
      <c r="E652" s="3" t="s">
        <v>14</v>
      </c>
      <c r="F652" s="3" t="s">
        <v>85</v>
      </c>
      <c r="G652" s="3" t="s">
        <v>84</v>
      </c>
      <c r="H652" s="3" t="s">
        <v>92</v>
      </c>
      <c r="I652" s="3" t="s">
        <v>93</v>
      </c>
      <c r="J652" s="3" t="s">
        <v>94</v>
      </c>
      <c r="K652" s="3" t="s">
        <v>93</v>
      </c>
      <c r="O652"/>
      <c r="P652"/>
    </row>
    <row r="653" spans="1:16" x14ac:dyDescent="0.35">
      <c r="A653" s="3" t="s">
        <v>1757</v>
      </c>
      <c r="B653" s="3" t="s">
        <v>1757</v>
      </c>
      <c r="C653" s="3" t="s">
        <v>1758</v>
      </c>
      <c r="D653" s="3" t="s">
        <v>14</v>
      </c>
      <c r="E653" s="3" t="s">
        <v>14</v>
      </c>
      <c r="F653" s="3" t="s">
        <v>85</v>
      </c>
      <c r="G653" s="3" t="s">
        <v>84</v>
      </c>
      <c r="H653" s="3" t="s">
        <v>92</v>
      </c>
      <c r="I653" s="3" t="s">
        <v>93</v>
      </c>
      <c r="J653" s="3" t="s">
        <v>94</v>
      </c>
      <c r="K653" s="3" t="s">
        <v>93</v>
      </c>
      <c r="O653"/>
      <c r="P653"/>
    </row>
    <row r="654" spans="1:16" x14ac:dyDescent="0.35">
      <c r="A654" s="3" t="s">
        <v>1759</v>
      </c>
      <c r="B654" s="3" t="s">
        <v>1759</v>
      </c>
      <c r="C654" s="3" t="s">
        <v>1760</v>
      </c>
      <c r="D654" s="3" t="s">
        <v>14</v>
      </c>
      <c r="E654" s="3" t="s">
        <v>14</v>
      </c>
      <c r="F654" s="3" t="s">
        <v>96</v>
      </c>
      <c r="G654" s="3" t="s">
        <v>95</v>
      </c>
      <c r="H654" s="3" t="s">
        <v>1761</v>
      </c>
      <c r="I654" s="3" t="s">
        <v>1762</v>
      </c>
      <c r="J654" s="3" t="s">
        <v>78</v>
      </c>
      <c r="K654" s="3" t="s">
        <v>79</v>
      </c>
      <c r="O654"/>
      <c r="P654"/>
    </row>
    <row r="655" spans="1:16" x14ac:dyDescent="0.35">
      <c r="A655" s="3" t="s">
        <v>1763</v>
      </c>
      <c r="B655" s="3" t="s">
        <v>1763</v>
      </c>
      <c r="C655" s="3" t="s">
        <v>1764</v>
      </c>
      <c r="D655" s="3" t="s">
        <v>14</v>
      </c>
      <c r="E655" s="3" t="s">
        <v>14</v>
      </c>
      <c r="F655" s="3" t="s">
        <v>96</v>
      </c>
      <c r="G655" s="3" t="s">
        <v>95</v>
      </c>
      <c r="H655" s="3" t="s">
        <v>1761</v>
      </c>
      <c r="I655" s="3" t="s">
        <v>1762</v>
      </c>
      <c r="J655" s="3" t="s">
        <v>78</v>
      </c>
      <c r="K655" s="3" t="s">
        <v>79</v>
      </c>
      <c r="O655"/>
      <c r="P655"/>
    </row>
    <row r="656" spans="1:16" x14ac:dyDescent="0.35">
      <c r="A656" s="3" t="s">
        <v>1765</v>
      </c>
      <c r="B656" s="3" t="s">
        <v>1765</v>
      </c>
      <c r="C656" s="3" t="s">
        <v>1766</v>
      </c>
      <c r="D656" s="3" t="s">
        <v>14</v>
      </c>
      <c r="E656" s="3" t="s">
        <v>14</v>
      </c>
      <c r="F656" s="3" t="s">
        <v>96</v>
      </c>
      <c r="G656" s="3" t="s">
        <v>95</v>
      </c>
      <c r="H656" s="3" t="s">
        <v>1761</v>
      </c>
      <c r="I656" s="3" t="s">
        <v>1762</v>
      </c>
      <c r="J656" s="3" t="s">
        <v>78</v>
      </c>
      <c r="K656" s="3" t="s">
        <v>79</v>
      </c>
      <c r="O656"/>
      <c r="P656"/>
    </row>
    <row r="657" spans="1:16" x14ac:dyDescent="0.35">
      <c r="A657" s="3" t="s">
        <v>1767</v>
      </c>
      <c r="B657" s="3" t="s">
        <v>1767</v>
      </c>
      <c r="C657" s="3" t="s">
        <v>1768</v>
      </c>
      <c r="D657" s="3" t="s">
        <v>14</v>
      </c>
      <c r="E657" s="3" t="s">
        <v>14</v>
      </c>
      <c r="F657" s="3" t="s">
        <v>96</v>
      </c>
      <c r="G657" s="3" t="s">
        <v>95</v>
      </c>
      <c r="H657" s="3" t="s">
        <v>1761</v>
      </c>
      <c r="I657" s="3" t="s">
        <v>1762</v>
      </c>
      <c r="J657" s="3" t="s">
        <v>78</v>
      </c>
      <c r="K657" s="3" t="s">
        <v>79</v>
      </c>
      <c r="O657"/>
      <c r="P657"/>
    </row>
    <row r="658" spans="1:16" x14ac:dyDescent="0.35">
      <c r="A658" s="3" t="s">
        <v>1769</v>
      </c>
      <c r="B658" s="3" t="s">
        <v>1769</v>
      </c>
      <c r="C658" s="3" t="s">
        <v>1770</v>
      </c>
      <c r="D658" s="3" t="s">
        <v>14</v>
      </c>
      <c r="E658" s="3" t="s">
        <v>14</v>
      </c>
      <c r="F658" s="3" t="s">
        <v>96</v>
      </c>
      <c r="G658" s="3" t="s">
        <v>95</v>
      </c>
      <c r="H658" s="3" t="s">
        <v>1761</v>
      </c>
      <c r="I658" s="3" t="s">
        <v>1762</v>
      </c>
      <c r="J658" s="3" t="s">
        <v>78</v>
      </c>
      <c r="K658" s="3" t="s">
        <v>79</v>
      </c>
      <c r="O658"/>
      <c r="P658"/>
    </row>
    <row r="659" spans="1:16" x14ac:dyDescent="0.35">
      <c r="A659" s="3" t="s">
        <v>1771</v>
      </c>
      <c r="B659" s="3" t="s">
        <v>1771</v>
      </c>
      <c r="C659" s="3" t="s">
        <v>1772</v>
      </c>
      <c r="D659" s="3" t="s">
        <v>14</v>
      </c>
      <c r="E659" s="3" t="s">
        <v>14</v>
      </c>
      <c r="F659" s="3" t="s">
        <v>96</v>
      </c>
      <c r="G659" s="3" t="s">
        <v>95</v>
      </c>
      <c r="H659" s="3" t="s">
        <v>1761</v>
      </c>
      <c r="I659" s="3" t="s">
        <v>1762</v>
      </c>
      <c r="J659" s="3" t="s">
        <v>78</v>
      </c>
      <c r="K659" s="3" t="s">
        <v>79</v>
      </c>
      <c r="O659"/>
      <c r="P659"/>
    </row>
    <row r="660" spans="1:16" x14ac:dyDescent="0.35">
      <c r="A660" s="3" t="s">
        <v>1773</v>
      </c>
      <c r="B660" s="3" t="s">
        <v>1773</v>
      </c>
      <c r="C660" s="3" t="s">
        <v>1774</v>
      </c>
      <c r="D660" s="3" t="s">
        <v>14</v>
      </c>
      <c r="E660" s="3" t="s">
        <v>14</v>
      </c>
      <c r="F660" s="3" t="s">
        <v>96</v>
      </c>
      <c r="G660" s="3" t="s">
        <v>95</v>
      </c>
      <c r="H660" s="3" t="s">
        <v>1761</v>
      </c>
      <c r="I660" s="3" t="s">
        <v>1762</v>
      </c>
      <c r="J660" s="3" t="s">
        <v>78</v>
      </c>
      <c r="K660" s="3" t="s">
        <v>79</v>
      </c>
      <c r="O660"/>
      <c r="P660"/>
    </row>
    <row r="661" spans="1:16" x14ac:dyDescent="0.35">
      <c r="A661" s="3" t="s">
        <v>1775</v>
      </c>
      <c r="B661" s="3" t="s">
        <v>1775</v>
      </c>
      <c r="C661" s="3" t="s">
        <v>1776</v>
      </c>
      <c r="D661" s="3" t="s">
        <v>14</v>
      </c>
      <c r="E661" s="3" t="s">
        <v>14</v>
      </c>
      <c r="F661" s="3" t="s">
        <v>96</v>
      </c>
      <c r="G661" s="3" t="s">
        <v>95</v>
      </c>
      <c r="H661" s="3" t="s">
        <v>1761</v>
      </c>
      <c r="I661" s="3" t="s">
        <v>1762</v>
      </c>
      <c r="J661" s="3" t="s">
        <v>78</v>
      </c>
      <c r="K661" s="3" t="s">
        <v>79</v>
      </c>
      <c r="O661"/>
      <c r="P661"/>
    </row>
    <row r="662" spans="1:16" x14ac:dyDescent="0.35">
      <c r="A662" s="3" t="s">
        <v>1777</v>
      </c>
      <c r="B662" s="3" t="s">
        <v>1777</v>
      </c>
      <c r="C662" s="3" t="s">
        <v>1778</v>
      </c>
      <c r="D662" s="3" t="s">
        <v>14</v>
      </c>
      <c r="E662" s="3" t="s">
        <v>14</v>
      </c>
      <c r="F662" s="3" t="s">
        <v>96</v>
      </c>
      <c r="G662" s="3" t="s">
        <v>95</v>
      </c>
      <c r="H662" s="3" t="s">
        <v>1761</v>
      </c>
      <c r="I662" s="3" t="s">
        <v>1762</v>
      </c>
      <c r="J662" s="3" t="s">
        <v>78</v>
      </c>
      <c r="K662" s="3" t="s">
        <v>79</v>
      </c>
      <c r="O662"/>
      <c r="P662"/>
    </row>
    <row r="663" spans="1:16" x14ac:dyDescent="0.35">
      <c r="A663" s="3" t="s">
        <v>1779</v>
      </c>
      <c r="B663" s="3" t="s">
        <v>1779</v>
      </c>
      <c r="C663" s="3" t="s">
        <v>1780</v>
      </c>
      <c r="D663" s="3" t="s">
        <v>14</v>
      </c>
      <c r="E663" s="3" t="s">
        <v>14</v>
      </c>
      <c r="F663" s="3" t="s">
        <v>96</v>
      </c>
      <c r="G663" s="3" t="s">
        <v>95</v>
      </c>
      <c r="H663" s="3" t="s">
        <v>1761</v>
      </c>
      <c r="I663" s="3" t="s">
        <v>1762</v>
      </c>
      <c r="J663" s="3" t="s">
        <v>78</v>
      </c>
      <c r="K663" s="3" t="s">
        <v>79</v>
      </c>
      <c r="O663"/>
      <c r="P663"/>
    </row>
    <row r="664" spans="1:16" x14ac:dyDescent="0.35">
      <c r="A664" s="3" t="s">
        <v>1781</v>
      </c>
      <c r="B664" s="3" t="s">
        <v>1781</v>
      </c>
      <c r="C664" s="3" t="s">
        <v>1782</v>
      </c>
      <c r="D664" s="3" t="s">
        <v>14</v>
      </c>
      <c r="E664" s="3" t="s">
        <v>14</v>
      </c>
      <c r="F664" s="3" t="s">
        <v>96</v>
      </c>
      <c r="G664" s="3" t="s">
        <v>95</v>
      </c>
      <c r="H664" s="3" t="s">
        <v>1761</v>
      </c>
      <c r="I664" s="3" t="s">
        <v>1762</v>
      </c>
      <c r="J664" s="3" t="s">
        <v>78</v>
      </c>
      <c r="K664" s="3" t="s">
        <v>79</v>
      </c>
      <c r="O664"/>
      <c r="P664"/>
    </row>
    <row r="665" spans="1:16" x14ac:dyDescent="0.35">
      <c r="A665" s="3" t="s">
        <v>1783</v>
      </c>
      <c r="B665" s="3" t="s">
        <v>1783</v>
      </c>
      <c r="C665" s="3" t="s">
        <v>1784</v>
      </c>
      <c r="D665" s="3" t="s">
        <v>14</v>
      </c>
      <c r="E665" s="3" t="s">
        <v>14</v>
      </c>
      <c r="F665" s="3" t="s">
        <v>96</v>
      </c>
      <c r="G665" s="3" t="s">
        <v>95</v>
      </c>
      <c r="H665" s="3" t="s">
        <v>1761</v>
      </c>
      <c r="I665" s="3" t="s">
        <v>1762</v>
      </c>
      <c r="J665" s="3" t="s">
        <v>78</v>
      </c>
      <c r="K665" s="3" t="s">
        <v>79</v>
      </c>
      <c r="O665"/>
      <c r="P665"/>
    </row>
    <row r="666" spans="1:16" x14ac:dyDescent="0.35">
      <c r="A666" s="3" t="s">
        <v>1785</v>
      </c>
      <c r="B666" s="3" t="s">
        <v>1785</v>
      </c>
      <c r="C666" s="3" t="s">
        <v>1786</v>
      </c>
      <c r="D666" s="3" t="s">
        <v>14</v>
      </c>
      <c r="E666" s="3" t="s">
        <v>14</v>
      </c>
      <c r="F666" s="3" t="s">
        <v>96</v>
      </c>
      <c r="G666" s="3" t="s">
        <v>95</v>
      </c>
      <c r="H666" s="3" t="s">
        <v>1761</v>
      </c>
      <c r="I666" s="3" t="s">
        <v>1762</v>
      </c>
      <c r="J666" s="3" t="s">
        <v>78</v>
      </c>
      <c r="K666" s="3" t="s">
        <v>79</v>
      </c>
      <c r="O666"/>
      <c r="P666"/>
    </row>
    <row r="667" spans="1:16" x14ac:dyDescent="0.35">
      <c r="A667" s="3" t="s">
        <v>1787</v>
      </c>
      <c r="B667" s="3" t="s">
        <v>1787</v>
      </c>
      <c r="C667" s="3" t="s">
        <v>1788</v>
      </c>
      <c r="D667" s="3" t="s">
        <v>14</v>
      </c>
      <c r="E667" s="3" t="s">
        <v>14</v>
      </c>
      <c r="F667" s="3" t="s">
        <v>96</v>
      </c>
      <c r="G667" s="3" t="s">
        <v>95</v>
      </c>
      <c r="H667" s="3" t="s">
        <v>1761</v>
      </c>
      <c r="I667" s="3" t="s">
        <v>1762</v>
      </c>
      <c r="J667" s="3" t="s">
        <v>78</v>
      </c>
      <c r="K667" s="3" t="s">
        <v>79</v>
      </c>
      <c r="O667"/>
      <c r="P667"/>
    </row>
    <row r="668" spans="1:16" x14ac:dyDescent="0.35">
      <c r="A668" s="3" t="s">
        <v>1789</v>
      </c>
      <c r="B668" s="3" t="s">
        <v>1789</v>
      </c>
      <c r="C668" s="3" t="s">
        <v>1790</v>
      </c>
      <c r="D668" s="3" t="s">
        <v>1791</v>
      </c>
      <c r="E668" s="3" t="s">
        <v>1792</v>
      </c>
      <c r="F668" s="3" t="s">
        <v>164</v>
      </c>
      <c r="G668" s="3" t="s">
        <v>163</v>
      </c>
      <c r="H668" s="3" t="s">
        <v>477</v>
      </c>
      <c r="I668" s="3" t="s">
        <v>79</v>
      </c>
      <c r="J668" s="3" t="s">
        <v>78</v>
      </c>
      <c r="K668" s="3" t="s">
        <v>79</v>
      </c>
      <c r="O668"/>
      <c r="P668"/>
    </row>
    <row r="669" spans="1:16" x14ac:dyDescent="0.35">
      <c r="A669" s="3" t="s">
        <v>1793</v>
      </c>
      <c r="B669" s="3" t="s">
        <v>1793</v>
      </c>
      <c r="C669" s="3" t="s">
        <v>1794</v>
      </c>
      <c r="D669" s="3" t="s">
        <v>1795</v>
      </c>
      <c r="E669" s="3" t="s">
        <v>1796</v>
      </c>
      <c r="F669" s="3" t="s">
        <v>164</v>
      </c>
      <c r="G669" s="3" t="s">
        <v>163</v>
      </c>
      <c r="H669" s="3" t="s">
        <v>477</v>
      </c>
      <c r="I669" s="3" t="s">
        <v>79</v>
      </c>
      <c r="J669" s="3" t="s">
        <v>78</v>
      </c>
      <c r="K669" s="3" t="s">
        <v>79</v>
      </c>
      <c r="O669"/>
      <c r="P669"/>
    </row>
    <row r="670" spans="1:16" x14ac:dyDescent="0.35">
      <c r="A670" s="3" t="s">
        <v>1797</v>
      </c>
      <c r="B670" s="3" t="s">
        <v>1797</v>
      </c>
      <c r="C670" s="3" t="s">
        <v>1798</v>
      </c>
      <c r="D670" s="3" t="s">
        <v>14</v>
      </c>
      <c r="E670" s="3" t="s">
        <v>14</v>
      </c>
      <c r="F670" s="3" t="s">
        <v>164</v>
      </c>
      <c r="G670" s="3" t="s">
        <v>163</v>
      </c>
      <c r="H670" s="3" t="s">
        <v>477</v>
      </c>
      <c r="I670" s="3" t="s">
        <v>79</v>
      </c>
      <c r="J670" s="3" t="s">
        <v>78</v>
      </c>
      <c r="K670" s="3" t="s">
        <v>79</v>
      </c>
      <c r="O670"/>
      <c r="P670"/>
    </row>
    <row r="671" spans="1:16" x14ac:dyDescent="0.35">
      <c r="A671" s="3" t="s">
        <v>1799</v>
      </c>
      <c r="B671" s="3" t="s">
        <v>1799</v>
      </c>
      <c r="C671" s="3" t="s">
        <v>1800</v>
      </c>
      <c r="D671" s="3" t="s">
        <v>1801</v>
      </c>
      <c r="E671" s="3" t="s">
        <v>1802</v>
      </c>
      <c r="F671" s="3" t="s">
        <v>164</v>
      </c>
      <c r="G671" s="3" t="s">
        <v>163</v>
      </c>
      <c r="H671" s="3" t="s">
        <v>477</v>
      </c>
      <c r="I671" s="3" t="s">
        <v>79</v>
      </c>
      <c r="J671" s="3" t="s">
        <v>78</v>
      </c>
      <c r="K671" s="3" t="s">
        <v>79</v>
      </c>
      <c r="O671"/>
      <c r="P671"/>
    </row>
    <row r="672" spans="1:16" x14ac:dyDescent="0.35">
      <c r="A672" s="3" t="s">
        <v>1803</v>
      </c>
      <c r="B672" s="3" t="s">
        <v>1803</v>
      </c>
      <c r="C672" s="3" t="s">
        <v>1804</v>
      </c>
      <c r="D672" s="3" t="s">
        <v>1805</v>
      </c>
      <c r="E672" s="3" t="s">
        <v>1806</v>
      </c>
      <c r="F672" s="3" t="s">
        <v>164</v>
      </c>
      <c r="G672" s="3" t="s">
        <v>163</v>
      </c>
      <c r="H672" s="3" t="s">
        <v>477</v>
      </c>
      <c r="I672" s="3" t="s">
        <v>79</v>
      </c>
      <c r="J672" s="3" t="s">
        <v>78</v>
      </c>
      <c r="K672" s="3" t="s">
        <v>79</v>
      </c>
      <c r="O672"/>
      <c r="P672"/>
    </row>
    <row r="673" spans="1:16" x14ac:dyDescent="0.35">
      <c r="A673" s="3" t="s">
        <v>1807</v>
      </c>
      <c r="B673" s="3" t="s">
        <v>1807</v>
      </c>
      <c r="C673" s="3" t="s">
        <v>1808</v>
      </c>
      <c r="D673" s="3" t="s">
        <v>1805</v>
      </c>
      <c r="E673" s="3" t="s">
        <v>1806</v>
      </c>
      <c r="F673" s="3" t="s">
        <v>164</v>
      </c>
      <c r="G673" s="3" t="s">
        <v>163</v>
      </c>
      <c r="H673" s="3" t="s">
        <v>477</v>
      </c>
      <c r="I673" s="3" t="s">
        <v>79</v>
      </c>
      <c r="J673" s="3" t="s">
        <v>78</v>
      </c>
      <c r="K673" s="3" t="s">
        <v>79</v>
      </c>
      <c r="O673"/>
      <c r="P673"/>
    </row>
    <row r="674" spans="1:16" x14ac:dyDescent="0.35">
      <c r="A674" s="3" t="s">
        <v>1809</v>
      </c>
      <c r="B674" s="3" t="s">
        <v>1809</v>
      </c>
      <c r="C674" s="3" t="s">
        <v>1810</v>
      </c>
      <c r="D674" s="3" t="s">
        <v>14</v>
      </c>
      <c r="E674" s="3" t="s">
        <v>14</v>
      </c>
      <c r="F674" s="3" t="s">
        <v>164</v>
      </c>
      <c r="G674" s="3" t="s">
        <v>163</v>
      </c>
      <c r="H674" s="3" t="s">
        <v>477</v>
      </c>
      <c r="I674" s="3" t="s">
        <v>79</v>
      </c>
      <c r="J674" s="3" t="s">
        <v>78</v>
      </c>
      <c r="K674" s="3" t="s">
        <v>79</v>
      </c>
      <c r="O674"/>
      <c r="P674"/>
    </row>
    <row r="675" spans="1:16" x14ac:dyDescent="0.35">
      <c r="A675" s="3" t="s">
        <v>1811</v>
      </c>
      <c r="B675" s="3" t="s">
        <v>1811</v>
      </c>
      <c r="C675" s="3" t="s">
        <v>1812</v>
      </c>
      <c r="D675" s="3" t="s">
        <v>1805</v>
      </c>
      <c r="E675" s="3" t="s">
        <v>1806</v>
      </c>
      <c r="F675" s="3" t="s">
        <v>164</v>
      </c>
      <c r="G675" s="3" t="s">
        <v>163</v>
      </c>
      <c r="H675" s="3" t="s">
        <v>477</v>
      </c>
      <c r="I675" s="3" t="s">
        <v>79</v>
      </c>
      <c r="J675" s="3" t="s">
        <v>78</v>
      </c>
      <c r="K675" s="3" t="s">
        <v>79</v>
      </c>
      <c r="O675"/>
      <c r="P675"/>
    </row>
    <row r="676" spans="1:16" x14ac:dyDescent="0.35">
      <c r="A676" s="3" t="s">
        <v>1813</v>
      </c>
      <c r="B676" s="3" t="s">
        <v>1813</v>
      </c>
      <c r="C676" s="3" t="s">
        <v>1814</v>
      </c>
      <c r="D676" s="3" t="s">
        <v>1801</v>
      </c>
      <c r="E676" s="3" t="s">
        <v>1802</v>
      </c>
      <c r="F676" s="3" t="s">
        <v>164</v>
      </c>
      <c r="G676" s="3" t="s">
        <v>163</v>
      </c>
      <c r="H676" s="3" t="s">
        <v>477</v>
      </c>
      <c r="I676" s="3" t="s">
        <v>79</v>
      </c>
      <c r="J676" s="3" t="s">
        <v>78</v>
      </c>
      <c r="K676" s="3" t="s">
        <v>79</v>
      </c>
      <c r="O676"/>
      <c r="P676"/>
    </row>
    <row r="677" spans="1:16" x14ac:dyDescent="0.35">
      <c r="A677" s="3" t="s">
        <v>1815</v>
      </c>
      <c r="B677" s="3" t="s">
        <v>1815</v>
      </c>
      <c r="C677" s="3" t="s">
        <v>1816</v>
      </c>
      <c r="D677" s="3" t="s">
        <v>1795</v>
      </c>
      <c r="E677" s="3" t="s">
        <v>1796</v>
      </c>
      <c r="F677" s="3" t="s">
        <v>164</v>
      </c>
      <c r="G677" s="3" t="s">
        <v>163</v>
      </c>
      <c r="H677" s="3" t="s">
        <v>477</v>
      </c>
      <c r="I677" s="3" t="s">
        <v>79</v>
      </c>
      <c r="J677" s="3" t="s">
        <v>78</v>
      </c>
      <c r="K677" s="3" t="s">
        <v>79</v>
      </c>
      <c r="O677"/>
      <c r="P677"/>
    </row>
    <row r="678" spans="1:16" x14ac:dyDescent="0.35">
      <c r="A678" s="3" t="s">
        <v>1817</v>
      </c>
      <c r="B678" s="3" t="s">
        <v>1817</v>
      </c>
      <c r="C678" s="3" t="s">
        <v>1818</v>
      </c>
      <c r="D678" s="3" t="s">
        <v>1805</v>
      </c>
      <c r="E678" s="3" t="s">
        <v>1806</v>
      </c>
      <c r="F678" s="3" t="s">
        <v>164</v>
      </c>
      <c r="G678" s="3" t="s">
        <v>163</v>
      </c>
      <c r="H678" s="3" t="s">
        <v>477</v>
      </c>
      <c r="I678" s="3" t="s">
        <v>79</v>
      </c>
      <c r="J678" s="3" t="s">
        <v>78</v>
      </c>
      <c r="K678" s="3" t="s">
        <v>79</v>
      </c>
      <c r="O678"/>
      <c r="P678"/>
    </row>
    <row r="679" spans="1:16" x14ac:dyDescent="0.35">
      <c r="A679" s="3" t="s">
        <v>1819</v>
      </c>
      <c r="B679" s="3" t="s">
        <v>1819</v>
      </c>
      <c r="C679" s="3" t="s">
        <v>1820</v>
      </c>
      <c r="D679" s="3" t="s">
        <v>1805</v>
      </c>
      <c r="E679" s="3" t="s">
        <v>1806</v>
      </c>
      <c r="F679" s="3" t="s">
        <v>164</v>
      </c>
      <c r="G679" s="3" t="s">
        <v>163</v>
      </c>
      <c r="H679" s="3" t="s">
        <v>477</v>
      </c>
      <c r="I679" s="3" t="s">
        <v>79</v>
      </c>
      <c r="J679" s="3" t="s">
        <v>78</v>
      </c>
      <c r="K679" s="3" t="s">
        <v>79</v>
      </c>
      <c r="O679"/>
      <c r="P679"/>
    </row>
    <row r="680" spans="1:16" x14ac:dyDescent="0.35">
      <c r="A680" s="3" t="s">
        <v>1821</v>
      </c>
      <c r="B680" s="3" t="s">
        <v>1821</v>
      </c>
      <c r="C680" s="3" t="s">
        <v>1822</v>
      </c>
      <c r="D680" s="3" t="s">
        <v>1795</v>
      </c>
      <c r="E680" s="3" t="s">
        <v>1796</v>
      </c>
      <c r="F680" s="3" t="s">
        <v>164</v>
      </c>
      <c r="G680" s="3" t="s">
        <v>163</v>
      </c>
      <c r="H680" s="3" t="s">
        <v>477</v>
      </c>
      <c r="I680" s="3" t="s">
        <v>79</v>
      </c>
      <c r="J680" s="3" t="s">
        <v>78</v>
      </c>
      <c r="K680" s="3" t="s">
        <v>79</v>
      </c>
      <c r="O680"/>
      <c r="P680"/>
    </row>
    <row r="681" spans="1:16" x14ac:dyDescent="0.35">
      <c r="A681" s="3" t="s">
        <v>1823</v>
      </c>
      <c r="B681" s="3" t="s">
        <v>1823</v>
      </c>
      <c r="C681" s="3" t="s">
        <v>1824</v>
      </c>
      <c r="D681" s="3" t="s">
        <v>1805</v>
      </c>
      <c r="E681" s="3" t="s">
        <v>1806</v>
      </c>
      <c r="F681" s="3" t="s">
        <v>164</v>
      </c>
      <c r="G681" s="3" t="s">
        <v>163</v>
      </c>
      <c r="H681" s="3" t="s">
        <v>477</v>
      </c>
      <c r="I681" s="3" t="s">
        <v>79</v>
      </c>
      <c r="J681" s="3" t="s">
        <v>78</v>
      </c>
      <c r="K681" s="3" t="s">
        <v>79</v>
      </c>
      <c r="O681"/>
      <c r="P681"/>
    </row>
    <row r="682" spans="1:16" x14ac:dyDescent="0.35">
      <c r="A682" s="3" t="s">
        <v>1825</v>
      </c>
      <c r="B682" s="3" t="s">
        <v>1825</v>
      </c>
      <c r="C682" s="3" t="s">
        <v>1826</v>
      </c>
      <c r="D682" s="3" t="s">
        <v>1805</v>
      </c>
      <c r="E682" s="3" t="s">
        <v>1806</v>
      </c>
      <c r="F682" s="3" t="s">
        <v>164</v>
      </c>
      <c r="G682" s="3" t="s">
        <v>163</v>
      </c>
      <c r="H682" s="3" t="s">
        <v>477</v>
      </c>
      <c r="I682" s="3" t="s">
        <v>79</v>
      </c>
      <c r="J682" s="3" t="s">
        <v>78</v>
      </c>
      <c r="K682" s="3" t="s">
        <v>79</v>
      </c>
      <c r="O682"/>
      <c r="P682"/>
    </row>
    <row r="683" spans="1:16" x14ac:dyDescent="0.35">
      <c r="A683" s="3" t="s">
        <v>1827</v>
      </c>
      <c r="B683" s="3" t="s">
        <v>1827</v>
      </c>
      <c r="C683" s="3" t="s">
        <v>1828</v>
      </c>
      <c r="D683" s="3" t="s">
        <v>1805</v>
      </c>
      <c r="E683" s="3" t="s">
        <v>1806</v>
      </c>
      <c r="F683" s="3" t="s">
        <v>164</v>
      </c>
      <c r="G683" s="3" t="s">
        <v>163</v>
      </c>
      <c r="H683" s="3" t="s">
        <v>477</v>
      </c>
      <c r="I683" s="3" t="s">
        <v>79</v>
      </c>
      <c r="J683" s="3" t="s">
        <v>78</v>
      </c>
      <c r="K683" s="3" t="s">
        <v>79</v>
      </c>
      <c r="O683"/>
      <c r="P683"/>
    </row>
    <row r="684" spans="1:16" x14ac:dyDescent="0.35">
      <c r="A684" s="3" t="s">
        <v>1829</v>
      </c>
      <c r="B684" s="3" t="s">
        <v>1830</v>
      </c>
      <c r="C684" s="3" t="s">
        <v>1831</v>
      </c>
      <c r="D684" s="3" t="s">
        <v>1805</v>
      </c>
      <c r="E684" s="3" t="s">
        <v>1806</v>
      </c>
      <c r="F684" s="3" t="s">
        <v>164</v>
      </c>
      <c r="G684" s="3" t="s">
        <v>163</v>
      </c>
      <c r="H684" s="3" t="s">
        <v>477</v>
      </c>
      <c r="I684" s="3" t="s">
        <v>79</v>
      </c>
      <c r="J684" s="3" t="s">
        <v>78</v>
      </c>
      <c r="K684" s="3" t="s">
        <v>79</v>
      </c>
      <c r="O684"/>
      <c r="P684"/>
    </row>
    <row r="685" spans="1:16" x14ac:dyDescent="0.35">
      <c r="A685" s="3" t="s">
        <v>1832</v>
      </c>
      <c r="B685" s="3" t="s">
        <v>1833</v>
      </c>
      <c r="C685" s="3" t="s">
        <v>1834</v>
      </c>
      <c r="D685" s="3" t="s">
        <v>1805</v>
      </c>
      <c r="E685" s="3" t="s">
        <v>1806</v>
      </c>
      <c r="F685" s="3" t="s">
        <v>164</v>
      </c>
      <c r="G685" s="3" t="s">
        <v>163</v>
      </c>
      <c r="H685" s="3" t="s">
        <v>477</v>
      </c>
      <c r="I685" s="3" t="s">
        <v>79</v>
      </c>
      <c r="J685" s="3" t="s">
        <v>78</v>
      </c>
      <c r="K685" s="3" t="s">
        <v>79</v>
      </c>
      <c r="O685"/>
      <c r="P685"/>
    </row>
    <row r="686" spans="1:16" x14ac:dyDescent="0.35">
      <c r="A686" s="3" t="s">
        <v>1835</v>
      </c>
      <c r="B686" s="3" t="s">
        <v>1835</v>
      </c>
      <c r="C686" s="3" t="s">
        <v>1836</v>
      </c>
      <c r="D686" s="3" t="s">
        <v>1791</v>
      </c>
      <c r="E686" s="3" t="s">
        <v>1792</v>
      </c>
      <c r="F686" s="3" t="s">
        <v>164</v>
      </c>
      <c r="G686" s="3" t="s">
        <v>163</v>
      </c>
      <c r="H686" s="3" t="s">
        <v>477</v>
      </c>
      <c r="I686" s="3" t="s">
        <v>79</v>
      </c>
      <c r="J686" s="3" t="s">
        <v>78</v>
      </c>
      <c r="K686" s="3" t="s">
        <v>79</v>
      </c>
      <c r="O686"/>
      <c r="P686"/>
    </row>
    <row r="687" spans="1:16" x14ac:dyDescent="0.35">
      <c r="A687" s="3" t="s">
        <v>1837</v>
      </c>
      <c r="B687" s="3" t="s">
        <v>1837</v>
      </c>
      <c r="C687" s="3" t="s">
        <v>1838</v>
      </c>
      <c r="D687" s="3" t="s">
        <v>1805</v>
      </c>
      <c r="E687" s="3" t="s">
        <v>1806</v>
      </c>
      <c r="F687" s="3" t="s">
        <v>164</v>
      </c>
      <c r="G687" s="3" t="s">
        <v>163</v>
      </c>
      <c r="H687" s="3" t="s">
        <v>477</v>
      </c>
      <c r="I687" s="3" t="s">
        <v>79</v>
      </c>
      <c r="J687" s="3" t="s">
        <v>78</v>
      </c>
      <c r="K687" s="3" t="s">
        <v>79</v>
      </c>
      <c r="O687"/>
      <c r="P687"/>
    </row>
    <row r="688" spans="1:16" x14ac:dyDescent="0.35">
      <c r="A688" s="3" t="s">
        <v>1839</v>
      </c>
      <c r="B688" s="3" t="s">
        <v>1839</v>
      </c>
      <c r="C688" s="3" t="s">
        <v>1840</v>
      </c>
      <c r="D688" s="3" t="s">
        <v>1801</v>
      </c>
      <c r="E688" s="3" t="s">
        <v>1802</v>
      </c>
      <c r="F688" s="3" t="s">
        <v>164</v>
      </c>
      <c r="G688" s="3" t="s">
        <v>163</v>
      </c>
      <c r="H688" s="3" t="s">
        <v>477</v>
      </c>
      <c r="I688" s="3" t="s">
        <v>79</v>
      </c>
      <c r="J688" s="3" t="s">
        <v>78</v>
      </c>
      <c r="K688" s="3" t="s">
        <v>79</v>
      </c>
      <c r="O688"/>
      <c r="P688"/>
    </row>
    <row r="689" spans="1:16" x14ac:dyDescent="0.35">
      <c r="A689" s="3" t="s">
        <v>1841</v>
      </c>
      <c r="B689" s="3" t="s">
        <v>1841</v>
      </c>
      <c r="C689" s="3" t="s">
        <v>1842</v>
      </c>
      <c r="D689" s="3" t="s">
        <v>1801</v>
      </c>
      <c r="E689" s="3" t="s">
        <v>1802</v>
      </c>
      <c r="F689" s="3" t="s">
        <v>164</v>
      </c>
      <c r="G689" s="3" t="s">
        <v>163</v>
      </c>
      <c r="H689" s="3" t="s">
        <v>477</v>
      </c>
      <c r="I689" s="3" t="s">
        <v>79</v>
      </c>
      <c r="J689" s="3" t="s">
        <v>78</v>
      </c>
      <c r="K689" s="3" t="s">
        <v>79</v>
      </c>
      <c r="O689"/>
      <c r="P689"/>
    </row>
    <row r="690" spans="1:16" x14ac:dyDescent="0.35">
      <c r="A690" s="3" t="s">
        <v>1843</v>
      </c>
      <c r="B690" s="3" t="s">
        <v>1843</v>
      </c>
      <c r="C690" s="3" t="s">
        <v>1844</v>
      </c>
      <c r="D690" s="3" t="s">
        <v>1795</v>
      </c>
      <c r="E690" s="3" t="s">
        <v>1796</v>
      </c>
      <c r="F690" s="3" t="s">
        <v>164</v>
      </c>
      <c r="G690" s="3" t="s">
        <v>163</v>
      </c>
      <c r="H690" s="3" t="s">
        <v>477</v>
      </c>
      <c r="I690" s="3" t="s">
        <v>79</v>
      </c>
      <c r="J690" s="3" t="s">
        <v>78</v>
      </c>
      <c r="K690" s="3" t="s">
        <v>79</v>
      </c>
      <c r="O690"/>
      <c r="P690"/>
    </row>
    <row r="691" spans="1:16" x14ac:dyDescent="0.35">
      <c r="A691" s="3" t="s">
        <v>1845</v>
      </c>
      <c r="B691" s="3" t="s">
        <v>1845</v>
      </c>
      <c r="C691" s="3" t="s">
        <v>1846</v>
      </c>
      <c r="D691" s="3" t="s">
        <v>1801</v>
      </c>
      <c r="E691" s="3" t="s">
        <v>1802</v>
      </c>
      <c r="F691" s="3" t="s">
        <v>164</v>
      </c>
      <c r="G691" s="3" t="s">
        <v>163</v>
      </c>
      <c r="H691" s="3" t="s">
        <v>477</v>
      </c>
      <c r="I691" s="3" t="s">
        <v>79</v>
      </c>
      <c r="J691" s="3" t="s">
        <v>78</v>
      </c>
      <c r="K691" s="3" t="s">
        <v>79</v>
      </c>
      <c r="O691"/>
      <c r="P691"/>
    </row>
    <row r="692" spans="1:16" x14ac:dyDescent="0.35">
      <c r="A692" s="3" t="s">
        <v>1847</v>
      </c>
      <c r="B692" s="3" t="s">
        <v>1847</v>
      </c>
      <c r="C692" s="3" t="s">
        <v>1848</v>
      </c>
      <c r="D692" s="3" t="s">
        <v>1801</v>
      </c>
      <c r="E692" s="3" t="s">
        <v>1802</v>
      </c>
      <c r="F692" s="3" t="s">
        <v>164</v>
      </c>
      <c r="G692" s="3" t="s">
        <v>163</v>
      </c>
      <c r="H692" s="3" t="s">
        <v>477</v>
      </c>
      <c r="I692" s="3" t="s">
        <v>79</v>
      </c>
      <c r="J692" s="3" t="s">
        <v>78</v>
      </c>
      <c r="K692" s="3" t="s">
        <v>79</v>
      </c>
      <c r="O692"/>
      <c r="P692"/>
    </row>
    <row r="693" spans="1:16" x14ac:dyDescent="0.35">
      <c r="A693" s="3" t="s">
        <v>1849</v>
      </c>
      <c r="B693" s="3" t="s">
        <v>1849</v>
      </c>
      <c r="C693" s="3" t="s">
        <v>1850</v>
      </c>
      <c r="D693" s="3" t="s">
        <v>1795</v>
      </c>
      <c r="E693" s="3" t="s">
        <v>1796</v>
      </c>
      <c r="F693" s="3" t="s">
        <v>164</v>
      </c>
      <c r="G693" s="3" t="s">
        <v>163</v>
      </c>
      <c r="H693" s="3" t="s">
        <v>477</v>
      </c>
      <c r="I693" s="3" t="s">
        <v>79</v>
      </c>
      <c r="J693" s="3" t="s">
        <v>78</v>
      </c>
      <c r="K693" s="3" t="s">
        <v>79</v>
      </c>
      <c r="O693"/>
      <c r="P693"/>
    </row>
    <row r="694" spans="1:16" x14ac:dyDescent="0.35">
      <c r="A694" s="3" t="s">
        <v>1851</v>
      </c>
      <c r="B694" s="3" t="s">
        <v>1851</v>
      </c>
      <c r="C694" s="3" t="s">
        <v>1852</v>
      </c>
      <c r="D694" s="3" t="s">
        <v>624</v>
      </c>
      <c r="E694" s="3" t="s">
        <v>1853</v>
      </c>
      <c r="F694" s="3" t="s">
        <v>164</v>
      </c>
      <c r="G694" s="3" t="s">
        <v>163</v>
      </c>
      <c r="H694" s="3" t="s">
        <v>477</v>
      </c>
      <c r="I694" s="3" t="s">
        <v>79</v>
      </c>
      <c r="J694" s="3" t="s">
        <v>78</v>
      </c>
      <c r="K694" s="3" t="s">
        <v>79</v>
      </c>
      <c r="O694"/>
      <c r="P694"/>
    </row>
    <row r="695" spans="1:16" x14ac:dyDescent="0.35">
      <c r="A695" s="3" t="s">
        <v>1854</v>
      </c>
      <c r="B695" s="3" t="s">
        <v>1854</v>
      </c>
      <c r="C695" s="3" t="s">
        <v>1855</v>
      </c>
      <c r="D695" s="3" t="s">
        <v>1805</v>
      </c>
      <c r="E695" s="3" t="s">
        <v>1806</v>
      </c>
      <c r="F695" s="3" t="s">
        <v>164</v>
      </c>
      <c r="G695" s="3" t="s">
        <v>163</v>
      </c>
      <c r="H695" s="3" t="s">
        <v>477</v>
      </c>
      <c r="I695" s="3" t="s">
        <v>79</v>
      </c>
      <c r="J695" s="3" t="s">
        <v>78</v>
      </c>
      <c r="K695" s="3" t="s">
        <v>79</v>
      </c>
      <c r="O695"/>
      <c r="P695"/>
    </row>
    <row r="696" spans="1:16" x14ac:dyDescent="0.35">
      <c r="A696" s="3" t="s">
        <v>1856</v>
      </c>
      <c r="B696" s="3" t="s">
        <v>1856</v>
      </c>
      <c r="C696" s="3" t="s">
        <v>1857</v>
      </c>
      <c r="D696" s="3" t="s">
        <v>1805</v>
      </c>
      <c r="E696" s="3" t="s">
        <v>1806</v>
      </c>
      <c r="F696" s="3" t="s">
        <v>164</v>
      </c>
      <c r="G696" s="3" t="s">
        <v>163</v>
      </c>
      <c r="H696" s="3" t="s">
        <v>477</v>
      </c>
      <c r="I696" s="3" t="s">
        <v>79</v>
      </c>
      <c r="J696" s="3" t="s">
        <v>78</v>
      </c>
      <c r="K696" s="3" t="s">
        <v>79</v>
      </c>
      <c r="O696"/>
      <c r="P696"/>
    </row>
    <row r="697" spans="1:16" x14ac:dyDescent="0.35">
      <c r="A697" s="3" t="s">
        <v>1858</v>
      </c>
      <c r="B697" s="3" t="s">
        <v>1858</v>
      </c>
      <c r="C697" s="3" t="s">
        <v>1859</v>
      </c>
      <c r="D697" s="3" t="s">
        <v>1795</v>
      </c>
      <c r="E697" s="3" t="s">
        <v>1796</v>
      </c>
      <c r="F697" s="3" t="s">
        <v>164</v>
      </c>
      <c r="G697" s="3" t="s">
        <v>163</v>
      </c>
      <c r="H697" s="3" t="s">
        <v>477</v>
      </c>
      <c r="I697" s="3" t="s">
        <v>79</v>
      </c>
      <c r="J697" s="3" t="s">
        <v>78</v>
      </c>
      <c r="K697" s="3" t="s">
        <v>79</v>
      </c>
      <c r="O697"/>
      <c r="P697"/>
    </row>
    <row r="698" spans="1:16" x14ac:dyDescent="0.35">
      <c r="A698" s="3" t="s">
        <v>1860</v>
      </c>
      <c r="B698" s="3" t="s">
        <v>1860</v>
      </c>
      <c r="C698" s="3" t="s">
        <v>1861</v>
      </c>
      <c r="D698" s="3" t="s">
        <v>1805</v>
      </c>
      <c r="E698" s="3" t="s">
        <v>1806</v>
      </c>
      <c r="F698" s="3" t="s">
        <v>164</v>
      </c>
      <c r="G698" s="3" t="s">
        <v>163</v>
      </c>
      <c r="H698" s="3" t="s">
        <v>477</v>
      </c>
      <c r="I698" s="3" t="s">
        <v>79</v>
      </c>
      <c r="J698" s="3" t="s">
        <v>78</v>
      </c>
      <c r="K698" s="3" t="s">
        <v>79</v>
      </c>
      <c r="O698"/>
      <c r="P698"/>
    </row>
    <row r="699" spans="1:16" x14ac:dyDescent="0.35">
      <c r="A699" s="3" t="s">
        <v>1862</v>
      </c>
      <c r="B699" s="3" t="s">
        <v>1862</v>
      </c>
      <c r="C699" s="3" t="s">
        <v>1863</v>
      </c>
      <c r="D699" s="3" t="s">
        <v>1795</v>
      </c>
      <c r="E699" s="3" t="s">
        <v>1796</v>
      </c>
      <c r="F699" s="3" t="s">
        <v>164</v>
      </c>
      <c r="G699" s="3" t="s">
        <v>163</v>
      </c>
      <c r="H699" s="3" t="s">
        <v>477</v>
      </c>
      <c r="I699" s="3" t="s">
        <v>79</v>
      </c>
      <c r="J699" s="3" t="s">
        <v>78</v>
      </c>
      <c r="K699" s="3" t="s">
        <v>79</v>
      </c>
      <c r="O699"/>
      <c r="P699"/>
    </row>
    <row r="700" spans="1:16" x14ac:dyDescent="0.35">
      <c r="A700" s="3" t="s">
        <v>1864</v>
      </c>
      <c r="B700" s="3" t="s">
        <v>1864</v>
      </c>
      <c r="C700" s="3" t="s">
        <v>1865</v>
      </c>
      <c r="D700" s="3" t="s">
        <v>1805</v>
      </c>
      <c r="E700" s="3" t="s">
        <v>1806</v>
      </c>
      <c r="F700" s="3" t="s">
        <v>164</v>
      </c>
      <c r="G700" s="3" t="s">
        <v>163</v>
      </c>
      <c r="H700" s="3" t="s">
        <v>477</v>
      </c>
      <c r="I700" s="3" t="s">
        <v>79</v>
      </c>
      <c r="J700" s="3" t="s">
        <v>78</v>
      </c>
      <c r="K700" s="3" t="s">
        <v>79</v>
      </c>
      <c r="O700"/>
      <c r="P700"/>
    </row>
    <row r="701" spans="1:16" x14ac:dyDescent="0.35">
      <c r="A701" s="3" t="s">
        <v>1866</v>
      </c>
      <c r="B701" s="3" t="s">
        <v>1866</v>
      </c>
      <c r="C701" s="3" t="s">
        <v>1867</v>
      </c>
      <c r="D701" s="3" t="s">
        <v>1795</v>
      </c>
      <c r="E701" s="3" t="s">
        <v>1796</v>
      </c>
      <c r="F701" s="3" t="s">
        <v>164</v>
      </c>
      <c r="G701" s="3" t="s">
        <v>163</v>
      </c>
      <c r="H701" s="3" t="s">
        <v>477</v>
      </c>
      <c r="I701" s="3" t="s">
        <v>79</v>
      </c>
      <c r="J701" s="3" t="s">
        <v>78</v>
      </c>
      <c r="K701" s="3" t="s">
        <v>79</v>
      </c>
      <c r="O701"/>
      <c r="P701"/>
    </row>
    <row r="702" spans="1:16" x14ac:dyDescent="0.35">
      <c r="A702" s="3" t="s">
        <v>1868</v>
      </c>
      <c r="B702" s="3" t="s">
        <v>1868</v>
      </c>
      <c r="C702" s="3" t="s">
        <v>1869</v>
      </c>
      <c r="D702" s="3" t="s">
        <v>1805</v>
      </c>
      <c r="E702" s="3" t="s">
        <v>1806</v>
      </c>
      <c r="F702" s="3" t="s">
        <v>164</v>
      </c>
      <c r="G702" s="3" t="s">
        <v>163</v>
      </c>
      <c r="H702" s="3" t="s">
        <v>477</v>
      </c>
      <c r="I702" s="3" t="s">
        <v>79</v>
      </c>
      <c r="J702" s="3" t="s">
        <v>78</v>
      </c>
      <c r="K702" s="3" t="s">
        <v>79</v>
      </c>
      <c r="O702"/>
      <c r="P702"/>
    </row>
    <row r="703" spans="1:16" x14ac:dyDescent="0.35">
      <c r="A703" s="3" t="s">
        <v>1870</v>
      </c>
      <c r="B703" s="3" t="s">
        <v>1870</v>
      </c>
      <c r="C703" s="3" t="s">
        <v>1871</v>
      </c>
      <c r="D703" s="3" t="s">
        <v>628</v>
      </c>
      <c r="E703" s="3" t="s">
        <v>1872</v>
      </c>
      <c r="F703" s="3" t="s">
        <v>164</v>
      </c>
      <c r="G703" s="3" t="s">
        <v>163</v>
      </c>
      <c r="H703" s="3" t="s">
        <v>477</v>
      </c>
      <c r="I703" s="3" t="s">
        <v>79</v>
      </c>
      <c r="J703" s="3" t="s">
        <v>78</v>
      </c>
      <c r="K703" s="3" t="s">
        <v>79</v>
      </c>
      <c r="O703"/>
      <c r="P703"/>
    </row>
    <row r="704" spans="1:16" x14ac:dyDescent="0.35">
      <c r="A704" s="3" t="s">
        <v>1873</v>
      </c>
      <c r="B704" s="3" t="s">
        <v>1873</v>
      </c>
      <c r="C704" s="3" t="s">
        <v>1874</v>
      </c>
      <c r="D704" s="3" t="s">
        <v>1795</v>
      </c>
      <c r="E704" s="3" t="s">
        <v>1796</v>
      </c>
      <c r="F704" s="3" t="s">
        <v>164</v>
      </c>
      <c r="G704" s="3" t="s">
        <v>163</v>
      </c>
      <c r="H704" s="3" t="s">
        <v>477</v>
      </c>
      <c r="I704" s="3" t="s">
        <v>79</v>
      </c>
      <c r="J704" s="3" t="s">
        <v>78</v>
      </c>
      <c r="K704" s="3" t="s">
        <v>79</v>
      </c>
      <c r="O704"/>
      <c r="P704"/>
    </row>
    <row r="705" spans="1:16" x14ac:dyDescent="0.35">
      <c r="A705" s="3" t="s">
        <v>1875</v>
      </c>
      <c r="B705" s="3" t="s">
        <v>1875</v>
      </c>
      <c r="C705" s="3" t="s">
        <v>1876</v>
      </c>
      <c r="D705" s="3" t="s">
        <v>1877</v>
      </c>
      <c r="E705" s="3" t="s">
        <v>1878</v>
      </c>
      <c r="F705" s="3" t="s">
        <v>164</v>
      </c>
      <c r="G705" s="3" t="s">
        <v>163</v>
      </c>
      <c r="H705" s="3" t="s">
        <v>477</v>
      </c>
      <c r="I705" s="3" t="s">
        <v>79</v>
      </c>
      <c r="J705" s="3" t="s">
        <v>78</v>
      </c>
      <c r="K705" s="3" t="s">
        <v>79</v>
      </c>
      <c r="O705"/>
      <c r="P705"/>
    </row>
    <row r="706" spans="1:16" x14ac:dyDescent="0.35">
      <c r="A706" s="3" t="s">
        <v>1879</v>
      </c>
      <c r="B706" s="3" t="s">
        <v>1879</v>
      </c>
      <c r="C706" s="3" t="s">
        <v>1880</v>
      </c>
      <c r="D706" s="3" t="s">
        <v>624</v>
      </c>
      <c r="E706" s="3" t="s">
        <v>1853</v>
      </c>
      <c r="F706" s="3" t="s">
        <v>164</v>
      </c>
      <c r="G706" s="3" t="s">
        <v>163</v>
      </c>
      <c r="H706" s="3" t="s">
        <v>477</v>
      </c>
      <c r="I706" s="3" t="s">
        <v>79</v>
      </c>
      <c r="J706" s="3" t="s">
        <v>78</v>
      </c>
      <c r="K706" s="3" t="s">
        <v>79</v>
      </c>
      <c r="O706"/>
      <c r="P706"/>
    </row>
    <row r="707" spans="1:16" x14ac:dyDescent="0.35">
      <c r="A707" s="3" t="s">
        <v>1881</v>
      </c>
      <c r="B707" s="3" t="s">
        <v>1881</v>
      </c>
      <c r="C707" s="3" t="s">
        <v>1882</v>
      </c>
      <c r="D707" s="3" t="s">
        <v>1791</v>
      </c>
      <c r="E707" s="3" t="s">
        <v>1792</v>
      </c>
      <c r="F707" s="3" t="s">
        <v>164</v>
      </c>
      <c r="G707" s="3" t="s">
        <v>163</v>
      </c>
      <c r="H707" s="3" t="s">
        <v>477</v>
      </c>
      <c r="I707" s="3" t="s">
        <v>79</v>
      </c>
      <c r="J707" s="3" t="s">
        <v>78</v>
      </c>
      <c r="K707" s="3" t="s">
        <v>79</v>
      </c>
      <c r="O707"/>
      <c r="P707"/>
    </row>
    <row r="708" spans="1:16" x14ac:dyDescent="0.35">
      <c r="A708" s="3" t="s">
        <v>1883</v>
      </c>
      <c r="B708" s="3" t="s">
        <v>1883</v>
      </c>
      <c r="C708" s="3" t="s">
        <v>1884</v>
      </c>
      <c r="D708" s="3" t="s">
        <v>750</v>
      </c>
      <c r="E708" s="3" t="s">
        <v>1885</v>
      </c>
      <c r="F708" s="3" t="s">
        <v>164</v>
      </c>
      <c r="G708" s="3" t="s">
        <v>163</v>
      </c>
      <c r="H708" s="3" t="s">
        <v>477</v>
      </c>
      <c r="I708" s="3" t="s">
        <v>79</v>
      </c>
      <c r="J708" s="3" t="s">
        <v>78</v>
      </c>
      <c r="K708" s="3" t="s">
        <v>79</v>
      </c>
      <c r="O708"/>
      <c r="P708"/>
    </row>
    <row r="709" spans="1:16" x14ac:dyDescent="0.35">
      <c r="A709" s="3" t="s">
        <v>1886</v>
      </c>
      <c r="B709" s="3" t="s">
        <v>1886</v>
      </c>
      <c r="C709" s="3" t="s">
        <v>1887</v>
      </c>
      <c r="D709" s="3" t="s">
        <v>1791</v>
      </c>
      <c r="E709" s="3" t="s">
        <v>1792</v>
      </c>
      <c r="F709" s="3" t="s">
        <v>164</v>
      </c>
      <c r="G709" s="3" t="s">
        <v>163</v>
      </c>
      <c r="H709" s="3" t="s">
        <v>477</v>
      </c>
      <c r="I709" s="3" t="s">
        <v>79</v>
      </c>
      <c r="J709" s="3" t="s">
        <v>78</v>
      </c>
      <c r="K709" s="3" t="s">
        <v>79</v>
      </c>
      <c r="O709"/>
      <c r="P709"/>
    </row>
    <row r="710" spans="1:16" x14ac:dyDescent="0.35">
      <c r="A710" s="3" t="s">
        <v>1888</v>
      </c>
      <c r="B710" s="3" t="s">
        <v>1888</v>
      </c>
      <c r="C710" s="3" t="s">
        <v>1889</v>
      </c>
      <c r="D710" s="3" t="s">
        <v>1795</v>
      </c>
      <c r="E710" s="3" t="s">
        <v>1796</v>
      </c>
      <c r="F710" s="3" t="s">
        <v>164</v>
      </c>
      <c r="G710" s="3" t="s">
        <v>163</v>
      </c>
      <c r="H710" s="3" t="s">
        <v>477</v>
      </c>
      <c r="I710" s="3" t="s">
        <v>79</v>
      </c>
      <c r="J710" s="3" t="s">
        <v>78</v>
      </c>
      <c r="K710" s="3" t="s">
        <v>79</v>
      </c>
      <c r="O710"/>
      <c r="P710"/>
    </row>
    <row r="711" spans="1:16" x14ac:dyDescent="0.35">
      <c r="A711" s="3" t="s">
        <v>1890</v>
      </c>
      <c r="B711" s="3" t="s">
        <v>1890</v>
      </c>
      <c r="C711" s="3" t="s">
        <v>1891</v>
      </c>
      <c r="D711" s="3" t="s">
        <v>628</v>
      </c>
      <c r="E711" s="3" t="s">
        <v>1872</v>
      </c>
      <c r="F711" s="3" t="s">
        <v>164</v>
      </c>
      <c r="G711" s="3" t="s">
        <v>163</v>
      </c>
      <c r="H711" s="3" t="s">
        <v>477</v>
      </c>
      <c r="I711" s="3" t="s">
        <v>79</v>
      </c>
      <c r="J711" s="3" t="s">
        <v>78</v>
      </c>
      <c r="K711" s="3" t="s">
        <v>79</v>
      </c>
      <c r="O711"/>
      <c r="P711"/>
    </row>
    <row r="712" spans="1:16" x14ac:dyDescent="0.35">
      <c r="A712" s="3" t="s">
        <v>1892</v>
      </c>
      <c r="B712" s="3" t="s">
        <v>1892</v>
      </c>
      <c r="C712" s="3" t="s">
        <v>1893</v>
      </c>
      <c r="D712" s="3" t="s">
        <v>624</v>
      </c>
      <c r="E712" s="3" t="s">
        <v>1853</v>
      </c>
      <c r="F712" s="3" t="s">
        <v>164</v>
      </c>
      <c r="G712" s="3" t="s">
        <v>163</v>
      </c>
      <c r="H712" s="3" t="s">
        <v>477</v>
      </c>
      <c r="I712" s="3" t="s">
        <v>79</v>
      </c>
      <c r="J712" s="3" t="s">
        <v>78</v>
      </c>
      <c r="K712" s="3" t="s">
        <v>79</v>
      </c>
      <c r="O712"/>
      <c r="P712"/>
    </row>
    <row r="713" spans="1:16" x14ac:dyDescent="0.35">
      <c r="A713" s="3" t="s">
        <v>1894</v>
      </c>
      <c r="B713" s="3" t="s">
        <v>1894</v>
      </c>
      <c r="C713" s="3" t="s">
        <v>1895</v>
      </c>
      <c r="D713" s="3" t="s">
        <v>1795</v>
      </c>
      <c r="E713" s="3" t="s">
        <v>1796</v>
      </c>
      <c r="F713" s="3" t="s">
        <v>164</v>
      </c>
      <c r="G713" s="3" t="s">
        <v>163</v>
      </c>
      <c r="H713" s="3" t="s">
        <v>477</v>
      </c>
      <c r="I713" s="3" t="s">
        <v>79</v>
      </c>
      <c r="J713" s="3" t="s">
        <v>78</v>
      </c>
      <c r="K713" s="3" t="s">
        <v>79</v>
      </c>
      <c r="O713"/>
      <c r="P713"/>
    </row>
    <row r="714" spans="1:16" x14ac:dyDescent="0.35">
      <c r="A714" s="3" t="s">
        <v>1896</v>
      </c>
      <c r="B714" s="3" t="s">
        <v>1896</v>
      </c>
      <c r="C714" s="3" t="s">
        <v>1897</v>
      </c>
      <c r="D714" s="3" t="s">
        <v>1795</v>
      </c>
      <c r="E714" s="3" t="s">
        <v>1796</v>
      </c>
      <c r="F714" s="3" t="s">
        <v>164</v>
      </c>
      <c r="G714" s="3" t="s">
        <v>163</v>
      </c>
      <c r="H714" s="3" t="s">
        <v>477</v>
      </c>
      <c r="I714" s="3" t="s">
        <v>79</v>
      </c>
      <c r="J714" s="3" t="s">
        <v>78</v>
      </c>
      <c r="K714" s="3" t="s">
        <v>79</v>
      </c>
      <c r="O714"/>
      <c r="P714"/>
    </row>
    <row r="715" spans="1:16" x14ac:dyDescent="0.35">
      <c r="A715" s="3" t="s">
        <v>1898</v>
      </c>
      <c r="B715" s="3" t="s">
        <v>1898</v>
      </c>
      <c r="C715" s="3" t="s">
        <v>1899</v>
      </c>
      <c r="D715" s="3" t="s">
        <v>1801</v>
      </c>
      <c r="E715" s="3" t="s">
        <v>1802</v>
      </c>
      <c r="F715" s="3" t="s">
        <v>164</v>
      </c>
      <c r="G715" s="3" t="s">
        <v>163</v>
      </c>
      <c r="H715" s="3" t="s">
        <v>477</v>
      </c>
      <c r="I715" s="3" t="s">
        <v>79</v>
      </c>
      <c r="J715" s="3" t="s">
        <v>78</v>
      </c>
      <c r="K715" s="3" t="s">
        <v>79</v>
      </c>
      <c r="O715"/>
      <c r="P715"/>
    </row>
    <row r="716" spans="1:16" x14ac:dyDescent="0.35">
      <c r="A716" s="3" t="s">
        <v>1900</v>
      </c>
      <c r="B716" s="3" t="s">
        <v>1900</v>
      </c>
      <c r="C716" s="3" t="s">
        <v>1901</v>
      </c>
      <c r="D716" s="3" t="s">
        <v>1795</v>
      </c>
      <c r="E716" s="3" t="s">
        <v>1796</v>
      </c>
      <c r="F716" s="3" t="s">
        <v>164</v>
      </c>
      <c r="G716" s="3" t="s">
        <v>163</v>
      </c>
      <c r="H716" s="3" t="s">
        <v>477</v>
      </c>
      <c r="I716" s="3" t="s">
        <v>79</v>
      </c>
      <c r="J716" s="3" t="s">
        <v>78</v>
      </c>
      <c r="K716" s="3" t="s">
        <v>79</v>
      </c>
      <c r="O716"/>
      <c r="P716"/>
    </row>
    <row r="717" spans="1:16" x14ac:dyDescent="0.35">
      <c r="A717" s="3" t="s">
        <v>1902</v>
      </c>
      <c r="B717" s="3" t="s">
        <v>1902</v>
      </c>
      <c r="C717" s="3" t="s">
        <v>1903</v>
      </c>
      <c r="D717" s="3" t="s">
        <v>1791</v>
      </c>
      <c r="E717" s="3" t="s">
        <v>1792</v>
      </c>
      <c r="F717" s="3" t="s">
        <v>164</v>
      </c>
      <c r="G717" s="3" t="s">
        <v>163</v>
      </c>
      <c r="H717" s="3" t="s">
        <v>477</v>
      </c>
      <c r="I717" s="3" t="s">
        <v>79</v>
      </c>
      <c r="J717" s="3" t="s">
        <v>78</v>
      </c>
      <c r="K717" s="3" t="s">
        <v>79</v>
      </c>
      <c r="O717"/>
      <c r="P717"/>
    </row>
    <row r="718" spans="1:16" x14ac:dyDescent="0.35">
      <c r="A718" s="3" t="s">
        <v>1904</v>
      </c>
      <c r="B718" s="3" t="s">
        <v>1905</v>
      </c>
      <c r="C718" s="3" t="s">
        <v>1906</v>
      </c>
      <c r="D718" s="3" t="s">
        <v>1805</v>
      </c>
      <c r="E718" s="3" t="s">
        <v>1806</v>
      </c>
      <c r="F718" s="3" t="s">
        <v>164</v>
      </c>
      <c r="G718" s="3" t="s">
        <v>163</v>
      </c>
      <c r="H718" s="3" t="s">
        <v>477</v>
      </c>
      <c r="I718" s="3" t="s">
        <v>79</v>
      </c>
      <c r="J718" s="3" t="s">
        <v>78</v>
      </c>
      <c r="K718" s="3" t="s">
        <v>79</v>
      </c>
      <c r="O718"/>
      <c r="P718"/>
    </row>
    <row r="719" spans="1:16" x14ac:dyDescent="0.35">
      <c r="A719" s="3" t="s">
        <v>1907</v>
      </c>
      <c r="B719" s="3" t="s">
        <v>1907</v>
      </c>
      <c r="C719" s="3" t="s">
        <v>1908</v>
      </c>
      <c r="D719" s="3" t="s">
        <v>1795</v>
      </c>
      <c r="E719" s="3" t="s">
        <v>1796</v>
      </c>
      <c r="F719" s="3" t="s">
        <v>164</v>
      </c>
      <c r="G719" s="3" t="s">
        <v>163</v>
      </c>
      <c r="H719" s="3" t="s">
        <v>477</v>
      </c>
      <c r="I719" s="3" t="s">
        <v>79</v>
      </c>
      <c r="J719" s="3" t="s">
        <v>78</v>
      </c>
      <c r="K719" s="3" t="s">
        <v>79</v>
      </c>
      <c r="O719"/>
      <c r="P719"/>
    </row>
    <row r="720" spans="1:16" x14ac:dyDescent="0.35">
      <c r="A720" s="3" t="s">
        <v>1909</v>
      </c>
      <c r="B720" s="3" t="s">
        <v>1909</v>
      </c>
      <c r="C720" s="3" t="s">
        <v>1910</v>
      </c>
      <c r="D720" s="3" t="s">
        <v>624</v>
      </c>
      <c r="E720" s="3" t="s">
        <v>1853</v>
      </c>
      <c r="F720" s="3" t="s">
        <v>164</v>
      </c>
      <c r="G720" s="3" t="s">
        <v>163</v>
      </c>
      <c r="H720" s="3" t="s">
        <v>477</v>
      </c>
      <c r="I720" s="3" t="s">
        <v>79</v>
      </c>
      <c r="J720" s="3" t="s">
        <v>78</v>
      </c>
      <c r="K720" s="3" t="s">
        <v>79</v>
      </c>
      <c r="O720"/>
      <c r="P720"/>
    </row>
    <row r="721" spans="1:16" x14ac:dyDescent="0.35">
      <c r="A721" s="3" t="s">
        <v>1911</v>
      </c>
      <c r="B721" s="3" t="s">
        <v>1911</v>
      </c>
      <c r="C721" s="3" t="s">
        <v>1912</v>
      </c>
      <c r="D721" s="3" t="s">
        <v>1805</v>
      </c>
      <c r="E721" s="3" t="s">
        <v>1806</v>
      </c>
      <c r="F721" s="3" t="s">
        <v>164</v>
      </c>
      <c r="G721" s="3" t="s">
        <v>163</v>
      </c>
      <c r="H721" s="3" t="s">
        <v>477</v>
      </c>
      <c r="I721" s="3" t="s">
        <v>79</v>
      </c>
      <c r="J721" s="3" t="s">
        <v>78</v>
      </c>
      <c r="K721" s="3" t="s">
        <v>79</v>
      </c>
      <c r="O721"/>
      <c r="P721"/>
    </row>
    <row r="722" spans="1:16" x14ac:dyDescent="0.35">
      <c r="A722" s="3" t="s">
        <v>1913</v>
      </c>
      <c r="B722" s="3" t="s">
        <v>1913</v>
      </c>
      <c r="C722" s="3" t="s">
        <v>1914</v>
      </c>
      <c r="D722" s="3" t="s">
        <v>1795</v>
      </c>
      <c r="E722" s="3" t="s">
        <v>1796</v>
      </c>
      <c r="F722" s="3" t="s">
        <v>164</v>
      </c>
      <c r="G722" s="3" t="s">
        <v>163</v>
      </c>
      <c r="H722" s="3" t="s">
        <v>477</v>
      </c>
      <c r="I722" s="3" t="s">
        <v>79</v>
      </c>
      <c r="J722" s="3" t="s">
        <v>78</v>
      </c>
      <c r="K722" s="3" t="s">
        <v>79</v>
      </c>
      <c r="O722"/>
      <c r="P722"/>
    </row>
    <row r="723" spans="1:16" x14ac:dyDescent="0.35">
      <c r="A723" s="3" t="s">
        <v>1915</v>
      </c>
      <c r="B723" s="3" t="s">
        <v>1915</v>
      </c>
      <c r="C723" s="3" t="s">
        <v>1916</v>
      </c>
      <c r="D723" s="3" t="s">
        <v>1795</v>
      </c>
      <c r="E723" s="3" t="s">
        <v>1796</v>
      </c>
      <c r="F723" s="3" t="s">
        <v>164</v>
      </c>
      <c r="G723" s="3" t="s">
        <v>163</v>
      </c>
      <c r="H723" s="3" t="s">
        <v>477</v>
      </c>
      <c r="I723" s="3" t="s">
        <v>79</v>
      </c>
      <c r="J723" s="3" t="s">
        <v>78</v>
      </c>
      <c r="K723" s="3" t="s">
        <v>79</v>
      </c>
      <c r="O723"/>
      <c r="P723"/>
    </row>
    <row r="724" spans="1:16" x14ac:dyDescent="0.35">
      <c r="A724" s="3" t="s">
        <v>1917</v>
      </c>
      <c r="B724" s="3" t="s">
        <v>1917</v>
      </c>
      <c r="C724" s="3" t="s">
        <v>1918</v>
      </c>
      <c r="D724" s="3" t="s">
        <v>1919</v>
      </c>
      <c r="E724" s="3" t="s">
        <v>1920</v>
      </c>
      <c r="F724" s="3" t="s">
        <v>164</v>
      </c>
      <c r="G724" s="3" t="s">
        <v>163</v>
      </c>
      <c r="H724" s="3" t="s">
        <v>477</v>
      </c>
      <c r="I724" s="3" t="s">
        <v>79</v>
      </c>
      <c r="J724" s="3" t="s">
        <v>78</v>
      </c>
      <c r="K724" s="3" t="s">
        <v>79</v>
      </c>
      <c r="O724"/>
      <c r="P724"/>
    </row>
    <row r="725" spans="1:16" x14ac:dyDescent="0.35">
      <c r="A725" s="3" t="s">
        <v>1921</v>
      </c>
      <c r="B725" s="3" t="s">
        <v>1921</v>
      </c>
      <c r="C725" s="3" t="s">
        <v>1922</v>
      </c>
      <c r="D725" s="3" t="s">
        <v>684</v>
      </c>
      <c r="E725" s="3" t="s">
        <v>685</v>
      </c>
      <c r="F725" s="3" t="s">
        <v>164</v>
      </c>
      <c r="G725" s="3" t="s">
        <v>163</v>
      </c>
      <c r="H725" s="3" t="s">
        <v>477</v>
      </c>
      <c r="I725" s="3" t="s">
        <v>79</v>
      </c>
      <c r="J725" s="3" t="s">
        <v>78</v>
      </c>
      <c r="K725" s="3" t="s">
        <v>79</v>
      </c>
      <c r="O725"/>
      <c r="P725"/>
    </row>
    <row r="726" spans="1:16" x14ac:dyDescent="0.35">
      <c r="A726" s="3" t="s">
        <v>1923</v>
      </c>
      <c r="B726" s="3" t="s">
        <v>1923</v>
      </c>
      <c r="C726" s="3" t="s">
        <v>1924</v>
      </c>
      <c r="D726" s="3" t="s">
        <v>1805</v>
      </c>
      <c r="E726" s="3" t="s">
        <v>1806</v>
      </c>
      <c r="F726" s="3" t="s">
        <v>164</v>
      </c>
      <c r="G726" s="3" t="s">
        <v>163</v>
      </c>
      <c r="H726" s="3" t="s">
        <v>477</v>
      </c>
      <c r="I726" s="3" t="s">
        <v>79</v>
      </c>
      <c r="J726" s="3" t="s">
        <v>78</v>
      </c>
      <c r="K726" s="3" t="s">
        <v>79</v>
      </c>
      <c r="O726"/>
      <c r="P726"/>
    </row>
    <row r="727" spans="1:16" x14ac:dyDescent="0.35">
      <c r="A727" s="3" t="s">
        <v>1925</v>
      </c>
      <c r="B727" s="3" t="s">
        <v>1925</v>
      </c>
      <c r="C727" s="3" t="s">
        <v>1926</v>
      </c>
      <c r="D727" s="3" t="s">
        <v>624</v>
      </c>
      <c r="E727" s="3" t="s">
        <v>1853</v>
      </c>
      <c r="F727" s="3" t="s">
        <v>164</v>
      </c>
      <c r="G727" s="3" t="s">
        <v>163</v>
      </c>
      <c r="H727" s="3" t="s">
        <v>477</v>
      </c>
      <c r="I727" s="3" t="s">
        <v>79</v>
      </c>
      <c r="J727" s="3" t="s">
        <v>78</v>
      </c>
      <c r="K727" s="3" t="s">
        <v>79</v>
      </c>
      <c r="O727"/>
      <c r="P727"/>
    </row>
    <row r="728" spans="1:16" x14ac:dyDescent="0.35">
      <c r="A728" s="3" t="s">
        <v>1927</v>
      </c>
      <c r="B728" s="3" t="s">
        <v>1927</v>
      </c>
      <c r="C728" s="3" t="s">
        <v>1928</v>
      </c>
      <c r="D728" s="3" t="s">
        <v>624</v>
      </c>
      <c r="E728" s="3" t="s">
        <v>1853</v>
      </c>
      <c r="F728" s="3" t="s">
        <v>164</v>
      </c>
      <c r="G728" s="3" t="s">
        <v>163</v>
      </c>
      <c r="H728" s="3" t="s">
        <v>477</v>
      </c>
      <c r="I728" s="3" t="s">
        <v>79</v>
      </c>
      <c r="J728" s="3" t="s">
        <v>78</v>
      </c>
      <c r="K728" s="3" t="s">
        <v>79</v>
      </c>
      <c r="O728"/>
      <c r="P728"/>
    </row>
    <row r="729" spans="1:16" x14ac:dyDescent="0.35">
      <c r="A729" s="3" t="s">
        <v>1929</v>
      </c>
      <c r="B729" s="3" t="s">
        <v>1929</v>
      </c>
      <c r="C729" s="3" t="s">
        <v>1930</v>
      </c>
      <c r="D729" s="3" t="s">
        <v>1877</v>
      </c>
      <c r="E729" s="3" t="s">
        <v>1878</v>
      </c>
      <c r="F729" s="3" t="s">
        <v>164</v>
      </c>
      <c r="G729" s="3" t="s">
        <v>163</v>
      </c>
      <c r="H729" s="3" t="s">
        <v>477</v>
      </c>
      <c r="I729" s="3" t="s">
        <v>79</v>
      </c>
      <c r="J729" s="3" t="s">
        <v>78</v>
      </c>
      <c r="K729" s="3" t="s">
        <v>79</v>
      </c>
      <c r="O729"/>
      <c r="P729"/>
    </row>
    <row r="730" spans="1:16" x14ac:dyDescent="0.35">
      <c r="A730" s="3" t="s">
        <v>1931</v>
      </c>
      <c r="B730" s="3" t="s">
        <v>1931</v>
      </c>
      <c r="C730" s="3" t="s">
        <v>1932</v>
      </c>
      <c r="D730" s="3" t="s">
        <v>624</v>
      </c>
      <c r="E730" s="3" t="s">
        <v>1853</v>
      </c>
      <c r="F730" s="3" t="s">
        <v>164</v>
      </c>
      <c r="G730" s="3" t="s">
        <v>163</v>
      </c>
      <c r="H730" s="3" t="s">
        <v>477</v>
      </c>
      <c r="I730" s="3" t="s">
        <v>79</v>
      </c>
      <c r="J730" s="3" t="s">
        <v>78</v>
      </c>
      <c r="K730" s="3" t="s">
        <v>79</v>
      </c>
      <c r="O730"/>
      <c r="P730"/>
    </row>
    <row r="731" spans="1:16" x14ac:dyDescent="0.35">
      <c r="A731" s="3" t="s">
        <v>1933</v>
      </c>
      <c r="B731" s="3" t="s">
        <v>1933</v>
      </c>
      <c r="C731" s="3" t="s">
        <v>1934</v>
      </c>
      <c r="D731" s="3" t="s">
        <v>1795</v>
      </c>
      <c r="E731" s="3" t="s">
        <v>1796</v>
      </c>
      <c r="F731" s="3" t="s">
        <v>164</v>
      </c>
      <c r="G731" s="3" t="s">
        <v>163</v>
      </c>
      <c r="H731" s="3" t="s">
        <v>477</v>
      </c>
      <c r="I731" s="3" t="s">
        <v>79</v>
      </c>
      <c r="J731" s="3" t="s">
        <v>78</v>
      </c>
      <c r="K731" s="3" t="s">
        <v>79</v>
      </c>
      <c r="O731"/>
      <c r="P731"/>
    </row>
    <row r="732" spans="1:16" x14ac:dyDescent="0.35">
      <c r="A732" s="3" t="s">
        <v>1935</v>
      </c>
      <c r="B732" s="3" t="s">
        <v>1935</v>
      </c>
      <c r="C732" s="3" t="s">
        <v>1936</v>
      </c>
      <c r="D732" s="3" t="s">
        <v>549</v>
      </c>
      <c r="E732" s="3" t="s">
        <v>1937</v>
      </c>
      <c r="F732" s="3" t="s">
        <v>164</v>
      </c>
      <c r="G732" s="3" t="s">
        <v>163</v>
      </c>
      <c r="H732" s="3" t="s">
        <v>477</v>
      </c>
      <c r="I732" s="3" t="s">
        <v>79</v>
      </c>
      <c r="J732" s="3" t="s">
        <v>78</v>
      </c>
      <c r="K732" s="3" t="s">
        <v>79</v>
      </c>
      <c r="O732"/>
      <c r="P732"/>
    </row>
    <row r="733" spans="1:16" x14ac:dyDescent="0.35">
      <c r="A733" s="3" t="s">
        <v>1938</v>
      </c>
      <c r="B733" s="3" t="s">
        <v>1938</v>
      </c>
      <c r="C733" s="3" t="s">
        <v>1939</v>
      </c>
      <c r="D733" s="3" t="s">
        <v>628</v>
      </c>
      <c r="E733" s="3" t="s">
        <v>1872</v>
      </c>
      <c r="F733" s="3" t="s">
        <v>164</v>
      </c>
      <c r="G733" s="3" t="s">
        <v>163</v>
      </c>
      <c r="H733" s="3" t="s">
        <v>477</v>
      </c>
      <c r="I733" s="3" t="s">
        <v>79</v>
      </c>
      <c r="J733" s="3" t="s">
        <v>78</v>
      </c>
      <c r="K733" s="3" t="s">
        <v>79</v>
      </c>
      <c r="O733"/>
      <c r="P733"/>
    </row>
    <row r="734" spans="1:16" x14ac:dyDescent="0.35">
      <c r="A734" s="3" t="s">
        <v>1940</v>
      </c>
      <c r="B734" s="3" t="s">
        <v>1940</v>
      </c>
      <c r="C734" s="3" t="s">
        <v>1941</v>
      </c>
      <c r="D734" s="3" t="s">
        <v>1230</v>
      </c>
      <c r="E734" s="3" t="s">
        <v>1231</v>
      </c>
      <c r="F734" s="3" t="s">
        <v>164</v>
      </c>
      <c r="G734" s="3" t="s">
        <v>163</v>
      </c>
      <c r="H734" s="3" t="s">
        <v>477</v>
      </c>
      <c r="I734" s="3" t="s">
        <v>79</v>
      </c>
      <c r="J734" s="3" t="s">
        <v>78</v>
      </c>
      <c r="K734" s="3" t="s">
        <v>79</v>
      </c>
      <c r="O734"/>
      <c r="P734"/>
    </row>
    <row r="735" spans="1:16" x14ac:dyDescent="0.35">
      <c r="A735" s="3" t="s">
        <v>1942</v>
      </c>
      <c r="B735" s="3" t="s">
        <v>1942</v>
      </c>
      <c r="C735" s="3" t="s">
        <v>1943</v>
      </c>
      <c r="D735" s="3" t="s">
        <v>628</v>
      </c>
      <c r="E735" s="3" t="s">
        <v>1872</v>
      </c>
      <c r="F735" s="3" t="s">
        <v>164</v>
      </c>
      <c r="G735" s="3" t="s">
        <v>163</v>
      </c>
      <c r="H735" s="3" t="s">
        <v>477</v>
      </c>
      <c r="I735" s="3" t="s">
        <v>79</v>
      </c>
      <c r="J735" s="3" t="s">
        <v>78</v>
      </c>
      <c r="K735" s="3" t="s">
        <v>79</v>
      </c>
      <c r="O735"/>
      <c r="P735"/>
    </row>
    <row r="736" spans="1:16" x14ac:dyDescent="0.35">
      <c r="A736" s="3" t="s">
        <v>1944</v>
      </c>
      <c r="B736" s="3" t="s">
        <v>1944</v>
      </c>
      <c r="C736" s="3" t="s">
        <v>1945</v>
      </c>
      <c r="D736" s="3" t="s">
        <v>1801</v>
      </c>
      <c r="E736" s="3" t="s">
        <v>1802</v>
      </c>
      <c r="F736" s="3" t="s">
        <v>164</v>
      </c>
      <c r="G736" s="3" t="s">
        <v>163</v>
      </c>
      <c r="H736" s="3" t="s">
        <v>477</v>
      </c>
      <c r="I736" s="3" t="s">
        <v>79</v>
      </c>
      <c r="J736" s="3" t="s">
        <v>78</v>
      </c>
      <c r="K736" s="3" t="s">
        <v>79</v>
      </c>
      <c r="O736"/>
      <c r="P736"/>
    </row>
    <row r="737" spans="1:16" x14ac:dyDescent="0.35">
      <c r="A737" s="3" t="s">
        <v>1946</v>
      </c>
      <c r="B737" s="3" t="s">
        <v>1946</v>
      </c>
      <c r="C737" s="3" t="s">
        <v>1947</v>
      </c>
      <c r="D737" s="3" t="s">
        <v>628</v>
      </c>
      <c r="E737" s="3" t="s">
        <v>1872</v>
      </c>
      <c r="F737" s="3" t="s">
        <v>164</v>
      </c>
      <c r="G737" s="3" t="s">
        <v>163</v>
      </c>
      <c r="H737" s="3" t="s">
        <v>477</v>
      </c>
      <c r="I737" s="3" t="s">
        <v>79</v>
      </c>
      <c r="J737" s="3" t="s">
        <v>78</v>
      </c>
      <c r="K737" s="3" t="s">
        <v>79</v>
      </c>
      <c r="O737"/>
      <c r="P737"/>
    </row>
    <row r="738" spans="1:16" x14ac:dyDescent="0.35">
      <c r="A738" s="3" t="s">
        <v>1948</v>
      </c>
      <c r="B738" s="3" t="s">
        <v>1948</v>
      </c>
      <c r="C738" s="3" t="s">
        <v>1949</v>
      </c>
      <c r="D738" s="3" t="s">
        <v>1795</v>
      </c>
      <c r="E738" s="3" t="s">
        <v>1796</v>
      </c>
      <c r="F738" s="3" t="s">
        <v>164</v>
      </c>
      <c r="G738" s="3" t="s">
        <v>163</v>
      </c>
      <c r="H738" s="3" t="s">
        <v>477</v>
      </c>
      <c r="I738" s="3" t="s">
        <v>79</v>
      </c>
      <c r="J738" s="3" t="s">
        <v>78</v>
      </c>
      <c r="K738" s="3" t="s">
        <v>79</v>
      </c>
      <c r="O738"/>
      <c r="P738"/>
    </row>
    <row r="739" spans="1:16" x14ac:dyDescent="0.35">
      <c r="A739" s="3" t="s">
        <v>1950</v>
      </c>
      <c r="B739" s="3" t="s">
        <v>1950</v>
      </c>
      <c r="C739" s="3" t="s">
        <v>1951</v>
      </c>
      <c r="D739" s="3" t="s">
        <v>1877</v>
      </c>
      <c r="E739" s="3" t="s">
        <v>1878</v>
      </c>
      <c r="F739" s="3" t="s">
        <v>164</v>
      </c>
      <c r="G739" s="3" t="s">
        <v>163</v>
      </c>
      <c r="H739" s="3" t="s">
        <v>477</v>
      </c>
      <c r="I739" s="3" t="s">
        <v>79</v>
      </c>
      <c r="J739" s="3" t="s">
        <v>78</v>
      </c>
      <c r="K739" s="3" t="s">
        <v>79</v>
      </c>
      <c r="O739"/>
      <c r="P739"/>
    </row>
    <row r="740" spans="1:16" x14ac:dyDescent="0.35">
      <c r="A740" s="3" t="s">
        <v>1952</v>
      </c>
      <c r="B740" s="3" t="s">
        <v>1952</v>
      </c>
      <c r="C740" s="3" t="s">
        <v>1953</v>
      </c>
      <c r="D740" s="3" t="s">
        <v>1805</v>
      </c>
      <c r="E740" s="3" t="s">
        <v>1806</v>
      </c>
      <c r="F740" s="3" t="s">
        <v>164</v>
      </c>
      <c r="G740" s="3" t="s">
        <v>163</v>
      </c>
      <c r="H740" s="3" t="s">
        <v>477</v>
      </c>
      <c r="I740" s="3" t="s">
        <v>79</v>
      </c>
      <c r="J740" s="3" t="s">
        <v>78</v>
      </c>
      <c r="K740" s="3" t="s">
        <v>79</v>
      </c>
      <c r="O740"/>
      <c r="P740"/>
    </row>
    <row r="741" spans="1:16" x14ac:dyDescent="0.35">
      <c r="A741" s="3" t="s">
        <v>1954</v>
      </c>
      <c r="B741" s="3" t="s">
        <v>1950</v>
      </c>
      <c r="C741" s="3" t="s">
        <v>1951</v>
      </c>
      <c r="D741" s="3" t="s">
        <v>1877</v>
      </c>
      <c r="E741" s="3" t="s">
        <v>1878</v>
      </c>
      <c r="F741" s="3" t="s">
        <v>164</v>
      </c>
      <c r="G741" s="3" t="s">
        <v>163</v>
      </c>
      <c r="H741" s="3" t="s">
        <v>477</v>
      </c>
      <c r="I741" s="3" t="s">
        <v>79</v>
      </c>
      <c r="J741" s="3" t="s">
        <v>78</v>
      </c>
      <c r="K741" s="3" t="s">
        <v>79</v>
      </c>
      <c r="O741"/>
      <c r="P741"/>
    </row>
    <row r="742" spans="1:16" x14ac:dyDescent="0.35">
      <c r="A742" s="3" t="s">
        <v>1955</v>
      </c>
      <c r="B742" s="3" t="s">
        <v>1955</v>
      </c>
      <c r="C742" s="3" t="s">
        <v>1956</v>
      </c>
      <c r="D742" s="3" t="s">
        <v>624</v>
      </c>
      <c r="E742" s="3" t="s">
        <v>1853</v>
      </c>
      <c r="F742" s="3" t="s">
        <v>164</v>
      </c>
      <c r="G742" s="3" t="s">
        <v>163</v>
      </c>
      <c r="H742" s="3" t="s">
        <v>477</v>
      </c>
      <c r="I742" s="3" t="s">
        <v>79</v>
      </c>
      <c r="J742" s="3" t="s">
        <v>78</v>
      </c>
      <c r="K742" s="3" t="s">
        <v>79</v>
      </c>
      <c r="O742"/>
      <c r="P742"/>
    </row>
    <row r="743" spans="1:16" x14ac:dyDescent="0.35">
      <c r="A743" s="3" t="s">
        <v>1957</v>
      </c>
      <c r="B743" s="3" t="s">
        <v>1957</v>
      </c>
      <c r="C743" s="3" t="s">
        <v>1958</v>
      </c>
      <c r="D743" s="3" t="s">
        <v>1805</v>
      </c>
      <c r="E743" s="3" t="s">
        <v>1806</v>
      </c>
      <c r="F743" s="3" t="s">
        <v>164</v>
      </c>
      <c r="G743" s="3" t="s">
        <v>163</v>
      </c>
      <c r="H743" s="3" t="s">
        <v>477</v>
      </c>
      <c r="I743" s="3" t="s">
        <v>79</v>
      </c>
      <c r="J743" s="3" t="s">
        <v>78</v>
      </c>
      <c r="K743" s="3" t="s">
        <v>79</v>
      </c>
      <c r="O743"/>
      <c r="P743"/>
    </row>
    <row r="744" spans="1:16" x14ac:dyDescent="0.35">
      <c r="A744" s="3" t="s">
        <v>1959</v>
      </c>
      <c r="B744" s="3" t="s">
        <v>1959</v>
      </c>
      <c r="C744" s="3" t="s">
        <v>1960</v>
      </c>
      <c r="D744" s="3" t="s">
        <v>684</v>
      </c>
      <c r="E744" s="3" t="s">
        <v>685</v>
      </c>
      <c r="F744" s="3" t="s">
        <v>164</v>
      </c>
      <c r="G744" s="3" t="s">
        <v>163</v>
      </c>
      <c r="H744" s="3" t="s">
        <v>477</v>
      </c>
      <c r="I744" s="3" t="s">
        <v>79</v>
      </c>
      <c r="J744" s="3" t="s">
        <v>78</v>
      </c>
      <c r="K744" s="3" t="s">
        <v>79</v>
      </c>
      <c r="O744"/>
      <c r="P744"/>
    </row>
    <row r="745" spans="1:16" x14ac:dyDescent="0.35">
      <c r="A745" s="3" t="s">
        <v>1961</v>
      </c>
      <c r="B745" s="3" t="s">
        <v>1961</v>
      </c>
      <c r="C745" s="3" t="s">
        <v>1962</v>
      </c>
      <c r="D745" s="3" t="s">
        <v>1791</v>
      </c>
      <c r="E745" s="3" t="s">
        <v>1792</v>
      </c>
      <c r="F745" s="3" t="s">
        <v>164</v>
      </c>
      <c r="G745" s="3" t="s">
        <v>163</v>
      </c>
      <c r="H745" s="3" t="s">
        <v>477</v>
      </c>
      <c r="I745" s="3" t="s">
        <v>79</v>
      </c>
      <c r="J745" s="3" t="s">
        <v>78</v>
      </c>
      <c r="K745" s="3" t="s">
        <v>79</v>
      </c>
      <c r="O745"/>
      <c r="P745"/>
    </row>
    <row r="746" spans="1:16" x14ac:dyDescent="0.35">
      <c r="A746" s="3" t="s">
        <v>1963</v>
      </c>
      <c r="B746" s="3" t="s">
        <v>1963</v>
      </c>
      <c r="C746" s="3" t="s">
        <v>1964</v>
      </c>
      <c r="D746" s="3" t="s">
        <v>1805</v>
      </c>
      <c r="E746" s="3" t="s">
        <v>1806</v>
      </c>
      <c r="F746" s="3" t="s">
        <v>164</v>
      </c>
      <c r="G746" s="3" t="s">
        <v>163</v>
      </c>
      <c r="H746" s="3" t="s">
        <v>477</v>
      </c>
      <c r="I746" s="3" t="s">
        <v>79</v>
      </c>
      <c r="J746" s="3" t="s">
        <v>78</v>
      </c>
      <c r="K746" s="3" t="s">
        <v>79</v>
      </c>
      <c r="O746"/>
      <c r="P746"/>
    </row>
    <row r="747" spans="1:16" x14ac:dyDescent="0.35">
      <c r="A747" s="3" t="s">
        <v>1965</v>
      </c>
      <c r="B747" s="3" t="s">
        <v>1965</v>
      </c>
      <c r="C747" s="3" t="s">
        <v>1966</v>
      </c>
      <c r="D747" s="3" t="s">
        <v>624</v>
      </c>
      <c r="E747" s="3" t="s">
        <v>1853</v>
      </c>
      <c r="F747" s="3" t="s">
        <v>164</v>
      </c>
      <c r="G747" s="3" t="s">
        <v>163</v>
      </c>
      <c r="H747" s="3" t="s">
        <v>477</v>
      </c>
      <c r="I747" s="3" t="s">
        <v>79</v>
      </c>
      <c r="J747" s="3" t="s">
        <v>78</v>
      </c>
      <c r="K747" s="3" t="s">
        <v>79</v>
      </c>
      <c r="O747"/>
      <c r="P747"/>
    </row>
    <row r="748" spans="1:16" x14ac:dyDescent="0.35">
      <c r="A748" s="3" t="s">
        <v>1967</v>
      </c>
      <c r="B748" s="3" t="s">
        <v>1967</v>
      </c>
      <c r="C748" s="3" t="s">
        <v>1968</v>
      </c>
      <c r="D748" s="3" t="s">
        <v>1919</v>
      </c>
      <c r="E748" s="3" t="s">
        <v>1920</v>
      </c>
      <c r="F748" s="3" t="s">
        <v>164</v>
      </c>
      <c r="G748" s="3" t="s">
        <v>163</v>
      </c>
      <c r="H748" s="3" t="s">
        <v>477</v>
      </c>
      <c r="I748" s="3" t="s">
        <v>79</v>
      </c>
      <c r="J748" s="3" t="s">
        <v>78</v>
      </c>
      <c r="K748" s="3" t="s">
        <v>79</v>
      </c>
      <c r="O748"/>
      <c r="P748"/>
    </row>
    <row r="749" spans="1:16" x14ac:dyDescent="0.35">
      <c r="A749" s="3" t="s">
        <v>1969</v>
      </c>
      <c r="B749" s="3" t="s">
        <v>1969</v>
      </c>
      <c r="C749" s="3" t="s">
        <v>1970</v>
      </c>
      <c r="D749" s="3" t="s">
        <v>1791</v>
      </c>
      <c r="E749" s="3" t="s">
        <v>1792</v>
      </c>
      <c r="F749" s="3" t="s">
        <v>164</v>
      </c>
      <c r="G749" s="3" t="s">
        <v>163</v>
      </c>
      <c r="H749" s="3" t="s">
        <v>477</v>
      </c>
      <c r="I749" s="3" t="s">
        <v>79</v>
      </c>
      <c r="J749" s="3" t="s">
        <v>78</v>
      </c>
      <c r="K749" s="3" t="s">
        <v>79</v>
      </c>
      <c r="O749"/>
      <c r="P749"/>
    </row>
    <row r="750" spans="1:16" x14ac:dyDescent="0.35">
      <c r="A750" s="3" t="s">
        <v>1971</v>
      </c>
      <c r="B750" s="3" t="s">
        <v>1971</v>
      </c>
      <c r="C750" s="3" t="s">
        <v>1972</v>
      </c>
      <c r="D750" s="3" t="s">
        <v>1805</v>
      </c>
      <c r="E750" s="3" t="s">
        <v>1806</v>
      </c>
      <c r="F750" s="3" t="s">
        <v>164</v>
      </c>
      <c r="G750" s="3" t="s">
        <v>163</v>
      </c>
      <c r="H750" s="3" t="s">
        <v>477</v>
      </c>
      <c r="I750" s="3" t="s">
        <v>79</v>
      </c>
      <c r="J750" s="3" t="s">
        <v>78</v>
      </c>
      <c r="K750" s="3" t="s">
        <v>79</v>
      </c>
      <c r="O750"/>
      <c r="P750"/>
    </row>
    <row r="751" spans="1:16" x14ac:dyDescent="0.35">
      <c r="A751" s="3" t="s">
        <v>1973</v>
      </c>
      <c r="B751" s="3" t="s">
        <v>1973</v>
      </c>
      <c r="C751" s="3" t="s">
        <v>1974</v>
      </c>
      <c r="D751" s="3" t="s">
        <v>684</v>
      </c>
      <c r="E751" s="3" t="s">
        <v>685</v>
      </c>
      <c r="F751" s="3" t="s">
        <v>164</v>
      </c>
      <c r="G751" s="3" t="s">
        <v>163</v>
      </c>
      <c r="H751" s="3" t="s">
        <v>477</v>
      </c>
      <c r="I751" s="3" t="s">
        <v>79</v>
      </c>
      <c r="J751" s="3" t="s">
        <v>78</v>
      </c>
      <c r="K751" s="3" t="s">
        <v>79</v>
      </c>
      <c r="O751"/>
      <c r="P751"/>
    </row>
    <row r="752" spans="1:16" x14ac:dyDescent="0.35">
      <c r="A752" s="3" t="s">
        <v>1975</v>
      </c>
      <c r="B752" s="3" t="s">
        <v>1975</v>
      </c>
      <c r="C752" s="3" t="s">
        <v>1976</v>
      </c>
      <c r="D752" s="3" t="s">
        <v>1801</v>
      </c>
      <c r="E752" s="3" t="s">
        <v>1802</v>
      </c>
      <c r="F752" s="3" t="s">
        <v>164</v>
      </c>
      <c r="G752" s="3" t="s">
        <v>163</v>
      </c>
      <c r="H752" s="3" t="s">
        <v>477</v>
      </c>
      <c r="I752" s="3" t="s">
        <v>79</v>
      </c>
      <c r="J752" s="3" t="s">
        <v>78</v>
      </c>
      <c r="K752" s="3" t="s">
        <v>79</v>
      </c>
      <c r="O752"/>
      <c r="P752"/>
    </row>
    <row r="753" spans="1:16" x14ac:dyDescent="0.35">
      <c r="A753" s="3" t="s">
        <v>1977</v>
      </c>
      <c r="B753" s="3" t="s">
        <v>1977</v>
      </c>
      <c r="C753" s="3" t="s">
        <v>1978</v>
      </c>
      <c r="D753" s="3" t="s">
        <v>684</v>
      </c>
      <c r="E753" s="3" t="s">
        <v>685</v>
      </c>
      <c r="F753" s="3" t="s">
        <v>164</v>
      </c>
      <c r="G753" s="3" t="s">
        <v>163</v>
      </c>
      <c r="H753" s="3" t="s">
        <v>477</v>
      </c>
      <c r="I753" s="3" t="s">
        <v>79</v>
      </c>
      <c r="J753" s="3" t="s">
        <v>78</v>
      </c>
      <c r="K753" s="3" t="s">
        <v>79</v>
      </c>
      <c r="O753"/>
      <c r="P753"/>
    </row>
    <row r="754" spans="1:16" x14ac:dyDescent="0.35">
      <c r="A754" s="3" t="s">
        <v>1979</v>
      </c>
      <c r="B754" s="3" t="s">
        <v>1979</v>
      </c>
      <c r="C754" s="3" t="s">
        <v>1980</v>
      </c>
      <c r="D754" s="3" t="s">
        <v>628</v>
      </c>
      <c r="E754" s="3" t="s">
        <v>1872</v>
      </c>
      <c r="F754" s="3" t="s">
        <v>164</v>
      </c>
      <c r="G754" s="3" t="s">
        <v>163</v>
      </c>
      <c r="H754" s="3" t="s">
        <v>477</v>
      </c>
      <c r="I754" s="3" t="s">
        <v>79</v>
      </c>
      <c r="J754" s="3" t="s">
        <v>78</v>
      </c>
      <c r="K754" s="3" t="s">
        <v>79</v>
      </c>
      <c r="O754"/>
      <c r="P754"/>
    </row>
    <row r="755" spans="1:16" x14ac:dyDescent="0.35">
      <c r="A755" s="3" t="s">
        <v>1981</v>
      </c>
      <c r="B755" s="3" t="s">
        <v>1981</v>
      </c>
      <c r="C755" s="3" t="s">
        <v>1982</v>
      </c>
      <c r="D755" s="3" t="s">
        <v>1795</v>
      </c>
      <c r="E755" s="3" t="s">
        <v>1796</v>
      </c>
      <c r="F755" s="3" t="s">
        <v>164</v>
      </c>
      <c r="G755" s="3" t="s">
        <v>163</v>
      </c>
      <c r="H755" s="3" t="s">
        <v>477</v>
      </c>
      <c r="I755" s="3" t="s">
        <v>79</v>
      </c>
      <c r="J755" s="3" t="s">
        <v>78</v>
      </c>
      <c r="K755" s="3" t="s">
        <v>79</v>
      </c>
      <c r="O755"/>
      <c r="P755"/>
    </row>
    <row r="756" spans="1:16" x14ac:dyDescent="0.35">
      <c r="A756" s="3" t="s">
        <v>1983</v>
      </c>
      <c r="B756" s="3" t="s">
        <v>1983</v>
      </c>
      <c r="C756" s="3" t="s">
        <v>1984</v>
      </c>
      <c r="D756" s="3" t="s">
        <v>684</v>
      </c>
      <c r="E756" s="3" t="s">
        <v>685</v>
      </c>
      <c r="F756" s="3" t="s">
        <v>164</v>
      </c>
      <c r="G756" s="3" t="s">
        <v>163</v>
      </c>
      <c r="H756" s="3" t="s">
        <v>477</v>
      </c>
      <c r="I756" s="3" t="s">
        <v>79</v>
      </c>
      <c r="J756" s="3" t="s">
        <v>78</v>
      </c>
      <c r="K756" s="3" t="s">
        <v>79</v>
      </c>
      <c r="O756"/>
      <c r="P756"/>
    </row>
    <row r="757" spans="1:16" x14ac:dyDescent="0.35">
      <c r="A757" s="3" t="s">
        <v>1985</v>
      </c>
      <c r="B757" s="3" t="s">
        <v>1985</v>
      </c>
      <c r="C757" s="3" t="s">
        <v>1986</v>
      </c>
      <c r="D757" s="3" t="s">
        <v>1805</v>
      </c>
      <c r="E757" s="3" t="s">
        <v>1806</v>
      </c>
      <c r="F757" s="3" t="s">
        <v>164</v>
      </c>
      <c r="G757" s="3" t="s">
        <v>163</v>
      </c>
      <c r="H757" s="3" t="s">
        <v>477</v>
      </c>
      <c r="I757" s="3" t="s">
        <v>79</v>
      </c>
      <c r="J757" s="3" t="s">
        <v>78</v>
      </c>
      <c r="K757" s="3" t="s">
        <v>79</v>
      </c>
      <c r="O757"/>
      <c r="P757"/>
    </row>
    <row r="758" spans="1:16" x14ac:dyDescent="0.35">
      <c r="A758" s="3" t="s">
        <v>1987</v>
      </c>
      <c r="B758" s="3" t="s">
        <v>1987</v>
      </c>
      <c r="C758" s="3" t="s">
        <v>1988</v>
      </c>
      <c r="D758" s="3" t="s">
        <v>1791</v>
      </c>
      <c r="E758" s="3" t="s">
        <v>1792</v>
      </c>
      <c r="F758" s="3" t="s">
        <v>164</v>
      </c>
      <c r="G758" s="3" t="s">
        <v>163</v>
      </c>
      <c r="H758" s="3" t="s">
        <v>477</v>
      </c>
      <c r="I758" s="3" t="s">
        <v>79</v>
      </c>
      <c r="J758" s="3" t="s">
        <v>78</v>
      </c>
      <c r="K758" s="3" t="s">
        <v>79</v>
      </c>
      <c r="O758"/>
      <c r="P758"/>
    </row>
    <row r="759" spans="1:16" x14ac:dyDescent="0.35">
      <c r="A759" s="3" t="s">
        <v>1989</v>
      </c>
      <c r="B759" s="3" t="s">
        <v>1989</v>
      </c>
      <c r="C759" s="3" t="s">
        <v>1990</v>
      </c>
      <c r="D759" s="3" t="s">
        <v>1801</v>
      </c>
      <c r="E759" s="3" t="s">
        <v>1802</v>
      </c>
      <c r="F759" s="3" t="s">
        <v>164</v>
      </c>
      <c r="G759" s="3" t="s">
        <v>163</v>
      </c>
      <c r="H759" s="3" t="s">
        <v>477</v>
      </c>
      <c r="I759" s="3" t="s">
        <v>79</v>
      </c>
      <c r="J759" s="3" t="s">
        <v>78</v>
      </c>
      <c r="K759" s="3" t="s">
        <v>79</v>
      </c>
      <c r="O759"/>
      <c r="P759"/>
    </row>
    <row r="760" spans="1:16" x14ac:dyDescent="0.35">
      <c r="A760" s="3" t="s">
        <v>1991</v>
      </c>
      <c r="B760" s="3" t="s">
        <v>1991</v>
      </c>
      <c r="C760" s="3" t="s">
        <v>1992</v>
      </c>
      <c r="D760" s="3" t="s">
        <v>1791</v>
      </c>
      <c r="E760" s="3" t="s">
        <v>1792</v>
      </c>
      <c r="F760" s="3" t="s">
        <v>164</v>
      </c>
      <c r="G760" s="3" t="s">
        <v>163</v>
      </c>
      <c r="H760" s="3" t="s">
        <v>477</v>
      </c>
      <c r="I760" s="3" t="s">
        <v>79</v>
      </c>
      <c r="J760" s="3" t="s">
        <v>78</v>
      </c>
      <c r="K760" s="3" t="s">
        <v>79</v>
      </c>
      <c r="O760"/>
      <c r="P760"/>
    </row>
    <row r="761" spans="1:16" x14ac:dyDescent="0.35">
      <c r="A761" s="3" t="s">
        <v>1993</v>
      </c>
      <c r="B761" s="3" t="s">
        <v>1993</v>
      </c>
      <c r="C761" s="3" t="s">
        <v>1994</v>
      </c>
      <c r="D761" s="3" t="s">
        <v>1791</v>
      </c>
      <c r="E761" s="3" t="s">
        <v>1792</v>
      </c>
      <c r="F761" s="3" t="s">
        <v>164</v>
      </c>
      <c r="G761" s="3" t="s">
        <v>163</v>
      </c>
      <c r="H761" s="3" t="s">
        <v>477</v>
      </c>
      <c r="I761" s="3" t="s">
        <v>79</v>
      </c>
      <c r="J761" s="3" t="s">
        <v>78</v>
      </c>
      <c r="K761" s="3" t="s">
        <v>79</v>
      </c>
      <c r="O761"/>
      <c r="P761"/>
    </row>
    <row r="762" spans="1:16" x14ac:dyDescent="0.35">
      <c r="A762" s="3" t="s">
        <v>1995</v>
      </c>
      <c r="B762" s="3" t="s">
        <v>1995</v>
      </c>
      <c r="C762" s="3" t="s">
        <v>1996</v>
      </c>
      <c r="D762" s="3" t="s">
        <v>624</v>
      </c>
      <c r="E762" s="3" t="s">
        <v>1853</v>
      </c>
      <c r="F762" s="3" t="s">
        <v>164</v>
      </c>
      <c r="G762" s="3" t="s">
        <v>163</v>
      </c>
      <c r="H762" s="3" t="s">
        <v>477</v>
      </c>
      <c r="I762" s="3" t="s">
        <v>79</v>
      </c>
      <c r="J762" s="3" t="s">
        <v>78</v>
      </c>
      <c r="K762" s="3" t="s">
        <v>79</v>
      </c>
      <c r="O762"/>
      <c r="P762"/>
    </row>
    <row r="763" spans="1:16" x14ac:dyDescent="0.35">
      <c r="A763" s="3" t="s">
        <v>1997</v>
      </c>
      <c r="B763" s="3" t="s">
        <v>1997</v>
      </c>
      <c r="C763" s="3" t="s">
        <v>1998</v>
      </c>
      <c r="D763" s="3" t="s">
        <v>1791</v>
      </c>
      <c r="E763" s="3" t="s">
        <v>1792</v>
      </c>
      <c r="F763" s="3" t="s">
        <v>164</v>
      </c>
      <c r="G763" s="3" t="s">
        <v>163</v>
      </c>
      <c r="H763" s="3" t="s">
        <v>477</v>
      </c>
      <c r="I763" s="3" t="s">
        <v>79</v>
      </c>
      <c r="J763" s="3" t="s">
        <v>78</v>
      </c>
      <c r="K763" s="3" t="s">
        <v>79</v>
      </c>
      <c r="O763"/>
      <c r="P763"/>
    </row>
    <row r="764" spans="1:16" x14ac:dyDescent="0.35">
      <c r="A764" s="3" t="s">
        <v>1999</v>
      </c>
      <c r="B764" s="3" t="s">
        <v>1999</v>
      </c>
      <c r="C764" s="3" t="s">
        <v>2000</v>
      </c>
      <c r="D764" s="3" t="s">
        <v>1791</v>
      </c>
      <c r="E764" s="3" t="s">
        <v>1792</v>
      </c>
      <c r="F764" s="3" t="s">
        <v>164</v>
      </c>
      <c r="G764" s="3" t="s">
        <v>163</v>
      </c>
      <c r="H764" s="3" t="s">
        <v>477</v>
      </c>
      <c r="I764" s="3" t="s">
        <v>79</v>
      </c>
      <c r="J764" s="3" t="s">
        <v>78</v>
      </c>
      <c r="K764" s="3" t="s">
        <v>79</v>
      </c>
      <c r="O764"/>
      <c r="P764"/>
    </row>
    <row r="765" spans="1:16" x14ac:dyDescent="0.35">
      <c r="A765" s="3" t="s">
        <v>2001</v>
      </c>
      <c r="B765" s="3" t="s">
        <v>2001</v>
      </c>
      <c r="C765" s="3" t="s">
        <v>2002</v>
      </c>
      <c r="D765" s="3" t="s">
        <v>1801</v>
      </c>
      <c r="E765" s="3" t="s">
        <v>1802</v>
      </c>
      <c r="F765" s="3" t="s">
        <v>164</v>
      </c>
      <c r="G765" s="3" t="s">
        <v>163</v>
      </c>
      <c r="H765" s="3" t="s">
        <v>477</v>
      </c>
      <c r="I765" s="3" t="s">
        <v>79</v>
      </c>
      <c r="J765" s="3" t="s">
        <v>78</v>
      </c>
      <c r="K765" s="3" t="s">
        <v>79</v>
      </c>
      <c r="O765"/>
      <c r="P765"/>
    </row>
    <row r="766" spans="1:16" x14ac:dyDescent="0.35">
      <c r="A766" s="3" t="s">
        <v>2003</v>
      </c>
      <c r="B766" s="3" t="s">
        <v>2003</v>
      </c>
      <c r="C766" s="3" t="s">
        <v>2004</v>
      </c>
      <c r="D766" s="3" t="s">
        <v>624</v>
      </c>
      <c r="E766" s="3" t="s">
        <v>1853</v>
      </c>
      <c r="F766" s="3" t="s">
        <v>164</v>
      </c>
      <c r="G766" s="3" t="s">
        <v>163</v>
      </c>
      <c r="H766" s="3" t="s">
        <v>477</v>
      </c>
      <c r="I766" s="3" t="s">
        <v>79</v>
      </c>
      <c r="J766" s="3" t="s">
        <v>78</v>
      </c>
      <c r="K766" s="3" t="s">
        <v>79</v>
      </c>
      <c r="O766"/>
      <c r="P766"/>
    </row>
    <row r="767" spans="1:16" x14ac:dyDescent="0.35">
      <c r="A767" s="3" t="s">
        <v>2005</v>
      </c>
      <c r="B767" s="3" t="s">
        <v>2005</v>
      </c>
      <c r="C767" s="3" t="s">
        <v>2006</v>
      </c>
      <c r="D767" s="3" t="s">
        <v>628</v>
      </c>
      <c r="E767" s="3" t="s">
        <v>1872</v>
      </c>
      <c r="F767" s="3" t="s">
        <v>164</v>
      </c>
      <c r="G767" s="3" t="s">
        <v>163</v>
      </c>
      <c r="H767" s="3" t="s">
        <v>477</v>
      </c>
      <c r="I767" s="3" t="s">
        <v>79</v>
      </c>
      <c r="J767" s="3" t="s">
        <v>78</v>
      </c>
      <c r="K767" s="3" t="s">
        <v>79</v>
      </c>
      <c r="O767"/>
      <c r="P767"/>
    </row>
    <row r="768" spans="1:16" x14ac:dyDescent="0.35">
      <c r="A768" s="3" t="s">
        <v>2007</v>
      </c>
      <c r="B768" s="3" t="s">
        <v>2007</v>
      </c>
      <c r="C768" s="3" t="s">
        <v>2008</v>
      </c>
      <c r="D768" s="3" t="s">
        <v>750</v>
      </c>
      <c r="E768" s="3" t="s">
        <v>1885</v>
      </c>
      <c r="F768" s="3" t="s">
        <v>164</v>
      </c>
      <c r="G768" s="3" t="s">
        <v>163</v>
      </c>
      <c r="H768" s="3" t="s">
        <v>477</v>
      </c>
      <c r="I768" s="3" t="s">
        <v>79</v>
      </c>
      <c r="J768" s="3" t="s">
        <v>78</v>
      </c>
      <c r="K768" s="3" t="s">
        <v>79</v>
      </c>
      <c r="O768"/>
      <c r="P768"/>
    </row>
    <row r="769" spans="1:16" x14ac:dyDescent="0.35">
      <c r="A769" s="3" t="s">
        <v>2009</v>
      </c>
      <c r="B769" s="3" t="s">
        <v>2009</v>
      </c>
      <c r="C769" s="3" t="s">
        <v>2010</v>
      </c>
      <c r="D769" s="3" t="s">
        <v>1805</v>
      </c>
      <c r="E769" s="3" t="s">
        <v>1806</v>
      </c>
      <c r="F769" s="3" t="s">
        <v>164</v>
      </c>
      <c r="G769" s="3" t="s">
        <v>163</v>
      </c>
      <c r="H769" s="3" t="s">
        <v>477</v>
      </c>
      <c r="I769" s="3" t="s">
        <v>79</v>
      </c>
      <c r="J769" s="3" t="s">
        <v>78</v>
      </c>
      <c r="K769" s="3" t="s">
        <v>79</v>
      </c>
      <c r="O769"/>
      <c r="P769"/>
    </row>
    <row r="770" spans="1:16" x14ac:dyDescent="0.35">
      <c r="A770" s="3" t="s">
        <v>2011</v>
      </c>
      <c r="B770" s="3" t="s">
        <v>2011</v>
      </c>
      <c r="C770" s="3" t="s">
        <v>2012</v>
      </c>
      <c r="D770" s="3" t="s">
        <v>628</v>
      </c>
      <c r="E770" s="3" t="s">
        <v>1872</v>
      </c>
      <c r="F770" s="3" t="s">
        <v>164</v>
      </c>
      <c r="G770" s="3" t="s">
        <v>163</v>
      </c>
      <c r="H770" s="3" t="s">
        <v>477</v>
      </c>
      <c r="I770" s="3" t="s">
        <v>79</v>
      </c>
      <c r="J770" s="3" t="s">
        <v>78</v>
      </c>
      <c r="K770" s="3" t="s">
        <v>79</v>
      </c>
      <c r="O770"/>
      <c r="P770"/>
    </row>
    <row r="771" spans="1:16" x14ac:dyDescent="0.35">
      <c r="A771" s="3" t="s">
        <v>2013</v>
      </c>
      <c r="B771" s="3" t="s">
        <v>1894</v>
      </c>
      <c r="C771" s="3" t="s">
        <v>1895</v>
      </c>
      <c r="D771" s="3" t="s">
        <v>1795</v>
      </c>
      <c r="E771" s="3" t="s">
        <v>1796</v>
      </c>
      <c r="F771" s="3" t="s">
        <v>164</v>
      </c>
      <c r="G771" s="3" t="s">
        <v>163</v>
      </c>
      <c r="H771" s="3" t="s">
        <v>477</v>
      </c>
      <c r="I771" s="3" t="s">
        <v>79</v>
      </c>
      <c r="J771" s="3" t="s">
        <v>78</v>
      </c>
      <c r="K771" s="3" t="s">
        <v>79</v>
      </c>
      <c r="O771"/>
      <c r="P771"/>
    </row>
    <row r="772" spans="1:16" x14ac:dyDescent="0.35">
      <c r="A772" s="3" t="s">
        <v>2014</v>
      </c>
      <c r="B772" s="3" t="s">
        <v>2014</v>
      </c>
      <c r="C772" s="3" t="s">
        <v>2015</v>
      </c>
      <c r="D772" s="3" t="s">
        <v>684</v>
      </c>
      <c r="E772" s="3" t="s">
        <v>685</v>
      </c>
      <c r="F772" s="3" t="s">
        <v>164</v>
      </c>
      <c r="G772" s="3" t="s">
        <v>163</v>
      </c>
      <c r="H772" s="3" t="s">
        <v>477</v>
      </c>
      <c r="I772" s="3" t="s">
        <v>79</v>
      </c>
      <c r="J772" s="3" t="s">
        <v>78</v>
      </c>
      <c r="K772" s="3" t="s">
        <v>79</v>
      </c>
      <c r="O772"/>
      <c r="P772"/>
    </row>
    <row r="773" spans="1:16" x14ac:dyDescent="0.35">
      <c r="A773" s="3" t="s">
        <v>2016</v>
      </c>
      <c r="B773" s="3" t="s">
        <v>2016</v>
      </c>
      <c r="C773" s="3" t="s">
        <v>2017</v>
      </c>
      <c r="D773" s="3" t="s">
        <v>624</v>
      </c>
      <c r="E773" s="3" t="s">
        <v>1853</v>
      </c>
      <c r="F773" s="3" t="s">
        <v>164</v>
      </c>
      <c r="G773" s="3" t="s">
        <v>163</v>
      </c>
      <c r="H773" s="3" t="s">
        <v>477</v>
      </c>
      <c r="I773" s="3" t="s">
        <v>79</v>
      </c>
      <c r="J773" s="3" t="s">
        <v>78</v>
      </c>
      <c r="K773" s="3" t="s">
        <v>79</v>
      </c>
      <c r="O773"/>
      <c r="P773"/>
    </row>
    <row r="774" spans="1:16" x14ac:dyDescent="0.35">
      <c r="A774" s="3" t="s">
        <v>2018</v>
      </c>
      <c r="B774" s="3" t="s">
        <v>1905</v>
      </c>
      <c r="C774" s="3" t="s">
        <v>1906</v>
      </c>
      <c r="D774" s="3" t="s">
        <v>1805</v>
      </c>
      <c r="E774" s="3" t="s">
        <v>1806</v>
      </c>
      <c r="F774" s="3" t="s">
        <v>164</v>
      </c>
      <c r="G774" s="3" t="s">
        <v>163</v>
      </c>
      <c r="H774" s="3" t="s">
        <v>477</v>
      </c>
      <c r="I774" s="3" t="s">
        <v>79</v>
      </c>
      <c r="J774" s="3" t="s">
        <v>78</v>
      </c>
      <c r="K774" s="3" t="s">
        <v>79</v>
      </c>
      <c r="O774"/>
      <c r="P774"/>
    </row>
    <row r="775" spans="1:16" x14ac:dyDescent="0.35">
      <c r="A775" s="3" t="s">
        <v>2019</v>
      </c>
      <c r="B775" s="3" t="s">
        <v>2019</v>
      </c>
      <c r="C775" s="3" t="s">
        <v>2020</v>
      </c>
      <c r="D775" s="3" t="s">
        <v>628</v>
      </c>
      <c r="E775" s="3" t="s">
        <v>1872</v>
      </c>
      <c r="F775" s="3" t="s">
        <v>164</v>
      </c>
      <c r="G775" s="3" t="s">
        <v>163</v>
      </c>
      <c r="H775" s="3" t="s">
        <v>477</v>
      </c>
      <c r="I775" s="3" t="s">
        <v>79</v>
      </c>
      <c r="J775" s="3" t="s">
        <v>78</v>
      </c>
      <c r="K775" s="3" t="s">
        <v>79</v>
      </c>
      <c r="O775"/>
      <c r="P775"/>
    </row>
    <row r="776" spans="1:16" x14ac:dyDescent="0.35">
      <c r="A776" s="3" t="s">
        <v>2021</v>
      </c>
      <c r="B776" s="3" t="s">
        <v>2021</v>
      </c>
      <c r="C776" s="3" t="s">
        <v>2022</v>
      </c>
      <c r="D776" s="3" t="s">
        <v>1805</v>
      </c>
      <c r="E776" s="3" t="s">
        <v>1806</v>
      </c>
      <c r="F776" s="3" t="s">
        <v>164</v>
      </c>
      <c r="G776" s="3" t="s">
        <v>163</v>
      </c>
      <c r="H776" s="3" t="s">
        <v>477</v>
      </c>
      <c r="I776" s="3" t="s">
        <v>79</v>
      </c>
      <c r="J776" s="3" t="s">
        <v>78</v>
      </c>
      <c r="K776" s="3" t="s">
        <v>79</v>
      </c>
      <c r="O776"/>
      <c r="P776"/>
    </row>
    <row r="777" spans="1:16" x14ac:dyDescent="0.35">
      <c r="A777" s="3" t="s">
        <v>2023</v>
      </c>
      <c r="B777" s="3" t="s">
        <v>2023</v>
      </c>
      <c r="C777" s="3" t="s">
        <v>2024</v>
      </c>
      <c r="D777" s="3" t="s">
        <v>1791</v>
      </c>
      <c r="E777" s="3" t="s">
        <v>1792</v>
      </c>
      <c r="F777" s="3" t="s">
        <v>164</v>
      </c>
      <c r="G777" s="3" t="s">
        <v>163</v>
      </c>
      <c r="H777" s="3" t="s">
        <v>477</v>
      </c>
      <c r="I777" s="3" t="s">
        <v>79</v>
      </c>
      <c r="J777" s="3" t="s">
        <v>78</v>
      </c>
      <c r="K777" s="3" t="s">
        <v>79</v>
      </c>
      <c r="O777"/>
      <c r="P777"/>
    </row>
    <row r="778" spans="1:16" x14ac:dyDescent="0.35">
      <c r="A778" s="3" t="s">
        <v>2025</v>
      </c>
      <c r="B778" s="3" t="s">
        <v>2025</v>
      </c>
      <c r="C778" s="3" t="s">
        <v>2026</v>
      </c>
      <c r="D778" s="3" t="s">
        <v>684</v>
      </c>
      <c r="E778" s="3" t="s">
        <v>685</v>
      </c>
      <c r="F778" s="3" t="s">
        <v>164</v>
      </c>
      <c r="G778" s="3" t="s">
        <v>163</v>
      </c>
      <c r="H778" s="3" t="s">
        <v>477</v>
      </c>
      <c r="I778" s="3" t="s">
        <v>79</v>
      </c>
      <c r="J778" s="3" t="s">
        <v>78</v>
      </c>
      <c r="K778" s="3" t="s">
        <v>79</v>
      </c>
      <c r="O778"/>
      <c r="P778"/>
    </row>
    <row r="779" spans="1:16" x14ac:dyDescent="0.35">
      <c r="A779" s="3" t="s">
        <v>2027</v>
      </c>
      <c r="B779" s="3" t="s">
        <v>2027</v>
      </c>
      <c r="C779" s="3" t="s">
        <v>2028</v>
      </c>
      <c r="D779" s="3" t="s">
        <v>1230</v>
      </c>
      <c r="E779" s="3" t="s">
        <v>1231</v>
      </c>
      <c r="F779" s="3" t="s">
        <v>164</v>
      </c>
      <c r="G779" s="3" t="s">
        <v>163</v>
      </c>
      <c r="H779" s="3" t="s">
        <v>477</v>
      </c>
      <c r="I779" s="3" t="s">
        <v>79</v>
      </c>
      <c r="J779" s="3" t="s">
        <v>78</v>
      </c>
      <c r="K779" s="3" t="s">
        <v>79</v>
      </c>
      <c r="O779"/>
      <c r="P779"/>
    </row>
    <row r="780" spans="1:16" x14ac:dyDescent="0.35">
      <c r="A780" s="3" t="s">
        <v>2029</v>
      </c>
      <c r="B780" s="3" t="s">
        <v>2029</v>
      </c>
      <c r="C780" s="3" t="s">
        <v>2030</v>
      </c>
      <c r="D780" s="3" t="s">
        <v>1791</v>
      </c>
      <c r="E780" s="3" t="s">
        <v>1792</v>
      </c>
      <c r="F780" s="3" t="s">
        <v>164</v>
      </c>
      <c r="G780" s="3" t="s">
        <v>163</v>
      </c>
      <c r="H780" s="3" t="s">
        <v>477</v>
      </c>
      <c r="I780" s="3" t="s">
        <v>79</v>
      </c>
      <c r="J780" s="3" t="s">
        <v>78</v>
      </c>
      <c r="K780" s="3" t="s">
        <v>79</v>
      </c>
      <c r="O780"/>
      <c r="P780"/>
    </row>
    <row r="781" spans="1:16" x14ac:dyDescent="0.35">
      <c r="A781" s="3" t="s">
        <v>2031</v>
      </c>
      <c r="B781" s="3" t="s">
        <v>2031</v>
      </c>
      <c r="C781" s="3" t="s">
        <v>2032</v>
      </c>
      <c r="D781" s="3" t="s">
        <v>1791</v>
      </c>
      <c r="E781" s="3" t="s">
        <v>1792</v>
      </c>
      <c r="F781" s="3" t="s">
        <v>164</v>
      </c>
      <c r="G781" s="3" t="s">
        <v>163</v>
      </c>
      <c r="H781" s="3" t="s">
        <v>477</v>
      </c>
      <c r="I781" s="3" t="s">
        <v>79</v>
      </c>
      <c r="J781" s="3" t="s">
        <v>78</v>
      </c>
      <c r="K781" s="3" t="s">
        <v>79</v>
      </c>
      <c r="O781"/>
      <c r="P781"/>
    </row>
    <row r="782" spans="1:16" x14ac:dyDescent="0.35">
      <c r="A782" s="3" t="s">
        <v>2033</v>
      </c>
      <c r="B782" s="3" t="s">
        <v>2033</v>
      </c>
      <c r="C782" s="3" t="s">
        <v>2034</v>
      </c>
      <c r="D782" s="3" t="s">
        <v>624</v>
      </c>
      <c r="E782" s="3" t="s">
        <v>1853</v>
      </c>
      <c r="F782" s="3" t="s">
        <v>164</v>
      </c>
      <c r="G782" s="3" t="s">
        <v>163</v>
      </c>
      <c r="H782" s="3" t="s">
        <v>477</v>
      </c>
      <c r="I782" s="3" t="s">
        <v>79</v>
      </c>
      <c r="J782" s="3" t="s">
        <v>78</v>
      </c>
      <c r="K782" s="3" t="s">
        <v>79</v>
      </c>
      <c r="O782"/>
      <c r="P782"/>
    </row>
    <row r="783" spans="1:16" x14ac:dyDescent="0.35">
      <c r="A783" s="3" t="s">
        <v>2035</v>
      </c>
      <c r="B783" s="3" t="s">
        <v>2035</v>
      </c>
      <c r="C783" s="3" t="s">
        <v>2036</v>
      </c>
      <c r="D783" s="3" t="s">
        <v>1801</v>
      </c>
      <c r="E783" s="3" t="s">
        <v>1802</v>
      </c>
      <c r="F783" s="3" t="s">
        <v>164</v>
      </c>
      <c r="G783" s="3" t="s">
        <v>163</v>
      </c>
      <c r="H783" s="3" t="s">
        <v>477</v>
      </c>
      <c r="I783" s="3" t="s">
        <v>79</v>
      </c>
      <c r="J783" s="3" t="s">
        <v>78</v>
      </c>
      <c r="K783" s="3" t="s">
        <v>79</v>
      </c>
      <c r="O783"/>
      <c r="P783"/>
    </row>
    <row r="784" spans="1:16" x14ac:dyDescent="0.35">
      <c r="A784" s="3" t="s">
        <v>2037</v>
      </c>
      <c r="B784" s="3" t="s">
        <v>2037</v>
      </c>
      <c r="C784" s="3" t="s">
        <v>2038</v>
      </c>
      <c r="D784" s="3" t="s">
        <v>1877</v>
      </c>
      <c r="E784" s="3" t="s">
        <v>1878</v>
      </c>
      <c r="F784" s="3" t="s">
        <v>164</v>
      </c>
      <c r="G784" s="3" t="s">
        <v>163</v>
      </c>
      <c r="H784" s="3" t="s">
        <v>477</v>
      </c>
      <c r="I784" s="3" t="s">
        <v>79</v>
      </c>
      <c r="J784" s="3" t="s">
        <v>78</v>
      </c>
      <c r="K784" s="3" t="s">
        <v>79</v>
      </c>
      <c r="O784"/>
      <c r="P784"/>
    </row>
    <row r="785" spans="1:16" x14ac:dyDescent="0.35">
      <c r="A785" s="3" t="s">
        <v>2039</v>
      </c>
      <c r="B785" s="3" t="s">
        <v>2039</v>
      </c>
      <c r="C785" s="3" t="s">
        <v>2040</v>
      </c>
      <c r="D785" s="3" t="s">
        <v>628</v>
      </c>
      <c r="E785" s="3" t="s">
        <v>1872</v>
      </c>
      <c r="F785" s="3" t="s">
        <v>164</v>
      </c>
      <c r="G785" s="3" t="s">
        <v>163</v>
      </c>
      <c r="H785" s="3" t="s">
        <v>477</v>
      </c>
      <c r="I785" s="3" t="s">
        <v>79</v>
      </c>
      <c r="J785" s="3" t="s">
        <v>78</v>
      </c>
      <c r="K785" s="3" t="s">
        <v>79</v>
      </c>
      <c r="O785"/>
      <c r="P785"/>
    </row>
    <row r="786" spans="1:16" x14ac:dyDescent="0.35">
      <c r="A786" s="3" t="s">
        <v>2041</v>
      </c>
      <c r="B786" s="3" t="s">
        <v>2041</v>
      </c>
      <c r="C786" s="3" t="s">
        <v>2042</v>
      </c>
      <c r="D786" s="3" t="s">
        <v>1795</v>
      </c>
      <c r="E786" s="3" t="s">
        <v>1796</v>
      </c>
      <c r="F786" s="3" t="s">
        <v>164</v>
      </c>
      <c r="G786" s="3" t="s">
        <v>163</v>
      </c>
      <c r="H786" s="3" t="s">
        <v>477</v>
      </c>
      <c r="I786" s="3" t="s">
        <v>79</v>
      </c>
      <c r="J786" s="3" t="s">
        <v>78</v>
      </c>
      <c r="K786" s="3" t="s">
        <v>79</v>
      </c>
      <c r="O786"/>
      <c r="P786"/>
    </row>
    <row r="787" spans="1:16" x14ac:dyDescent="0.35">
      <c r="A787" s="3" t="s">
        <v>2043</v>
      </c>
      <c r="B787" s="3" t="s">
        <v>2043</v>
      </c>
      <c r="C787" s="3" t="s">
        <v>2044</v>
      </c>
      <c r="D787" s="3" t="s">
        <v>1805</v>
      </c>
      <c r="E787" s="3" t="s">
        <v>1806</v>
      </c>
      <c r="F787" s="3" t="s">
        <v>164</v>
      </c>
      <c r="G787" s="3" t="s">
        <v>163</v>
      </c>
      <c r="H787" s="3" t="s">
        <v>477</v>
      </c>
      <c r="I787" s="3" t="s">
        <v>79</v>
      </c>
      <c r="J787" s="3" t="s">
        <v>78</v>
      </c>
      <c r="K787" s="3" t="s">
        <v>79</v>
      </c>
      <c r="O787"/>
      <c r="P787"/>
    </row>
    <row r="788" spans="1:16" x14ac:dyDescent="0.35">
      <c r="A788" s="3" t="s">
        <v>2045</v>
      </c>
      <c r="B788" s="3" t="s">
        <v>2045</v>
      </c>
      <c r="C788" s="3" t="s">
        <v>2046</v>
      </c>
      <c r="D788" s="3" t="s">
        <v>1791</v>
      </c>
      <c r="E788" s="3" t="s">
        <v>1792</v>
      </c>
      <c r="F788" s="3" t="s">
        <v>164</v>
      </c>
      <c r="G788" s="3" t="s">
        <v>163</v>
      </c>
      <c r="H788" s="3" t="s">
        <v>477</v>
      </c>
      <c r="I788" s="3" t="s">
        <v>79</v>
      </c>
      <c r="J788" s="3" t="s">
        <v>78</v>
      </c>
      <c r="K788" s="3" t="s">
        <v>79</v>
      </c>
      <c r="O788"/>
      <c r="P788"/>
    </row>
    <row r="789" spans="1:16" x14ac:dyDescent="0.35">
      <c r="A789" s="3" t="s">
        <v>2047</v>
      </c>
      <c r="B789" s="3" t="s">
        <v>2047</v>
      </c>
      <c r="C789" s="3" t="s">
        <v>2048</v>
      </c>
      <c r="D789" s="3" t="s">
        <v>1791</v>
      </c>
      <c r="E789" s="3" t="s">
        <v>1792</v>
      </c>
      <c r="F789" s="3" t="s">
        <v>164</v>
      </c>
      <c r="G789" s="3" t="s">
        <v>163</v>
      </c>
      <c r="H789" s="3" t="s">
        <v>477</v>
      </c>
      <c r="I789" s="3" t="s">
        <v>79</v>
      </c>
      <c r="J789" s="3" t="s">
        <v>78</v>
      </c>
      <c r="K789" s="3" t="s">
        <v>79</v>
      </c>
      <c r="O789"/>
      <c r="P789"/>
    </row>
    <row r="790" spans="1:16" x14ac:dyDescent="0.35">
      <c r="A790" s="3" t="s">
        <v>2049</v>
      </c>
      <c r="B790" s="3" t="s">
        <v>2049</v>
      </c>
      <c r="C790" s="3" t="s">
        <v>2050</v>
      </c>
      <c r="D790" s="3" t="s">
        <v>1791</v>
      </c>
      <c r="E790" s="3" t="s">
        <v>1792</v>
      </c>
      <c r="F790" s="3" t="s">
        <v>164</v>
      </c>
      <c r="G790" s="3" t="s">
        <v>163</v>
      </c>
      <c r="H790" s="3" t="s">
        <v>477</v>
      </c>
      <c r="I790" s="3" t="s">
        <v>79</v>
      </c>
      <c r="J790" s="3" t="s">
        <v>78</v>
      </c>
      <c r="K790" s="3" t="s">
        <v>79</v>
      </c>
      <c r="O790"/>
      <c r="P790"/>
    </row>
    <row r="791" spans="1:16" x14ac:dyDescent="0.35">
      <c r="A791" s="3" t="s">
        <v>2051</v>
      </c>
      <c r="B791" s="3" t="s">
        <v>2051</v>
      </c>
      <c r="C791" s="3" t="s">
        <v>2052</v>
      </c>
      <c r="D791" s="3" t="s">
        <v>1795</v>
      </c>
      <c r="E791" s="3" t="s">
        <v>1796</v>
      </c>
      <c r="F791" s="3" t="s">
        <v>164</v>
      </c>
      <c r="G791" s="3" t="s">
        <v>163</v>
      </c>
      <c r="H791" s="3" t="s">
        <v>477</v>
      </c>
      <c r="I791" s="3" t="s">
        <v>79</v>
      </c>
      <c r="J791" s="3" t="s">
        <v>78</v>
      </c>
      <c r="K791" s="3" t="s">
        <v>79</v>
      </c>
      <c r="O791"/>
      <c r="P791"/>
    </row>
    <row r="792" spans="1:16" x14ac:dyDescent="0.35">
      <c r="A792" s="3" t="s">
        <v>2053</v>
      </c>
      <c r="B792" s="3" t="s">
        <v>2053</v>
      </c>
      <c r="C792" s="3" t="s">
        <v>2054</v>
      </c>
      <c r="D792" s="3" t="s">
        <v>1791</v>
      </c>
      <c r="E792" s="3" t="s">
        <v>1792</v>
      </c>
      <c r="F792" s="3" t="s">
        <v>164</v>
      </c>
      <c r="G792" s="3" t="s">
        <v>163</v>
      </c>
      <c r="H792" s="3" t="s">
        <v>477</v>
      </c>
      <c r="I792" s="3" t="s">
        <v>79</v>
      </c>
      <c r="J792" s="3" t="s">
        <v>78</v>
      </c>
      <c r="K792" s="3" t="s">
        <v>79</v>
      </c>
      <c r="O792"/>
      <c r="P792"/>
    </row>
    <row r="793" spans="1:16" x14ac:dyDescent="0.35">
      <c r="A793" s="3" t="s">
        <v>2055</v>
      </c>
      <c r="B793" s="3" t="s">
        <v>1905</v>
      </c>
      <c r="C793" s="3" t="s">
        <v>1906</v>
      </c>
      <c r="D793" s="3" t="s">
        <v>1805</v>
      </c>
      <c r="E793" s="3" t="s">
        <v>1806</v>
      </c>
      <c r="F793" s="3" t="s">
        <v>164</v>
      </c>
      <c r="G793" s="3" t="s">
        <v>163</v>
      </c>
      <c r="H793" s="3" t="s">
        <v>477</v>
      </c>
      <c r="I793" s="3" t="s">
        <v>79</v>
      </c>
      <c r="J793" s="3" t="s">
        <v>78</v>
      </c>
      <c r="K793" s="3" t="s">
        <v>79</v>
      </c>
      <c r="O793"/>
      <c r="P793"/>
    </row>
    <row r="794" spans="1:16" x14ac:dyDescent="0.35">
      <c r="A794" s="3" t="s">
        <v>2056</v>
      </c>
      <c r="B794" s="3" t="s">
        <v>2056</v>
      </c>
      <c r="C794" s="3" t="s">
        <v>2057</v>
      </c>
      <c r="D794" s="3" t="s">
        <v>624</v>
      </c>
      <c r="E794" s="3" t="s">
        <v>1853</v>
      </c>
      <c r="F794" s="3" t="s">
        <v>164</v>
      </c>
      <c r="G794" s="3" t="s">
        <v>163</v>
      </c>
      <c r="H794" s="3" t="s">
        <v>477</v>
      </c>
      <c r="I794" s="3" t="s">
        <v>79</v>
      </c>
      <c r="J794" s="3" t="s">
        <v>78</v>
      </c>
      <c r="K794" s="3" t="s">
        <v>79</v>
      </c>
      <c r="O794"/>
      <c r="P794"/>
    </row>
    <row r="795" spans="1:16" x14ac:dyDescent="0.35">
      <c r="A795" s="3" t="s">
        <v>2058</v>
      </c>
      <c r="B795" s="3" t="s">
        <v>2058</v>
      </c>
      <c r="C795" s="3" t="s">
        <v>2059</v>
      </c>
      <c r="D795" s="3" t="s">
        <v>1805</v>
      </c>
      <c r="E795" s="3" t="s">
        <v>1806</v>
      </c>
      <c r="F795" s="3" t="s">
        <v>164</v>
      </c>
      <c r="G795" s="3" t="s">
        <v>163</v>
      </c>
      <c r="H795" s="3" t="s">
        <v>477</v>
      </c>
      <c r="I795" s="3" t="s">
        <v>79</v>
      </c>
      <c r="J795" s="3" t="s">
        <v>78</v>
      </c>
      <c r="K795" s="3" t="s">
        <v>79</v>
      </c>
      <c r="O795"/>
      <c r="P795"/>
    </row>
    <row r="796" spans="1:16" x14ac:dyDescent="0.35">
      <c r="A796" s="3" t="s">
        <v>2060</v>
      </c>
      <c r="B796" s="3" t="s">
        <v>2060</v>
      </c>
      <c r="C796" s="3" t="s">
        <v>2061</v>
      </c>
      <c r="D796" s="3" t="s">
        <v>684</v>
      </c>
      <c r="E796" s="3" t="s">
        <v>685</v>
      </c>
      <c r="F796" s="3" t="s">
        <v>164</v>
      </c>
      <c r="G796" s="3" t="s">
        <v>163</v>
      </c>
      <c r="H796" s="3" t="s">
        <v>477</v>
      </c>
      <c r="I796" s="3" t="s">
        <v>79</v>
      </c>
      <c r="J796" s="3" t="s">
        <v>78</v>
      </c>
      <c r="K796" s="3" t="s">
        <v>79</v>
      </c>
      <c r="O796"/>
      <c r="P796"/>
    </row>
    <row r="797" spans="1:16" x14ac:dyDescent="0.35">
      <c r="A797" s="3" t="s">
        <v>2062</v>
      </c>
      <c r="B797" s="3" t="s">
        <v>2062</v>
      </c>
      <c r="C797" s="3" t="s">
        <v>2063</v>
      </c>
      <c r="D797" s="3" t="s">
        <v>1805</v>
      </c>
      <c r="E797" s="3" t="s">
        <v>1806</v>
      </c>
      <c r="F797" s="3" t="s">
        <v>164</v>
      </c>
      <c r="G797" s="3" t="s">
        <v>163</v>
      </c>
      <c r="H797" s="3" t="s">
        <v>477</v>
      </c>
      <c r="I797" s="3" t="s">
        <v>79</v>
      </c>
      <c r="J797" s="3" t="s">
        <v>78</v>
      </c>
      <c r="K797" s="3" t="s">
        <v>79</v>
      </c>
      <c r="O797"/>
      <c r="P797"/>
    </row>
    <row r="798" spans="1:16" x14ac:dyDescent="0.35">
      <c r="A798" s="3" t="s">
        <v>2064</v>
      </c>
      <c r="B798" s="3" t="s">
        <v>2064</v>
      </c>
      <c r="C798" s="3" t="s">
        <v>2065</v>
      </c>
      <c r="D798" s="3" t="s">
        <v>1877</v>
      </c>
      <c r="E798" s="3" t="s">
        <v>1878</v>
      </c>
      <c r="F798" s="3" t="s">
        <v>164</v>
      </c>
      <c r="G798" s="3" t="s">
        <v>163</v>
      </c>
      <c r="H798" s="3" t="s">
        <v>477</v>
      </c>
      <c r="I798" s="3" t="s">
        <v>79</v>
      </c>
      <c r="J798" s="3" t="s">
        <v>78</v>
      </c>
      <c r="K798" s="3" t="s">
        <v>79</v>
      </c>
      <c r="O798"/>
      <c r="P798"/>
    </row>
    <row r="799" spans="1:16" x14ac:dyDescent="0.35">
      <c r="A799" s="3" t="s">
        <v>2066</v>
      </c>
      <c r="B799" s="3" t="s">
        <v>2066</v>
      </c>
      <c r="C799" s="3" t="s">
        <v>2067</v>
      </c>
      <c r="D799" s="3" t="s">
        <v>1791</v>
      </c>
      <c r="E799" s="3" t="s">
        <v>1792</v>
      </c>
      <c r="F799" s="3" t="s">
        <v>164</v>
      </c>
      <c r="G799" s="3" t="s">
        <v>163</v>
      </c>
      <c r="H799" s="3" t="s">
        <v>477</v>
      </c>
      <c r="I799" s="3" t="s">
        <v>79</v>
      </c>
      <c r="J799" s="3" t="s">
        <v>78</v>
      </c>
      <c r="K799" s="3" t="s">
        <v>79</v>
      </c>
      <c r="O799"/>
      <c r="P799"/>
    </row>
    <row r="800" spans="1:16" x14ac:dyDescent="0.35">
      <c r="A800" s="3" t="s">
        <v>2068</v>
      </c>
      <c r="B800" s="3" t="s">
        <v>2068</v>
      </c>
      <c r="C800" s="3" t="s">
        <v>2069</v>
      </c>
      <c r="D800" s="3" t="s">
        <v>1801</v>
      </c>
      <c r="E800" s="3" t="s">
        <v>1802</v>
      </c>
      <c r="F800" s="3" t="s">
        <v>164</v>
      </c>
      <c r="G800" s="3" t="s">
        <v>163</v>
      </c>
      <c r="H800" s="3" t="s">
        <v>477</v>
      </c>
      <c r="I800" s="3" t="s">
        <v>79</v>
      </c>
      <c r="J800" s="3" t="s">
        <v>78</v>
      </c>
      <c r="K800" s="3" t="s">
        <v>79</v>
      </c>
      <c r="O800"/>
      <c r="P800"/>
    </row>
    <row r="801" spans="1:16" x14ac:dyDescent="0.35">
      <c r="A801" s="3" t="s">
        <v>2070</v>
      </c>
      <c r="B801" s="3" t="s">
        <v>2070</v>
      </c>
      <c r="C801" s="3" t="s">
        <v>2071</v>
      </c>
      <c r="D801" s="3" t="s">
        <v>1795</v>
      </c>
      <c r="E801" s="3" t="s">
        <v>1796</v>
      </c>
      <c r="F801" s="3" t="s">
        <v>164</v>
      </c>
      <c r="G801" s="3" t="s">
        <v>163</v>
      </c>
      <c r="H801" s="3" t="s">
        <v>477</v>
      </c>
      <c r="I801" s="3" t="s">
        <v>79</v>
      </c>
      <c r="J801" s="3" t="s">
        <v>78</v>
      </c>
      <c r="K801" s="3" t="s">
        <v>79</v>
      </c>
      <c r="O801"/>
      <c r="P801"/>
    </row>
    <row r="802" spans="1:16" x14ac:dyDescent="0.35">
      <c r="A802" s="3" t="s">
        <v>2072</v>
      </c>
      <c r="B802" s="3" t="s">
        <v>2072</v>
      </c>
      <c r="C802" s="3" t="s">
        <v>2073</v>
      </c>
      <c r="D802" s="3" t="s">
        <v>1795</v>
      </c>
      <c r="E802" s="3" t="s">
        <v>1796</v>
      </c>
      <c r="F802" s="3" t="s">
        <v>164</v>
      </c>
      <c r="G802" s="3" t="s">
        <v>163</v>
      </c>
      <c r="H802" s="3" t="s">
        <v>477</v>
      </c>
      <c r="I802" s="3" t="s">
        <v>79</v>
      </c>
      <c r="J802" s="3" t="s">
        <v>78</v>
      </c>
      <c r="K802" s="3" t="s">
        <v>79</v>
      </c>
      <c r="O802"/>
      <c r="P802"/>
    </row>
    <row r="803" spans="1:16" x14ac:dyDescent="0.35">
      <c r="A803" s="3" t="s">
        <v>2074</v>
      </c>
      <c r="B803" s="3" t="s">
        <v>2074</v>
      </c>
      <c r="C803" s="3" t="s">
        <v>2075</v>
      </c>
      <c r="D803" s="3" t="s">
        <v>1795</v>
      </c>
      <c r="E803" s="3" t="s">
        <v>1796</v>
      </c>
      <c r="F803" s="3" t="s">
        <v>164</v>
      </c>
      <c r="G803" s="3" t="s">
        <v>163</v>
      </c>
      <c r="H803" s="3" t="s">
        <v>477</v>
      </c>
      <c r="I803" s="3" t="s">
        <v>79</v>
      </c>
      <c r="J803" s="3" t="s">
        <v>78</v>
      </c>
      <c r="K803" s="3" t="s">
        <v>79</v>
      </c>
      <c r="O803"/>
      <c r="P803"/>
    </row>
    <row r="804" spans="1:16" x14ac:dyDescent="0.35">
      <c r="A804" s="3" t="s">
        <v>2076</v>
      </c>
      <c r="B804" s="3" t="s">
        <v>2076</v>
      </c>
      <c r="C804" s="3" t="s">
        <v>2077</v>
      </c>
      <c r="D804" s="3" t="s">
        <v>1791</v>
      </c>
      <c r="E804" s="3" t="s">
        <v>1792</v>
      </c>
      <c r="F804" s="3" t="s">
        <v>164</v>
      </c>
      <c r="G804" s="3" t="s">
        <v>163</v>
      </c>
      <c r="H804" s="3" t="s">
        <v>477</v>
      </c>
      <c r="I804" s="3" t="s">
        <v>79</v>
      </c>
      <c r="J804" s="3" t="s">
        <v>78</v>
      </c>
      <c r="K804" s="3" t="s">
        <v>79</v>
      </c>
      <c r="O804"/>
      <c r="P804"/>
    </row>
    <row r="805" spans="1:16" x14ac:dyDescent="0.35">
      <c r="A805" s="3" t="s">
        <v>2078</v>
      </c>
      <c r="B805" s="3" t="s">
        <v>2078</v>
      </c>
      <c r="C805" s="3" t="s">
        <v>2079</v>
      </c>
      <c r="D805" s="3" t="s">
        <v>628</v>
      </c>
      <c r="E805" s="3" t="s">
        <v>1872</v>
      </c>
      <c r="F805" s="3" t="s">
        <v>164</v>
      </c>
      <c r="G805" s="3" t="s">
        <v>163</v>
      </c>
      <c r="H805" s="3" t="s">
        <v>477</v>
      </c>
      <c r="I805" s="3" t="s">
        <v>79</v>
      </c>
      <c r="J805" s="3" t="s">
        <v>78</v>
      </c>
      <c r="K805" s="3" t="s">
        <v>79</v>
      </c>
      <c r="O805"/>
      <c r="P805"/>
    </row>
    <row r="806" spans="1:16" x14ac:dyDescent="0.35">
      <c r="A806" s="3" t="s">
        <v>2080</v>
      </c>
      <c r="B806" s="3" t="s">
        <v>2080</v>
      </c>
      <c r="C806" s="3" t="s">
        <v>2081</v>
      </c>
      <c r="D806" s="3" t="s">
        <v>750</v>
      </c>
      <c r="E806" s="3" t="s">
        <v>1885</v>
      </c>
      <c r="F806" s="3" t="s">
        <v>164</v>
      </c>
      <c r="G806" s="3" t="s">
        <v>163</v>
      </c>
      <c r="H806" s="3" t="s">
        <v>477</v>
      </c>
      <c r="I806" s="3" t="s">
        <v>79</v>
      </c>
      <c r="J806" s="3" t="s">
        <v>78</v>
      </c>
      <c r="K806" s="3" t="s">
        <v>79</v>
      </c>
      <c r="O806"/>
      <c r="P806"/>
    </row>
    <row r="807" spans="1:16" x14ac:dyDescent="0.35">
      <c r="A807" s="3" t="s">
        <v>2082</v>
      </c>
      <c r="B807" s="3" t="s">
        <v>2082</v>
      </c>
      <c r="C807" s="3" t="s">
        <v>2083</v>
      </c>
      <c r="D807" s="3" t="s">
        <v>1877</v>
      </c>
      <c r="E807" s="3" t="s">
        <v>1878</v>
      </c>
      <c r="F807" s="3" t="s">
        <v>164</v>
      </c>
      <c r="G807" s="3" t="s">
        <v>163</v>
      </c>
      <c r="H807" s="3" t="s">
        <v>477</v>
      </c>
      <c r="I807" s="3" t="s">
        <v>79</v>
      </c>
      <c r="J807" s="3" t="s">
        <v>78</v>
      </c>
      <c r="K807" s="3" t="s">
        <v>79</v>
      </c>
      <c r="O807"/>
      <c r="P807"/>
    </row>
    <row r="808" spans="1:16" x14ac:dyDescent="0.35">
      <c r="A808" s="3" t="s">
        <v>2084</v>
      </c>
      <c r="B808" s="3" t="s">
        <v>2084</v>
      </c>
      <c r="C808" s="3" t="s">
        <v>2085</v>
      </c>
      <c r="D808" s="3" t="s">
        <v>628</v>
      </c>
      <c r="E808" s="3" t="s">
        <v>1872</v>
      </c>
      <c r="F808" s="3" t="s">
        <v>164</v>
      </c>
      <c r="G808" s="3" t="s">
        <v>163</v>
      </c>
      <c r="H808" s="3" t="s">
        <v>477</v>
      </c>
      <c r="I808" s="3" t="s">
        <v>79</v>
      </c>
      <c r="J808" s="3" t="s">
        <v>78</v>
      </c>
      <c r="K808" s="3" t="s">
        <v>79</v>
      </c>
      <c r="O808"/>
      <c r="P808"/>
    </row>
    <row r="809" spans="1:16" x14ac:dyDescent="0.35">
      <c r="A809" s="3" t="s">
        <v>2086</v>
      </c>
      <c r="B809" s="3" t="s">
        <v>2086</v>
      </c>
      <c r="C809" s="3" t="s">
        <v>2087</v>
      </c>
      <c r="D809" s="3" t="s">
        <v>1805</v>
      </c>
      <c r="E809" s="3" t="s">
        <v>1806</v>
      </c>
      <c r="F809" s="3" t="s">
        <v>164</v>
      </c>
      <c r="G809" s="3" t="s">
        <v>163</v>
      </c>
      <c r="H809" s="3" t="s">
        <v>477</v>
      </c>
      <c r="I809" s="3" t="s">
        <v>79</v>
      </c>
      <c r="J809" s="3" t="s">
        <v>78</v>
      </c>
      <c r="K809" s="3" t="s">
        <v>79</v>
      </c>
      <c r="O809"/>
      <c r="P809"/>
    </row>
    <row r="810" spans="1:16" x14ac:dyDescent="0.35">
      <c r="A810" s="3" t="s">
        <v>2088</v>
      </c>
      <c r="B810" s="3" t="s">
        <v>2088</v>
      </c>
      <c r="C810" s="3" t="s">
        <v>2089</v>
      </c>
      <c r="D810" s="3" t="s">
        <v>1791</v>
      </c>
      <c r="E810" s="3" t="s">
        <v>1792</v>
      </c>
      <c r="F810" s="3" t="s">
        <v>164</v>
      </c>
      <c r="G810" s="3" t="s">
        <v>163</v>
      </c>
      <c r="H810" s="3" t="s">
        <v>477</v>
      </c>
      <c r="I810" s="3" t="s">
        <v>79</v>
      </c>
      <c r="J810" s="3" t="s">
        <v>78</v>
      </c>
      <c r="K810" s="3" t="s">
        <v>79</v>
      </c>
      <c r="O810"/>
      <c r="P810"/>
    </row>
    <row r="811" spans="1:16" x14ac:dyDescent="0.35">
      <c r="A811" s="3" t="s">
        <v>2090</v>
      </c>
      <c r="B811" s="3" t="s">
        <v>2090</v>
      </c>
      <c r="C811" s="3" t="s">
        <v>2091</v>
      </c>
      <c r="D811" s="3" t="s">
        <v>1791</v>
      </c>
      <c r="E811" s="3" t="s">
        <v>1792</v>
      </c>
      <c r="F811" s="3" t="s">
        <v>164</v>
      </c>
      <c r="G811" s="3" t="s">
        <v>163</v>
      </c>
      <c r="H811" s="3" t="s">
        <v>477</v>
      </c>
      <c r="I811" s="3" t="s">
        <v>79</v>
      </c>
      <c r="J811" s="3" t="s">
        <v>78</v>
      </c>
      <c r="K811" s="3" t="s">
        <v>79</v>
      </c>
      <c r="O811"/>
      <c r="P811"/>
    </row>
    <row r="812" spans="1:16" x14ac:dyDescent="0.35">
      <c r="A812" s="3" t="s">
        <v>2092</v>
      </c>
      <c r="B812" s="3" t="s">
        <v>2092</v>
      </c>
      <c r="C812" s="3" t="s">
        <v>2093</v>
      </c>
      <c r="D812" s="3" t="s">
        <v>1795</v>
      </c>
      <c r="E812" s="3" t="s">
        <v>1796</v>
      </c>
      <c r="F812" s="3" t="s">
        <v>164</v>
      </c>
      <c r="G812" s="3" t="s">
        <v>163</v>
      </c>
      <c r="H812" s="3" t="s">
        <v>477</v>
      </c>
      <c r="I812" s="3" t="s">
        <v>79</v>
      </c>
      <c r="J812" s="3" t="s">
        <v>78</v>
      </c>
      <c r="K812" s="3" t="s">
        <v>79</v>
      </c>
      <c r="O812"/>
      <c r="P812"/>
    </row>
    <row r="813" spans="1:16" x14ac:dyDescent="0.35">
      <c r="A813" s="3" t="s">
        <v>2094</v>
      </c>
      <c r="B813" s="3" t="s">
        <v>2088</v>
      </c>
      <c r="C813" s="3" t="s">
        <v>2089</v>
      </c>
      <c r="D813" s="3" t="s">
        <v>1791</v>
      </c>
      <c r="E813" s="3" t="s">
        <v>1792</v>
      </c>
      <c r="F813" s="3" t="s">
        <v>164</v>
      </c>
      <c r="G813" s="3" t="s">
        <v>163</v>
      </c>
      <c r="H813" s="3" t="s">
        <v>477</v>
      </c>
      <c r="I813" s="3" t="s">
        <v>79</v>
      </c>
      <c r="J813" s="3" t="s">
        <v>78</v>
      </c>
      <c r="K813" s="3" t="s">
        <v>79</v>
      </c>
      <c r="O813"/>
      <c r="P813"/>
    </row>
    <row r="814" spans="1:16" x14ac:dyDescent="0.35">
      <c r="A814" s="3" t="s">
        <v>2095</v>
      </c>
      <c r="B814" s="3" t="s">
        <v>2095</v>
      </c>
      <c r="C814" s="3" t="s">
        <v>2096</v>
      </c>
      <c r="D814" s="3" t="s">
        <v>1791</v>
      </c>
      <c r="E814" s="3" t="s">
        <v>1792</v>
      </c>
      <c r="F814" s="3" t="s">
        <v>164</v>
      </c>
      <c r="G814" s="3" t="s">
        <v>163</v>
      </c>
      <c r="H814" s="3" t="s">
        <v>477</v>
      </c>
      <c r="I814" s="3" t="s">
        <v>79</v>
      </c>
      <c r="J814" s="3" t="s">
        <v>78</v>
      </c>
      <c r="K814" s="3" t="s">
        <v>79</v>
      </c>
      <c r="O814"/>
      <c r="P814"/>
    </row>
    <row r="815" spans="1:16" x14ac:dyDescent="0.35">
      <c r="A815" s="3" t="s">
        <v>2097</v>
      </c>
      <c r="B815" s="3" t="s">
        <v>2097</v>
      </c>
      <c r="C815" s="3" t="s">
        <v>2098</v>
      </c>
      <c r="D815" s="3" t="s">
        <v>1791</v>
      </c>
      <c r="E815" s="3" t="s">
        <v>1792</v>
      </c>
      <c r="F815" s="3" t="s">
        <v>164</v>
      </c>
      <c r="G815" s="3" t="s">
        <v>163</v>
      </c>
      <c r="H815" s="3" t="s">
        <v>477</v>
      </c>
      <c r="I815" s="3" t="s">
        <v>79</v>
      </c>
      <c r="J815" s="3" t="s">
        <v>78</v>
      </c>
      <c r="K815" s="3" t="s">
        <v>79</v>
      </c>
      <c r="O815"/>
      <c r="P815"/>
    </row>
    <row r="816" spans="1:16" x14ac:dyDescent="0.35">
      <c r="A816" s="3" t="s">
        <v>2099</v>
      </c>
      <c r="B816" s="3" t="s">
        <v>2099</v>
      </c>
      <c r="C816" s="3" t="s">
        <v>2100</v>
      </c>
      <c r="D816" s="3" t="s">
        <v>1801</v>
      </c>
      <c r="E816" s="3" t="s">
        <v>1802</v>
      </c>
      <c r="F816" s="3" t="s">
        <v>164</v>
      </c>
      <c r="G816" s="3" t="s">
        <v>163</v>
      </c>
      <c r="H816" s="3" t="s">
        <v>477</v>
      </c>
      <c r="I816" s="3" t="s">
        <v>79</v>
      </c>
      <c r="J816" s="3" t="s">
        <v>78</v>
      </c>
      <c r="K816" s="3" t="s">
        <v>79</v>
      </c>
      <c r="O816"/>
      <c r="P816"/>
    </row>
    <row r="817" spans="1:16" x14ac:dyDescent="0.35">
      <c r="A817" s="3" t="s">
        <v>2101</v>
      </c>
      <c r="B817" s="3" t="s">
        <v>2101</v>
      </c>
      <c r="C817" s="3" t="s">
        <v>2102</v>
      </c>
      <c r="D817" s="3" t="s">
        <v>750</v>
      </c>
      <c r="E817" s="3" t="s">
        <v>1885</v>
      </c>
      <c r="F817" s="3" t="s">
        <v>164</v>
      </c>
      <c r="G817" s="3" t="s">
        <v>163</v>
      </c>
      <c r="H817" s="3" t="s">
        <v>477</v>
      </c>
      <c r="I817" s="3" t="s">
        <v>79</v>
      </c>
      <c r="J817" s="3" t="s">
        <v>78</v>
      </c>
      <c r="K817" s="3" t="s">
        <v>79</v>
      </c>
      <c r="O817"/>
      <c r="P817"/>
    </row>
    <row r="818" spans="1:16" x14ac:dyDescent="0.35">
      <c r="A818" s="3" t="s">
        <v>2103</v>
      </c>
      <c r="B818" s="3" t="s">
        <v>2103</v>
      </c>
      <c r="C818" s="3" t="s">
        <v>2104</v>
      </c>
      <c r="D818" s="3" t="s">
        <v>1805</v>
      </c>
      <c r="E818" s="3" t="s">
        <v>1806</v>
      </c>
      <c r="F818" s="3" t="s">
        <v>164</v>
      </c>
      <c r="G818" s="3" t="s">
        <v>163</v>
      </c>
      <c r="H818" s="3" t="s">
        <v>477</v>
      </c>
      <c r="I818" s="3" t="s">
        <v>79</v>
      </c>
      <c r="J818" s="3" t="s">
        <v>78</v>
      </c>
      <c r="K818" s="3" t="s">
        <v>79</v>
      </c>
      <c r="O818"/>
      <c r="P818"/>
    </row>
    <row r="819" spans="1:16" x14ac:dyDescent="0.35">
      <c r="A819" s="3" t="s">
        <v>2105</v>
      </c>
      <c r="B819" s="3" t="s">
        <v>2105</v>
      </c>
      <c r="C819" s="3" t="s">
        <v>2106</v>
      </c>
      <c r="D819" s="3" t="s">
        <v>14</v>
      </c>
      <c r="E819" s="3" t="s">
        <v>14</v>
      </c>
      <c r="F819" s="3" t="s">
        <v>164</v>
      </c>
      <c r="G819" s="3" t="s">
        <v>163</v>
      </c>
      <c r="H819" s="3" t="s">
        <v>477</v>
      </c>
      <c r="I819" s="3" t="s">
        <v>79</v>
      </c>
      <c r="J819" s="3" t="s">
        <v>78</v>
      </c>
      <c r="K819" s="3" t="s">
        <v>79</v>
      </c>
      <c r="O819"/>
      <c r="P819"/>
    </row>
    <row r="820" spans="1:16" x14ac:dyDescent="0.35">
      <c r="A820" s="3" t="s">
        <v>2107</v>
      </c>
      <c r="B820" s="3" t="s">
        <v>2107</v>
      </c>
      <c r="C820" s="3" t="s">
        <v>2108</v>
      </c>
      <c r="D820" s="3" t="s">
        <v>1791</v>
      </c>
      <c r="E820" s="3" t="s">
        <v>1792</v>
      </c>
      <c r="F820" s="3" t="s">
        <v>164</v>
      </c>
      <c r="G820" s="3" t="s">
        <v>163</v>
      </c>
      <c r="H820" s="3" t="s">
        <v>477</v>
      </c>
      <c r="I820" s="3" t="s">
        <v>79</v>
      </c>
      <c r="J820" s="3" t="s">
        <v>78</v>
      </c>
      <c r="K820" s="3" t="s">
        <v>79</v>
      </c>
      <c r="O820"/>
      <c r="P820"/>
    </row>
    <row r="821" spans="1:16" x14ac:dyDescent="0.35">
      <c r="A821" s="3" t="s">
        <v>2109</v>
      </c>
      <c r="B821" s="3" t="s">
        <v>2109</v>
      </c>
      <c r="C821" s="3" t="s">
        <v>2110</v>
      </c>
      <c r="D821" s="3" t="s">
        <v>684</v>
      </c>
      <c r="E821" s="3" t="s">
        <v>685</v>
      </c>
      <c r="F821" s="3" t="s">
        <v>164</v>
      </c>
      <c r="G821" s="3" t="s">
        <v>163</v>
      </c>
      <c r="H821" s="3" t="s">
        <v>477</v>
      </c>
      <c r="I821" s="3" t="s">
        <v>79</v>
      </c>
      <c r="J821" s="3" t="s">
        <v>78</v>
      </c>
      <c r="K821" s="3" t="s">
        <v>79</v>
      </c>
      <c r="O821"/>
      <c r="P821"/>
    </row>
    <row r="822" spans="1:16" x14ac:dyDescent="0.35">
      <c r="A822" s="3" t="s">
        <v>2111</v>
      </c>
      <c r="B822" s="3" t="s">
        <v>2111</v>
      </c>
      <c r="C822" s="3" t="s">
        <v>2112</v>
      </c>
      <c r="D822" s="3" t="s">
        <v>549</v>
      </c>
      <c r="E822" s="3" t="s">
        <v>1937</v>
      </c>
      <c r="F822" s="3" t="s">
        <v>164</v>
      </c>
      <c r="G822" s="3" t="s">
        <v>163</v>
      </c>
      <c r="H822" s="3" t="s">
        <v>477</v>
      </c>
      <c r="I822" s="3" t="s">
        <v>79</v>
      </c>
      <c r="J822" s="3" t="s">
        <v>78</v>
      </c>
      <c r="K822" s="3" t="s">
        <v>79</v>
      </c>
      <c r="O822"/>
      <c r="P822"/>
    </row>
    <row r="823" spans="1:16" x14ac:dyDescent="0.35">
      <c r="A823" s="3" t="s">
        <v>2113</v>
      </c>
      <c r="B823" s="3" t="s">
        <v>2113</v>
      </c>
      <c r="C823" s="3" t="s">
        <v>2114</v>
      </c>
      <c r="D823" s="3" t="s">
        <v>1805</v>
      </c>
      <c r="E823" s="3" t="s">
        <v>1806</v>
      </c>
      <c r="F823" s="3" t="s">
        <v>164</v>
      </c>
      <c r="G823" s="3" t="s">
        <v>163</v>
      </c>
      <c r="H823" s="3" t="s">
        <v>477</v>
      </c>
      <c r="I823" s="3" t="s">
        <v>79</v>
      </c>
      <c r="J823" s="3" t="s">
        <v>78</v>
      </c>
      <c r="K823" s="3" t="s">
        <v>79</v>
      </c>
      <c r="O823"/>
      <c r="P823"/>
    </row>
    <row r="824" spans="1:16" x14ac:dyDescent="0.35">
      <c r="A824" s="3" t="s">
        <v>2115</v>
      </c>
      <c r="B824" s="3" t="s">
        <v>2115</v>
      </c>
      <c r="C824" s="3" t="s">
        <v>2116</v>
      </c>
      <c r="D824" s="3" t="s">
        <v>1801</v>
      </c>
      <c r="E824" s="3" t="s">
        <v>1802</v>
      </c>
      <c r="F824" s="3" t="s">
        <v>164</v>
      </c>
      <c r="G824" s="3" t="s">
        <v>163</v>
      </c>
      <c r="H824" s="3" t="s">
        <v>477</v>
      </c>
      <c r="I824" s="3" t="s">
        <v>79</v>
      </c>
      <c r="J824" s="3" t="s">
        <v>78</v>
      </c>
      <c r="K824" s="3" t="s">
        <v>79</v>
      </c>
      <c r="O824"/>
      <c r="P824"/>
    </row>
    <row r="825" spans="1:16" x14ac:dyDescent="0.35">
      <c r="A825" s="3" t="s">
        <v>2117</v>
      </c>
      <c r="B825" s="3" t="s">
        <v>2117</v>
      </c>
      <c r="C825" s="3" t="s">
        <v>2118</v>
      </c>
      <c r="D825" s="3" t="s">
        <v>1877</v>
      </c>
      <c r="E825" s="3" t="s">
        <v>1878</v>
      </c>
      <c r="F825" s="3" t="s">
        <v>164</v>
      </c>
      <c r="G825" s="3" t="s">
        <v>163</v>
      </c>
      <c r="H825" s="3" t="s">
        <v>477</v>
      </c>
      <c r="I825" s="3" t="s">
        <v>79</v>
      </c>
      <c r="J825" s="3" t="s">
        <v>78</v>
      </c>
      <c r="K825" s="3" t="s">
        <v>79</v>
      </c>
      <c r="O825"/>
      <c r="P825"/>
    </row>
    <row r="826" spans="1:16" x14ac:dyDescent="0.35">
      <c r="A826" s="3" t="s">
        <v>2119</v>
      </c>
      <c r="B826" s="3" t="s">
        <v>2119</v>
      </c>
      <c r="C826" s="3" t="s">
        <v>2120</v>
      </c>
      <c r="D826" s="3" t="s">
        <v>1805</v>
      </c>
      <c r="E826" s="3" t="s">
        <v>1806</v>
      </c>
      <c r="F826" s="3" t="s">
        <v>164</v>
      </c>
      <c r="G826" s="3" t="s">
        <v>163</v>
      </c>
      <c r="H826" s="3" t="s">
        <v>477</v>
      </c>
      <c r="I826" s="3" t="s">
        <v>79</v>
      </c>
      <c r="J826" s="3" t="s">
        <v>78</v>
      </c>
      <c r="K826" s="3" t="s">
        <v>79</v>
      </c>
      <c r="O826"/>
      <c r="P826"/>
    </row>
    <row r="827" spans="1:16" x14ac:dyDescent="0.35">
      <c r="A827" s="3" t="s">
        <v>2121</v>
      </c>
      <c r="B827" s="3" t="s">
        <v>2121</v>
      </c>
      <c r="C827" s="3" t="s">
        <v>2122</v>
      </c>
      <c r="D827" s="3" t="s">
        <v>1877</v>
      </c>
      <c r="E827" s="3" t="s">
        <v>1878</v>
      </c>
      <c r="F827" s="3" t="s">
        <v>164</v>
      </c>
      <c r="G827" s="3" t="s">
        <v>163</v>
      </c>
      <c r="H827" s="3" t="s">
        <v>477</v>
      </c>
      <c r="I827" s="3" t="s">
        <v>79</v>
      </c>
      <c r="J827" s="3" t="s">
        <v>78</v>
      </c>
      <c r="K827" s="3" t="s">
        <v>79</v>
      </c>
      <c r="O827"/>
      <c r="P827"/>
    </row>
    <row r="828" spans="1:16" x14ac:dyDescent="0.35">
      <c r="A828" s="3" t="s">
        <v>1830</v>
      </c>
      <c r="B828" s="3" t="s">
        <v>1830</v>
      </c>
      <c r="C828" s="3" t="s">
        <v>1831</v>
      </c>
      <c r="D828" s="3" t="s">
        <v>1805</v>
      </c>
      <c r="E828" s="3" t="s">
        <v>1806</v>
      </c>
      <c r="F828" s="3" t="s">
        <v>164</v>
      </c>
      <c r="G828" s="3" t="s">
        <v>163</v>
      </c>
      <c r="H828" s="3" t="s">
        <v>477</v>
      </c>
      <c r="I828" s="3" t="s">
        <v>79</v>
      </c>
      <c r="J828" s="3" t="s">
        <v>78</v>
      </c>
      <c r="K828" s="3" t="s">
        <v>79</v>
      </c>
      <c r="O828"/>
      <c r="P828"/>
    </row>
    <row r="829" spans="1:16" x14ac:dyDescent="0.35">
      <c r="A829" s="3" t="s">
        <v>2123</v>
      </c>
      <c r="B829" s="3" t="s">
        <v>2123</v>
      </c>
      <c r="C829" s="3" t="s">
        <v>2124</v>
      </c>
      <c r="D829" s="3" t="s">
        <v>750</v>
      </c>
      <c r="E829" s="3" t="s">
        <v>1885</v>
      </c>
      <c r="F829" s="3" t="s">
        <v>164</v>
      </c>
      <c r="G829" s="3" t="s">
        <v>163</v>
      </c>
      <c r="H829" s="3" t="s">
        <v>477</v>
      </c>
      <c r="I829" s="3" t="s">
        <v>79</v>
      </c>
      <c r="J829" s="3" t="s">
        <v>78</v>
      </c>
      <c r="K829" s="3" t="s">
        <v>79</v>
      </c>
      <c r="O829"/>
      <c r="P829"/>
    </row>
    <row r="830" spans="1:16" x14ac:dyDescent="0.35">
      <c r="A830" s="3" t="s">
        <v>2125</v>
      </c>
      <c r="B830" s="3" t="s">
        <v>2125</v>
      </c>
      <c r="C830" s="3" t="s">
        <v>2126</v>
      </c>
      <c r="D830" s="3" t="s">
        <v>1795</v>
      </c>
      <c r="E830" s="3" t="s">
        <v>1796</v>
      </c>
      <c r="F830" s="3" t="s">
        <v>164</v>
      </c>
      <c r="G830" s="3" t="s">
        <v>163</v>
      </c>
      <c r="H830" s="3" t="s">
        <v>477</v>
      </c>
      <c r="I830" s="3" t="s">
        <v>79</v>
      </c>
      <c r="J830" s="3" t="s">
        <v>78</v>
      </c>
      <c r="K830" s="3" t="s">
        <v>79</v>
      </c>
      <c r="O830"/>
      <c r="P830"/>
    </row>
    <row r="831" spans="1:16" x14ac:dyDescent="0.35">
      <c r="A831" s="3" t="s">
        <v>2127</v>
      </c>
      <c r="B831" s="3" t="s">
        <v>2127</v>
      </c>
      <c r="C831" s="3" t="s">
        <v>2128</v>
      </c>
      <c r="D831" s="3" t="s">
        <v>684</v>
      </c>
      <c r="E831" s="3" t="s">
        <v>685</v>
      </c>
      <c r="F831" s="3" t="s">
        <v>164</v>
      </c>
      <c r="G831" s="3" t="s">
        <v>163</v>
      </c>
      <c r="H831" s="3" t="s">
        <v>477</v>
      </c>
      <c r="I831" s="3" t="s">
        <v>79</v>
      </c>
      <c r="J831" s="3" t="s">
        <v>78</v>
      </c>
      <c r="K831" s="3" t="s">
        <v>79</v>
      </c>
      <c r="O831"/>
      <c r="P831"/>
    </row>
    <row r="832" spans="1:16" x14ac:dyDescent="0.35">
      <c r="A832" s="3" t="s">
        <v>2129</v>
      </c>
      <c r="B832" s="3" t="s">
        <v>2129</v>
      </c>
      <c r="C832" s="3" t="s">
        <v>2130</v>
      </c>
      <c r="D832" s="3" t="s">
        <v>1877</v>
      </c>
      <c r="E832" s="3" t="s">
        <v>1878</v>
      </c>
      <c r="F832" s="3" t="s">
        <v>164</v>
      </c>
      <c r="G832" s="3" t="s">
        <v>163</v>
      </c>
      <c r="H832" s="3" t="s">
        <v>477</v>
      </c>
      <c r="I832" s="3" t="s">
        <v>79</v>
      </c>
      <c r="J832" s="3" t="s">
        <v>78</v>
      </c>
      <c r="K832" s="3" t="s">
        <v>79</v>
      </c>
      <c r="O832"/>
      <c r="P832"/>
    </row>
    <row r="833" spans="1:16" x14ac:dyDescent="0.35">
      <c r="A833" s="3" t="s">
        <v>2131</v>
      </c>
      <c r="B833" s="3" t="s">
        <v>2131</v>
      </c>
      <c r="C833" s="3" t="s">
        <v>2132</v>
      </c>
      <c r="D833" s="3" t="s">
        <v>1795</v>
      </c>
      <c r="E833" s="3" t="s">
        <v>1796</v>
      </c>
      <c r="F833" s="3" t="s">
        <v>164</v>
      </c>
      <c r="G833" s="3" t="s">
        <v>163</v>
      </c>
      <c r="H833" s="3" t="s">
        <v>477</v>
      </c>
      <c r="I833" s="3" t="s">
        <v>79</v>
      </c>
      <c r="J833" s="3" t="s">
        <v>78</v>
      </c>
      <c r="K833" s="3" t="s">
        <v>79</v>
      </c>
      <c r="O833"/>
      <c r="P833"/>
    </row>
    <row r="834" spans="1:16" x14ac:dyDescent="0.35">
      <c r="A834" s="3" t="s">
        <v>2133</v>
      </c>
      <c r="B834" s="3" t="s">
        <v>2133</v>
      </c>
      <c r="C834" s="3" t="s">
        <v>2134</v>
      </c>
      <c r="D834" s="3" t="s">
        <v>1791</v>
      </c>
      <c r="E834" s="3" t="s">
        <v>1792</v>
      </c>
      <c r="F834" s="3" t="s">
        <v>164</v>
      </c>
      <c r="G834" s="3" t="s">
        <v>163</v>
      </c>
      <c r="H834" s="3" t="s">
        <v>477</v>
      </c>
      <c r="I834" s="3" t="s">
        <v>79</v>
      </c>
      <c r="J834" s="3" t="s">
        <v>78</v>
      </c>
      <c r="K834" s="3" t="s">
        <v>79</v>
      </c>
      <c r="O834"/>
      <c r="P834"/>
    </row>
    <row r="835" spans="1:16" x14ac:dyDescent="0.35">
      <c r="A835" s="3" t="s">
        <v>2135</v>
      </c>
      <c r="B835" s="3" t="s">
        <v>2135</v>
      </c>
      <c r="C835" s="3" t="s">
        <v>2136</v>
      </c>
      <c r="D835" s="3" t="s">
        <v>1791</v>
      </c>
      <c r="E835" s="3" t="s">
        <v>1792</v>
      </c>
      <c r="F835" s="3" t="s">
        <v>164</v>
      </c>
      <c r="G835" s="3" t="s">
        <v>163</v>
      </c>
      <c r="H835" s="3" t="s">
        <v>477</v>
      </c>
      <c r="I835" s="3" t="s">
        <v>79</v>
      </c>
      <c r="J835" s="3" t="s">
        <v>78</v>
      </c>
      <c r="K835" s="3" t="s">
        <v>79</v>
      </c>
      <c r="O835"/>
      <c r="P835"/>
    </row>
    <row r="836" spans="1:16" x14ac:dyDescent="0.35">
      <c r="A836" s="3" t="s">
        <v>2137</v>
      </c>
      <c r="B836" s="3" t="s">
        <v>2137</v>
      </c>
      <c r="C836" s="3" t="s">
        <v>2138</v>
      </c>
      <c r="D836" s="3" t="s">
        <v>1805</v>
      </c>
      <c r="E836" s="3" t="s">
        <v>1806</v>
      </c>
      <c r="F836" s="3" t="s">
        <v>164</v>
      </c>
      <c r="G836" s="3" t="s">
        <v>163</v>
      </c>
      <c r="H836" s="3" t="s">
        <v>477</v>
      </c>
      <c r="I836" s="3" t="s">
        <v>79</v>
      </c>
      <c r="J836" s="3" t="s">
        <v>78</v>
      </c>
      <c r="K836" s="3" t="s">
        <v>79</v>
      </c>
      <c r="O836"/>
      <c r="P836"/>
    </row>
    <row r="837" spans="1:16" x14ac:dyDescent="0.35">
      <c r="A837" s="3" t="s">
        <v>2139</v>
      </c>
      <c r="B837" s="3" t="s">
        <v>2139</v>
      </c>
      <c r="C837" s="3" t="s">
        <v>2140</v>
      </c>
      <c r="D837" s="3" t="s">
        <v>1805</v>
      </c>
      <c r="E837" s="3" t="s">
        <v>1806</v>
      </c>
      <c r="F837" s="3" t="s">
        <v>164</v>
      </c>
      <c r="G837" s="3" t="s">
        <v>163</v>
      </c>
      <c r="H837" s="3" t="s">
        <v>477</v>
      </c>
      <c r="I837" s="3" t="s">
        <v>79</v>
      </c>
      <c r="J837" s="3" t="s">
        <v>78</v>
      </c>
      <c r="K837" s="3" t="s">
        <v>79</v>
      </c>
      <c r="O837"/>
      <c r="P837"/>
    </row>
    <row r="838" spans="1:16" x14ac:dyDescent="0.35">
      <c r="A838" s="3" t="s">
        <v>2141</v>
      </c>
      <c r="B838" s="3" t="s">
        <v>2141</v>
      </c>
      <c r="C838" s="3" t="s">
        <v>2142</v>
      </c>
      <c r="D838" s="3" t="s">
        <v>1805</v>
      </c>
      <c r="E838" s="3" t="s">
        <v>1806</v>
      </c>
      <c r="F838" s="3" t="s">
        <v>164</v>
      </c>
      <c r="G838" s="3" t="s">
        <v>163</v>
      </c>
      <c r="H838" s="3" t="s">
        <v>477</v>
      </c>
      <c r="I838" s="3" t="s">
        <v>79</v>
      </c>
      <c r="J838" s="3" t="s">
        <v>78</v>
      </c>
      <c r="K838" s="3" t="s">
        <v>79</v>
      </c>
      <c r="O838"/>
      <c r="P838"/>
    </row>
    <row r="839" spans="1:16" x14ac:dyDescent="0.35">
      <c r="A839" s="3" t="s">
        <v>2143</v>
      </c>
      <c r="B839" s="3" t="s">
        <v>2143</v>
      </c>
      <c r="C839" s="3" t="s">
        <v>2144</v>
      </c>
      <c r="D839" s="3" t="s">
        <v>1795</v>
      </c>
      <c r="E839" s="3" t="s">
        <v>1796</v>
      </c>
      <c r="F839" s="3" t="s">
        <v>164</v>
      </c>
      <c r="G839" s="3" t="s">
        <v>163</v>
      </c>
      <c r="H839" s="3" t="s">
        <v>477</v>
      </c>
      <c r="I839" s="3" t="s">
        <v>79</v>
      </c>
      <c r="J839" s="3" t="s">
        <v>78</v>
      </c>
      <c r="K839" s="3" t="s">
        <v>79</v>
      </c>
      <c r="O839"/>
      <c r="P839"/>
    </row>
    <row r="840" spans="1:16" x14ac:dyDescent="0.35">
      <c r="A840" s="3" t="s">
        <v>2145</v>
      </c>
      <c r="B840" s="3" t="s">
        <v>2145</v>
      </c>
      <c r="C840" s="3" t="s">
        <v>2146</v>
      </c>
      <c r="D840" s="3" t="s">
        <v>1795</v>
      </c>
      <c r="E840" s="3" t="s">
        <v>1796</v>
      </c>
      <c r="F840" s="3" t="s">
        <v>164</v>
      </c>
      <c r="G840" s="3" t="s">
        <v>163</v>
      </c>
      <c r="H840" s="3" t="s">
        <v>477</v>
      </c>
      <c r="I840" s="3" t="s">
        <v>79</v>
      </c>
      <c r="J840" s="3" t="s">
        <v>78</v>
      </c>
      <c r="K840" s="3" t="s">
        <v>79</v>
      </c>
      <c r="O840"/>
      <c r="P840"/>
    </row>
    <row r="841" spans="1:16" x14ac:dyDescent="0.35">
      <c r="A841" s="3" t="s">
        <v>2147</v>
      </c>
      <c r="B841" s="3" t="s">
        <v>2147</v>
      </c>
      <c r="C841" s="3" t="s">
        <v>2148</v>
      </c>
      <c r="D841" s="3" t="s">
        <v>1791</v>
      </c>
      <c r="E841" s="3" t="s">
        <v>1792</v>
      </c>
      <c r="F841" s="3" t="s">
        <v>164</v>
      </c>
      <c r="G841" s="3" t="s">
        <v>163</v>
      </c>
      <c r="H841" s="3" t="s">
        <v>477</v>
      </c>
      <c r="I841" s="3" t="s">
        <v>79</v>
      </c>
      <c r="J841" s="3" t="s">
        <v>78</v>
      </c>
      <c r="K841" s="3" t="s">
        <v>79</v>
      </c>
      <c r="O841"/>
      <c r="P841"/>
    </row>
    <row r="842" spans="1:16" x14ac:dyDescent="0.35">
      <c r="A842" s="3" t="s">
        <v>2149</v>
      </c>
      <c r="B842" s="3" t="s">
        <v>2149</v>
      </c>
      <c r="C842" s="3" t="s">
        <v>2150</v>
      </c>
      <c r="D842" s="3" t="s">
        <v>1877</v>
      </c>
      <c r="E842" s="3" t="s">
        <v>1878</v>
      </c>
      <c r="F842" s="3" t="s">
        <v>164</v>
      </c>
      <c r="G842" s="3" t="s">
        <v>163</v>
      </c>
      <c r="H842" s="3" t="s">
        <v>477</v>
      </c>
      <c r="I842" s="3" t="s">
        <v>79</v>
      </c>
      <c r="J842" s="3" t="s">
        <v>78</v>
      </c>
      <c r="K842" s="3" t="s">
        <v>79</v>
      </c>
      <c r="O842"/>
      <c r="P842"/>
    </row>
    <row r="843" spans="1:16" x14ac:dyDescent="0.35">
      <c r="A843" s="3" t="s">
        <v>2151</v>
      </c>
      <c r="B843" s="3" t="s">
        <v>2151</v>
      </c>
      <c r="C843" s="3" t="s">
        <v>2152</v>
      </c>
      <c r="D843" s="3" t="s">
        <v>1795</v>
      </c>
      <c r="E843" s="3" t="s">
        <v>1796</v>
      </c>
      <c r="F843" s="3" t="s">
        <v>164</v>
      </c>
      <c r="G843" s="3" t="s">
        <v>163</v>
      </c>
      <c r="H843" s="3" t="s">
        <v>477</v>
      </c>
      <c r="I843" s="3" t="s">
        <v>79</v>
      </c>
      <c r="J843" s="3" t="s">
        <v>78</v>
      </c>
      <c r="K843" s="3" t="s">
        <v>79</v>
      </c>
      <c r="O843"/>
      <c r="P843"/>
    </row>
    <row r="844" spans="1:16" x14ac:dyDescent="0.35">
      <c r="A844" s="3" t="s">
        <v>2153</v>
      </c>
      <c r="B844" s="3" t="s">
        <v>2153</v>
      </c>
      <c r="C844" s="3" t="s">
        <v>1792</v>
      </c>
      <c r="D844" s="3" t="s">
        <v>1791</v>
      </c>
      <c r="E844" s="3" t="s">
        <v>1792</v>
      </c>
      <c r="F844" s="3" t="s">
        <v>164</v>
      </c>
      <c r="G844" s="3" t="s">
        <v>163</v>
      </c>
      <c r="H844" s="3" t="s">
        <v>477</v>
      </c>
      <c r="I844" s="3" t="s">
        <v>79</v>
      </c>
      <c r="J844" s="3" t="s">
        <v>78</v>
      </c>
      <c r="K844" s="3" t="s">
        <v>79</v>
      </c>
      <c r="O844"/>
      <c r="P844"/>
    </row>
    <row r="845" spans="1:16" x14ac:dyDescent="0.35">
      <c r="A845" s="3" t="s">
        <v>2154</v>
      </c>
      <c r="B845" s="3" t="s">
        <v>2154</v>
      </c>
      <c r="C845" s="3" t="s">
        <v>2155</v>
      </c>
      <c r="D845" s="3" t="s">
        <v>1791</v>
      </c>
      <c r="E845" s="3" t="s">
        <v>1792</v>
      </c>
      <c r="F845" s="3" t="s">
        <v>164</v>
      </c>
      <c r="G845" s="3" t="s">
        <v>163</v>
      </c>
      <c r="H845" s="3" t="s">
        <v>477</v>
      </c>
      <c r="I845" s="3" t="s">
        <v>79</v>
      </c>
      <c r="J845" s="3" t="s">
        <v>78</v>
      </c>
      <c r="K845" s="3" t="s">
        <v>79</v>
      </c>
      <c r="O845"/>
      <c r="P845"/>
    </row>
    <row r="846" spans="1:16" x14ac:dyDescent="0.35">
      <c r="A846" s="3" t="s">
        <v>2156</v>
      </c>
      <c r="B846" s="3" t="s">
        <v>2156</v>
      </c>
      <c r="C846" s="3" t="s">
        <v>2157</v>
      </c>
      <c r="D846" s="3" t="s">
        <v>1801</v>
      </c>
      <c r="E846" s="3" t="s">
        <v>1802</v>
      </c>
      <c r="F846" s="3" t="s">
        <v>164</v>
      </c>
      <c r="G846" s="3" t="s">
        <v>163</v>
      </c>
      <c r="H846" s="3" t="s">
        <v>477</v>
      </c>
      <c r="I846" s="3" t="s">
        <v>79</v>
      </c>
      <c r="J846" s="3" t="s">
        <v>78</v>
      </c>
      <c r="K846" s="3" t="s">
        <v>79</v>
      </c>
      <c r="O846"/>
      <c r="P846"/>
    </row>
    <row r="847" spans="1:16" x14ac:dyDescent="0.35">
      <c r="A847" s="3" t="s">
        <v>2158</v>
      </c>
      <c r="B847" s="3" t="s">
        <v>2158</v>
      </c>
      <c r="C847" s="3" t="s">
        <v>2159</v>
      </c>
      <c r="D847" s="3" t="s">
        <v>1877</v>
      </c>
      <c r="E847" s="3" t="s">
        <v>1878</v>
      </c>
      <c r="F847" s="3" t="s">
        <v>164</v>
      </c>
      <c r="G847" s="3" t="s">
        <v>163</v>
      </c>
      <c r="H847" s="3" t="s">
        <v>477</v>
      </c>
      <c r="I847" s="3" t="s">
        <v>79</v>
      </c>
      <c r="J847" s="3" t="s">
        <v>78</v>
      </c>
      <c r="K847" s="3" t="s">
        <v>79</v>
      </c>
      <c r="O847"/>
      <c r="P847"/>
    </row>
    <row r="848" spans="1:16" x14ac:dyDescent="0.35">
      <c r="A848" s="3" t="s">
        <v>1833</v>
      </c>
      <c r="B848" s="3" t="s">
        <v>1833</v>
      </c>
      <c r="C848" s="3" t="s">
        <v>1834</v>
      </c>
      <c r="D848" s="3" t="s">
        <v>1805</v>
      </c>
      <c r="E848" s="3" t="s">
        <v>1806</v>
      </c>
      <c r="F848" s="3" t="s">
        <v>164</v>
      </c>
      <c r="G848" s="3" t="s">
        <v>163</v>
      </c>
      <c r="H848" s="3" t="s">
        <v>477</v>
      </c>
      <c r="I848" s="3" t="s">
        <v>79</v>
      </c>
      <c r="J848" s="3" t="s">
        <v>78</v>
      </c>
      <c r="K848" s="3" t="s">
        <v>79</v>
      </c>
      <c r="O848"/>
      <c r="P848"/>
    </row>
    <row r="849" spans="1:16" x14ac:dyDescent="0.35">
      <c r="A849" s="3" t="s">
        <v>2160</v>
      </c>
      <c r="B849" s="3" t="s">
        <v>2160</v>
      </c>
      <c r="C849" s="3" t="s">
        <v>2161</v>
      </c>
      <c r="D849" s="3" t="s">
        <v>1230</v>
      </c>
      <c r="E849" s="3" t="s">
        <v>1231</v>
      </c>
      <c r="F849" s="3" t="s">
        <v>164</v>
      </c>
      <c r="G849" s="3" t="s">
        <v>163</v>
      </c>
      <c r="H849" s="3" t="s">
        <v>477</v>
      </c>
      <c r="I849" s="3" t="s">
        <v>79</v>
      </c>
      <c r="J849" s="3" t="s">
        <v>78</v>
      </c>
      <c r="K849" s="3" t="s">
        <v>79</v>
      </c>
      <c r="O849"/>
      <c r="P849"/>
    </row>
    <row r="850" spans="1:16" x14ac:dyDescent="0.35">
      <c r="A850" s="3" t="s">
        <v>2162</v>
      </c>
      <c r="B850" s="3" t="s">
        <v>2162</v>
      </c>
      <c r="C850" s="3" t="s">
        <v>2163</v>
      </c>
      <c r="D850" s="3" t="s">
        <v>1805</v>
      </c>
      <c r="E850" s="3" t="s">
        <v>1806</v>
      </c>
      <c r="F850" s="3" t="s">
        <v>164</v>
      </c>
      <c r="G850" s="3" t="s">
        <v>163</v>
      </c>
      <c r="H850" s="3" t="s">
        <v>477</v>
      </c>
      <c r="I850" s="3" t="s">
        <v>79</v>
      </c>
      <c r="J850" s="3" t="s">
        <v>78</v>
      </c>
      <c r="K850" s="3" t="s">
        <v>79</v>
      </c>
      <c r="O850"/>
      <c r="P850"/>
    </row>
    <row r="851" spans="1:16" x14ac:dyDescent="0.35">
      <c r="A851" s="3" t="s">
        <v>2164</v>
      </c>
      <c r="B851" s="3" t="s">
        <v>2164</v>
      </c>
      <c r="C851" s="3" t="s">
        <v>2165</v>
      </c>
      <c r="D851" s="3" t="s">
        <v>1877</v>
      </c>
      <c r="E851" s="3" t="s">
        <v>1878</v>
      </c>
      <c r="F851" s="3" t="s">
        <v>164</v>
      </c>
      <c r="G851" s="3" t="s">
        <v>163</v>
      </c>
      <c r="H851" s="3" t="s">
        <v>477</v>
      </c>
      <c r="I851" s="3" t="s">
        <v>79</v>
      </c>
      <c r="J851" s="3" t="s">
        <v>78</v>
      </c>
      <c r="K851" s="3" t="s">
        <v>79</v>
      </c>
      <c r="O851"/>
      <c r="P851"/>
    </row>
    <row r="852" spans="1:16" x14ac:dyDescent="0.35">
      <c r="A852" s="3" t="s">
        <v>2166</v>
      </c>
      <c r="B852" s="3" t="s">
        <v>2166</v>
      </c>
      <c r="C852" s="3" t="s">
        <v>2167</v>
      </c>
      <c r="D852" s="3" t="s">
        <v>1919</v>
      </c>
      <c r="E852" s="3" t="s">
        <v>1920</v>
      </c>
      <c r="F852" s="3" t="s">
        <v>164</v>
      </c>
      <c r="G852" s="3" t="s">
        <v>163</v>
      </c>
      <c r="H852" s="3" t="s">
        <v>477</v>
      </c>
      <c r="I852" s="3" t="s">
        <v>79</v>
      </c>
      <c r="J852" s="3" t="s">
        <v>78</v>
      </c>
      <c r="K852" s="3" t="s">
        <v>79</v>
      </c>
      <c r="O852"/>
      <c r="P852"/>
    </row>
    <row r="853" spans="1:16" x14ac:dyDescent="0.35">
      <c r="A853" s="3" t="s">
        <v>2168</v>
      </c>
      <c r="B853" s="3" t="s">
        <v>2168</v>
      </c>
      <c r="C853" s="3" t="s">
        <v>2169</v>
      </c>
      <c r="D853" s="3" t="s">
        <v>1805</v>
      </c>
      <c r="E853" s="3" t="s">
        <v>1806</v>
      </c>
      <c r="F853" s="3" t="s">
        <v>164</v>
      </c>
      <c r="G853" s="3" t="s">
        <v>163</v>
      </c>
      <c r="H853" s="3" t="s">
        <v>477</v>
      </c>
      <c r="I853" s="3" t="s">
        <v>79</v>
      </c>
      <c r="J853" s="3" t="s">
        <v>78</v>
      </c>
      <c r="K853" s="3" t="s">
        <v>79</v>
      </c>
      <c r="O853"/>
      <c r="P853"/>
    </row>
    <row r="854" spans="1:16" x14ac:dyDescent="0.35">
      <c r="A854" s="3" t="s">
        <v>2170</v>
      </c>
      <c r="B854" s="3" t="s">
        <v>2170</v>
      </c>
      <c r="C854" s="3" t="s">
        <v>2171</v>
      </c>
      <c r="D854" s="3" t="s">
        <v>1795</v>
      </c>
      <c r="E854" s="3" t="s">
        <v>1796</v>
      </c>
      <c r="F854" s="3" t="s">
        <v>164</v>
      </c>
      <c r="G854" s="3" t="s">
        <v>163</v>
      </c>
      <c r="H854" s="3" t="s">
        <v>477</v>
      </c>
      <c r="I854" s="3" t="s">
        <v>79</v>
      </c>
      <c r="J854" s="3" t="s">
        <v>78</v>
      </c>
      <c r="K854" s="3" t="s">
        <v>79</v>
      </c>
      <c r="O854"/>
      <c r="P854"/>
    </row>
    <row r="855" spans="1:16" x14ac:dyDescent="0.35">
      <c r="A855" s="3" t="s">
        <v>2172</v>
      </c>
      <c r="B855" s="3" t="s">
        <v>2172</v>
      </c>
      <c r="C855" s="3" t="s">
        <v>2173</v>
      </c>
      <c r="D855" s="3" t="s">
        <v>750</v>
      </c>
      <c r="E855" s="3" t="s">
        <v>1885</v>
      </c>
      <c r="F855" s="3" t="s">
        <v>164</v>
      </c>
      <c r="G855" s="3" t="s">
        <v>163</v>
      </c>
      <c r="H855" s="3" t="s">
        <v>477</v>
      </c>
      <c r="I855" s="3" t="s">
        <v>79</v>
      </c>
      <c r="J855" s="3" t="s">
        <v>78</v>
      </c>
      <c r="K855" s="3" t="s">
        <v>79</v>
      </c>
      <c r="O855"/>
      <c r="P855"/>
    </row>
    <row r="856" spans="1:16" x14ac:dyDescent="0.35">
      <c r="A856" s="3" t="s">
        <v>2174</v>
      </c>
      <c r="B856" s="3" t="s">
        <v>2174</v>
      </c>
      <c r="C856" s="3" t="s">
        <v>2175</v>
      </c>
      <c r="D856" s="3" t="s">
        <v>14</v>
      </c>
      <c r="E856" s="3" t="s">
        <v>14</v>
      </c>
      <c r="F856" s="3" t="s">
        <v>164</v>
      </c>
      <c r="G856" s="3" t="s">
        <v>163</v>
      </c>
      <c r="H856" s="3" t="s">
        <v>477</v>
      </c>
      <c r="I856" s="3" t="s">
        <v>79</v>
      </c>
      <c r="J856" s="3" t="s">
        <v>78</v>
      </c>
      <c r="K856" s="3" t="s">
        <v>79</v>
      </c>
      <c r="O856"/>
      <c r="P856"/>
    </row>
    <row r="857" spans="1:16" x14ac:dyDescent="0.35">
      <c r="A857" s="3" t="s">
        <v>2176</v>
      </c>
      <c r="B857" s="3" t="s">
        <v>2176</v>
      </c>
      <c r="C857" s="3" t="s">
        <v>2177</v>
      </c>
      <c r="D857" s="3" t="s">
        <v>1805</v>
      </c>
      <c r="E857" s="3" t="s">
        <v>1806</v>
      </c>
      <c r="F857" s="3" t="s">
        <v>164</v>
      </c>
      <c r="G857" s="3" t="s">
        <v>163</v>
      </c>
      <c r="H857" s="3" t="s">
        <v>477</v>
      </c>
      <c r="I857" s="3" t="s">
        <v>79</v>
      </c>
      <c r="J857" s="3" t="s">
        <v>78</v>
      </c>
      <c r="K857" s="3" t="s">
        <v>79</v>
      </c>
      <c r="O857"/>
      <c r="P857"/>
    </row>
    <row r="858" spans="1:16" x14ac:dyDescent="0.35">
      <c r="A858" s="3" t="s">
        <v>2178</v>
      </c>
      <c r="B858" s="3" t="s">
        <v>2178</v>
      </c>
      <c r="C858" s="3" t="s">
        <v>2179</v>
      </c>
      <c r="D858" s="3" t="s">
        <v>1877</v>
      </c>
      <c r="E858" s="3" t="s">
        <v>1878</v>
      </c>
      <c r="F858" s="3" t="s">
        <v>164</v>
      </c>
      <c r="G858" s="3" t="s">
        <v>163</v>
      </c>
      <c r="H858" s="3" t="s">
        <v>477</v>
      </c>
      <c r="I858" s="3" t="s">
        <v>79</v>
      </c>
      <c r="J858" s="3" t="s">
        <v>78</v>
      </c>
      <c r="K858" s="3" t="s">
        <v>79</v>
      </c>
      <c r="O858"/>
      <c r="P858"/>
    </row>
    <row r="859" spans="1:16" x14ac:dyDescent="0.35">
      <c r="A859" s="3" t="s">
        <v>2180</v>
      </c>
      <c r="B859" s="3" t="s">
        <v>2180</v>
      </c>
      <c r="C859" s="3" t="s">
        <v>2181</v>
      </c>
      <c r="D859" s="3" t="s">
        <v>628</v>
      </c>
      <c r="E859" s="3" t="s">
        <v>1872</v>
      </c>
      <c r="F859" s="3" t="s">
        <v>164</v>
      </c>
      <c r="G859" s="3" t="s">
        <v>163</v>
      </c>
      <c r="H859" s="3" t="s">
        <v>477</v>
      </c>
      <c r="I859" s="3" t="s">
        <v>79</v>
      </c>
      <c r="J859" s="3" t="s">
        <v>78</v>
      </c>
      <c r="K859" s="3" t="s">
        <v>79</v>
      </c>
      <c r="O859"/>
      <c r="P859"/>
    </row>
    <row r="860" spans="1:16" x14ac:dyDescent="0.35">
      <c r="A860" s="3" t="s">
        <v>2182</v>
      </c>
      <c r="B860" s="3" t="s">
        <v>2182</v>
      </c>
      <c r="C860" s="3" t="s">
        <v>710</v>
      </c>
      <c r="D860" s="3" t="s">
        <v>1230</v>
      </c>
      <c r="E860" s="3" t="s">
        <v>1231</v>
      </c>
      <c r="F860" s="3" t="s">
        <v>164</v>
      </c>
      <c r="G860" s="3" t="s">
        <v>163</v>
      </c>
      <c r="H860" s="3" t="s">
        <v>477</v>
      </c>
      <c r="I860" s="3" t="s">
        <v>79</v>
      </c>
      <c r="J860" s="3" t="s">
        <v>78</v>
      </c>
      <c r="K860" s="3" t="s">
        <v>79</v>
      </c>
      <c r="O860"/>
      <c r="P860"/>
    </row>
    <row r="861" spans="1:16" x14ac:dyDescent="0.35">
      <c r="A861" s="3" t="s">
        <v>2183</v>
      </c>
      <c r="B861" s="3" t="s">
        <v>2183</v>
      </c>
      <c r="C861" s="3" t="s">
        <v>2184</v>
      </c>
      <c r="D861" s="3" t="s">
        <v>1795</v>
      </c>
      <c r="E861" s="3" t="s">
        <v>1796</v>
      </c>
      <c r="F861" s="3" t="s">
        <v>164</v>
      </c>
      <c r="G861" s="3" t="s">
        <v>163</v>
      </c>
      <c r="H861" s="3" t="s">
        <v>477</v>
      </c>
      <c r="I861" s="3" t="s">
        <v>79</v>
      </c>
      <c r="J861" s="3" t="s">
        <v>78</v>
      </c>
      <c r="K861" s="3" t="s">
        <v>79</v>
      </c>
      <c r="O861"/>
      <c r="P861"/>
    </row>
    <row r="862" spans="1:16" x14ac:dyDescent="0.35">
      <c r="A862" s="3" t="s">
        <v>2185</v>
      </c>
      <c r="B862" s="3" t="s">
        <v>2185</v>
      </c>
      <c r="C862" s="3" t="s">
        <v>2186</v>
      </c>
      <c r="D862" s="3" t="s">
        <v>684</v>
      </c>
      <c r="E862" s="3" t="s">
        <v>685</v>
      </c>
      <c r="F862" s="3" t="s">
        <v>164</v>
      </c>
      <c r="G862" s="3" t="s">
        <v>163</v>
      </c>
      <c r="H862" s="3" t="s">
        <v>477</v>
      </c>
      <c r="I862" s="3" t="s">
        <v>79</v>
      </c>
      <c r="J862" s="3" t="s">
        <v>78</v>
      </c>
      <c r="K862" s="3" t="s">
        <v>79</v>
      </c>
      <c r="O862"/>
      <c r="P862"/>
    </row>
    <row r="863" spans="1:16" x14ac:dyDescent="0.35">
      <c r="A863" s="3" t="s">
        <v>2187</v>
      </c>
      <c r="B863" s="3" t="s">
        <v>2187</v>
      </c>
      <c r="C863" s="3" t="s">
        <v>2188</v>
      </c>
      <c r="D863" s="3" t="s">
        <v>624</v>
      </c>
      <c r="E863" s="3" t="s">
        <v>1853</v>
      </c>
      <c r="F863" s="3" t="s">
        <v>164</v>
      </c>
      <c r="G863" s="3" t="s">
        <v>163</v>
      </c>
      <c r="H863" s="3" t="s">
        <v>477</v>
      </c>
      <c r="I863" s="3" t="s">
        <v>79</v>
      </c>
      <c r="J863" s="3" t="s">
        <v>78</v>
      </c>
      <c r="K863" s="3" t="s">
        <v>79</v>
      </c>
      <c r="O863"/>
      <c r="P863"/>
    </row>
    <row r="864" spans="1:16" x14ac:dyDescent="0.35">
      <c r="A864" s="3" t="s">
        <v>2189</v>
      </c>
      <c r="B864" s="3" t="s">
        <v>2189</v>
      </c>
      <c r="C864" s="3" t="s">
        <v>2190</v>
      </c>
      <c r="D864" s="3" t="s">
        <v>628</v>
      </c>
      <c r="E864" s="3" t="s">
        <v>1872</v>
      </c>
      <c r="F864" s="3" t="s">
        <v>164</v>
      </c>
      <c r="G864" s="3" t="s">
        <v>163</v>
      </c>
      <c r="H864" s="3" t="s">
        <v>477</v>
      </c>
      <c r="I864" s="3" t="s">
        <v>79</v>
      </c>
      <c r="J864" s="3" t="s">
        <v>78</v>
      </c>
      <c r="K864" s="3" t="s">
        <v>79</v>
      </c>
      <c r="O864"/>
      <c r="P864"/>
    </row>
    <row r="865" spans="1:16" x14ac:dyDescent="0.35">
      <c r="A865" s="3" t="s">
        <v>2191</v>
      </c>
      <c r="B865" s="3" t="s">
        <v>2191</v>
      </c>
      <c r="C865" s="3" t="s">
        <v>2192</v>
      </c>
      <c r="D865" s="3" t="s">
        <v>628</v>
      </c>
      <c r="E865" s="3" t="s">
        <v>1872</v>
      </c>
      <c r="F865" s="3" t="s">
        <v>164</v>
      </c>
      <c r="G865" s="3" t="s">
        <v>163</v>
      </c>
      <c r="H865" s="3" t="s">
        <v>477</v>
      </c>
      <c r="I865" s="3" t="s">
        <v>79</v>
      </c>
      <c r="J865" s="3" t="s">
        <v>78</v>
      </c>
      <c r="K865" s="3" t="s">
        <v>79</v>
      </c>
      <c r="O865"/>
      <c r="P865"/>
    </row>
    <row r="866" spans="1:16" x14ac:dyDescent="0.35">
      <c r="A866" s="3" t="s">
        <v>2193</v>
      </c>
      <c r="B866" s="3" t="s">
        <v>2193</v>
      </c>
      <c r="C866" s="3" t="s">
        <v>2194</v>
      </c>
      <c r="D866" s="3" t="s">
        <v>1791</v>
      </c>
      <c r="E866" s="3" t="s">
        <v>1792</v>
      </c>
      <c r="F866" s="3" t="s">
        <v>164</v>
      </c>
      <c r="G866" s="3" t="s">
        <v>163</v>
      </c>
      <c r="H866" s="3" t="s">
        <v>477</v>
      </c>
      <c r="I866" s="3" t="s">
        <v>79</v>
      </c>
      <c r="J866" s="3" t="s">
        <v>78</v>
      </c>
      <c r="K866" s="3" t="s">
        <v>79</v>
      </c>
      <c r="O866"/>
      <c r="P866"/>
    </row>
    <row r="867" spans="1:16" x14ac:dyDescent="0.35">
      <c r="A867" s="3" t="s">
        <v>2195</v>
      </c>
      <c r="B867" s="3" t="s">
        <v>2195</v>
      </c>
      <c r="C867" s="3" t="s">
        <v>2196</v>
      </c>
      <c r="D867" s="3" t="s">
        <v>1805</v>
      </c>
      <c r="E867" s="3" t="s">
        <v>1806</v>
      </c>
      <c r="F867" s="3" t="s">
        <v>164</v>
      </c>
      <c r="G867" s="3" t="s">
        <v>163</v>
      </c>
      <c r="H867" s="3" t="s">
        <v>477</v>
      </c>
      <c r="I867" s="3" t="s">
        <v>79</v>
      </c>
      <c r="J867" s="3" t="s">
        <v>78</v>
      </c>
      <c r="K867" s="3" t="s">
        <v>79</v>
      </c>
      <c r="O867"/>
      <c r="P867"/>
    </row>
    <row r="868" spans="1:16" x14ac:dyDescent="0.35">
      <c r="A868" s="3" t="s">
        <v>2197</v>
      </c>
      <c r="B868" s="3" t="s">
        <v>2197</v>
      </c>
      <c r="C868" s="3" t="s">
        <v>2198</v>
      </c>
      <c r="D868" s="3" t="s">
        <v>624</v>
      </c>
      <c r="E868" s="3" t="s">
        <v>1853</v>
      </c>
      <c r="F868" s="3" t="s">
        <v>164</v>
      </c>
      <c r="G868" s="3" t="s">
        <v>163</v>
      </c>
      <c r="H868" s="3" t="s">
        <v>477</v>
      </c>
      <c r="I868" s="3" t="s">
        <v>79</v>
      </c>
      <c r="J868" s="3" t="s">
        <v>78</v>
      </c>
      <c r="K868" s="3" t="s">
        <v>79</v>
      </c>
      <c r="O868"/>
      <c r="P868"/>
    </row>
    <row r="869" spans="1:16" x14ac:dyDescent="0.35">
      <c r="A869" s="3" t="s">
        <v>2199</v>
      </c>
      <c r="B869" s="3" t="s">
        <v>2199</v>
      </c>
      <c r="C869" s="3" t="s">
        <v>2200</v>
      </c>
      <c r="D869" s="3" t="s">
        <v>1805</v>
      </c>
      <c r="E869" s="3" t="s">
        <v>1806</v>
      </c>
      <c r="F869" s="3" t="s">
        <v>164</v>
      </c>
      <c r="G869" s="3" t="s">
        <v>163</v>
      </c>
      <c r="H869" s="3" t="s">
        <v>477</v>
      </c>
      <c r="I869" s="3" t="s">
        <v>79</v>
      </c>
      <c r="J869" s="3" t="s">
        <v>78</v>
      </c>
      <c r="K869" s="3" t="s">
        <v>79</v>
      </c>
      <c r="O869"/>
      <c r="P869"/>
    </row>
    <row r="870" spans="1:16" x14ac:dyDescent="0.35">
      <c r="A870" s="3" t="s">
        <v>2201</v>
      </c>
      <c r="B870" s="3" t="s">
        <v>2201</v>
      </c>
      <c r="C870" s="3" t="s">
        <v>2202</v>
      </c>
      <c r="D870" s="3" t="s">
        <v>750</v>
      </c>
      <c r="E870" s="3" t="s">
        <v>1885</v>
      </c>
      <c r="F870" s="3" t="s">
        <v>164</v>
      </c>
      <c r="G870" s="3" t="s">
        <v>163</v>
      </c>
      <c r="H870" s="3" t="s">
        <v>477</v>
      </c>
      <c r="I870" s="3" t="s">
        <v>79</v>
      </c>
      <c r="J870" s="3" t="s">
        <v>78</v>
      </c>
      <c r="K870" s="3" t="s">
        <v>79</v>
      </c>
      <c r="O870"/>
      <c r="P870"/>
    </row>
    <row r="871" spans="1:16" x14ac:dyDescent="0.35">
      <c r="A871" s="3" t="s">
        <v>2203</v>
      </c>
      <c r="B871" s="3" t="s">
        <v>2203</v>
      </c>
      <c r="C871" s="3" t="s">
        <v>2204</v>
      </c>
      <c r="D871" s="3" t="s">
        <v>684</v>
      </c>
      <c r="E871" s="3" t="s">
        <v>685</v>
      </c>
      <c r="F871" s="3" t="s">
        <v>164</v>
      </c>
      <c r="G871" s="3" t="s">
        <v>163</v>
      </c>
      <c r="H871" s="3" t="s">
        <v>477</v>
      </c>
      <c r="I871" s="3" t="s">
        <v>79</v>
      </c>
      <c r="J871" s="3" t="s">
        <v>78</v>
      </c>
      <c r="K871" s="3" t="s">
        <v>79</v>
      </c>
      <c r="O871"/>
      <c r="P871"/>
    </row>
    <row r="872" spans="1:16" x14ac:dyDescent="0.35">
      <c r="A872" s="3" t="s">
        <v>2205</v>
      </c>
      <c r="B872" s="3" t="s">
        <v>2205</v>
      </c>
      <c r="C872" s="3" t="s">
        <v>2206</v>
      </c>
      <c r="D872" s="3" t="s">
        <v>1805</v>
      </c>
      <c r="E872" s="3" t="s">
        <v>1806</v>
      </c>
      <c r="F872" s="3" t="s">
        <v>164</v>
      </c>
      <c r="G872" s="3" t="s">
        <v>163</v>
      </c>
      <c r="H872" s="3" t="s">
        <v>477</v>
      </c>
      <c r="I872" s="3" t="s">
        <v>79</v>
      </c>
      <c r="J872" s="3" t="s">
        <v>78</v>
      </c>
      <c r="K872" s="3" t="s">
        <v>79</v>
      </c>
      <c r="O872"/>
      <c r="P872"/>
    </row>
    <row r="873" spans="1:16" x14ac:dyDescent="0.35">
      <c r="A873" s="3" t="s">
        <v>2207</v>
      </c>
      <c r="B873" s="3" t="s">
        <v>2207</v>
      </c>
      <c r="C873" s="3" t="s">
        <v>2208</v>
      </c>
      <c r="D873" s="3" t="s">
        <v>1919</v>
      </c>
      <c r="E873" s="3" t="s">
        <v>1920</v>
      </c>
      <c r="F873" s="3" t="s">
        <v>164</v>
      </c>
      <c r="G873" s="3" t="s">
        <v>163</v>
      </c>
      <c r="H873" s="3" t="s">
        <v>477</v>
      </c>
      <c r="I873" s="3" t="s">
        <v>79</v>
      </c>
      <c r="J873" s="3" t="s">
        <v>78</v>
      </c>
      <c r="K873" s="3" t="s">
        <v>79</v>
      </c>
      <c r="O873"/>
      <c r="P873"/>
    </row>
    <row r="874" spans="1:16" x14ac:dyDescent="0.35">
      <c r="A874" s="3" t="s">
        <v>2209</v>
      </c>
      <c r="B874" s="3" t="s">
        <v>2209</v>
      </c>
      <c r="C874" s="3" t="s">
        <v>2210</v>
      </c>
      <c r="D874" s="3" t="s">
        <v>624</v>
      </c>
      <c r="E874" s="3" t="s">
        <v>1853</v>
      </c>
      <c r="F874" s="3" t="s">
        <v>164</v>
      </c>
      <c r="G874" s="3" t="s">
        <v>163</v>
      </c>
      <c r="H874" s="3" t="s">
        <v>477</v>
      </c>
      <c r="I874" s="3" t="s">
        <v>79</v>
      </c>
      <c r="J874" s="3" t="s">
        <v>78</v>
      </c>
      <c r="K874" s="3" t="s">
        <v>79</v>
      </c>
      <c r="O874"/>
      <c r="P874"/>
    </row>
    <row r="875" spans="1:16" x14ac:dyDescent="0.35">
      <c r="A875" s="3" t="s">
        <v>2211</v>
      </c>
      <c r="B875" s="3" t="s">
        <v>2211</v>
      </c>
      <c r="C875" s="3" t="s">
        <v>2212</v>
      </c>
      <c r="D875" s="3" t="s">
        <v>1919</v>
      </c>
      <c r="E875" s="3" t="s">
        <v>1920</v>
      </c>
      <c r="F875" s="3" t="s">
        <v>164</v>
      </c>
      <c r="G875" s="3" t="s">
        <v>163</v>
      </c>
      <c r="H875" s="3" t="s">
        <v>477</v>
      </c>
      <c r="I875" s="3" t="s">
        <v>79</v>
      </c>
      <c r="J875" s="3" t="s">
        <v>78</v>
      </c>
      <c r="K875" s="3" t="s">
        <v>79</v>
      </c>
      <c r="O875"/>
      <c r="P875"/>
    </row>
    <row r="876" spans="1:16" x14ac:dyDescent="0.35">
      <c r="A876" s="3" t="s">
        <v>2213</v>
      </c>
      <c r="B876" s="3" t="s">
        <v>2213</v>
      </c>
      <c r="C876" s="3" t="s">
        <v>2214</v>
      </c>
      <c r="D876" s="3" t="s">
        <v>684</v>
      </c>
      <c r="E876" s="3" t="s">
        <v>685</v>
      </c>
      <c r="F876" s="3" t="s">
        <v>164</v>
      </c>
      <c r="G876" s="3" t="s">
        <v>163</v>
      </c>
      <c r="H876" s="3" t="s">
        <v>477</v>
      </c>
      <c r="I876" s="3" t="s">
        <v>79</v>
      </c>
      <c r="J876" s="3" t="s">
        <v>78</v>
      </c>
      <c r="K876" s="3" t="s">
        <v>79</v>
      </c>
      <c r="O876"/>
      <c r="P876"/>
    </row>
    <row r="877" spans="1:16" x14ac:dyDescent="0.35">
      <c r="A877" s="3" t="s">
        <v>2215</v>
      </c>
      <c r="B877" s="3" t="s">
        <v>2215</v>
      </c>
      <c r="C877" s="3" t="s">
        <v>2216</v>
      </c>
      <c r="D877" s="3" t="s">
        <v>628</v>
      </c>
      <c r="E877" s="3" t="s">
        <v>1872</v>
      </c>
      <c r="F877" s="3" t="s">
        <v>164</v>
      </c>
      <c r="G877" s="3" t="s">
        <v>163</v>
      </c>
      <c r="H877" s="3" t="s">
        <v>477</v>
      </c>
      <c r="I877" s="3" t="s">
        <v>79</v>
      </c>
      <c r="J877" s="3" t="s">
        <v>78</v>
      </c>
      <c r="K877" s="3" t="s">
        <v>79</v>
      </c>
      <c r="O877"/>
      <c r="P877"/>
    </row>
    <row r="878" spans="1:16" x14ac:dyDescent="0.35">
      <c r="A878" s="3" t="s">
        <v>2217</v>
      </c>
      <c r="B878" s="3" t="s">
        <v>2217</v>
      </c>
      <c r="C878" s="3" t="s">
        <v>2218</v>
      </c>
      <c r="D878" s="3" t="s">
        <v>624</v>
      </c>
      <c r="E878" s="3" t="s">
        <v>1853</v>
      </c>
      <c r="F878" s="3" t="s">
        <v>164</v>
      </c>
      <c r="G878" s="3" t="s">
        <v>163</v>
      </c>
      <c r="H878" s="3" t="s">
        <v>477</v>
      </c>
      <c r="I878" s="3" t="s">
        <v>79</v>
      </c>
      <c r="J878" s="3" t="s">
        <v>78</v>
      </c>
      <c r="K878" s="3" t="s">
        <v>79</v>
      </c>
      <c r="O878"/>
      <c r="P878"/>
    </row>
    <row r="879" spans="1:16" x14ac:dyDescent="0.35">
      <c r="A879" s="3" t="s">
        <v>2219</v>
      </c>
      <c r="B879" s="3" t="s">
        <v>2219</v>
      </c>
      <c r="C879" s="3" t="s">
        <v>2220</v>
      </c>
      <c r="D879" s="3" t="s">
        <v>1801</v>
      </c>
      <c r="E879" s="3" t="s">
        <v>1802</v>
      </c>
      <c r="F879" s="3" t="s">
        <v>164</v>
      </c>
      <c r="G879" s="3" t="s">
        <v>163</v>
      </c>
      <c r="H879" s="3" t="s">
        <v>477</v>
      </c>
      <c r="I879" s="3" t="s">
        <v>79</v>
      </c>
      <c r="J879" s="3" t="s">
        <v>78</v>
      </c>
      <c r="K879" s="3" t="s">
        <v>79</v>
      </c>
      <c r="O879"/>
      <c r="P879"/>
    </row>
    <row r="880" spans="1:16" x14ac:dyDescent="0.35">
      <c r="A880" s="3" t="s">
        <v>2221</v>
      </c>
      <c r="B880" s="3" t="s">
        <v>2221</v>
      </c>
      <c r="C880" s="3" t="s">
        <v>2222</v>
      </c>
      <c r="D880" s="3" t="s">
        <v>1795</v>
      </c>
      <c r="E880" s="3" t="s">
        <v>1796</v>
      </c>
      <c r="F880" s="3" t="s">
        <v>164</v>
      </c>
      <c r="G880" s="3" t="s">
        <v>163</v>
      </c>
      <c r="H880" s="3" t="s">
        <v>477</v>
      </c>
      <c r="I880" s="3" t="s">
        <v>79</v>
      </c>
      <c r="J880" s="3" t="s">
        <v>78</v>
      </c>
      <c r="K880" s="3" t="s">
        <v>79</v>
      </c>
      <c r="O880"/>
      <c r="P880"/>
    </row>
    <row r="881" spans="1:16" x14ac:dyDescent="0.35">
      <c r="A881" s="3" t="s">
        <v>2223</v>
      </c>
      <c r="B881" s="3" t="s">
        <v>2223</v>
      </c>
      <c r="C881" s="3" t="s">
        <v>2224</v>
      </c>
      <c r="D881" s="3" t="s">
        <v>684</v>
      </c>
      <c r="E881" s="3" t="s">
        <v>685</v>
      </c>
      <c r="F881" s="3" t="s">
        <v>164</v>
      </c>
      <c r="G881" s="3" t="s">
        <v>163</v>
      </c>
      <c r="H881" s="3" t="s">
        <v>477</v>
      </c>
      <c r="I881" s="3" t="s">
        <v>79</v>
      </c>
      <c r="J881" s="3" t="s">
        <v>78</v>
      </c>
      <c r="K881" s="3" t="s">
        <v>79</v>
      </c>
      <c r="O881"/>
      <c r="P881"/>
    </row>
    <row r="882" spans="1:16" x14ac:dyDescent="0.35">
      <c r="A882" s="3" t="s">
        <v>2225</v>
      </c>
      <c r="B882" s="3" t="s">
        <v>2225</v>
      </c>
      <c r="C882" s="3" t="s">
        <v>2226</v>
      </c>
      <c r="D882" s="3" t="s">
        <v>1801</v>
      </c>
      <c r="E882" s="3" t="s">
        <v>1802</v>
      </c>
      <c r="F882" s="3" t="s">
        <v>164</v>
      </c>
      <c r="G882" s="3" t="s">
        <v>163</v>
      </c>
      <c r="H882" s="3" t="s">
        <v>477</v>
      </c>
      <c r="I882" s="3" t="s">
        <v>79</v>
      </c>
      <c r="J882" s="3" t="s">
        <v>78</v>
      </c>
      <c r="K882" s="3" t="s">
        <v>79</v>
      </c>
      <c r="O882"/>
      <c r="P882"/>
    </row>
    <row r="883" spans="1:16" x14ac:dyDescent="0.35">
      <c r="A883" s="3" t="s">
        <v>2227</v>
      </c>
      <c r="B883" s="3" t="s">
        <v>2227</v>
      </c>
      <c r="C883" s="3" t="s">
        <v>2228</v>
      </c>
      <c r="D883" s="3" t="s">
        <v>624</v>
      </c>
      <c r="E883" s="3" t="s">
        <v>1853</v>
      </c>
      <c r="F883" s="3" t="s">
        <v>164</v>
      </c>
      <c r="G883" s="3" t="s">
        <v>163</v>
      </c>
      <c r="H883" s="3" t="s">
        <v>477</v>
      </c>
      <c r="I883" s="3" t="s">
        <v>79</v>
      </c>
      <c r="J883" s="3" t="s">
        <v>78</v>
      </c>
      <c r="K883" s="3" t="s">
        <v>79</v>
      </c>
      <c r="O883"/>
      <c r="P883"/>
    </row>
    <row r="884" spans="1:16" x14ac:dyDescent="0.35">
      <c r="A884" s="3" t="s">
        <v>2229</v>
      </c>
      <c r="B884" s="3" t="s">
        <v>2229</v>
      </c>
      <c r="C884" s="3" t="s">
        <v>2230</v>
      </c>
      <c r="D884" s="3" t="s">
        <v>1791</v>
      </c>
      <c r="E884" s="3" t="s">
        <v>1792</v>
      </c>
      <c r="F884" s="3" t="s">
        <v>164</v>
      </c>
      <c r="G884" s="3" t="s">
        <v>163</v>
      </c>
      <c r="H884" s="3" t="s">
        <v>477</v>
      </c>
      <c r="I884" s="3" t="s">
        <v>79</v>
      </c>
      <c r="J884" s="3" t="s">
        <v>78</v>
      </c>
      <c r="K884" s="3" t="s">
        <v>79</v>
      </c>
      <c r="O884"/>
      <c r="P884"/>
    </row>
    <row r="885" spans="1:16" x14ac:dyDescent="0.35">
      <c r="A885" s="3" t="s">
        <v>2231</v>
      </c>
      <c r="B885" s="3" t="s">
        <v>2231</v>
      </c>
      <c r="C885" s="3" t="s">
        <v>2232</v>
      </c>
      <c r="D885" s="3" t="s">
        <v>1801</v>
      </c>
      <c r="E885" s="3" t="s">
        <v>1802</v>
      </c>
      <c r="F885" s="3" t="s">
        <v>164</v>
      </c>
      <c r="G885" s="3" t="s">
        <v>163</v>
      </c>
      <c r="H885" s="3" t="s">
        <v>477</v>
      </c>
      <c r="I885" s="3" t="s">
        <v>79</v>
      </c>
      <c r="J885" s="3" t="s">
        <v>78</v>
      </c>
      <c r="K885" s="3" t="s">
        <v>79</v>
      </c>
      <c r="O885"/>
      <c r="P885"/>
    </row>
    <row r="886" spans="1:16" x14ac:dyDescent="0.35">
      <c r="A886" s="3" t="s">
        <v>2233</v>
      </c>
      <c r="B886" s="3" t="s">
        <v>2233</v>
      </c>
      <c r="C886" s="3" t="s">
        <v>2234</v>
      </c>
      <c r="D886" s="3" t="s">
        <v>1805</v>
      </c>
      <c r="E886" s="3" t="s">
        <v>1806</v>
      </c>
      <c r="F886" s="3" t="s">
        <v>164</v>
      </c>
      <c r="G886" s="3" t="s">
        <v>163</v>
      </c>
      <c r="H886" s="3" t="s">
        <v>477</v>
      </c>
      <c r="I886" s="3" t="s">
        <v>79</v>
      </c>
      <c r="J886" s="3" t="s">
        <v>78</v>
      </c>
      <c r="K886" s="3" t="s">
        <v>79</v>
      </c>
      <c r="O886"/>
      <c r="P886"/>
    </row>
    <row r="887" spans="1:16" x14ac:dyDescent="0.35">
      <c r="A887" s="3" t="s">
        <v>2235</v>
      </c>
      <c r="B887" s="3" t="s">
        <v>2235</v>
      </c>
      <c r="C887" s="3" t="s">
        <v>2236</v>
      </c>
      <c r="D887" s="3" t="s">
        <v>14</v>
      </c>
      <c r="E887" s="3" t="s">
        <v>14</v>
      </c>
      <c r="F887" s="3" t="s">
        <v>164</v>
      </c>
      <c r="G887" s="3" t="s">
        <v>163</v>
      </c>
      <c r="H887" s="3" t="s">
        <v>477</v>
      </c>
      <c r="I887" s="3" t="s">
        <v>79</v>
      </c>
      <c r="J887" s="3" t="s">
        <v>78</v>
      </c>
      <c r="K887" s="3" t="s">
        <v>79</v>
      </c>
      <c r="O887"/>
      <c r="P887"/>
    </row>
    <row r="888" spans="1:16" x14ac:dyDescent="0.35">
      <c r="A888" s="3" t="s">
        <v>1905</v>
      </c>
      <c r="B888" s="3" t="s">
        <v>1905</v>
      </c>
      <c r="C888" s="3" t="s">
        <v>1906</v>
      </c>
      <c r="D888" s="3" t="s">
        <v>1805</v>
      </c>
      <c r="E888" s="3" t="s">
        <v>1806</v>
      </c>
      <c r="F888" s="3" t="s">
        <v>164</v>
      </c>
      <c r="G888" s="3" t="s">
        <v>163</v>
      </c>
      <c r="H888" s="3" t="s">
        <v>477</v>
      </c>
      <c r="I888" s="3" t="s">
        <v>79</v>
      </c>
      <c r="J888" s="3" t="s">
        <v>78</v>
      </c>
      <c r="K888" s="3" t="s">
        <v>79</v>
      </c>
      <c r="O888"/>
      <c r="P888"/>
    </row>
    <row r="889" spans="1:16" x14ac:dyDescent="0.35">
      <c r="A889" s="3" t="s">
        <v>2237</v>
      </c>
      <c r="B889" s="3" t="s">
        <v>2237</v>
      </c>
      <c r="C889" s="3" t="s">
        <v>2238</v>
      </c>
      <c r="D889" s="3" t="s">
        <v>1791</v>
      </c>
      <c r="E889" s="3" t="s">
        <v>1792</v>
      </c>
      <c r="F889" s="3" t="s">
        <v>164</v>
      </c>
      <c r="G889" s="3" t="s">
        <v>163</v>
      </c>
      <c r="H889" s="3" t="s">
        <v>477</v>
      </c>
      <c r="I889" s="3" t="s">
        <v>79</v>
      </c>
      <c r="J889" s="3" t="s">
        <v>78</v>
      </c>
      <c r="K889" s="3" t="s">
        <v>79</v>
      </c>
      <c r="O889"/>
      <c r="P889"/>
    </row>
    <row r="890" spans="1:16" x14ac:dyDescent="0.35">
      <c r="A890" s="3" t="s">
        <v>2239</v>
      </c>
      <c r="B890" s="3" t="s">
        <v>2239</v>
      </c>
      <c r="C890" s="3" t="s">
        <v>2240</v>
      </c>
      <c r="D890" s="3" t="s">
        <v>1805</v>
      </c>
      <c r="E890" s="3" t="s">
        <v>1806</v>
      </c>
      <c r="F890" s="3" t="s">
        <v>164</v>
      </c>
      <c r="G890" s="3" t="s">
        <v>163</v>
      </c>
      <c r="H890" s="3" t="s">
        <v>477</v>
      </c>
      <c r="I890" s="3" t="s">
        <v>79</v>
      </c>
      <c r="J890" s="3" t="s">
        <v>78</v>
      </c>
      <c r="K890" s="3" t="s">
        <v>79</v>
      </c>
      <c r="O890"/>
      <c r="P890"/>
    </row>
    <row r="891" spans="1:16" x14ac:dyDescent="0.35">
      <c r="A891" s="3" t="s">
        <v>2241</v>
      </c>
      <c r="B891" s="3" t="s">
        <v>1905</v>
      </c>
      <c r="C891" s="3" t="s">
        <v>1906</v>
      </c>
      <c r="D891" s="3" t="s">
        <v>1805</v>
      </c>
      <c r="E891" s="3" t="s">
        <v>1806</v>
      </c>
      <c r="F891" s="3" t="s">
        <v>164</v>
      </c>
      <c r="G891" s="3" t="s">
        <v>163</v>
      </c>
      <c r="H891" s="3" t="s">
        <v>477</v>
      </c>
      <c r="I891" s="3" t="s">
        <v>79</v>
      </c>
      <c r="J891" s="3" t="s">
        <v>78</v>
      </c>
      <c r="K891" s="3" t="s">
        <v>79</v>
      </c>
      <c r="O891"/>
      <c r="P891"/>
    </row>
    <row r="892" spans="1:16" x14ac:dyDescent="0.35">
      <c r="A892" s="3" t="s">
        <v>2242</v>
      </c>
      <c r="B892" s="3" t="s">
        <v>2242</v>
      </c>
      <c r="C892" s="3" t="s">
        <v>2243</v>
      </c>
      <c r="D892" s="3" t="s">
        <v>684</v>
      </c>
      <c r="E892" s="3" t="s">
        <v>685</v>
      </c>
      <c r="F892" s="3" t="s">
        <v>164</v>
      </c>
      <c r="G892" s="3" t="s">
        <v>163</v>
      </c>
      <c r="H892" s="3" t="s">
        <v>477</v>
      </c>
      <c r="I892" s="3" t="s">
        <v>79</v>
      </c>
      <c r="J892" s="3" t="s">
        <v>78</v>
      </c>
      <c r="K892" s="3" t="s">
        <v>79</v>
      </c>
      <c r="O892"/>
      <c r="P892"/>
    </row>
    <row r="893" spans="1:16" x14ac:dyDescent="0.35">
      <c r="A893" s="3" t="s">
        <v>2244</v>
      </c>
      <c r="B893" s="3" t="s">
        <v>2244</v>
      </c>
      <c r="C893" s="3" t="s">
        <v>2245</v>
      </c>
      <c r="D893" s="3" t="s">
        <v>1791</v>
      </c>
      <c r="E893" s="3" t="s">
        <v>1792</v>
      </c>
      <c r="F893" s="3" t="s">
        <v>164</v>
      </c>
      <c r="G893" s="3" t="s">
        <v>163</v>
      </c>
      <c r="H893" s="3" t="s">
        <v>477</v>
      </c>
      <c r="I893" s="3" t="s">
        <v>79</v>
      </c>
      <c r="J893" s="3" t="s">
        <v>78</v>
      </c>
      <c r="K893" s="3" t="s">
        <v>79</v>
      </c>
      <c r="O893"/>
      <c r="P893"/>
    </row>
    <row r="894" spans="1:16" x14ac:dyDescent="0.35">
      <c r="A894" s="3" t="s">
        <v>2246</v>
      </c>
      <c r="B894" s="3" t="s">
        <v>2088</v>
      </c>
      <c r="C894" s="3" t="s">
        <v>2089</v>
      </c>
      <c r="D894" s="3" t="s">
        <v>1791</v>
      </c>
      <c r="E894" s="3" t="s">
        <v>1792</v>
      </c>
      <c r="F894" s="3" t="s">
        <v>164</v>
      </c>
      <c r="G894" s="3" t="s">
        <v>163</v>
      </c>
      <c r="H894" s="3" t="s">
        <v>477</v>
      </c>
      <c r="I894" s="3" t="s">
        <v>79</v>
      </c>
      <c r="J894" s="3" t="s">
        <v>78</v>
      </c>
      <c r="K894" s="3" t="s">
        <v>79</v>
      </c>
      <c r="O894"/>
      <c r="P894"/>
    </row>
    <row r="895" spans="1:16" x14ac:dyDescent="0.35">
      <c r="A895" s="3" t="s">
        <v>2247</v>
      </c>
      <c r="B895" s="3" t="s">
        <v>2247</v>
      </c>
      <c r="C895" s="3" t="s">
        <v>2248</v>
      </c>
      <c r="D895" s="3" t="s">
        <v>624</v>
      </c>
      <c r="E895" s="3" t="s">
        <v>1853</v>
      </c>
      <c r="F895" s="3" t="s">
        <v>164</v>
      </c>
      <c r="G895" s="3" t="s">
        <v>163</v>
      </c>
      <c r="H895" s="3" t="s">
        <v>477</v>
      </c>
      <c r="I895" s="3" t="s">
        <v>79</v>
      </c>
      <c r="J895" s="3" t="s">
        <v>78</v>
      </c>
      <c r="K895" s="3" t="s">
        <v>79</v>
      </c>
      <c r="O895"/>
      <c r="P895"/>
    </row>
    <row r="896" spans="1:16" x14ac:dyDescent="0.35">
      <c r="A896" s="3" t="s">
        <v>2249</v>
      </c>
      <c r="B896" s="3" t="s">
        <v>2249</v>
      </c>
      <c r="C896" s="3" t="s">
        <v>2250</v>
      </c>
      <c r="D896" s="3" t="s">
        <v>624</v>
      </c>
      <c r="E896" s="3" t="s">
        <v>1853</v>
      </c>
      <c r="F896" s="3" t="s">
        <v>164</v>
      </c>
      <c r="G896" s="3" t="s">
        <v>163</v>
      </c>
      <c r="H896" s="3" t="s">
        <v>477</v>
      </c>
      <c r="I896" s="3" t="s">
        <v>79</v>
      </c>
      <c r="J896" s="3" t="s">
        <v>78</v>
      </c>
      <c r="K896" s="3" t="s">
        <v>79</v>
      </c>
      <c r="O896"/>
      <c r="P896"/>
    </row>
    <row r="897" spans="1:16" x14ac:dyDescent="0.35">
      <c r="A897" s="3" t="s">
        <v>2251</v>
      </c>
      <c r="B897" s="3" t="s">
        <v>2251</v>
      </c>
      <c r="C897" s="3" t="s">
        <v>2252</v>
      </c>
      <c r="D897" s="3" t="s">
        <v>1791</v>
      </c>
      <c r="E897" s="3" t="s">
        <v>1792</v>
      </c>
      <c r="F897" s="3" t="s">
        <v>164</v>
      </c>
      <c r="G897" s="3" t="s">
        <v>163</v>
      </c>
      <c r="H897" s="3" t="s">
        <v>477</v>
      </c>
      <c r="I897" s="3" t="s">
        <v>79</v>
      </c>
      <c r="J897" s="3" t="s">
        <v>78</v>
      </c>
      <c r="K897" s="3" t="s">
        <v>79</v>
      </c>
      <c r="O897"/>
      <c r="P897"/>
    </row>
    <row r="898" spans="1:16" x14ac:dyDescent="0.35">
      <c r="A898" s="3" t="s">
        <v>2253</v>
      </c>
      <c r="B898" s="3" t="s">
        <v>2253</v>
      </c>
      <c r="C898" s="3" t="s">
        <v>2254</v>
      </c>
      <c r="D898" s="3" t="s">
        <v>1791</v>
      </c>
      <c r="E898" s="3" t="s">
        <v>1792</v>
      </c>
      <c r="F898" s="3" t="s">
        <v>164</v>
      </c>
      <c r="G898" s="3" t="s">
        <v>163</v>
      </c>
      <c r="H898" s="3" t="s">
        <v>477</v>
      </c>
      <c r="I898" s="3" t="s">
        <v>79</v>
      </c>
      <c r="J898" s="3" t="s">
        <v>78</v>
      </c>
      <c r="K898" s="3" t="s">
        <v>79</v>
      </c>
      <c r="O898"/>
      <c r="P898"/>
    </row>
    <row r="899" spans="1:16" x14ac:dyDescent="0.35">
      <c r="A899" s="3" t="s">
        <v>2255</v>
      </c>
      <c r="B899" s="3" t="s">
        <v>2255</v>
      </c>
      <c r="C899" s="3" t="s">
        <v>2256</v>
      </c>
      <c r="D899" s="3" t="s">
        <v>750</v>
      </c>
      <c r="E899" s="3" t="s">
        <v>1885</v>
      </c>
      <c r="F899" s="3" t="s">
        <v>164</v>
      </c>
      <c r="G899" s="3" t="s">
        <v>163</v>
      </c>
      <c r="H899" s="3" t="s">
        <v>477</v>
      </c>
      <c r="I899" s="3" t="s">
        <v>79</v>
      </c>
      <c r="J899" s="3" t="s">
        <v>78</v>
      </c>
      <c r="K899" s="3" t="s">
        <v>79</v>
      </c>
      <c r="O899"/>
      <c r="P899"/>
    </row>
    <row r="900" spans="1:16" x14ac:dyDescent="0.35">
      <c r="A900" s="3" t="s">
        <v>2257</v>
      </c>
      <c r="B900" s="3" t="s">
        <v>2257</v>
      </c>
      <c r="C900" s="3" t="s">
        <v>2258</v>
      </c>
      <c r="D900" s="3" t="s">
        <v>624</v>
      </c>
      <c r="E900" s="3" t="s">
        <v>1853</v>
      </c>
      <c r="F900" s="3" t="s">
        <v>164</v>
      </c>
      <c r="G900" s="3" t="s">
        <v>163</v>
      </c>
      <c r="H900" s="3" t="s">
        <v>477</v>
      </c>
      <c r="I900" s="3" t="s">
        <v>79</v>
      </c>
      <c r="J900" s="3" t="s">
        <v>78</v>
      </c>
      <c r="K900" s="3" t="s">
        <v>79</v>
      </c>
      <c r="O900"/>
      <c r="P900"/>
    </row>
    <row r="901" spans="1:16" x14ac:dyDescent="0.35">
      <c r="A901" s="3" t="s">
        <v>2259</v>
      </c>
      <c r="B901" s="3" t="s">
        <v>2259</v>
      </c>
      <c r="C901" s="3" t="s">
        <v>2260</v>
      </c>
      <c r="D901" s="3" t="s">
        <v>1791</v>
      </c>
      <c r="E901" s="3" t="s">
        <v>1792</v>
      </c>
      <c r="F901" s="3" t="s">
        <v>164</v>
      </c>
      <c r="G901" s="3" t="s">
        <v>163</v>
      </c>
      <c r="H901" s="3" t="s">
        <v>477</v>
      </c>
      <c r="I901" s="3" t="s">
        <v>79</v>
      </c>
      <c r="J901" s="3" t="s">
        <v>78</v>
      </c>
      <c r="K901" s="3" t="s">
        <v>79</v>
      </c>
      <c r="O901"/>
      <c r="P901"/>
    </row>
    <row r="902" spans="1:16" x14ac:dyDescent="0.35">
      <c r="A902" s="3" t="s">
        <v>2261</v>
      </c>
      <c r="B902" s="3" t="s">
        <v>2261</v>
      </c>
      <c r="C902" s="3" t="s">
        <v>2262</v>
      </c>
      <c r="D902" s="3" t="s">
        <v>1791</v>
      </c>
      <c r="E902" s="3" t="s">
        <v>1792</v>
      </c>
      <c r="F902" s="3" t="s">
        <v>164</v>
      </c>
      <c r="G902" s="3" t="s">
        <v>163</v>
      </c>
      <c r="H902" s="3" t="s">
        <v>477</v>
      </c>
      <c r="I902" s="3" t="s">
        <v>79</v>
      </c>
      <c r="J902" s="3" t="s">
        <v>78</v>
      </c>
      <c r="K902" s="3" t="s">
        <v>79</v>
      </c>
      <c r="O902"/>
      <c r="P902"/>
    </row>
    <row r="903" spans="1:16" x14ac:dyDescent="0.35">
      <c r="A903" s="3" t="s">
        <v>2263</v>
      </c>
      <c r="B903" s="3" t="s">
        <v>2263</v>
      </c>
      <c r="C903" s="3" t="s">
        <v>2264</v>
      </c>
      <c r="D903" s="3" t="s">
        <v>684</v>
      </c>
      <c r="E903" s="3" t="s">
        <v>685</v>
      </c>
      <c r="F903" s="3" t="s">
        <v>164</v>
      </c>
      <c r="G903" s="3" t="s">
        <v>163</v>
      </c>
      <c r="H903" s="3" t="s">
        <v>477</v>
      </c>
      <c r="I903" s="3" t="s">
        <v>79</v>
      </c>
      <c r="J903" s="3" t="s">
        <v>78</v>
      </c>
      <c r="K903" s="3" t="s">
        <v>79</v>
      </c>
      <c r="O903"/>
      <c r="P903"/>
    </row>
    <row r="904" spans="1:16" x14ac:dyDescent="0.35">
      <c r="A904" s="3" t="s">
        <v>2265</v>
      </c>
      <c r="B904" s="3" t="s">
        <v>2265</v>
      </c>
      <c r="C904" s="3" t="s">
        <v>2266</v>
      </c>
      <c r="D904" s="3" t="s">
        <v>1795</v>
      </c>
      <c r="E904" s="3" t="s">
        <v>1796</v>
      </c>
      <c r="F904" s="3" t="s">
        <v>164</v>
      </c>
      <c r="G904" s="3" t="s">
        <v>163</v>
      </c>
      <c r="H904" s="3" t="s">
        <v>477</v>
      </c>
      <c r="I904" s="3" t="s">
        <v>79</v>
      </c>
      <c r="J904" s="3" t="s">
        <v>78</v>
      </c>
      <c r="K904" s="3" t="s">
        <v>79</v>
      </c>
      <c r="O904"/>
      <c r="P904"/>
    </row>
    <row r="905" spans="1:16" x14ac:dyDescent="0.35">
      <c r="A905" s="3" t="s">
        <v>2267</v>
      </c>
      <c r="B905" s="3" t="s">
        <v>2267</v>
      </c>
      <c r="C905" s="3" t="s">
        <v>1939</v>
      </c>
      <c r="D905" s="3" t="s">
        <v>1805</v>
      </c>
      <c r="E905" s="3" t="s">
        <v>1806</v>
      </c>
      <c r="F905" s="3" t="s">
        <v>164</v>
      </c>
      <c r="G905" s="3" t="s">
        <v>163</v>
      </c>
      <c r="H905" s="3" t="s">
        <v>477</v>
      </c>
      <c r="I905" s="3" t="s">
        <v>79</v>
      </c>
      <c r="J905" s="3" t="s">
        <v>78</v>
      </c>
      <c r="K905" s="3" t="s">
        <v>79</v>
      </c>
      <c r="O905"/>
      <c r="P905"/>
    </row>
    <row r="906" spans="1:16" x14ac:dyDescent="0.35">
      <c r="A906" s="3" t="s">
        <v>2268</v>
      </c>
      <c r="B906" s="3" t="s">
        <v>2268</v>
      </c>
      <c r="C906" s="3" t="s">
        <v>2269</v>
      </c>
      <c r="D906" s="3" t="s">
        <v>1791</v>
      </c>
      <c r="E906" s="3" t="s">
        <v>1792</v>
      </c>
      <c r="F906" s="3" t="s">
        <v>164</v>
      </c>
      <c r="G906" s="3" t="s">
        <v>163</v>
      </c>
      <c r="H906" s="3" t="s">
        <v>477</v>
      </c>
      <c r="I906" s="3" t="s">
        <v>79</v>
      </c>
      <c r="J906" s="3" t="s">
        <v>78</v>
      </c>
      <c r="K906" s="3" t="s">
        <v>79</v>
      </c>
      <c r="O906"/>
      <c r="P906"/>
    </row>
    <row r="907" spans="1:16" x14ac:dyDescent="0.35">
      <c r="A907" s="3" t="s">
        <v>2270</v>
      </c>
      <c r="B907" s="3" t="s">
        <v>2270</v>
      </c>
      <c r="C907" s="3" t="s">
        <v>2271</v>
      </c>
      <c r="D907" s="3" t="s">
        <v>1801</v>
      </c>
      <c r="E907" s="3" t="s">
        <v>1802</v>
      </c>
      <c r="F907" s="3" t="s">
        <v>164</v>
      </c>
      <c r="G907" s="3" t="s">
        <v>163</v>
      </c>
      <c r="H907" s="3" t="s">
        <v>477</v>
      </c>
      <c r="I907" s="3" t="s">
        <v>79</v>
      </c>
      <c r="J907" s="3" t="s">
        <v>78</v>
      </c>
      <c r="K907" s="3" t="s">
        <v>79</v>
      </c>
      <c r="O907"/>
      <c r="P907"/>
    </row>
    <row r="908" spans="1:16" x14ac:dyDescent="0.35">
      <c r="A908" s="3" t="s">
        <v>2272</v>
      </c>
      <c r="B908" s="3" t="s">
        <v>2273</v>
      </c>
      <c r="C908" s="3" t="s">
        <v>2274</v>
      </c>
      <c r="D908" s="3" t="s">
        <v>1795</v>
      </c>
      <c r="E908" s="3" t="s">
        <v>1796</v>
      </c>
      <c r="F908" s="3" t="s">
        <v>164</v>
      </c>
      <c r="G908" s="3" t="s">
        <v>163</v>
      </c>
      <c r="H908" s="3" t="s">
        <v>477</v>
      </c>
      <c r="I908" s="3" t="s">
        <v>79</v>
      </c>
      <c r="J908" s="3" t="s">
        <v>78</v>
      </c>
      <c r="K908" s="3" t="s">
        <v>79</v>
      </c>
      <c r="O908"/>
      <c r="P908"/>
    </row>
    <row r="909" spans="1:16" x14ac:dyDescent="0.35">
      <c r="A909" s="3" t="s">
        <v>2275</v>
      </c>
      <c r="B909" s="3" t="s">
        <v>2275</v>
      </c>
      <c r="C909" s="3" t="s">
        <v>2276</v>
      </c>
      <c r="D909" s="3" t="s">
        <v>684</v>
      </c>
      <c r="E909" s="3" t="s">
        <v>685</v>
      </c>
      <c r="F909" s="3" t="s">
        <v>164</v>
      </c>
      <c r="G909" s="3" t="s">
        <v>163</v>
      </c>
      <c r="H909" s="3" t="s">
        <v>477</v>
      </c>
      <c r="I909" s="3" t="s">
        <v>79</v>
      </c>
      <c r="J909" s="3" t="s">
        <v>78</v>
      </c>
      <c r="K909" s="3" t="s">
        <v>79</v>
      </c>
      <c r="O909"/>
      <c r="P909"/>
    </row>
    <row r="910" spans="1:16" x14ac:dyDescent="0.35">
      <c r="A910" s="3" t="s">
        <v>2277</v>
      </c>
      <c r="B910" s="3" t="s">
        <v>2277</v>
      </c>
      <c r="C910" s="3" t="s">
        <v>2278</v>
      </c>
      <c r="D910" s="3" t="s">
        <v>628</v>
      </c>
      <c r="E910" s="3" t="s">
        <v>1872</v>
      </c>
      <c r="F910" s="3" t="s">
        <v>164</v>
      </c>
      <c r="G910" s="3" t="s">
        <v>163</v>
      </c>
      <c r="H910" s="3" t="s">
        <v>477</v>
      </c>
      <c r="I910" s="3" t="s">
        <v>79</v>
      </c>
      <c r="J910" s="3" t="s">
        <v>78</v>
      </c>
      <c r="K910" s="3" t="s">
        <v>79</v>
      </c>
      <c r="O910"/>
      <c r="P910"/>
    </row>
    <row r="911" spans="1:16" x14ac:dyDescent="0.35">
      <c r="A911" s="3" t="s">
        <v>2279</v>
      </c>
      <c r="B911" s="3" t="s">
        <v>2279</v>
      </c>
      <c r="C911" s="3" t="s">
        <v>2280</v>
      </c>
      <c r="D911" s="3" t="s">
        <v>1795</v>
      </c>
      <c r="E911" s="3" t="s">
        <v>1796</v>
      </c>
      <c r="F911" s="3" t="s">
        <v>164</v>
      </c>
      <c r="G911" s="3" t="s">
        <v>163</v>
      </c>
      <c r="H911" s="3" t="s">
        <v>477</v>
      </c>
      <c r="I911" s="3" t="s">
        <v>79</v>
      </c>
      <c r="J911" s="3" t="s">
        <v>78</v>
      </c>
      <c r="K911" s="3" t="s">
        <v>79</v>
      </c>
      <c r="O911"/>
      <c r="P911"/>
    </row>
    <row r="912" spans="1:16" x14ac:dyDescent="0.35">
      <c r="A912" s="3" t="s">
        <v>2281</v>
      </c>
      <c r="B912" s="3" t="s">
        <v>2281</v>
      </c>
      <c r="C912" s="3" t="s">
        <v>2282</v>
      </c>
      <c r="D912" s="3" t="s">
        <v>628</v>
      </c>
      <c r="E912" s="3" t="s">
        <v>1872</v>
      </c>
      <c r="F912" s="3" t="s">
        <v>164</v>
      </c>
      <c r="G912" s="3" t="s">
        <v>163</v>
      </c>
      <c r="H912" s="3" t="s">
        <v>477</v>
      </c>
      <c r="I912" s="3" t="s">
        <v>79</v>
      </c>
      <c r="J912" s="3" t="s">
        <v>78</v>
      </c>
      <c r="K912" s="3" t="s">
        <v>79</v>
      </c>
      <c r="O912"/>
      <c r="P912"/>
    </row>
    <row r="913" spans="1:16" x14ac:dyDescent="0.35">
      <c r="A913" s="3" t="s">
        <v>2283</v>
      </c>
      <c r="B913" s="3" t="s">
        <v>2283</v>
      </c>
      <c r="C913" s="3" t="s">
        <v>2284</v>
      </c>
      <c r="D913" s="3" t="s">
        <v>1805</v>
      </c>
      <c r="E913" s="3" t="s">
        <v>1806</v>
      </c>
      <c r="F913" s="3" t="s">
        <v>164</v>
      </c>
      <c r="G913" s="3" t="s">
        <v>163</v>
      </c>
      <c r="H913" s="3" t="s">
        <v>477</v>
      </c>
      <c r="I913" s="3" t="s">
        <v>79</v>
      </c>
      <c r="J913" s="3" t="s">
        <v>78</v>
      </c>
      <c r="K913" s="3" t="s">
        <v>79</v>
      </c>
      <c r="O913"/>
      <c r="P913"/>
    </row>
    <row r="914" spans="1:16" x14ac:dyDescent="0.35">
      <c r="A914" s="3" t="s">
        <v>2285</v>
      </c>
      <c r="B914" s="3" t="s">
        <v>2285</v>
      </c>
      <c r="C914" s="3" t="s">
        <v>2286</v>
      </c>
      <c r="D914" s="3" t="s">
        <v>1791</v>
      </c>
      <c r="E914" s="3" t="s">
        <v>1792</v>
      </c>
      <c r="F914" s="3" t="s">
        <v>164</v>
      </c>
      <c r="G914" s="3" t="s">
        <v>163</v>
      </c>
      <c r="H914" s="3" t="s">
        <v>477</v>
      </c>
      <c r="I914" s="3" t="s">
        <v>79</v>
      </c>
      <c r="J914" s="3" t="s">
        <v>78</v>
      </c>
      <c r="K914" s="3" t="s">
        <v>79</v>
      </c>
      <c r="O914"/>
      <c r="P914"/>
    </row>
    <row r="915" spans="1:16" x14ac:dyDescent="0.35">
      <c r="A915" s="3" t="s">
        <v>2287</v>
      </c>
      <c r="B915" s="3" t="s">
        <v>2287</v>
      </c>
      <c r="C915" s="3" t="s">
        <v>2288</v>
      </c>
      <c r="D915" s="3" t="s">
        <v>1805</v>
      </c>
      <c r="E915" s="3" t="s">
        <v>1806</v>
      </c>
      <c r="F915" s="3" t="s">
        <v>164</v>
      </c>
      <c r="G915" s="3" t="s">
        <v>163</v>
      </c>
      <c r="H915" s="3" t="s">
        <v>477</v>
      </c>
      <c r="I915" s="3" t="s">
        <v>79</v>
      </c>
      <c r="J915" s="3" t="s">
        <v>78</v>
      </c>
      <c r="K915" s="3" t="s">
        <v>79</v>
      </c>
      <c r="O915"/>
      <c r="P915"/>
    </row>
    <row r="916" spans="1:16" x14ac:dyDescent="0.35">
      <c r="A916" s="3" t="s">
        <v>2289</v>
      </c>
      <c r="B916" s="3" t="s">
        <v>2289</v>
      </c>
      <c r="C916" s="3" t="s">
        <v>2290</v>
      </c>
      <c r="D916" s="3" t="s">
        <v>1795</v>
      </c>
      <c r="E916" s="3" t="s">
        <v>1796</v>
      </c>
      <c r="F916" s="3" t="s">
        <v>164</v>
      </c>
      <c r="G916" s="3" t="s">
        <v>163</v>
      </c>
      <c r="H916" s="3" t="s">
        <v>477</v>
      </c>
      <c r="I916" s="3" t="s">
        <v>79</v>
      </c>
      <c r="J916" s="3" t="s">
        <v>78</v>
      </c>
      <c r="K916" s="3" t="s">
        <v>79</v>
      </c>
      <c r="O916"/>
      <c r="P916"/>
    </row>
    <row r="917" spans="1:16" x14ac:dyDescent="0.35">
      <c r="A917" s="3" t="s">
        <v>2291</v>
      </c>
      <c r="B917" s="3" t="s">
        <v>2291</v>
      </c>
      <c r="C917" s="3" t="s">
        <v>2292</v>
      </c>
      <c r="D917" s="3" t="s">
        <v>750</v>
      </c>
      <c r="E917" s="3" t="s">
        <v>1885</v>
      </c>
      <c r="F917" s="3" t="s">
        <v>164</v>
      </c>
      <c r="G917" s="3" t="s">
        <v>163</v>
      </c>
      <c r="H917" s="3" t="s">
        <v>477</v>
      </c>
      <c r="I917" s="3" t="s">
        <v>79</v>
      </c>
      <c r="J917" s="3" t="s">
        <v>78</v>
      </c>
      <c r="K917" s="3" t="s">
        <v>79</v>
      </c>
      <c r="O917"/>
      <c r="P917"/>
    </row>
    <row r="918" spans="1:16" x14ac:dyDescent="0.35">
      <c r="A918" s="3" t="s">
        <v>2293</v>
      </c>
      <c r="B918" s="3" t="s">
        <v>2293</v>
      </c>
      <c r="C918" s="3" t="s">
        <v>2294</v>
      </c>
      <c r="D918" s="3" t="s">
        <v>1877</v>
      </c>
      <c r="E918" s="3" t="s">
        <v>1878</v>
      </c>
      <c r="F918" s="3" t="s">
        <v>164</v>
      </c>
      <c r="G918" s="3" t="s">
        <v>163</v>
      </c>
      <c r="H918" s="3" t="s">
        <v>477</v>
      </c>
      <c r="I918" s="3" t="s">
        <v>79</v>
      </c>
      <c r="J918" s="3" t="s">
        <v>78</v>
      </c>
      <c r="K918" s="3" t="s">
        <v>79</v>
      </c>
      <c r="O918"/>
      <c r="P918"/>
    </row>
    <row r="919" spans="1:16" x14ac:dyDescent="0.35">
      <c r="A919" s="3" t="s">
        <v>2295</v>
      </c>
      <c r="B919" s="3" t="s">
        <v>2295</v>
      </c>
      <c r="C919" s="3" t="s">
        <v>2296</v>
      </c>
      <c r="D919" s="3" t="s">
        <v>1795</v>
      </c>
      <c r="E919" s="3" t="s">
        <v>1796</v>
      </c>
      <c r="F919" s="3" t="s">
        <v>164</v>
      </c>
      <c r="G919" s="3" t="s">
        <v>163</v>
      </c>
      <c r="H919" s="3" t="s">
        <v>477</v>
      </c>
      <c r="I919" s="3" t="s">
        <v>79</v>
      </c>
      <c r="J919" s="3" t="s">
        <v>78</v>
      </c>
      <c r="K919" s="3" t="s">
        <v>79</v>
      </c>
      <c r="O919"/>
      <c r="P919"/>
    </row>
    <row r="920" spans="1:16" x14ac:dyDescent="0.35">
      <c r="A920" s="3" t="s">
        <v>2297</v>
      </c>
      <c r="B920" s="3" t="s">
        <v>2297</v>
      </c>
      <c r="C920" s="3" t="s">
        <v>2298</v>
      </c>
      <c r="D920" s="3" t="s">
        <v>1805</v>
      </c>
      <c r="E920" s="3" t="s">
        <v>1806</v>
      </c>
      <c r="F920" s="3" t="s">
        <v>164</v>
      </c>
      <c r="G920" s="3" t="s">
        <v>163</v>
      </c>
      <c r="H920" s="3" t="s">
        <v>477</v>
      </c>
      <c r="I920" s="3" t="s">
        <v>79</v>
      </c>
      <c r="J920" s="3" t="s">
        <v>78</v>
      </c>
      <c r="K920" s="3" t="s">
        <v>79</v>
      </c>
      <c r="O920"/>
      <c r="P920"/>
    </row>
    <row r="921" spans="1:16" x14ac:dyDescent="0.35">
      <c r="A921" s="3" t="s">
        <v>2299</v>
      </c>
      <c r="B921" s="3" t="s">
        <v>2299</v>
      </c>
      <c r="C921" s="3" t="s">
        <v>2300</v>
      </c>
      <c r="D921" s="3" t="s">
        <v>624</v>
      </c>
      <c r="E921" s="3" t="s">
        <v>1853</v>
      </c>
      <c r="F921" s="3" t="s">
        <v>164</v>
      </c>
      <c r="G921" s="3" t="s">
        <v>163</v>
      </c>
      <c r="H921" s="3" t="s">
        <v>477</v>
      </c>
      <c r="I921" s="3" t="s">
        <v>79</v>
      </c>
      <c r="J921" s="3" t="s">
        <v>78</v>
      </c>
      <c r="K921" s="3" t="s">
        <v>79</v>
      </c>
      <c r="O921"/>
      <c r="P921"/>
    </row>
    <row r="922" spans="1:16" x14ac:dyDescent="0.35">
      <c r="A922" s="3" t="s">
        <v>2301</v>
      </c>
      <c r="B922" s="3" t="s">
        <v>2301</v>
      </c>
      <c r="C922" s="3" t="s">
        <v>2302</v>
      </c>
      <c r="D922" s="3" t="s">
        <v>624</v>
      </c>
      <c r="E922" s="3" t="s">
        <v>1853</v>
      </c>
      <c r="F922" s="3" t="s">
        <v>164</v>
      </c>
      <c r="G922" s="3" t="s">
        <v>163</v>
      </c>
      <c r="H922" s="3" t="s">
        <v>477</v>
      </c>
      <c r="I922" s="3" t="s">
        <v>79</v>
      </c>
      <c r="J922" s="3" t="s">
        <v>78</v>
      </c>
      <c r="K922" s="3" t="s">
        <v>79</v>
      </c>
      <c r="O922"/>
      <c r="P922"/>
    </row>
    <row r="923" spans="1:16" x14ac:dyDescent="0.35">
      <c r="A923" s="3" t="s">
        <v>2303</v>
      </c>
      <c r="B923" s="3" t="s">
        <v>2303</v>
      </c>
      <c r="C923" s="3" t="s">
        <v>2304</v>
      </c>
      <c r="D923" s="3" t="s">
        <v>1795</v>
      </c>
      <c r="E923" s="3" t="s">
        <v>1796</v>
      </c>
      <c r="F923" s="3" t="s">
        <v>164</v>
      </c>
      <c r="G923" s="3" t="s">
        <v>163</v>
      </c>
      <c r="H923" s="3" t="s">
        <v>477</v>
      </c>
      <c r="I923" s="3" t="s">
        <v>79</v>
      </c>
      <c r="J923" s="3" t="s">
        <v>78</v>
      </c>
      <c r="K923" s="3" t="s">
        <v>79</v>
      </c>
      <c r="O923"/>
      <c r="P923"/>
    </row>
    <row r="924" spans="1:16" x14ac:dyDescent="0.35">
      <c r="A924" s="3" t="s">
        <v>2305</v>
      </c>
      <c r="B924" s="3" t="s">
        <v>2305</v>
      </c>
      <c r="C924" s="3" t="s">
        <v>2306</v>
      </c>
      <c r="D924" s="3" t="s">
        <v>1795</v>
      </c>
      <c r="E924" s="3" t="s">
        <v>1796</v>
      </c>
      <c r="F924" s="3" t="s">
        <v>164</v>
      </c>
      <c r="G924" s="3" t="s">
        <v>163</v>
      </c>
      <c r="H924" s="3" t="s">
        <v>477</v>
      </c>
      <c r="I924" s="3" t="s">
        <v>79</v>
      </c>
      <c r="J924" s="3" t="s">
        <v>78</v>
      </c>
      <c r="K924" s="3" t="s">
        <v>79</v>
      </c>
      <c r="O924"/>
      <c r="P924"/>
    </row>
    <row r="925" spans="1:16" x14ac:dyDescent="0.35">
      <c r="A925" s="3" t="s">
        <v>2307</v>
      </c>
      <c r="B925" s="3" t="s">
        <v>2307</v>
      </c>
      <c r="C925" s="3" t="s">
        <v>2308</v>
      </c>
      <c r="D925" s="3" t="s">
        <v>1805</v>
      </c>
      <c r="E925" s="3" t="s">
        <v>1806</v>
      </c>
      <c r="F925" s="3" t="s">
        <v>164</v>
      </c>
      <c r="G925" s="3" t="s">
        <v>163</v>
      </c>
      <c r="H925" s="3" t="s">
        <v>477</v>
      </c>
      <c r="I925" s="3" t="s">
        <v>79</v>
      </c>
      <c r="J925" s="3" t="s">
        <v>78</v>
      </c>
      <c r="K925" s="3" t="s">
        <v>79</v>
      </c>
      <c r="O925"/>
      <c r="P925"/>
    </row>
    <row r="926" spans="1:16" x14ac:dyDescent="0.35">
      <c r="A926" s="3" t="s">
        <v>2309</v>
      </c>
      <c r="B926" s="3" t="s">
        <v>2309</v>
      </c>
      <c r="C926" s="3" t="s">
        <v>2310</v>
      </c>
      <c r="D926" s="3" t="s">
        <v>1795</v>
      </c>
      <c r="E926" s="3" t="s">
        <v>1796</v>
      </c>
      <c r="F926" s="3" t="s">
        <v>164</v>
      </c>
      <c r="G926" s="3" t="s">
        <v>163</v>
      </c>
      <c r="H926" s="3" t="s">
        <v>477</v>
      </c>
      <c r="I926" s="3" t="s">
        <v>79</v>
      </c>
      <c r="J926" s="3" t="s">
        <v>78</v>
      </c>
      <c r="K926" s="3" t="s">
        <v>79</v>
      </c>
      <c r="O926"/>
      <c r="P926"/>
    </row>
    <row r="927" spans="1:16" x14ac:dyDescent="0.35">
      <c r="A927" s="3" t="s">
        <v>2311</v>
      </c>
      <c r="B927" s="3" t="s">
        <v>2311</v>
      </c>
      <c r="C927" s="3" t="s">
        <v>2312</v>
      </c>
      <c r="D927" s="3" t="s">
        <v>549</v>
      </c>
      <c r="E927" s="3" t="s">
        <v>1937</v>
      </c>
      <c r="F927" s="3" t="s">
        <v>164</v>
      </c>
      <c r="G927" s="3" t="s">
        <v>163</v>
      </c>
      <c r="H927" s="3" t="s">
        <v>477</v>
      </c>
      <c r="I927" s="3" t="s">
        <v>79</v>
      </c>
      <c r="J927" s="3" t="s">
        <v>78</v>
      </c>
      <c r="K927" s="3" t="s">
        <v>79</v>
      </c>
      <c r="O927"/>
      <c r="P927"/>
    </row>
    <row r="928" spans="1:16" x14ac:dyDescent="0.35">
      <c r="A928" s="3" t="s">
        <v>2313</v>
      </c>
      <c r="B928" s="3" t="s">
        <v>2313</v>
      </c>
      <c r="C928" s="3" t="s">
        <v>2314</v>
      </c>
      <c r="D928" s="3" t="s">
        <v>1805</v>
      </c>
      <c r="E928" s="3" t="s">
        <v>1806</v>
      </c>
      <c r="F928" s="3" t="s">
        <v>164</v>
      </c>
      <c r="G928" s="3" t="s">
        <v>163</v>
      </c>
      <c r="H928" s="3" t="s">
        <v>477</v>
      </c>
      <c r="I928" s="3" t="s">
        <v>79</v>
      </c>
      <c r="J928" s="3" t="s">
        <v>78</v>
      </c>
      <c r="K928" s="3" t="s">
        <v>79</v>
      </c>
      <c r="O928"/>
      <c r="P928"/>
    </row>
    <row r="929" spans="1:16" x14ac:dyDescent="0.35">
      <c r="A929" s="3" t="s">
        <v>2315</v>
      </c>
      <c r="B929" s="3" t="s">
        <v>2315</v>
      </c>
      <c r="C929" s="3" t="s">
        <v>2316</v>
      </c>
      <c r="D929" s="3" t="s">
        <v>1877</v>
      </c>
      <c r="E929" s="3" t="s">
        <v>1878</v>
      </c>
      <c r="F929" s="3" t="s">
        <v>164</v>
      </c>
      <c r="G929" s="3" t="s">
        <v>163</v>
      </c>
      <c r="H929" s="3" t="s">
        <v>477</v>
      </c>
      <c r="I929" s="3" t="s">
        <v>79</v>
      </c>
      <c r="J929" s="3" t="s">
        <v>78</v>
      </c>
      <c r="K929" s="3" t="s">
        <v>79</v>
      </c>
      <c r="O929"/>
      <c r="P929"/>
    </row>
    <row r="930" spans="1:16" x14ac:dyDescent="0.35">
      <c r="A930" s="3" t="s">
        <v>2317</v>
      </c>
      <c r="B930" s="3" t="s">
        <v>2317</v>
      </c>
      <c r="C930" s="3" t="s">
        <v>2318</v>
      </c>
      <c r="D930" s="3" t="s">
        <v>1795</v>
      </c>
      <c r="E930" s="3" t="s">
        <v>1796</v>
      </c>
      <c r="F930" s="3" t="s">
        <v>164</v>
      </c>
      <c r="G930" s="3" t="s">
        <v>163</v>
      </c>
      <c r="H930" s="3" t="s">
        <v>477</v>
      </c>
      <c r="I930" s="3" t="s">
        <v>79</v>
      </c>
      <c r="J930" s="3" t="s">
        <v>78</v>
      </c>
      <c r="K930" s="3" t="s">
        <v>79</v>
      </c>
      <c r="O930"/>
      <c r="P930"/>
    </row>
    <row r="931" spans="1:16" x14ac:dyDescent="0.35">
      <c r="A931" s="3" t="s">
        <v>2319</v>
      </c>
      <c r="B931" s="3" t="s">
        <v>2319</v>
      </c>
      <c r="C931" s="3" t="s">
        <v>2320</v>
      </c>
      <c r="D931" s="3" t="s">
        <v>1795</v>
      </c>
      <c r="E931" s="3" t="s">
        <v>1796</v>
      </c>
      <c r="F931" s="3" t="s">
        <v>164</v>
      </c>
      <c r="G931" s="3" t="s">
        <v>163</v>
      </c>
      <c r="H931" s="3" t="s">
        <v>477</v>
      </c>
      <c r="I931" s="3" t="s">
        <v>79</v>
      </c>
      <c r="J931" s="3" t="s">
        <v>78</v>
      </c>
      <c r="K931" s="3" t="s">
        <v>79</v>
      </c>
      <c r="O931"/>
      <c r="P931"/>
    </row>
    <row r="932" spans="1:16" x14ac:dyDescent="0.35">
      <c r="A932" s="3" t="s">
        <v>2321</v>
      </c>
      <c r="B932" s="3" t="s">
        <v>2321</v>
      </c>
      <c r="C932" s="3" t="s">
        <v>2322</v>
      </c>
      <c r="D932" s="3" t="s">
        <v>1795</v>
      </c>
      <c r="E932" s="3" t="s">
        <v>1796</v>
      </c>
      <c r="F932" s="3" t="s">
        <v>164</v>
      </c>
      <c r="G932" s="3" t="s">
        <v>163</v>
      </c>
      <c r="H932" s="3" t="s">
        <v>477</v>
      </c>
      <c r="I932" s="3" t="s">
        <v>79</v>
      </c>
      <c r="J932" s="3" t="s">
        <v>78</v>
      </c>
      <c r="K932" s="3" t="s">
        <v>79</v>
      </c>
      <c r="O932"/>
      <c r="P932"/>
    </row>
    <row r="933" spans="1:16" x14ac:dyDescent="0.35">
      <c r="A933" s="3" t="s">
        <v>2323</v>
      </c>
      <c r="B933" s="3" t="s">
        <v>2323</v>
      </c>
      <c r="C933" s="3" t="s">
        <v>2012</v>
      </c>
      <c r="D933" s="3" t="s">
        <v>664</v>
      </c>
      <c r="E933" s="3" t="s">
        <v>2324</v>
      </c>
      <c r="F933" s="3" t="s">
        <v>164</v>
      </c>
      <c r="G933" s="3" t="s">
        <v>163</v>
      </c>
      <c r="H933" s="3" t="s">
        <v>477</v>
      </c>
      <c r="I933" s="3" t="s">
        <v>79</v>
      </c>
      <c r="J933" s="3" t="s">
        <v>78</v>
      </c>
      <c r="K933" s="3" t="s">
        <v>79</v>
      </c>
      <c r="O933"/>
      <c r="P933"/>
    </row>
    <row r="934" spans="1:16" x14ac:dyDescent="0.35">
      <c r="A934" s="3" t="s">
        <v>2325</v>
      </c>
      <c r="B934" s="3" t="s">
        <v>2325</v>
      </c>
      <c r="C934" s="3" t="s">
        <v>2326</v>
      </c>
      <c r="D934" s="3" t="s">
        <v>624</v>
      </c>
      <c r="E934" s="3" t="s">
        <v>1853</v>
      </c>
      <c r="F934" s="3" t="s">
        <v>164</v>
      </c>
      <c r="G934" s="3" t="s">
        <v>163</v>
      </c>
      <c r="H934" s="3" t="s">
        <v>477</v>
      </c>
      <c r="I934" s="3" t="s">
        <v>79</v>
      </c>
      <c r="J934" s="3" t="s">
        <v>78</v>
      </c>
      <c r="K934" s="3" t="s">
        <v>79</v>
      </c>
      <c r="O934"/>
      <c r="P934"/>
    </row>
    <row r="935" spans="1:16" x14ac:dyDescent="0.35">
      <c r="A935" s="3" t="s">
        <v>2273</v>
      </c>
      <c r="B935" s="3" t="s">
        <v>2273</v>
      </c>
      <c r="C935" s="3" t="s">
        <v>2274</v>
      </c>
      <c r="D935" s="3" t="s">
        <v>1795</v>
      </c>
      <c r="E935" s="3" t="s">
        <v>1796</v>
      </c>
      <c r="F935" s="3" t="s">
        <v>164</v>
      </c>
      <c r="G935" s="3" t="s">
        <v>163</v>
      </c>
      <c r="H935" s="3" t="s">
        <v>477</v>
      </c>
      <c r="I935" s="3" t="s">
        <v>79</v>
      </c>
      <c r="J935" s="3" t="s">
        <v>78</v>
      </c>
      <c r="K935" s="3" t="s">
        <v>79</v>
      </c>
      <c r="O935"/>
      <c r="P935"/>
    </row>
    <row r="936" spans="1:16" x14ac:dyDescent="0.35">
      <c r="A936" s="3" t="s">
        <v>2327</v>
      </c>
      <c r="B936" s="3" t="s">
        <v>2327</v>
      </c>
      <c r="C936" s="3" t="s">
        <v>2328</v>
      </c>
      <c r="D936" s="3" t="s">
        <v>1801</v>
      </c>
      <c r="E936" s="3" t="s">
        <v>1802</v>
      </c>
      <c r="F936" s="3" t="s">
        <v>164</v>
      </c>
      <c r="G936" s="3" t="s">
        <v>163</v>
      </c>
      <c r="H936" s="3" t="s">
        <v>477</v>
      </c>
      <c r="I936" s="3" t="s">
        <v>79</v>
      </c>
      <c r="J936" s="3" t="s">
        <v>78</v>
      </c>
      <c r="K936" s="3" t="s">
        <v>79</v>
      </c>
      <c r="O936"/>
      <c r="P936"/>
    </row>
    <row r="937" spans="1:16" x14ac:dyDescent="0.35">
      <c r="A937" s="3" t="s">
        <v>2329</v>
      </c>
      <c r="B937" s="3" t="s">
        <v>2329</v>
      </c>
      <c r="C937" s="3" t="s">
        <v>2330</v>
      </c>
      <c r="D937" s="3" t="s">
        <v>1801</v>
      </c>
      <c r="E937" s="3" t="s">
        <v>1802</v>
      </c>
      <c r="F937" s="3" t="s">
        <v>164</v>
      </c>
      <c r="G937" s="3" t="s">
        <v>163</v>
      </c>
      <c r="H937" s="3" t="s">
        <v>477</v>
      </c>
      <c r="I937" s="3" t="s">
        <v>79</v>
      </c>
      <c r="J937" s="3" t="s">
        <v>78</v>
      </c>
      <c r="K937" s="3" t="s">
        <v>79</v>
      </c>
      <c r="O937"/>
      <c r="P937"/>
    </row>
    <row r="938" spans="1:16" x14ac:dyDescent="0.35">
      <c r="A938" s="3" t="s">
        <v>2331</v>
      </c>
      <c r="B938" s="3" t="s">
        <v>2331</v>
      </c>
      <c r="C938" s="3" t="s">
        <v>2332</v>
      </c>
      <c r="D938" s="3" t="s">
        <v>628</v>
      </c>
      <c r="E938" s="3" t="s">
        <v>1872</v>
      </c>
      <c r="F938" s="3" t="s">
        <v>164</v>
      </c>
      <c r="G938" s="3" t="s">
        <v>163</v>
      </c>
      <c r="H938" s="3" t="s">
        <v>477</v>
      </c>
      <c r="I938" s="3" t="s">
        <v>79</v>
      </c>
      <c r="J938" s="3" t="s">
        <v>78</v>
      </c>
      <c r="K938" s="3" t="s">
        <v>79</v>
      </c>
      <c r="O938"/>
      <c r="P938"/>
    </row>
    <row r="939" spans="1:16" x14ac:dyDescent="0.35">
      <c r="A939" s="3" t="s">
        <v>2333</v>
      </c>
      <c r="B939" s="3" t="s">
        <v>2333</v>
      </c>
      <c r="C939" s="3" t="s">
        <v>2334</v>
      </c>
      <c r="D939" s="3" t="s">
        <v>628</v>
      </c>
      <c r="E939" s="3" t="s">
        <v>1872</v>
      </c>
      <c r="F939" s="3" t="s">
        <v>164</v>
      </c>
      <c r="G939" s="3" t="s">
        <v>163</v>
      </c>
      <c r="H939" s="3" t="s">
        <v>477</v>
      </c>
      <c r="I939" s="3" t="s">
        <v>79</v>
      </c>
      <c r="J939" s="3" t="s">
        <v>78</v>
      </c>
      <c r="K939" s="3" t="s">
        <v>79</v>
      </c>
      <c r="O939"/>
      <c r="P939"/>
    </row>
    <row r="940" spans="1:16" x14ac:dyDescent="0.35">
      <c r="A940" s="3" t="s">
        <v>2335</v>
      </c>
      <c r="B940" s="3" t="s">
        <v>2335</v>
      </c>
      <c r="C940" s="3" t="s">
        <v>2336</v>
      </c>
      <c r="D940" s="3" t="s">
        <v>1805</v>
      </c>
      <c r="E940" s="3" t="s">
        <v>1806</v>
      </c>
      <c r="F940" s="3" t="s">
        <v>164</v>
      </c>
      <c r="G940" s="3" t="s">
        <v>163</v>
      </c>
      <c r="H940" s="3" t="s">
        <v>477</v>
      </c>
      <c r="I940" s="3" t="s">
        <v>79</v>
      </c>
      <c r="J940" s="3" t="s">
        <v>78</v>
      </c>
      <c r="K940" s="3" t="s">
        <v>79</v>
      </c>
      <c r="O940"/>
      <c r="P940"/>
    </row>
    <row r="941" spans="1:16" x14ac:dyDescent="0.35">
      <c r="A941" s="3" t="s">
        <v>2337</v>
      </c>
      <c r="B941" s="3" t="s">
        <v>2337</v>
      </c>
      <c r="C941" s="3" t="s">
        <v>2338</v>
      </c>
      <c r="D941" s="3" t="s">
        <v>1791</v>
      </c>
      <c r="E941" s="3" t="s">
        <v>1792</v>
      </c>
      <c r="F941" s="3" t="s">
        <v>164</v>
      </c>
      <c r="G941" s="3" t="s">
        <v>163</v>
      </c>
      <c r="H941" s="3" t="s">
        <v>477</v>
      </c>
      <c r="I941" s="3" t="s">
        <v>79</v>
      </c>
      <c r="J941" s="3" t="s">
        <v>78</v>
      </c>
      <c r="K941" s="3" t="s">
        <v>79</v>
      </c>
      <c r="O941"/>
      <c r="P941"/>
    </row>
    <row r="942" spans="1:16" x14ac:dyDescent="0.35">
      <c r="A942" s="3" t="s">
        <v>2339</v>
      </c>
      <c r="B942" s="3" t="s">
        <v>1905</v>
      </c>
      <c r="C942" s="3" t="s">
        <v>1906</v>
      </c>
      <c r="D942" s="3" t="s">
        <v>1805</v>
      </c>
      <c r="E942" s="3" t="s">
        <v>1806</v>
      </c>
      <c r="F942" s="3" t="s">
        <v>164</v>
      </c>
      <c r="G942" s="3" t="s">
        <v>163</v>
      </c>
      <c r="H942" s="3" t="s">
        <v>477</v>
      </c>
      <c r="I942" s="3" t="s">
        <v>79</v>
      </c>
      <c r="J942" s="3" t="s">
        <v>78</v>
      </c>
      <c r="K942" s="3" t="s">
        <v>79</v>
      </c>
      <c r="O942"/>
      <c r="P942"/>
    </row>
    <row r="943" spans="1:16" x14ac:dyDescent="0.35">
      <c r="A943" s="3" t="s">
        <v>2340</v>
      </c>
      <c r="B943" s="3" t="s">
        <v>2340</v>
      </c>
      <c r="C943" s="3" t="s">
        <v>2341</v>
      </c>
      <c r="D943" s="3" t="s">
        <v>14</v>
      </c>
      <c r="E943" s="3" t="s">
        <v>14</v>
      </c>
      <c r="F943" s="3" t="s">
        <v>164</v>
      </c>
      <c r="G943" s="3" t="s">
        <v>163</v>
      </c>
      <c r="H943" s="3" t="s">
        <v>477</v>
      </c>
      <c r="I943" s="3" t="s">
        <v>79</v>
      </c>
      <c r="J943" s="3" t="s">
        <v>78</v>
      </c>
      <c r="K943" s="3" t="s">
        <v>79</v>
      </c>
      <c r="O943"/>
      <c r="P943"/>
    </row>
    <row r="944" spans="1:16" x14ac:dyDescent="0.35">
      <c r="A944" s="3" t="s">
        <v>2342</v>
      </c>
      <c r="B944" s="3" t="s">
        <v>2342</v>
      </c>
      <c r="C944" s="3" t="s">
        <v>2343</v>
      </c>
      <c r="D944" s="3" t="s">
        <v>684</v>
      </c>
      <c r="E944" s="3" t="s">
        <v>685</v>
      </c>
      <c r="F944" s="3" t="s">
        <v>164</v>
      </c>
      <c r="G944" s="3" t="s">
        <v>163</v>
      </c>
      <c r="H944" s="3" t="s">
        <v>477</v>
      </c>
      <c r="I944" s="3" t="s">
        <v>79</v>
      </c>
      <c r="J944" s="3" t="s">
        <v>78</v>
      </c>
      <c r="K944" s="3" t="s">
        <v>79</v>
      </c>
      <c r="O944"/>
      <c r="P944"/>
    </row>
    <row r="945" spans="1:16" x14ac:dyDescent="0.35">
      <c r="A945" s="3" t="s">
        <v>2344</v>
      </c>
      <c r="B945" s="3" t="s">
        <v>2344</v>
      </c>
      <c r="C945" s="3" t="s">
        <v>2345</v>
      </c>
      <c r="D945" s="3" t="s">
        <v>1791</v>
      </c>
      <c r="E945" s="3" t="s">
        <v>1792</v>
      </c>
      <c r="F945" s="3" t="s">
        <v>164</v>
      </c>
      <c r="G945" s="3" t="s">
        <v>163</v>
      </c>
      <c r="H945" s="3" t="s">
        <v>477</v>
      </c>
      <c r="I945" s="3" t="s">
        <v>79</v>
      </c>
      <c r="J945" s="3" t="s">
        <v>78</v>
      </c>
      <c r="K945" s="3" t="s">
        <v>79</v>
      </c>
      <c r="O945"/>
      <c r="P945"/>
    </row>
    <row r="946" spans="1:16" x14ac:dyDescent="0.35">
      <c r="A946" s="3" t="s">
        <v>2346</v>
      </c>
      <c r="B946" s="3" t="s">
        <v>2346</v>
      </c>
      <c r="C946" s="3" t="s">
        <v>2347</v>
      </c>
      <c r="D946" s="3" t="s">
        <v>1795</v>
      </c>
      <c r="E946" s="3" t="s">
        <v>1796</v>
      </c>
      <c r="F946" s="3" t="s">
        <v>164</v>
      </c>
      <c r="G946" s="3" t="s">
        <v>163</v>
      </c>
      <c r="H946" s="3" t="s">
        <v>477</v>
      </c>
      <c r="I946" s="3" t="s">
        <v>79</v>
      </c>
      <c r="J946" s="3" t="s">
        <v>78</v>
      </c>
      <c r="K946" s="3" t="s">
        <v>79</v>
      </c>
      <c r="O946"/>
      <c r="P946"/>
    </row>
    <row r="947" spans="1:16" x14ac:dyDescent="0.35">
      <c r="A947" s="3" t="s">
        <v>2348</v>
      </c>
      <c r="B947" s="3" t="s">
        <v>2348</v>
      </c>
      <c r="C947" s="3" t="s">
        <v>2349</v>
      </c>
      <c r="D947" s="3" t="s">
        <v>1805</v>
      </c>
      <c r="E947" s="3" t="s">
        <v>1806</v>
      </c>
      <c r="F947" s="3" t="s">
        <v>164</v>
      </c>
      <c r="G947" s="3" t="s">
        <v>163</v>
      </c>
      <c r="H947" s="3" t="s">
        <v>477</v>
      </c>
      <c r="I947" s="3" t="s">
        <v>79</v>
      </c>
      <c r="J947" s="3" t="s">
        <v>78</v>
      </c>
      <c r="K947" s="3" t="s">
        <v>79</v>
      </c>
      <c r="O947"/>
      <c r="P947"/>
    </row>
    <row r="948" spans="1:16" x14ac:dyDescent="0.35">
      <c r="A948" s="3" t="s">
        <v>2350</v>
      </c>
      <c r="B948" s="3" t="s">
        <v>2350</v>
      </c>
      <c r="C948" s="3" t="s">
        <v>2351</v>
      </c>
      <c r="D948" s="3" t="s">
        <v>624</v>
      </c>
      <c r="E948" s="3" t="s">
        <v>1853</v>
      </c>
      <c r="F948" s="3" t="s">
        <v>164</v>
      </c>
      <c r="G948" s="3" t="s">
        <v>163</v>
      </c>
      <c r="H948" s="3" t="s">
        <v>477</v>
      </c>
      <c r="I948" s="3" t="s">
        <v>79</v>
      </c>
      <c r="J948" s="3" t="s">
        <v>78</v>
      </c>
      <c r="K948" s="3" t="s">
        <v>79</v>
      </c>
      <c r="O948"/>
      <c r="P948"/>
    </row>
    <row r="949" spans="1:16" x14ac:dyDescent="0.35">
      <c r="A949" s="3" t="s">
        <v>2352</v>
      </c>
      <c r="B949" s="3" t="s">
        <v>2352</v>
      </c>
      <c r="C949" s="3" t="s">
        <v>2353</v>
      </c>
      <c r="D949" s="3" t="s">
        <v>1795</v>
      </c>
      <c r="E949" s="3" t="s">
        <v>1796</v>
      </c>
      <c r="F949" s="3" t="s">
        <v>164</v>
      </c>
      <c r="G949" s="3" t="s">
        <v>163</v>
      </c>
      <c r="H949" s="3" t="s">
        <v>477</v>
      </c>
      <c r="I949" s="3" t="s">
        <v>79</v>
      </c>
      <c r="J949" s="3" t="s">
        <v>78</v>
      </c>
      <c r="K949" s="3" t="s">
        <v>79</v>
      </c>
      <c r="O949"/>
      <c r="P949"/>
    </row>
    <row r="950" spans="1:16" x14ac:dyDescent="0.35">
      <c r="A950" s="3" t="s">
        <v>2354</v>
      </c>
      <c r="B950" s="3" t="s">
        <v>2354</v>
      </c>
      <c r="C950" s="3" t="s">
        <v>2355</v>
      </c>
      <c r="D950" s="3" t="s">
        <v>1791</v>
      </c>
      <c r="E950" s="3" t="s">
        <v>1792</v>
      </c>
      <c r="F950" s="3" t="s">
        <v>164</v>
      </c>
      <c r="G950" s="3" t="s">
        <v>163</v>
      </c>
      <c r="H950" s="3" t="s">
        <v>477</v>
      </c>
      <c r="I950" s="3" t="s">
        <v>79</v>
      </c>
      <c r="J950" s="3" t="s">
        <v>78</v>
      </c>
      <c r="K950" s="3" t="s">
        <v>79</v>
      </c>
      <c r="O950"/>
      <c r="P950"/>
    </row>
    <row r="951" spans="1:16" x14ac:dyDescent="0.35">
      <c r="A951" s="3" t="s">
        <v>2356</v>
      </c>
      <c r="B951" s="3" t="s">
        <v>2356</v>
      </c>
      <c r="C951" s="3" t="s">
        <v>2357</v>
      </c>
      <c r="D951" s="3" t="s">
        <v>14</v>
      </c>
      <c r="E951" s="3" t="s">
        <v>14</v>
      </c>
      <c r="F951" s="3" t="s">
        <v>164</v>
      </c>
      <c r="G951" s="3" t="s">
        <v>163</v>
      </c>
      <c r="H951" s="3" t="s">
        <v>477</v>
      </c>
      <c r="I951" s="3" t="s">
        <v>79</v>
      </c>
      <c r="J951" s="3" t="s">
        <v>78</v>
      </c>
      <c r="K951" s="3" t="s">
        <v>79</v>
      </c>
      <c r="O951"/>
      <c r="P951"/>
    </row>
    <row r="952" spans="1:16" x14ac:dyDescent="0.35">
      <c r="A952" s="3" t="s">
        <v>2358</v>
      </c>
      <c r="B952" s="3" t="s">
        <v>2358</v>
      </c>
      <c r="C952" s="3" t="s">
        <v>2359</v>
      </c>
      <c r="D952" s="3" t="s">
        <v>1801</v>
      </c>
      <c r="E952" s="3" t="s">
        <v>1802</v>
      </c>
      <c r="F952" s="3" t="s">
        <v>164</v>
      </c>
      <c r="G952" s="3" t="s">
        <v>163</v>
      </c>
      <c r="H952" s="3" t="s">
        <v>477</v>
      </c>
      <c r="I952" s="3" t="s">
        <v>79</v>
      </c>
      <c r="J952" s="3" t="s">
        <v>78</v>
      </c>
      <c r="K952" s="3" t="s">
        <v>79</v>
      </c>
      <c r="O952"/>
      <c r="P952"/>
    </row>
    <row r="953" spans="1:16" x14ac:dyDescent="0.35">
      <c r="A953" s="3" t="s">
        <v>2360</v>
      </c>
      <c r="B953" s="3" t="s">
        <v>2360</v>
      </c>
      <c r="C953" s="3" t="s">
        <v>618</v>
      </c>
      <c r="D953" s="3" t="s">
        <v>1919</v>
      </c>
      <c r="E953" s="3" t="s">
        <v>1920</v>
      </c>
      <c r="F953" s="3" t="s">
        <v>164</v>
      </c>
      <c r="G953" s="3" t="s">
        <v>163</v>
      </c>
      <c r="H953" s="3" t="s">
        <v>477</v>
      </c>
      <c r="I953" s="3" t="s">
        <v>79</v>
      </c>
      <c r="J953" s="3" t="s">
        <v>78</v>
      </c>
      <c r="K953" s="3" t="s">
        <v>79</v>
      </c>
      <c r="O953"/>
      <c r="P953"/>
    </row>
    <row r="954" spans="1:16" x14ac:dyDescent="0.35">
      <c r="A954" s="3" t="s">
        <v>2361</v>
      </c>
      <c r="B954" s="3" t="s">
        <v>2361</v>
      </c>
      <c r="C954" s="3" t="s">
        <v>2362</v>
      </c>
      <c r="D954" s="3" t="s">
        <v>1795</v>
      </c>
      <c r="E954" s="3" t="s">
        <v>1796</v>
      </c>
      <c r="F954" s="3" t="s">
        <v>164</v>
      </c>
      <c r="G954" s="3" t="s">
        <v>163</v>
      </c>
      <c r="H954" s="3" t="s">
        <v>477</v>
      </c>
      <c r="I954" s="3" t="s">
        <v>79</v>
      </c>
      <c r="J954" s="3" t="s">
        <v>78</v>
      </c>
      <c r="K954" s="3" t="s">
        <v>79</v>
      </c>
      <c r="O954"/>
      <c r="P954"/>
    </row>
    <row r="955" spans="1:16" x14ac:dyDescent="0.35">
      <c r="A955" s="3" t="s">
        <v>2363</v>
      </c>
      <c r="B955" s="3" t="s">
        <v>2363</v>
      </c>
      <c r="C955" s="3" t="s">
        <v>2364</v>
      </c>
      <c r="D955" s="3" t="s">
        <v>1791</v>
      </c>
      <c r="E955" s="3" t="s">
        <v>1792</v>
      </c>
      <c r="F955" s="3" t="s">
        <v>164</v>
      </c>
      <c r="G955" s="3" t="s">
        <v>163</v>
      </c>
      <c r="H955" s="3" t="s">
        <v>477</v>
      </c>
      <c r="I955" s="3" t="s">
        <v>79</v>
      </c>
      <c r="J955" s="3" t="s">
        <v>78</v>
      </c>
      <c r="K955" s="3" t="s">
        <v>79</v>
      </c>
      <c r="O955"/>
      <c r="P955"/>
    </row>
    <row r="956" spans="1:16" x14ac:dyDescent="0.35">
      <c r="A956" s="3" t="s">
        <v>2365</v>
      </c>
      <c r="B956" s="3" t="s">
        <v>2365</v>
      </c>
      <c r="C956" s="3" t="s">
        <v>2366</v>
      </c>
      <c r="D956" s="3" t="s">
        <v>750</v>
      </c>
      <c r="E956" s="3" t="s">
        <v>1885</v>
      </c>
      <c r="F956" s="3" t="s">
        <v>164</v>
      </c>
      <c r="G956" s="3" t="s">
        <v>163</v>
      </c>
      <c r="H956" s="3" t="s">
        <v>477</v>
      </c>
      <c r="I956" s="3" t="s">
        <v>79</v>
      </c>
      <c r="J956" s="3" t="s">
        <v>78</v>
      </c>
      <c r="K956" s="3" t="s">
        <v>79</v>
      </c>
      <c r="O956"/>
      <c r="P956"/>
    </row>
    <row r="957" spans="1:16" x14ac:dyDescent="0.35">
      <c r="A957" s="3" t="s">
        <v>2367</v>
      </c>
      <c r="B957" s="3" t="s">
        <v>2367</v>
      </c>
      <c r="C957" s="3" t="s">
        <v>2368</v>
      </c>
      <c r="D957" s="3" t="s">
        <v>684</v>
      </c>
      <c r="E957" s="3" t="s">
        <v>685</v>
      </c>
      <c r="F957" s="3" t="s">
        <v>164</v>
      </c>
      <c r="G957" s="3" t="s">
        <v>163</v>
      </c>
      <c r="H957" s="3" t="s">
        <v>477</v>
      </c>
      <c r="I957" s="3" t="s">
        <v>79</v>
      </c>
      <c r="J957" s="3" t="s">
        <v>78</v>
      </c>
      <c r="K957" s="3" t="s">
        <v>79</v>
      </c>
      <c r="O957"/>
      <c r="P957"/>
    </row>
    <row r="958" spans="1:16" x14ac:dyDescent="0.35">
      <c r="A958" s="3" t="s">
        <v>2369</v>
      </c>
      <c r="B958" s="3" t="s">
        <v>2369</v>
      </c>
      <c r="C958" s="3" t="s">
        <v>2370</v>
      </c>
      <c r="D958" s="3" t="s">
        <v>1801</v>
      </c>
      <c r="E958" s="3" t="s">
        <v>1802</v>
      </c>
      <c r="F958" s="3" t="s">
        <v>164</v>
      </c>
      <c r="G958" s="3" t="s">
        <v>163</v>
      </c>
      <c r="H958" s="3" t="s">
        <v>477</v>
      </c>
      <c r="I958" s="3" t="s">
        <v>79</v>
      </c>
      <c r="J958" s="3" t="s">
        <v>78</v>
      </c>
      <c r="K958" s="3" t="s">
        <v>79</v>
      </c>
      <c r="O958"/>
      <c r="P958"/>
    </row>
    <row r="959" spans="1:16" x14ac:dyDescent="0.35">
      <c r="A959" s="3" t="s">
        <v>2371</v>
      </c>
      <c r="B959" s="3" t="s">
        <v>2371</v>
      </c>
      <c r="C959" s="3" t="s">
        <v>2372</v>
      </c>
      <c r="D959" s="3" t="s">
        <v>1791</v>
      </c>
      <c r="E959" s="3" t="s">
        <v>1792</v>
      </c>
      <c r="F959" s="3" t="s">
        <v>164</v>
      </c>
      <c r="G959" s="3" t="s">
        <v>163</v>
      </c>
      <c r="H959" s="3" t="s">
        <v>477</v>
      </c>
      <c r="I959" s="3" t="s">
        <v>79</v>
      </c>
      <c r="J959" s="3" t="s">
        <v>78</v>
      </c>
      <c r="K959" s="3" t="s">
        <v>79</v>
      </c>
      <c r="O959"/>
      <c r="P959"/>
    </row>
    <row r="960" spans="1:16" x14ac:dyDescent="0.35">
      <c r="A960" s="3" t="s">
        <v>2373</v>
      </c>
      <c r="B960" s="3" t="s">
        <v>2373</v>
      </c>
      <c r="C960" s="3" t="s">
        <v>2374</v>
      </c>
      <c r="D960" s="3" t="s">
        <v>1801</v>
      </c>
      <c r="E960" s="3" t="s">
        <v>1802</v>
      </c>
      <c r="F960" s="3" t="s">
        <v>164</v>
      </c>
      <c r="G960" s="3" t="s">
        <v>163</v>
      </c>
      <c r="H960" s="3" t="s">
        <v>477</v>
      </c>
      <c r="I960" s="3" t="s">
        <v>79</v>
      </c>
      <c r="J960" s="3" t="s">
        <v>78</v>
      </c>
      <c r="K960" s="3" t="s">
        <v>79</v>
      </c>
      <c r="O960"/>
      <c r="P960"/>
    </row>
    <row r="961" spans="1:16" x14ac:dyDescent="0.35">
      <c r="A961" s="3" t="s">
        <v>2375</v>
      </c>
      <c r="B961" s="3" t="s">
        <v>2375</v>
      </c>
      <c r="C961" s="3" t="s">
        <v>2376</v>
      </c>
      <c r="D961" s="3" t="s">
        <v>1805</v>
      </c>
      <c r="E961" s="3" t="s">
        <v>1806</v>
      </c>
      <c r="F961" s="3" t="s">
        <v>164</v>
      </c>
      <c r="G961" s="3" t="s">
        <v>163</v>
      </c>
      <c r="H961" s="3" t="s">
        <v>477</v>
      </c>
      <c r="I961" s="3" t="s">
        <v>79</v>
      </c>
      <c r="J961" s="3" t="s">
        <v>78</v>
      </c>
      <c r="K961" s="3" t="s">
        <v>79</v>
      </c>
      <c r="O961"/>
      <c r="P961"/>
    </row>
    <row r="962" spans="1:16" x14ac:dyDescent="0.35">
      <c r="A962" s="3" t="s">
        <v>2377</v>
      </c>
      <c r="B962" s="3" t="s">
        <v>2377</v>
      </c>
      <c r="C962" s="3" t="s">
        <v>2378</v>
      </c>
      <c r="D962" s="3" t="s">
        <v>1791</v>
      </c>
      <c r="E962" s="3" t="s">
        <v>1792</v>
      </c>
      <c r="F962" s="3" t="s">
        <v>164</v>
      </c>
      <c r="G962" s="3" t="s">
        <v>163</v>
      </c>
      <c r="H962" s="3" t="s">
        <v>477</v>
      </c>
      <c r="I962" s="3" t="s">
        <v>79</v>
      </c>
      <c r="J962" s="3" t="s">
        <v>78</v>
      </c>
      <c r="K962" s="3" t="s">
        <v>79</v>
      </c>
      <c r="O962"/>
      <c r="P962"/>
    </row>
    <row r="963" spans="1:16" x14ac:dyDescent="0.35">
      <c r="A963" s="3" t="s">
        <v>2379</v>
      </c>
      <c r="B963" s="3" t="s">
        <v>2379</v>
      </c>
      <c r="C963" s="3" t="s">
        <v>2380</v>
      </c>
      <c r="D963" s="3" t="s">
        <v>1791</v>
      </c>
      <c r="E963" s="3" t="s">
        <v>1792</v>
      </c>
      <c r="F963" s="3" t="s">
        <v>164</v>
      </c>
      <c r="G963" s="3" t="s">
        <v>163</v>
      </c>
      <c r="H963" s="3" t="s">
        <v>477</v>
      </c>
      <c r="I963" s="3" t="s">
        <v>79</v>
      </c>
      <c r="J963" s="3" t="s">
        <v>78</v>
      </c>
      <c r="K963" s="3" t="s">
        <v>79</v>
      </c>
      <c r="O963"/>
      <c r="P963"/>
    </row>
    <row r="964" spans="1:16" x14ac:dyDescent="0.35">
      <c r="A964" s="3" t="s">
        <v>2381</v>
      </c>
      <c r="B964" s="3" t="s">
        <v>2381</v>
      </c>
      <c r="C964" s="3" t="s">
        <v>2382</v>
      </c>
      <c r="D964" s="3" t="s">
        <v>1795</v>
      </c>
      <c r="E964" s="3" t="s">
        <v>1796</v>
      </c>
      <c r="F964" s="3" t="s">
        <v>164</v>
      </c>
      <c r="G964" s="3" t="s">
        <v>163</v>
      </c>
      <c r="H964" s="3" t="s">
        <v>477</v>
      </c>
      <c r="I964" s="3" t="s">
        <v>79</v>
      </c>
      <c r="J964" s="3" t="s">
        <v>78</v>
      </c>
      <c r="K964" s="3" t="s">
        <v>79</v>
      </c>
      <c r="O964"/>
      <c r="P964"/>
    </row>
    <row r="965" spans="1:16" x14ac:dyDescent="0.35">
      <c r="A965" s="3" t="s">
        <v>2383</v>
      </c>
      <c r="B965" s="3" t="s">
        <v>1913</v>
      </c>
      <c r="C965" s="3" t="s">
        <v>1914</v>
      </c>
      <c r="D965" s="3" t="s">
        <v>1795</v>
      </c>
      <c r="E965" s="3" t="s">
        <v>1796</v>
      </c>
      <c r="F965" s="3" t="s">
        <v>164</v>
      </c>
      <c r="G965" s="3" t="s">
        <v>163</v>
      </c>
      <c r="H965" s="3" t="s">
        <v>477</v>
      </c>
      <c r="I965" s="3" t="s">
        <v>79</v>
      </c>
      <c r="J965" s="3" t="s">
        <v>78</v>
      </c>
      <c r="K965" s="3" t="s">
        <v>79</v>
      </c>
      <c r="O965"/>
      <c r="P965"/>
    </row>
    <row r="966" spans="1:16" x14ac:dyDescent="0.35">
      <c r="A966" s="3" t="s">
        <v>2384</v>
      </c>
      <c r="B966" s="3" t="s">
        <v>2384</v>
      </c>
      <c r="C966" s="3" t="s">
        <v>2385</v>
      </c>
      <c r="D966" s="3" t="s">
        <v>1805</v>
      </c>
      <c r="E966" s="3" t="s">
        <v>1806</v>
      </c>
      <c r="F966" s="3" t="s">
        <v>164</v>
      </c>
      <c r="G966" s="3" t="s">
        <v>163</v>
      </c>
      <c r="H966" s="3" t="s">
        <v>477</v>
      </c>
      <c r="I966" s="3" t="s">
        <v>79</v>
      </c>
      <c r="J966" s="3" t="s">
        <v>78</v>
      </c>
      <c r="K966" s="3" t="s">
        <v>79</v>
      </c>
      <c r="O966"/>
      <c r="P966"/>
    </row>
    <row r="967" spans="1:16" x14ac:dyDescent="0.35">
      <c r="A967" s="3" t="s">
        <v>2386</v>
      </c>
      <c r="B967" s="3" t="s">
        <v>2386</v>
      </c>
      <c r="C967" s="3" t="s">
        <v>2387</v>
      </c>
      <c r="D967" s="3" t="s">
        <v>1805</v>
      </c>
      <c r="E967" s="3" t="s">
        <v>1806</v>
      </c>
      <c r="F967" s="3" t="s">
        <v>164</v>
      </c>
      <c r="G967" s="3" t="s">
        <v>163</v>
      </c>
      <c r="H967" s="3" t="s">
        <v>477</v>
      </c>
      <c r="I967" s="3" t="s">
        <v>79</v>
      </c>
      <c r="J967" s="3" t="s">
        <v>78</v>
      </c>
      <c r="K967" s="3" t="s">
        <v>79</v>
      </c>
      <c r="O967"/>
      <c r="P967"/>
    </row>
    <row r="968" spans="1:16" x14ac:dyDescent="0.35">
      <c r="A968" s="3" t="s">
        <v>2388</v>
      </c>
      <c r="B968" s="3" t="s">
        <v>2388</v>
      </c>
      <c r="C968" s="3" t="s">
        <v>2389</v>
      </c>
      <c r="D968" s="3" t="s">
        <v>1805</v>
      </c>
      <c r="E968" s="3" t="s">
        <v>1806</v>
      </c>
      <c r="F968" s="3" t="s">
        <v>164</v>
      </c>
      <c r="G968" s="3" t="s">
        <v>163</v>
      </c>
      <c r="H968" s="3" t="s">
        <v>477</v>
      </c>
      <c r="I968" s="3" t="s">
        <v>79</v>
      </c>
      <c r="J968" s="3" t="s">
        <v>78</v>
      </c>
      <c r="K968" s="3" t="s">
        <v>79</v>
      </c>
      <c r="O968"/>
      <c r="P968"/>
    </row>
    <row r="969" spans="1:16" x14ac:dyDescent="0.35">
      <c r="A969" s="3" t="s">
        <v>2390</v>
      </c>
      <c r="B969" s="3" t="s">
        <v>2390</v>
      </c>
      <c r="C969" s="3" t="s">
        <v>2391</v>
      </c>
      <c r="D969" s="3" t="s">
        <v>1791</v>
      </c>
      <c r="E969" s="3" t="s">
        <v>1792</v>
      </c>
      <c r="F969" s="3" t="s">
        <v>164</v>
      </c>
      <c r="G969" s="3" t="s">
        <v>163</v>
      </c>
      <c r="H969" s="3" t="s">
        <v>477</v>
      </c>
      <c r="I969" s="3" t="s">
        <v>79</v>
      </c>
      <c r="J969" s="3" t="s">
        <v>78</v>
      </c>
      <c r="K969" s="3" t="s">
        <v>79</v>
      </c>
      <c r="O969"/>
      <c r="P969"/>
    </row>
    <row r="970" spans="1:16" x14ac:dyDescent="0.35">
      <c r="A970" s="3" t="s">
        <v>2392</v>
      </c>
      <c r="B970" s="3" t="s">
        <v>2392</v>
      </c>
      <c r="C970" s="3" t="s">
        <v>2393</v>
      </c>
      <c r="D970" s="3" t="s">
        <v>1801</v>
      </c>
      <c r="E970" s="3" t="s">
        <v>1802</v>
      </c>
      <c r="F970" s="3" t="s">
        <v>164</v>
      </c>
      <c r="G970" s="3" t="s">
        <v>163</v>
      </c>
      <c r="H970" s="3" t="s">
        <v>477</v>
      </c>
      <c r="I970" s="3" t="s">
        <v>79</v>
      </c>
      <c r="J970" s="3" t="s">
        <v>78</v>
      </c>
      <c r="K970" s="3" t="s">
        <v>79</v>
      </c>
      <c r="O970"/>
      <c r="P970"/>
    </row>
    <row r="971" spans="1:16" x14ac:dyDescent="0.35">
      <c r="A971" s="3" t="s">
        <v>2394</v>
      </c>
      <c r="B971" s="3" t="s">
        <v>2394</v>
      </c>
      <c r="C971" s="3" t="s">
        <v>2395</v>
      </c>
      <c r="D971" s="3" t="s">
        <v>1805</v>
      </c>
      <c r="E971" s="3" t="s">
        <v>1806</v>
      </c>
      <c r="F971" s="3" t="s">
        <v>164</v>
      </c>
      <c r="G971" s="3" t="s">
        <v>163</v>
      </c>
      <c r="H971" s="3" t="s">
        <v>477</v>
      </c>
      <c r="I971" s="3" t="s">
        <v>79</v>
      </c>
      <c r="J971" s="3" t="s">
        <v>78</v>
      </c>
      <c r="K971" s="3" t="s">
        <v>79</v>
      </c>
      <c r="O971"/>
      <c r="P971"/>
    </row>
    <row r="972" spans="1:16" x14ac:dyDescent="0.35">
      <c r="A972" s="3" t="s">
        <v>2396</v>
      </c>
      <c r="B972" s="3" t="s">
        <v>2396</v>
      </c>
      <c r="C972" s="3" t="s">
        <v>2397</v>
      </c>
      <c r="D972" s="3" t="s">
        <v>628</v>
      </c>
      <c r="E972" s="3" t="s">
        <v>1872</v>
      </c>
      <c r="F972" s="3" t="s">
        <v>164</v>
      </c>
      <c r="G972" s="3" t="s">
        <v>163</v>
      </c>
      <c r="H972" s="3" t="s">
        <v>477</v>
      </c>
      <c r="I972" s="3" t="s">
        <v>79</v>
      </c>
      <c r="J972" s="3" t="s">
        <v>78</v>
      </c>
      <c r="K972" s="3" t="s">
        <v>79</v>
      </c>
      <c r="O972"/>
      <c r="P972"/>
    </row>
    <row r="973" spans="1:16" x14ac:dyDescent="0.35">
      <c r="A973" s="3" t="s">
        <v>2398</v>
      </c>
      <c r="B973" s="3" t="s">
        <v>2398</v>
      </c>
      <c r="C973" s="3" t="s">
        <v>2399</v>
      </c>
      <c r="D973" s="3" t="s">
        <v>750</v>
      </c>
      <c r="E973" s="3" t="s">
        <v>1885</v>
      </c>
      <c r="F973" s="3" t="s">
        <v>164</v>
      </c>
      <c r="G973" s="3" t="s">
        <v>163</v>
      </c>
      <c r="H973" s="3" t="s">
        <v>477</v>
      </c>
      <c r="I973" s="3" t="s">
        <v>79</v>
      </c>
      <c r="J973" s="3" t="s">
        <v>78</v>
      </c>
      <c r="K973" s="3" t="s">
        <v>79</v>
      </c>
      <c r="O973"/>
      <c r="P973"/>
    </row>
    <row r="974" spans="1:16" x14ac:dyDescent="0.35">
      <c r="A974" s="3" t="s">
        <v>2400</v>
      </c>
      <c r="B974" s="3" t="s">
        <v>2400</v>
      </c>
      <c r="C974" s="3" t="s">
        <v>2401</v>
      </c>
      <c r="D974" s="3" t="s">
        <v>14</v>
      </c>
      <c r="E974" s="3" t="s">
        <v>14</v>
      </c>
      <c r="F974" s="3" t="s">
        <v>196</v>
      </c>
      <c r="G974" s="3" t="s">
        <v>195</v>
      </c>
      <c r="H974" s="3" t="s">
        <v>522</v>
      </c>
      <c r="I974" s="3" t="s">
        <v>523</v>
      </c>
      <c r="J974" s="3" t="s">
        <v>19</v>
      </c>
      <c r="K974" s="3" t="s">
        <v>18</v>
      </c>
      <c r="O974"/>
      <c r="P974"/>
    </row>
    <row r="975" spans="1:16" x14ac:dyDescent="0.35">
      <c r="A975" s="3" t="s">
        <v>2402</v>
      </c>
      <c r="B975" s="3" t="s">
        <v>2402</v>
      </c>
      <c r="C975" s="3" t="s">
        <v>2403</v>
      </c>
      <c r="D975" s="3" t="s">
        <v>14</v>
      </c>
      <c r="E975" s="3" t="s">
        <v>14</v>
      </c>
      <c r="F975" s="3" t="s">
        <v>212</v>
      </c>
      <c r="G975" s="3" t="s">
        <v>2404</v>
      </c>
      <c r="H975" s="3" t="s">
        <v>133</v>
      </c>
      <c r="I975" s="3" t="s">
        <v>134</v>
      </c>
      <c r="J975" s="3" t="s">
        <v>21</v>
      </c>
      <c r="K975" s="3" t="s">
        <v>134</v>
      </c>
      <c r="O975"/>
      <c r="P975"/>
    </row>
    <row r="976" spans="1:16" x14ac:dyDescent="0.35">
      <c r="A976" s="3" t="s">
        <v>2405</v>
      </c>
      <c r="B976" s="3" t="s">
        <v>2405</v>
      </c>
      <c r="C976" s="3" t="s">
        <v>2406</v>
      </c>
      <c r="D976" s="3" t="s">
        <v>14</v>
      </c>
      <c r="E976" s="3" t="s">
        <v>14</v>
      </c>
      <c r="F976" s="3" t="s">
        <v>212</v>
      </c>
      <c r="G976" s="3" t="s">
        <v>2404</v>
      </c>
      <c r="H976" s="3" t="s">
        <v>133</v>
      </c>
      <c r="I976" s="3" t="s">
        <v>134</v>
      </c>
      <c r="J976" s="3" t="s">
        <v>21</v>
      </c>
      <c r="K976" s="3" t="s">
        <v>134</v>
      </c>
      <c r="O976"/>
      <c r="P976"/>
    </row>
    <row r="977" spans="1:16" x14ac:dyDescent="0.35">
      <c r="A977" s="3" t="s">
        <v>2407</v>
      </c>
      <c r="B977" s="3" t="s">
        <v>2407</v>
      </c>
      <c r="C977" s="3" t="s">
        <v>2408</v>
      </c>
      <c r="D977" s="3" t="s">
        <v>14</v>
      </c>
      <c r="E977" s="3" t="s">
        <v>14</v>
      </c>
      <c r="F977" s="3" t="s">
        <v>212</v>
      </c>
      <c r="G977" s="3" t="s">
        <v>2404</v>
      </c>
      <c r="H977" s="3" t="s">
        <v>133</v>
      </c>
      <c r="I977" s="3" t="s">
        <v>134</v>
      </c>
      <c r="J977" s="3" t="s">
        <v>21</v>
      </c>
      <c r="K977" s="3" t="s">
        <v>134</v>
      </c>
      <c r="O977"/>
      <c r="P977"/>
    </row>
    <row r="978" spans="1:16" x14ac:dyDescent="0.35">
      <c r="A978" s="3" t="s">
        <v>2409</v>
      </c>
      <c r="B978" s="3" t="s">
        <v>2409</v>
      </c>
      <c r="C978" s="3" t="s">
        <v>2410</v>
      </c>
      <c r="D978" s="3" t="s">
        <v>14</v>
      </c>
      <c r="E978" s="3" t="s">
        <v>14</v>
      </c>
      <c r="F978" s="3" t="s">
        <v>212</v>
      </c>
      <c r="G978" s="3" t="s">
        <v>2404</v>
      </c>
      <c r="H978" s="3" t="s">
        <v>133</v>
      </c>
      <c r="I978" s="3" t="s">
        <v>134</v>
      </c>
      <c r="J978" s="3" t="s">
        <v>21</v>
      </c>
      <c r="K978" s="3" t="s">
        <v>134</v>
      </c>
      <c r="O978"/>
      <c r="P978"/>
    </row>
    <row r="979" spans="1:16" x14ac:dyDescent="0.35">
      <c r="A979" s="3" t="s">
        <v>2411</v>
      </c>
      <c r="B979" s="3" t="s">
        <v>2411</v>
      </c>
      <c r="C979" s="3" t="s">
        <v>2412</v>
      </c>
      <c r="D979" s="3" t="s">
        <v>14</v>
      </c>
      <c r="E979" s="3" t="s">
        <v>14</v>
      </c>
      <c r="F979" s="3" t="s">
        <v>212</v>
      </c>
      <c r="G979" s="3" t="s">
        <v>2404</v>
      </c>
      <c r="H979" s="3" t="s">
        <v>133</v>
      </c>
      <c r="I979" s="3" t="s">
        <v>134</v>
      </c>
      <c r="J979" s="3" t="s">
        <v>21</v>
      </c>
      <c r="K979" s="3" t="s">
        <v>134</v>
      </c>
      <c r="O979"/>
      <c r="P979"/>
    </row>
    <row r="980" spans="1:16" x14ac:dyDescent="0.35">
      <c r="A980" s="3" t="s">
        <v>2413</v>
      </c>
      <c r="B980" s="3" t="s">
        <v>2413</v>
      </c>
      <c r="C980" s="3" t="s">
        <v>2414</v>
      </c>
      <c r="D980" s="3" t="s">
        <v>14</v>
      </c>
      <c r="E980" s="3" t="s">
        <v>14</v>
      </c>
      <c r="F980" s="3" t="s">
        <v>212</v>
      </c>
      <c r="G980" s="3" t="s">
        <v>2404</v>
      </c>
      <c r="H980" s="3" t="s">
        <v>133</v>
      </c>
      <c r="I980" s="3" t="s">
        <v>134</v>
      </c>
      <c r="J980" s="3" t="s">
        <v>21</v>
      </c>
      <c r="K980" s="3" t="s">
        <v>134</v>
      </c>
      <c r="O980"/>
      <c r="P980"/>
    </row>
    <row r="981" spans="1:16" x14ac:dyDescent="0.35">
      <c r="A981" s="3" t="s">
        <v>2415</v>
      </c>
      <c r="B981" s="3" t="s">
        <v>2415</v>
      </c>
      <c r="C981" s="3" t="s">
        <v>2416</v>
      </c>
      <c r="D981" s="3" t="s">
        <v>14</v>
      </c>
      <c r="E981" s="3" t="s">
        <v>14</v>
      </c>
      <c r="F981" s="3" t="s">
        <v>212</v>
      </c>
      <c r="G981" s="3" t="s">
        <v>2404</v>
      </c>
      <c r="H981" s="3" t="s">
        <v>133</v>
      </c>
      <c r="I981" s="3" t="s">
        <v>134</v>
      </c>
      <c r="J981" s="3" t="s">
        <v>21</v>
      </c>
      <c r="K981" s="3" t="s">
        <v>134</v>
      </c>
      <c r="O981"/>
      <c r="P981"/>
    </row>
    <row r="982" spans="1:16" x14ac:dyDescent="0.35">
      <c r="A982" s="3" t="s">
        <v>2417</v>
      </c>
      <c r="B982" s="3" t="s">
        <v>2417</v>
      </c>
      <c r="C982" s="3" t="s">
        <v>2418</v>
      </c>
      <c r="D982" s="3" t="s">
        <v>14</v>
      </c>
      <c r="E982" s="3" t="s">
        <v>14</v>
      </c>
      <c r="F982" s="3" t="s">
        <v>212</v>
      </c>
      <c r="G982" s="3" t="s">
        <v>2404</v>
      </c>
      <c r="H982" s="3" t="s">
        <v>133</v>
      </c>
      <c r="I982" s="3" t="s">
        <v>134</v>
      </c>
      <c r="J982" s="3" t="s">
        <v>21</v>
      </c>
      <c r="K982" s="3" t="s">
        <v>134</v>
      </c>
      <c r="O982"/>
      <c r="P982"/>
    </row>
    <row r="983" spans="1:16" x14ac:dyDescent="0.35">
      <c r="A983" s="3" t="s">
        <v>2419</v>
      </c>
      <c r="B983" s="3" t="s">
        <v>2419</v>
      </c>
      <c r="C983" s="3" t="s">
        <v>2420</v>
      </c>
      <c r="D983" s="3" t="s">
        <v>14</v>
      </c>
      <c r="E983" s="3" t="s">
        <v>14</v>
      </c>
      <c r="F983" s="3" t="s">
        <v>212</v>
      </c>
      <c r="G983" s="3" t="s">
        <v>2404</v>
      </c>
      <c r="H983" s="3" t="s">
        <v>133</v>
      </c>
      <c r="I983" s="3" t="s">
        <v>134</v>
      </c>
      <c r="J983" s="3" t="s">
        <v>21</v>
      </c>
      <c r="K983" s="3" t="s">
        <v>134</v>
      </c>
      <c r="O983"/>
      <c r="P983"/>
    </row>
    <row r="984" spans="1:16" x14ac:dyDescent="0.35">
      <c r="A984" s="3" t="s">
        <v>2421</v>
      </c>
      <c r="B984" s="3" t="s">
        <v>2421</v>
      </c>
      <c r="C984" s="3" t="s">
        <v>2422</v>
      </c>
      <c r="D984" s="3" t="s">
        <v>14</v>
      </c>
      <c r="E984" s="3" t="s">
        <v>14</v>
      </c>
      <c r="F984" s="3" t="s">
        <v>212</v>
      </c>
      <c r="G984" s="3" t="s">
        <v>2404</v>
      </c>
      <c r="H984" s="3" t="s">
        <v>133</v>
      </c>
      <c r="I984" s="3" t="s">
        <v>134</v>
      </c>
      <c r="J984" s="3" t="s">
        <v>21</v>
      </c>
      <c r="K984" s="3" t="s">
        <v>134</v>
      </c>
      <c r="O984"/>
      <c r="P984"/>
    </row>
    <row r="985" spans="1:16" x14ac:dyDescent="0.35">
      <c r="A985" s="3" t="s">
        <v>2423</v>
      </c>
      <c r="B985" s="3" t="s">
        <v>2423</v>
      </c>
      <c r="C985" s="3" t="s">
        <v>2424</v>
      </c>
      <c r="D985" s="3" t="s">
        <v>14</v>
      </c>
      <c r="E985" s="3" t="s">
        <v>14</v>
      </c>
      <c r="F985" s="3" t="s">
        <v>176</v>
      </c>
      <c r="G985" s="3" t="s">
        <v>175</v>
      </c>
      <c r="H985" s="3" t="s">
        <v>133</v>
      </c>
      <c r="I985" s="3" t="s">
        <v>134</v>
      </c>
      <c r="J985" s="3" t="s">
        <v>21</v>
      </c>
      <c r="K985" s="3" t="s">
        <v>134</v>
      </c>
      <c r="O985"/>
      <c r="P985"/>
    </row>
    <row r="986" spans="1:16" x14ac:dyDescent="0.35">
      <c r="A986" s="3" t="s">
        <v>2425</v>
      </c>
      <c r="B986" s="3" t="s">
        <v>2425</v>
      </c>
      <c r="C986" s="3" t="s">
        <v>2426</v>
      </c>
      <c r="D986" s="3" t="s">
        <v>14</v>
      </c>
      <c r="E986" s="3" t="s">
        <v>14</v>
      </c>
      <c r="F986" s="3" t="s">
        <v>216</v>
      </c>
      <c r="G986" s="3" t="s">
        <v>2427</v>
      </c>
      <c r="H986" s="3" t="s">
        <v>133</v>
      </c>
      <c r="I986" s="3" t="s">
        <v>134</v>
      </c>
      <c r="J986" s="3" t="s">
        <v>21</v>
      </c>
      <c r="K986" s="3" t="s">
        <v>134</v>
      </c>
      <c r="O986"/>
      <c r="P986"/>
    </row>
    <row r="987" spans="1:16" x14ac:dyDescent="0.35">
      <c r="A987" s="3" t="s">
        <v>2428</v>
      </c>
      <c r="B987" s="3" t="s">
        <v>2428</v>
      </c>
      <c r="C987" s="3" t="s">
        <v>2429</v>
      </c>
      <c r="D987" s="3" t="s">
        <v>14</v>
      </c>
      <c r="E987" s="3" t="s">
        <v>14</v>
      </c>
      <c r="F987" s="3" t="s">
        <v>216</v>
      </c>
      <c r="G987" s="3" t="s">
        <v>2427</v>
      </c>
      <c r="H987" s="3" t="s">
        <v>133</v>
      </c>
      <c r="I987" s="3" t="s">
        <v>134</v>
      </c>
      <c r="J987" s="3" t="s">
        <v>21</v>
      </c>
      <c r="K987" s="3" t="s">
        <v>134</v>
      </c>
      <c r="O987"/>
      <c r="P987"/>
    </row>
    <row r="988" spans="1:16" x14ac:dyDescent="0.35">
      <c r="A988" s="3" t="s">
        <v>2430</v>
      </c>
      <c r="B988" s="3" t="s">
        <v>2430</v>
      </c>
      <c r="C988" s="3" t="s">
        <v>2431</v>
      </c>
      <c r="D988" s="3" t="s">
        <v>14</v>
      </c>
      <c r="E988" s="3" t="s">
        <v>14</v>
      </c>
      <c r="F988" s="3" t="s">
        <v>216</v>
      </c>
      <c r="G988" s="3" t="s">
        <v>2427</v>
      </c>
      <c r="H988" s="3" t="s">
        <v>133</v>
      </c>
      <c r="I988" s="3" t="s">
        <v>134</v>
      </c>
      <c r="J988" s="3" t="s">
        <v>21</v>
      </c>
      <c r="K988" s="3" t="s">
        <v>134</v>
      </c>
      <c r="O988"/>
      <c r="P988"/>
    </row>
    <row r="989" spans="1:16" x14ac:dyDescent="0.35">
      <c r="A989" s="3" t="s">
        <v>2432</v>
      </c>
      <c r="B989" s="3" t="s">
        <v>2432</v>
      </c>
      <c r="C989" s="3" t="s">
        <v>2433</v>
      </c>
      <c r="D989" s="3" t="s">
        <v>14</v>
      </c>
      <c r="E989" s="3" t="s">
        <v>14</v>
      </c>
      <c r="F989" s="3" t="s">
        <v>216</v>
      </c>
      <c r="G989" s="3" t="s">
        <v>2427</v>
      </c>
      <c r="H989" s="3" t="s">
        <v>133</v>
      </c>
      <c r="I989" s="3" t="s">
        <v>134</v>
      </c>
      <c r="J989" s="3" t="s">
        <v>21</v>
      </c>
      <c r="K989" s="3" t="s">
        <v>134</v>
      </c>
      <c r="O989"/>
      <c r="P989"/>
    </row>
    <row r="990" spans="1:16" x14ac:dyDescent="0.35">
      <c r="A990" s="3" t="s">
        <v>2434</v>
      </c>
      <c r="B990" s="3" t="s">
        <v>2434</v>
      </c>
      <c r="C990" s="3" t="s">
        <v>2435</v>
      </c>
      <c r="D990" s="3" t="s">
        <v>14</v>
      </c>
      <c r="E990" s="3" t="s">
        <v>14</v>
      </c>
      <c r="F990" s="3" t="s">
        <v>216</v>
      </c>
      <c r="G990" s="3" t="s">
        <v>2427</v>
      </c>
      <c r="H990" s="3" t="s">
        <v>133</v>
      </c>
      <c r="I990" s="3" t="s">
        <v>134</v>
      </c>
      <c r="J990" s="3" t="s">
        <v>21</v>
      </c>
      <c r="K990" s="3" t="s">
        <v>134</v>
      </c>
      <c r="O990"/>
      <c r="P990"/>
    </row>
    <row r="991" spans="1:16" x14ac:dyDescent="0.35">
      <c r="A991" s="3" t="s">
        <v>2436</v>
      </c>
      <c r="B991" s="3" t="s">
        <v>2436</v>
      </c>
      <c r="C991" s="3" t="s">
        <v>2437</v>
      </c>
      <c r="D991" s="3" t="s">
        <v>14</v>
      </c>
      <c r="E991" s="3" t="s">
        <v>14</v>
      </c>
      <c r="F991" s="3" t="s">
        <v>216</v>
      </c>
      <c r="G991" s="3" t="s">
        <v>2427</v>
      </c>
      <c r="H991" s="3" t="s">
        <v>133</v>
      </c>
      <c r="I991" s="3" t="s">
        <v>134</v>
      </c>
      <c r="J991" s="3" t="s">
        <v>21</v>
      </c>
      <c r="K991" s="3" t="s">
        <v>134</v>
      </c>
      <c r="O991"/>
      <c r="P991"/>
    </row>
    <row r="992" spans="1:16" x14ac:dyDescent="0.35">
      <c r="A992" s="3" t="s">
        <v>2438</v>
      </c>
      <c r="B992" s="3" t="s">
        <v>2438</v>
      </c>
      <c r="C992" s="3" t="s">
        <v>2439</v>
      </c>
      <c r="D992" s="3" t="s">
        <v>14</v>
      </c>
      <c r="E992" s="3" t="s">
        <v>14</v>
      </c>
      <c r="F992" s="3" t="s">
        <v>798</v>
      </c>
      <c r="G992" s="3" t="s">
        <v>797</v>
      </c>
      <c r="H992" s="3" t="s">
        <v>92</v>
      </c>
      <c r="I992" s="3" t="s">
        <v>93</v>
      </c>
      <c r="J992" s="3" t="s">
        <v>94</v>
      </c>
      <c r="K992" s="3" t="s">
        <v>93</v>
      </c>
      <c r="O992"/>
      <c r="P992"/>
    </row>
    <row r="993" spans="1:16" x14ac:dyDescent="0.35">
      <c r="A993" s="3" t="s">
        <v>2440</v>
      </c>
      <c r="B993" s="3" t="s">
        <v>2440</v>
      </c>
      <c r="C993" s="3" t="s">
        <v>2441</v>
      </c>
      <c r="D993" s="3" t="s">
        <v>14</v>
      </c>
      <c r="E993" s="3" t="s">
        <v>14</v>
      </c>
      <c r="F993" s="3" t="s">
        <v>798</v>
      </c>
      <c r="G993" s="3" t="s">
        <v>797</v>
      </c>
      <c r="H993" s="3" t="s">
        <v>92</v>
      </c>
      <c r="I993" s="3" t="s">
        <v>93</v>
      </c>
      <c r="J993" s="3" t="s">
        <v>94</v>
      </c>
      <c r="K993" s="3" t="s">
        <v>93</v>
      </c>
      <c r="O993"/>
      <c r="P993"/>
    </row>
    <row r="994" spans="1:16" x14ac:dyDescent="0.35">
      <c r="A994" s="3" t="s">
        <v>2442</v>
      </c>
      <c r="B994" s="3" t="s">
        <v>2443</v>
      </c>
      <c r="C994" s="3" t="s">
        <v>2444</v>
      </c>
      <c r="D994" s="3" t="s">
        <v>14</v>
      </c>
      <c r="E994" s="3" t="s">
        <v>14</v>
      </c>
      <c r="F994" s="3" t="s">
        <v>798</v>
      </c>
      <c r="G994" s="3" t="s">
        <v>797</v>
      </c>
      <c r="H994" s="3" t="s">
        <v>92</v>
      </c>
      <c r="I994" s="3" t="s">
        <v>93</v>
      </c>
      <c r="J994" s="3" t="s">
        <v>94</v>
      </c>
      <c r="K994" s="3" t="s">
        <v>93</v>
      </c>
      <c r="O994"/>
      <c r="P994"/>
    </row>
    <row r="995" spans="1:16" x14ac:dyDescent="0.35">
      <c r="A995" s="3" t="s">
        <v>2443</v>
      </c>
      <c r="B995" s="3" t="s">
        <v>2443</v>
      </c>
      <c r="C995" s="3" t="s">
        <v>2444</v>
      </c>
      <c r="D995" s="3" t="s">
        <v>14</v>
      </c>
      <c r="E995" s="3" t="s">
        <v>14</v>
      </c>
      <c r="F995" s="3" t="s">
        <v>798</v>
      </c>
      <c r="G995" s="3" t="s">
        <v>797</v>
      </c>
      <c r="H995" s="3" t="s">
        <v>92</v>
      </c>
      <c r="I995" s="3" t="s">
        <v>93</v>
      </c>
      <c r="J995" s="3" t="s">
        <v>94</v>
      </c>
      <c r="K995" s="3" t="s">
        <v>93</v>
      </c>
      <c r="O995"/>
      <c r="P995"/>
    </row>
    <row r="996" spans="1:16" x14ac:dyDescent="0.35">
      <c r="A996" s="3" t="s">
        <v>2445</v>
      </c>
      <c r="B996" s="3" t="s">
        <v>2445</v>
      </c>
      <c r="C996" s="3" t="s">
        <v>2446</v>
      </c>
      <c r="D996" s="3" t="s">
        <v>14</v>
      </c>
      <c r="E996" s="3" t="s">
        <v>14</v>
      </c>
      <c r="F996" s="3" t="s">
        <v>798</v>
      </c>
      <c r="G996" s="3" t="s">
        <v>797</v>
      </c>
      <c r="H996" s="3" t="s">
        <v>92</v>
      </c>
      <c r="I996" s="3" t="s">
        <v>93</v>
      </c>
      <c r="J996" s="3" t="s">
        <v>94</v>
      </c>
      <c r="K996" s="3" t="s">
        <v>93</v>
      </c>
      <c r="O996"/>
      <c r="P996"/>
    </row>
    <row r="997" spans="1:16" x14ac:dyDescent="0.35">
      <c r="A997" s="3" t="s">
        <v>2447</v>
      </c>
      <c r="B997" s="3" t="s">
        <v>2447</v>
      </c>
      <c r="C997" s="3" t="s">
        <v>2448</v>
      </c>
      <c r="D997" s="3" t="s">
        <v>14</v>
      </c>
      <c r="E997" s="3" t="s">
        <v>14</v>
      </c>
      <c r="F997" s="3" t="s">
        <v>798</v>
      </c>
      <c r="G997" s="3" t="s">
        <v>797</v>
      </c>
      <c r="H997" s="3" t="s">
        <v>92</v>
      </c>
      <c r="I997" s="3" t="s">
        <v>93</v>
      </c>
      <c r="J997" s="3" t="s">
        <v>94</v>
      </c>
      <c r="K997" s="3" t="s">
        <v>93</v>
      </c>
      <c r="O997"/>
      <c r="P997"/>
    </row>
    <row r="998" spans="1:16" x14ac:dyDescent="0.35">
      <c r="A998" s="3" t="s">
        <v>2449</v>
      </c>
      <c r="B998" s="3" t="s">
        <v>2449</v>
      </c>
      <c r="C998" s="3" t="s">
        <v>2450</v>
      </c>
      <c r="D998" s="3" t="s">
        <v>14</v>
      </c>
      <c r="E998" s="3" t="s">
        <v>14</v>
      </c>
      <c r="F998" s="3" t="s">
        <v>798</v>
      </c>
      <c r="G998" s="3" t="s">
        <v>797</v>
      </c>
      <c r="H998" s="3" t="s">
        <v>92</v>
      </c>
      <c r="I998" s="3" t="s">
        <v>93</v>
      </c>
      <c r="J998" s="3" t="s">
        <v>94</v>
      </c>
      <c r="K998" s="3" t="s">
        <v>93</v>
      </c>
      <c r="O998"/>
      <c r="P998"/>
    </row>
    <row r="999" spans="1:16" x14ac:dyDescent="0.35">
      <c r="A999" s="3" t="s">
        <v>2451</v>
      </c>
      <c r="B999" s="3" t="s">
        <v>2451</v>
      </c>
      <c r="C999" s="3" t="s">
        <v>2452</v>
      </c>
      <c r="D999" s="3" t="s">
        <v>14</v>
      </c>
      <c r="E999" s="3" t="s">
        <v>14</v>
      </c>
      <c r="F999" s="3" t="s">
        <v>798</v>
      </c>
      <c r="G999" s="3" t="s">
        <v>797</v>
      </c>
      <c r="H999" s="3" t="s">
        <v>92</v>
      </c>
      <c r="I999" s="3" t="s">
        <v>93</v>
      </c>
      <c r="J999" s="3" t="s">
        <v>94</v>
      </c>
      <c r="K999" s="3" t="s">
        <v>93</v>
      </c>
      <c r="O999"/>
      <c r="P999"/>
    </row>
    <row r="1000" spans="1:16" x14ac:dyDescent="0.35">
      <c r="A1000" s="3" t="s">
        <v>2453</v>
      </c>
      <c r="B1000" s="3" t="s">
        <v>2453</v>
      </c>
      <c r="C1000" s="3" t="s">
        <v>2454</v>
      </c>
      <c r="D1000" s="3" t="s">
        <v>14</v>
      </c>
      <c r="E1000" s="3" t="s">
        <v>14</v>
      </c>
      <c r="F1000" s="3" t="s">
        <v>798</v>
      </c>
      <c r="G1000" s="3" t="s">
        <v>797</v>
      </c>
      <c r="H1000" s="3" t="s">
        <v>92</v>
      </c>
      <c r="I1000" s="3" t="s">
        <v>93</v>
      </c>
      <c r="J1000" s="3" t="s">
        <v>94</v>
      </c>
      <c r="K1000" s="3" t="s">
        <v>93</v>
      </c>
      <c r="O1000"/>
      <c r="P1000"/>
    </row>
    <row r="1001" spans="1:16" x14ac:dyDescent="0.35">
      <c r="A1001" s="3" t="s">
        <v>2455</v>
      </c>
      <c r="B1001" s="3" t="s">
        <v>2455</v>
      </c>
      <c r="C1001" s="3" t="s">
        <v>2456</v>
      </c>
      <c r="D1001" s="3" t="s">
        <v>14</v>
      </c>
      <c r="E1001" s="3" t="s">
        <v>14</v>
      </c>
      <c r="F1001" s="3" t="s">
        <v>226</v>
      </c>
      <c r="G1001" s="3" t="s">
        <v>2457</v>
      </c>
      <c r="H1001" s="3" t="s">
        <v>133</v>
      </c>
      <c r="I1001" s="3" t="s">
        <v>134</v>
      </c>
      <c r="J1001" s="3" t="s">
        <v>21</v>
      </c>
      <c r="K1001" s="3" t="s">
        <v>134</v>
      </c>
      <c r="O1001"/>
      <c r="P1001"/>
    </row>
    <row r="1002" spans="1:16" x14ac:dyDescent="0.35">
      <c r="A1002" s="3" t="s">
        <v>2458</v>
      </c>
      <c r="B1002" s="3" t="s">
        <v>2458</v>
      </c>
      <c r="C1002" s="3" t="s">
        <v>2459</v>
      </c>
      <c r="D1002" s="3" t="s">
        <v>2460</v>
      </c>
      <c r="E1002" s="3" t="s">
        <v>2461</v>
      </c>
      <c r="F1002" s="3" t="s">
        <v>226</v>
      </c>
      <c r="G1002" s="3" t="s">
        <v>2457</v>
      </c>
      <c r="H1002" s="3" t="s">
        <v>133</v>
      </c>
      <c r="I1002" s="3" t="s">
        <v>134</v>
      </c>
      <c r="J1002" s="3" t="s">
        <v>21</v>
      </c>
      <c r="K1002" s="3" t="s">
        <v>134</v>
      </c>
      <c r="O1002"/>
      <c r="P1002"/>
    </row>
    <row r="1003" spans="1:16" x14ac:dyDescent="0.35">
      <c r="A1003" s="3" t="s">
        <v>2462</v>
      </c>
      <c r="B1003" s="3" t="s">
        <v>2462</v>
      </c>
      <c r="C1003" s="3" t="s">
        <v>2463</v>
      </c>
      <c r="D1003" s="3" t="s">
        <v>14</v>
      </c>
      <c r="E1003" s="3" t="s">
        <v>14</v>
      </c>
      <c r="F1003" s="3" t="s">
        <v>226</v>
      </c>
      <c r="G1003" s="3" t="s">
        <v>2457</v>
      </c>
      <c r="H1003" s="3" t="s">
        <v>133</v>
      </c>
      <c r="I1003" s="3" t="s">
        <v>134</v>
      </c>
      <c r="J1003" s="3" t="s">
        <v>21</v>
      </c>
      <c r="K1003" s="3" t="s">
        <v>134</v>
      </c>
      <c r="O1003"/>
      <c r="P1003"/>
    </row>
    <row r="1004" spans="1:16" x14ac:dyDescent="0.35">
      <c r="A1004" s="3" t="s">
        <v>2464</v>
      </c>
      <c r="B1004" s="3" t="s">
        <v>2464</v>
      </c>
      <c r="C1004" s="3" t="s">
        <v>2465</v>
      </c>
      <c r="D1004" s="3" t="s">
        <v>14</v>
      </c>
      <c r="E1004" s="3" t="s">
        <v>14</v>
      </c>
      <c r="F1004" s="3" t="s">
        <v>226</v>
      </c>
      <c r="G1004" s="3" t="s">
        <v>2457</v>
      </c>
      <c r="H1004" s="3" t="s">
        <v>133</v>
      </c>
      <c r="I1004" s="3" t="s">
        <v>134</v>
      </c>
      <c r="J1004" s="3" t="s">
        <v>21</v>
      </c>
      <c r="K1004" s="3" t="s">
        <v>134</v>
      </c>
      <c r="O1004"/>
      <c r="P1004"/>
    </row>
    <row r="1005" spans="1:16" x14ac:dyDescent="0.35">
      <c r="A1005" s="3" t="s">
        <v>2466</v>
      </c>
      <c r="B1005" s="3" t="s">
        <v>2466</v>
      </c>
      <c r="C1005" s="3" t="s">
        <v>2467</v>
      </c>
      <c r="D1005" s="3" t="s">
        <v>14</v>
      </c>
      <c r="E1005" s="3" t="s">
        <v>14</v>
      </c>
      <c r="F1005" s="3" t="s">
        <v>220</v>
      </c>
      <c r="G1005" s="3" t="s">
        <v>219</v>
      </c>
      <c r="H1005" s="3" t="s">
        <v>522</v>
      </c>
      <c r="I1005" s="3" t="s">
        <v>523</v>
      </c>
      <c r="J1005" s="3" t="s">
        <v>478</v>
      </c>
      <c r="K1005" s="3" t="s">
        <v>479</v>
      </c>
      <c r="O1005"/>
      <c r="P1005"/>
    </row>
    <row r="1006" spans="1:16" x14ac:dyDescent="0.35">
      <c r="A1006" s="3" t="s">
        <v>2468</v>
      </c>
      <c r="B1006" s="3" t="s">
        <v>2468</v>
      </c>
      <c r="C1006" s="3" t="s">
        <v>2469</v>
      </c>
      <c r="D1006" s="3" t="s">
        <v>14</v>
      </c>
      <c r="E1006" s="3" t="s">
        <v>14</v>
      </c>
      <c r="F1006" s="3" t="s">
        <v>220</v>
      </c>
      <c r="G1006" s="3" t="s">
        <v>219</v>
      </c>
      <c r="H1006" s="3" t="s">
        <v>522</v>
      </c>
      <c r="I1006" s="3" t="s">
        <v>523</v>
      </c>
      <c r="J1006" s="3" t="s">
        <v>478</v>
      </c>
      <c r="K1006" s="3" t="s">
        <v>479</v>
      </c>
      <c r="O1006"/>
      <c r="P1006"/>
    </row>
    <row r="1007" spans="1:16" x14ac:dyDescent="0.35">
      <c r="A1007" s="3" t="s">
        <v>2470</v>
      </c>
      <c r="B1007" s="3" t="s">
        <v>2470</v>
      </c>
      <c r="C1007" s="3" t="s">
        <v>2471</v>
      </c>
      <c r="D1007" s="3" t="s">
        <v>14</v>
      </c>
      <c r="E1007" s="3" t="s">
        <v>14</v>
      </c>
      <c r="F1007" s="3" t="s">
        <v>220</v>
      </c>
      <c r="G1007" s="3" t="s">
        <v>219</v>
      </c>
      <c r="H1007" s="3" t="s">
        <v>522</v>
      </c>
      <c r="I1007" s="3" t="s">
        <v>523</v>
      </c>
      <c r="J1007" s="3" t="s">
        <v>478</v>
      </c>
      <c r="K1007" s="3" t="s">
        <v>479</v>
      </c>
      <c r="O1007"/>
      <c r="P1007"/>
    </row>
    <row r="1008" spans="1:16" x14ac:dyDescent="0.35">
      <c r="A1008" s="3" t="s">
        <v>2472</v>
      </c>
      <c r="B1008" s="3" t="s">
        <v>2472</v>
      </c>
      <c r="C1008" s="3" t="s">
        <v>2473</v>
      </c>
      <c r="D1008" s="3" t="s">
        <v>14</v>
      </c>
      <c r="E1008" s="3" t="s">
        <v>14</v>
      </c>
      <c r="F1008" s="3" t="s">
        <v>220</v>
      </c>
      <c r="G1008" s="3" t="s">
        <v>219</v>
      </c>
      <c r="H1008" s="3" t="s">
        <v>522</v>
      </c>
      <c r="I1008" s="3" t="s">
        <v>523</v>
      </c>
      <c r="J1008" s="3" t="s">
        <v>478</v>
      </c>
      <c r="K1008" s="3" t="s">
        <v>479</v>
      </c>
      <c r="O1008"/>
      <c r="P1008"/>
    </row>
    <row r="1009" spans="1:16" x14ac:dyDescent="0.35">
      <c r="A1009" s="3" t="s">
        <v>2474</v>
      </c>
      <c r="B1009" s="3" t="s">
        <v>2474</v>
      </c>
      <c r="C1009" s="3" t="s">
        <v>2475</v>
      </c>
      <c r="D1009" s="3" t="s">
        <v>14</v>
      </c>
      <c r="E1009" s="3" t="s">
        <v>14</v>
      </c>
      <c r="F1009" s="3" t="s">
        <v>220</v>
      </c>
      <c r="G1009" s="3" t="s">
        <v>219</v>
      </c>
      <c r="H1009" s="3" t="s">
        <v>522</v>
      </c>
      <c r="I1009" s="3" t="s">
        <v>523</v>
      </c>
      <c r="J1009" s="3" t="s">
        <v>478</v>
      </c>
      <c r="K1009" s="3" t="s">
        <v>479</v>
      </c>
      <c r="O1009"/>
      <c r="P1009"/>
    </row>
    <row r="1010" spans="1:16" x14ac:dyDescent="0.35">
      <c r="A1010" s="3" t="s">
        <v>2476</v>
      </c>
      <c r="B1010" s="3" t="s">
        <v>2476</v>
      </c>
      <c r="C1010" s="3" t="s">
        <v>2477</v>
      </c>
      <c r="D1010" s="3" t="s">
        <v>14</v>
      </c>
      <c r="E1010" s="3" t="s">
        <v>14</v>
      </c>
      <c r="F1010" s="3" t="s">
        <v>220</v>
      </c>
      <c r="G1010" s="3" t="s">
        <v>219</v>
      </c>
      <c r="H1010" s="3" t="s">
        <v>522</v>
      </c>
      <c r="I1010" s="3" t="s">
        <v>523</v>
      </c>
      <c r="J1010" s="3" t="s">
        <v>478</v>
      </c>
      <c r="K1010" s="3" t="s">
        <v>479</v>
      </c>
      <c r="O1010"/>
      <c r="P1010"/>
    </row>
    <row r="1011" spans="1:16" x14ac:dyDescent="0.35">
      <c r="A1011" s="3" t="s">
        <v>2478</v>
      </c>
      <c r="B1011" s="3" t="s">
        <v>2478</v>
      </c>
      <c r="C1011" s="3" t="s">
        <v>2479</v>
      </c>
      <c r="D1011" s="3" t="s">
        <v>14</v>
      </c>
      <c r="E1011" s="3" t="s">
        <v>14</v>
      </c>
      <c r="F1011" s="3" t="s">
        <v>220</v>
      </c>
      <c r="G1011" s="3" t="s">
        <v>219</v>
      </c>
      <c r="H1011" s="3" t="s">
        <v>522</v>
      </c>
      <c r="I1011" s="3" t="s">
        <v>523</v>
      </c>
      <c r="J1011" s="3" t="s">
        <v>478</v>
      </c>
      <c r="K1011" s="3" t="s">
        <v>479</v>
      </c>
      <c r="O1011"/>
      <c r="P1011"/>
    </row>
    <row r="1012" spans="1:16" x14ac:dyDescent="0.35">
      <c r="A1012" s="3" t="s">
        <v>2480</v>
      </c>
      <c r="B1012" s="3" t="s">
        <v>2480</v>
      </c>
      <c r="C1012" s="3" t="s">
        <v>2481</v>
      </c>
      <c r="D1012" s="3" t="s">
        <v>14</v>
      </c>
      <c r="E1012" s="3" t="s">
        <v>14</v>
      </c>
      <c r="F1012" s="3" t="s">
        <v>220</v>
      </c>
      <c r="G1012" s="3" t="s">
        <v>219</v>
      </c>
      <c r="H1012" s="3" t="s">
        <v>522</v>
      </c>
      <c r="I1012" s="3" t="s">
        <v>523</v>
      </c>
      <c r="J1012" s="3" t="s">
        <v>478</v>
      </c>
      <c r="K1012" s="3" t="s">
        <v>479</v>
      </c>
      <c r="O1012"/>
      <c r="P1012"/>
    </row>
    <row r="1013" spans="1:16" x14ac:dyDescent="0.35">
      <c r="A1013" s="3" t="s">
        <v>2482</v>
      </c>
      <c r="B1013" s="3" t="s">
        <v>2482</v>
      </c>
      <c r="C1013" s="3" t="s">
        <v>2483</v>
      </c>
      <c r="D1013" s="3" t="s">
        <v>14</v>
      </c>
      <c r="E1013" s="3" t="s">
        <v>14</v>
      </c>
      <c r="F1013" s="3" t="s">
        <v>184</v>
      </c>
      <c r="G1013" s="3" t="s">
        <v>183</v>
      </c>
      <c r="H1013" s="3" t="s">
        <v>200</v>
      </c>
      <c r="I1013" s="3" t="s">
        <v>201</v>
      </c>
      <c r="J1013" s="3" t="s">
        <v>202</v>
      </c>
      <c r="K1013" s="3" t="s">
        <v>201</v>
      </c>
      <c r="O1013"/>
      <c r="P1013"/>
    </row>
    <row r="1014" spans="1:16" x14ac:dyDescent="0.35">
      <c r="A1014" s="3" t="s">
        <v>2484</v>
      </c>
      <c r="B1014" s="3" t="s">
        <v>2484</v>
      </c>
      <c r="C1014" s="3" t="s">
        <v>2485</v>
      </c>
      <c r="D1014" s="3" t="s">
        <v>14</v>
      </c>
      <c r="E1014" s="3" t="s">
        <v>14</v>
      </c>
      <c r="F1014" s="3" t="s">
        <v>184</v>
      </c>
      <c r="G1014" s="3" t="s">
        <v>183</v>
      </c>
      <c r="H1014" s="3" t="s">
        <v>200</v>
      </c>
      <c r="I1014" s="3" t="s">
        <v>201</v>
      </c>
      <c r="J1014" s="3" t="s">
        <v>202</v>
      </c>
      <c r="K1014" s="3" t="s">
        <v>201</v>
      </c>
      <c r="O1014"/>
      <c r="P1014"/>
    </row>
    <row r="1015" spans="1:16" x14ac:dyDescent="0.35">
      <c r="A1015" s="3" t="s">
        <v>2486</v>
      </c>
      <c r="B1015" s="3" t="s">
        <v>2486</v>
      </c>
      <c r="C1015" s="3" t="s">
        <v>2487</v>
      </c>
      <c r="D1015" s="3" t="s">
        <v>14</v>
      </c>
      <c r="E1015" s="3" t="s">
        <v>14</v>
      </c>
      <c r="F1015" s="3" t="s">
        <v>184</v>
      </c>
      <c r="G1015" s="3" t="s">
        <v>183</v>
      </c>
      <c r="H1015" s="3" t="s">
        <v>200</v>
      </c>
      <c r="I1015" s="3" t="s">
        <v>201</v>
      </c>
      <c r="J1015" s="3" t="s">
        <v>202</v>
      </c>
      <c r="K1015" s="3" t="s">
        <v>201</v>
      </c>
      <c r="O1015"/>
      <c r="P1015"/>
    </row>
    <row r="1016" spans="1:16" x14ac:dyDescent="0.35">
      <c r="A1016" s="3" t="s">
        <v>2488</v>
      </c>
      <c r="B1016" s="3" t="s">
        <v>2488</v>
      </c>
      <c r="C1016" s="3" t="s">
        <v>2489</v>
      </c>
      <c r="D1016" s="3" t="s">
        <v>14</v>
      </c>
      <c r="E1016" s="3" t="s">
        <v>14</v>
      </c>
      <c r="F1016" s="3" t="s">
        <v>184</v>
      </c>
      <c r="G1016" s="3" t="s">
        <v>183</v>
      </c>
      <c r="H1016" s="3" t="s">
        <v>200</v>
      </c>
      <c r="I1016" s="3" t="s">
        <v>201</v>
      </c>
      <c r="J1016" s="3" t="s">
        <v>202</v>
      </c>
      <c r="K1016" s="3" t="s">
        <v>201</v>
      </c>
      <c r="O1016"/>
      <c r="P1016"/>
    </row>
    <row r="1017" spans="1:16" x14ac:dyDescent="0.35">
      <c r="A1017" s="3" t="s">
        <v>2490</v>
      </c>
      <c r="B1017" s="3" t="s">
        <v>2490</v>
      </c>
      <c r="C1017" s="3" t="s">
        <v>2491</v>
      </c>
      <c r="D1017" s="3" t="s">
        <v>14</v>
      </c>
      <c r="E1017" s="3" t="s">
        <v>14</v>
      </c>
      <c r="F1017" s="3" t="s">
        <v>184</v>
      </c>
      <c r="G1017" s="3" t="s">
        <v>183</v>
      </c>
      <c r="H1017" s="3" t="s">
        <v>200</v>
      </c>
      <c r="I1017" s="3" t="s">
        <v>201</v>
      </c>
      <c r="J1017" s="3" t="s">
        <v>202</v>
      </c>
      <c r="K1017" s="3" t="s">
        <v>201</v>
      </c>
      <c r="O1017"/>
      <c r="P1017"/>
    </row>
    <row r="1018" spans="1:16" x14ac:dyDescent="0.35">
      <c r="A1018" s="3" t="s">
        <v>2492</v>
      </c>
      <c r="B1018" s="3" t="s">
        <v>2492</v>
      </c>
      <c r="C1018" s="3" t="s">
        <v>2493</v>
      </c>
      <c r="D1018" s="3" t="s">
        <v>14</v>
      </c>
      <c r="E1018" s="3" t="s">
        <v>14</v>
      </c>
      <c r="F1018" s="3" t="s">
        <v>184</v>
      </c>
      <c r="G1018" s="3" t="s">
        <v>183</v>
      </c>
      <c r="H1018" s="3" t="s">
        <v>200</v>
      </c>
      <c r="I1018" s="3" t="s">
        <v>201</v>
      </c>
      <c r="J1018" s="3" t="s">
        <v>202</v>
      </c>
      <c r="K1018" s="3" t="s">
        <v>201</v>
      </c>
      <c r="O1018"/>
      <c r="P1018"/>
    </row>
    <row r="1019" spans="1:16" x14ac:dyDescent="0.35">
      <c r="A1019" s="3" t="s">
        <v>2494</v>
      </c>
      <c r="B1019" s="3" t="s">
        <v>2494</v>
      </c>
      <c r="C1019" s="3" t="s">
        <v>273</v>
      </c>
      <c r="D1019" s="3" t="s">
        <v>14</v>
      </c>
      <c r="E1019" s="3" t="s">
        <v>14</v>
      </c>
      <c r="F1019" s="3" t="s">
        <v>184</v>
      </c>
      <c r="G1019" s="3" t="s">
        <v>183</v>
      </c>
      <c r="H1019" s="3" t="s">
        <v>200</v>
      </c>
      <c r="I1019" s="3" t="s">
        <v>201</v>
      </c>
      <c r="J1019" s="3" t="s">
        <v>202</v>
      </c>
      <c r="K1019" s="3" t="s">
        <v>201</v>
      </c>
      <c r="O1019"/>
      <c r="P1019"/>
    </row>
    <row r="1020" spans="1:16" x14ac:dyDescent="0.35">
      <c r="A1020" s="3" t="s">
        <v>2495</v>
      </c>
      <c r="B1020" s="3" t="s">
        <v>2495</v>
      </c>
      <c r="C1020" s="3" t="s">
        <v>2496</v>
      </c>
      <c r="D1020" s="3" t="s">
        <v>14</v>
      </c>
      <c r="E1020" s="3" t="s">
        <v>14</v>
      </c>
      <c r="F1020" s="3" t="s">
        <v>184</v>
      </c>
      <c r="G1020" s="3" t="s">
        <v>183</v>
      </c>
      <c r="H1020" s="3" t="s">
        <v>200</v>
      </c>
      <c r="I1020" s="3" t="s">
        <v>201</v>
      </c>
      <c r="J1020" s="3" t="s">
        <v>202</v>
      </c>
      <c r="K1020" s="3" t="s">
        <v>201</v>
      </c>
      <c r="O1020"/>
      <c r="P1020"/>
    </row>
    <row r="1021" spans="1:16" x14ac:dyDescent="0.35">
      <c r="A1021" s="3" t="s">
        <v>2497</v>
      </c>
      <c r="B1021" s="3" t="s">
        <v>2497</v>
      </c>
      <c r="C1021" s="3" t="s">
        <v>2498</v>
      </c>
      <c r="D1021" s="3" t="s">
        <v>14</v>
      </c>
      <c r="E1021" s="3" t="s">
        <v>14</v>
      </c>
      <c r="F1021" s="3" t="s">
        <v>184</v>
      </c>
      <c r="G1021" s="3" t="s">
        <v>183</v>
      </c>
      <c r="H1021" s="3" t="s">
        <v>200</v>
      </c>
      <c r="I1021" s="3" t="s">
        <v>201</v>
      </c>
      <c r="J1021" s="3" t="s">
        <v>202</v>
      </c>
      <c r="K1021" s="3" t="s">
        <v>201</v>
      </c>
      <c r="O1021"/>
      <c r="P1021"/>
    </row>
    <row r="1022" spans="1:16" x14ac:dyDescent="0.35">
      <c r="A1022" s="3" t="s">
        <v>2499</v>
      </c>
      <c r="B1022" s="3" t="s">
        <v>2499</v>
      </c>
      <c r="C1022" s="3" t="s">
        <v>2500</v>
      </c>
      <c r="D1022" s="3" t="s">
        <v>14</v>
      </c>
      <c r="E1022" s="3" t="s">
        <v>14</v>
      </c>
      <c r="F1022" s="3" t="s">
        <v>184</v>
      </c>
      <c r="G1022" s="3" t="s">
        <v>183</v>
      </c>
      <c r="H1022" s="3" t="s">
        <v>200</v>
      </c>
      <c r="I1022" s="3" t="s">
        <v>201</v>
      </c>
      <c r="J1022" s="3" t="s">
        <v>202</v>
      </c>
      <c r="K1022" s="3" t="s">
        <v>201</v>
      </c>
      <c r="O1022"/>
      <c r="P1022"/>
    </row>
    <row r="1023" spans="1:16" x14ac:dyDescent="0.35">
      <c r="A1023" s="3" t="s">
        <v>2501</v>
      </c>
      <c r="B1023" s="3" t="s">
        <v>2501</v>
      </c>
      <c r="C1023" s="3" t="s">
        <v>2502</v>
      </c>
      <c r="D1023" s="3" t="s">
        <v>14</v>
      </c>
      <c r="E1023" s="3" t="s">
        <v>14</v>
      </c>
      <c r="F1023" s="3" t="s">
        <v>184</v>
      </c>
      <c r="G1023" s="3" t="s">
        <v>183</v>
      </c>
      <c r="H1023" s="3" t="s">
        <v>200</v>
      </c>
      <c r="I1023" s="3" t="s">
        <v>201</v>
      </c>
      <c r="J1023" s="3" t="s">
        <v>202</v>
      </c>
      <c r="K1023" s="3" t="s">
        <v>201</v>
      </c>
      <c r="O1023"/>
      <c r="P1023"/>
    </row>
    <row r="1024" spans="1:16" x14ac:dyDescent="0.35">
      <c r="A1024" s="3" t="s">
        <v>2503</v>
      </c>
      <c r="B1024" s="3" t="s">
        <v>2503</v>
      </c>
      <c r="C1024" s="3" t="s">
        <v>2504</v>
      </c>
      <c r="D1024" s="3" t="s">
        <v>14</v>
      </c>
      <c r="E1024" s="3" t="s">
        <v>14</v>
      </c>
      <c r="F1024" s="3" t="s">
        <v>184</v>
      </c>
      <c r="G1024" s="3" t="s">
        <v>183</v>
      </c>
      <c r="H1024" s="3" t="s">
        <v>200</v>
      </c>
      <c r="I1024" s="3" t="s">
        <v>201</v>
      </c>
      <c r="J1024" s="3" t="s">
        <v>202</v>
      </c>
      <c r="K1024" s="3" t="s">
        <v>201</v>
      </c>
      <c r="O1024"/>
      <c r="P1024"/>
    </row>
    <row r="1025" spans="1:16" x14ac:dyDescent="0.35">
      <c r="A1025" s="3" t="s">
        <v>2505</v>
      </c>
      <c r="B1025" s="3" t="s">
        <v>2505</v>
      </c>
      <c r="C1025" s="3" t="s">
        <v>2506</v>
      </c>
      <c r="D1025" s="3" t="s">
        <v>14</v>
      </c>
      <c r="E1025" s="3" t="s">
        <v>14</v>
      </c>
      <c r="F1025" s="3" t="s">
        <v>184</v>
      </c>
      <c r="G1025" s="3" t="s">
        <v>183</v>
      </c>
      <c r="H1025" s="3" t="s">
        <v>200</v>
      </c>
      <c r="I1025" s="3" t="s">
        <v>201</v>
      </c>
      <c r="J1025" s="3" t="s">
        <v>202</v>
      </c>
      <c r="K1025" s="3" t="s">
        <v>201</v>
      </c>
      <c r="O1025"/>
      <c r="P1025"/>
    </row>
    <row r="1026" spans="1:16" x14ac:dyDescent="0.35">
      <c r="A1026" s="3" t="s">
        <v>2507</v>
      </c>
      <c r="B1026" s="3" t="s">
        <v>2507</v>
      </c>
      <c r="C1026" s="3" t="s">
        <v>2508</v>
      </c>
      <c r="D1026" s="3" t="s">
        <v>14</v>
      </c>
      <c r="E1026" s="3" t="s">
        <v>14</v>
      </c>
      <c r="F1026" s="3" t="s">
        <v>184</v>
      </c>
      <c r="G1026" s="3" t="s">
        <v>183</v>
      </c>
      <c r="H1026" s="3" t="s">
        <v>200</v>
      </c>
      <c r="I1026" s="3" t="s">
        <v>201</v>
      </c>
      <c r="J1026" s="3" t="s">
        <v>202</v>
      </c>
      <c r="K1026" s="3" t="s">
        <v>201</v>
      </c>
      <c r="O1026"/>
      <c r="P1026"/>
    </row>
    <row r="1027" spans="1:16" x14ac:dyDescent="0.35">
      <c r="A1027" s="3" t="s">
        <v>2509</v>
      </c>
      <c r="B1027" s="3" t="s">
        <v>2509</v>
      </c>
      <c r="C1027" s="3" t="s">
        <v>2510</v>
      </c>
      <c r="D1027" s="3" t="s">
        <v>14</v>
      </c>
      <c r="E1027" s="3" t="s">
        <v>14</v>
      </c>
      <c r="F1027" s="3" t="s">
        <v>184</v>
      </c>
      <c r="G1027" s="3" t="s">
        <v>183</v>
      </c>
      <c r="H1027" s="3" t="s">
        <v>200</v>
      </c>
      <c r="I1027" s="3" t="s">
        <v>201</v>
      </c>
      <c r="J1027" s="3" t="s">
        <v>202</v>
      </c>
      <c r="K1027" s="3" t="s">
        <v>201</v>
      </c>
      <c r="O1027"/>
      <c r="P1027"/>
    </row>
    <row r="1028" spans="1:16" x14ac:dyDescent="0.35">
      <c r="A1028" s="3" t="s">
        <v>2511</v>
      </c>
      <c r="B1028" s="3" t="s">
        <v>2511</v>
      </c>
      <c r="C1028" s="3" t="s">
        <v>2512</v>
      </c>
      <c r="D1028" s="3" t="s">
        <v>14</v>
      </c>
      <c r="E1028" s="3" t="s">
        <v>14</v>
      </c>
      <c r="F1028" s="3" t="s">
        <v>184</v>
      </c>
      <c r="G1028" s="3" t="s">
        <v>183</v>
      </c>
      <c r="H1028" s="3" t="s">
        <v>200</v>
      </c>
      <c r="I1028" s="3" t="s">
        <v>201</v>
      </c>
      <c r="J1028" s="3" t="s">
        <v>202</v>
      </c>
      <c r="K1028" s="3" t="s">
        <v>201</v>
      </c>
      <c r="O1028"/>
      <c r="P1028"/>
    </row>
    <row r="1029" spans="1:16" x14ac:dyDescent="0.35">
      <c r="A1029" s="3" t="s">
        <v>2513</v>
      </c>
      <c r="B1029" s="3" t="s">
        <v>2513</v>
      </c>
      <c r="C1029" s="3" t="s">
        <v>2514</v>
      </c>
      <c r="D1029" s="3" t="s">
        <v>14</v>
      </c>
      <c r="E1029" s="3" t="s">
        <v>14</v>
      </c>
      <c r="F1029" s="3" t="s">
        <v>184</v>
      </c>
      <c r="G1029" s="3" t="s">
        <v>183</v>
      </c>
      <c r="H1029" s="3" t="s">
        <v>200</v>
      </c>
      <c r="I1029" s="3" t="s">
        <v>201</v>
      </c>
      <c r="J1029" s="3" t="s">
        <v>202</v>
      </c>
      <c r="K1029" s="3" t="s">
        <v>201</v>
      </c>
      <c r="O1029"/>
      <c r="P1029"/>
    </row>
    <row r="1030" spans="1:16" x14ac:dyDescent="0.35">
      <c r="A1030" s="3" t="s">
        <v>2515</v>
      </c>
      <c r="B1030" s="3" t="s">
        <v>2515</v>
      </c>
      <c r="C1030" s="3" t="s">
        <v>2516</v>
      </c>
      <c r="D1030" s="3" t="s">
        <v>14</v>
      </c>
      <c r="E1030" s="3" t="s">
        <v>14</v>
      </c>
      <c r="F1030" s="3" t="s">
        <v>184</v>
      </c>
      <c r="G1030" s="3" t="s">
        <v>183</v>
      </c>
      <c r="H1030" s="3" t="s">
        <v>200</v>
      </c>
      <c r="I1030" s="3" t="s">
        <v>201</v>
      </c>
      <c r="J1030" s="3" t="s">
        <v>202</v>
      </c>
      <c r="K1030" s="3" t="s">
        <v>201</v>
      </c>
      <c r="O1030"/>
      <c r="P1030"/>
    </row>
    <row r="1031" spans="1:16" x14ac:dyDescent="0.35">
      <c r="A1031" s="3" t="s">
        <v>2517</v>
      </c>
      <c r="B1031" s="3" t="s">
        <v>2517</v>
      </c>
      <c r="C1031" s="3" t="s">
        <v>2518</v>
      </c>
      <c r="D1031" s="3" t="s">
        <v>14</v>
      </c>
      <c r="E1031" s="3" t="s">
        <v>14</v>
      </c>
      <c r="F1031" s="3" t="s">
        <v>184</v>
      </c>
      <c r="G1031" s="3" t="s">
        <v>183</v>
      </c>
      <c r="H1031" s="3" t="s">
        <v>200</v>
      </c>
      <c r="I1031" s="3" t="s">
        <v>201</v>
      </c>
      <c r="J1031" s="3" t="s">
        <v>202</v>
      </c>
      <c r="K1031" s="3" t="s">
        <v>201</v>
      </c>
      <c r="O1031"/>
      <c r="P1031"/>
    </row>
    <row r="1032" spans="1:16" x14ac:dyDescent="0.35">
      <c r="A1032" s="3" t="s">
        <v>2519</v>
      </c>
      <c r="B1032" s="3" t="s">
        <v>2519</v>
      </c>
      <c r="C1032" s="3" t="s">
        <v>2520</v>
      </c>
      <c r="D1032" s="3" t="s">
        <v>14</v>
      </c>
      <c r="E1032" s="3" t="s">
        <v>14</v>
      </c>
      <c r="F1032" s="3" t="s">
        <v>184</v>
      </c>
      <c r="G1032" s="3" t="s">
        <v>183</v>
      </c>
      <c r="H1032" s="3" t="s">
        <v>200</v>
      </c>
      <c r="I1032" s="3" t="s">
        <v>201</v>
      </c>
      <c r="J1032" s="3" t="s">
        <v>202</v>
      </c>
      <c r="K1032" s="3" t="s">
        <v>201</v>
      </c>
      <c r="O1032"/>
      <c r="P1032"/>
    </row>
    <row r="1033" spans="1:16" x14ac:dyDescent="0.35">
      <c r="A1033" s="3" t="s">
        <v>2521</v>
      </c>
      <c r="B1033" s="3" t="s">
        <v>2521</v>
      </c>
      <c r="C1033" s="3" t="s">
        <v>2522</v>
      </c>
      <c r="D1033" s="3" t="s">
        <v>14</v>
      </c>
      <c r="E1033" s="3" t="s">
        <v>14</v>
      </c>
      <c r="F1033" s="3" t="s">
        <v>184</v>
      </c>
      <c r="G1033" s="3" t="s">
        <v>183</v>
      </c>
      <c r="H1033" s="3" t="s">
        <v>200</v>
      </c>
      <c r="I1033" s="3" t="s">
        <v>201</v>
      </c>
      <c r="J1033" s="3" t="s">
        <v>202</v>
      </c>
      <c r="K1033" s="3" t="s">
        <v>201</v>
      </c>
      <c r="O1033"/>
      <c r="P1033"/>
    </row>
    <row r="1034" spans="1:16" x14ac:dyDescent="0.35">
      <c r="A1034" s="3" t="s">
        <v>2523</v>
      </c>
      <c r="B1034" s="3" t="s">
        <v>2523</v>
      </c>
      <c r="C1034" s="3" t="s">
        <v>2524</v>
      </c>
      <c r="D1034" s="3" t="s">
        <v>14</v>
      </c>
      <c r="E1034" s="3" t="s">
        <v>14</v>
      </c>
      <c r="F1034" s="3" t="s">
        <v>160</v>
      </c>
      <c r="G1034" s="3" t="s">
        <v>159</v>
      </c>
      <c r="H1034" s="3" t="s">
        <v>133</v>
      </c>
      <c r="I1034" s="3" t="s">
        <v>134</v>
      </c>
      <c r="J1034" s="3" t="s">
        <v>21</v>
      </c>
      <c r="K1034" s="3" t="s">
        <v>134</v>
      </c>
      <c r="O1034"/>
      <c r="P1034"/>
    </row>
    <row r="1035" spans="1:16" x14ac:dyDescent="0.35">
      <c r="A1035" s="3" t="s">
        <v>2525</v>
      </c>
      <c r="B1035" s="3" t="s">
        <v>2525</v>
      </c>
      <c r="C1035" s="3" t="s">
        <v>2526</v>
      </c>
      <c r="D1035" s="3" t="s">
        <v>14</v>
      </c>
      <c r="E1035" s="3" t="s">
        <v>14</v>
      </c>
      <c r="F1035" s="3" t="s">
        <v>160</v>
      </c>
      <c r="G1035" s="3" t="s">
        <v>159</v>
      </c>
      <c r="H1035" s="3" t="s">
        <v>133</v>
      </c>
      <c r="I1035" s="3" t="s">
        <v>134</v>
      </c>
      <c r="J1035" s="3" t="s">
        <v>21</v>
      </c>
      <c r="K1035" s="3" t="s">
        <v>134</v>
      </c>
      <c r="O1035"/>
      <c r="P1035"/>
    </row>
    <row r="1036" spans="1:16" x14ac:dyDescent="0.35">
      <c r="A1036" s="3" t="s">
        <v>2527</v>
      </c>
      <c r="B1036" s="3" t="s">
        <v>2527</v>
      </c>
      <c r="C1036" s="3" t="s">
        <v>2528</v>
      </c>
      <c r="D1036" s="3" t="s">
        <v>14</v>
      </c>
      <c r="E1036" s="3" t="s">
        <v>14</v>
      </c>
      <c r="F1036" s="3" t="s">
        <v>160</v>
      </c>
      <c r="G1036" s="3" t="s">
        <v>159</v>
      </c>
      <c r="H1036" s="3" t="s">
        <v>133</v>
      </c>
      <c r="I1036" s="3" t="s">
        <v>134</v>
      </c>
      <c r="J1036" s="3" t="s">
        <v>21</v>
      </c>
      <c r="K1036" s="3" t="s">
        <v>134</v>
      </c>
      <c r="O1036"/>
      <c r="P1036"/>
    </row>
    <row r="1037" spans="1:16" x14ac:dyDescent="0.35">
      <c r="A1037" s="3" t="s">
        <v>2529</v>
      </c>
      <c r="B1037" s="3" t="s">
        <v>2529</v>
      </c>
      <c r="C1037" s="3" t="s">
        <v>2530</v>
      </c>
      <c r="D1037" s="3" t="s">
        <v>14</v>
      </c>
      <c r="E1037" s="3" t="s">
        <v>14</v>
      </c>
      <c r="F1037" s="3" t="s">
        <v>160</v>
      </c>
      <c r="G1037" s="3" t="s">
        <v>159</v>
      </c>
      <c r="H1037" s="3" t="s">
        <v>133</v>
      </c>
      <c r="I1037" s="3" t="s">
        <v>134</v>
      </c>
      <c r="J1037" s="3" t="s">
        <v>21</v>
      </c>
      <c r="K1037" s="3" t="s">
        <v>134</v>
      </c>
      <c r="O1037"/>
      <c r="P1037"/>
    </row>
    <row r="1038" spans="1:16" x14ac:dyDescent="0.35">
      <c r="A1038" s="3" t="s">
        <v>2531</v>
      </c>
      <c r="B1038" s="3" t="s">
        <v>2531</v>
      </c>
      <c r="C1038" s="3" t="s">
        <v>2532</v>
      </c>
      <c r="D1038" s="3" t="s">
        <v>14</v>
      </c>
      <c r="E1038" s="3" t="s">
        <v>14</v>
      </c>
      <c r="F1038" s="3" t="s">
        <v>160</v>
      </c>
      <c r="G1038" s="3" t="s">
        <v>159</v>
      </c>
      <c r="H1038" s="3" t="s">
        <v>133</v>
      </c>
      <c r="I1038" s="3" t="s">
        <v>134</v>
      </c>
      <c r="J1038" s="3" t="s">
        <v>21</v>
      </c>
      <c r="K1038" s="3" t="s">
        <v>134</v>
      </c>
      <c r="O1038"/>
      <c r="P1038"/>
    </row>
    <row r="1039" spans="1:16" x14ac:dyDescent="0.35">
      <c r="A1039" s="3" t="s">
        <v>2533</v>
      </c>
      <c r="B1039" s="3" t="s">
        <v>2533</v>
      </c>
      <c r="C1039" s="3" t="s">
        <v>2534</v>
      </c>
      <c r="D1039" s="3" t="s">
        <v>14</v>
      </c>
      <c r="E1039" s="3" t="s">
        <v>14</v>
      </c>
      <c r="F1039" s="3" t="s">
        <v>160</v>
      </c>
      <c r="G1039" s="3" t="s">
        <v>159</v>
      </c>
      <c r="H1039" s="3" t="s">
        <v>133</v>
      </c>
      <c r="I1039" s="3" t="s">
        <v>134</v>
      </c>
      <c r="J1039" s="3" t="s">
        <v>21</v>
      </c>
      <c r="K1039" s="3" t="s">
        <v>134</v>
      </c>
      <c r="O1039"/>
      <c r="P1039"/>
    </row>
    <row r="1040" spans="1:16" x14ac:dyDescent="0.35">
      <c r="A1040" s="3" t="s">
        <v>2535</v>
      </c>
      <c r="B1040" s="3" t="s">
        <v>2535</v>
      </c>
      <c r="C1040" s="3" t="s">
        <v>2536</v>
      </c>
      <c r="D1040" s="3" t="s">
        <v>14</v>
      </c>
      <c r="E1040" s="3" t="s">
        <v>14</v>
      </c>
      <c r="F1040" s="3" t="s">
        <v>160</v>
      </c>
      <c r="G1040" s="3" t="s">
        <v>159</v>
      </c>
      <c r="H1040" s="3" t="s">
        <v>133</v>
      </c>
      <c r="I1040" s="3" t="s">
        <v>134</v>
      </c>
      <c r="J1040" s="3" t="s">
        <v>21</v>
      </c>
      <c r="K1040" s="3" t="s">
        <v>134</v>
      </c>
      <c r="O1040"/>
      <c r="P1040"/>
    </row>
    <row r="1041" spans="1:16" x14ac:dyDescent="0.35">
      <c r="A1041" s="3" t="s">
        <v>2537</v>
      </c>
      <c r="B1041" s="3" t="s">
        <v>2537</v>
      </c>
      <c r="C1041" s="3" t="s">
        <v>2538</v>
      </c>
      <c r="D1041" s="3" t="s">
        <v>14</v>
      </c>
      <c r="E1041" s="3" t="s">
        <v>14</v>
      </c>
      <c r="F1041" s="3" t="s">
        <v>160</v>
      </c>
      <c r="G1041" s="3" t="s">
        <v>159</v>
      </c>
      <c r="H1041" s="3" t="s">
        <v>133</v>
      </c>
      <c r="I1041" s="3" t="s">
        <v>134</v>
      </c>
      <c r="J1041" s="3" t="s">
        <v>21</v>
      </c>
      <c r="K1041" s="3" t="s">
        <v>134</v>
      </c>
      <c r="O1041"/>
      <c r="P1041"/>
    </row>
    <row r="1042" spans="1:16" x14ac:dyDescent="0.35">
      <c r="A1042" s="3" t="s">
        <v>2539</v>
      </c>
      <c r="B1042" s="3" t="s">
        <v>2540</v>
      </c>
      <c r="C1042" s="3" t="s">
        <v>2541</v>
      </c>
      <c r="D1042" s="3" t="s">
        <v>14</v>
      </c>
      <c r="E1042" s="3" t="s">
        <v>14</v>
      </c>
      <c r="F1042" s="3" t="s">
        <v>160</v>
      </c>
      <c r="G1042" s="3" t="s">
        <v>159</v>
      </c>
      <c r="H1042" s="3" t="s">
        <v>133</v>
      </c>
      <c r="I1042" s="3" t="s">
        <v>134</v>
      </c>
      <c r="J1042" s="3" t="s">
        <v>21</v>
      </c>
      <c r="K1042" s="3" t="s">
        <v>134</v>
      </c>
      <c r="O1042"/>
      <c r="P1042"/>
    </row>
    <row r="1043" spans="1:16" x14ac:dyDescent="0.35">
      <c r="A1043" s="3" t="s">
        <v>2540</v>
      </c>
      <c r="B1043" s="3" t="s">
        <v>2540</v>
      </c>
      <c r="C1043" s="3" t="s">
        <v>2541</v>
      </c>
      <c r="D1043" s="3" t="s">
        <v>14</v>
      </c>
      <c r="E1043" s="3" t="s">
        <v>14</v>
      </c>
      <c r="F1043" s="3" t="s">
        <v>160</v>
      </c>
      <c r="G1043" s="3" t="s">
        <v>159</v>
      </c>
      <c r="H1043" s="3" t="s">
        <v>133</v>
      </c>
      <c r="I1043" s="3" t="s">
        <v>134</v>
      </c>
      <c r="J1043" s="3" t="s">
        <v>21</v>
      </c>
      <c r="K1043" s="3" t="s">
        <v>134</v>
      </c>
      <c r="O1043"/>
      <c r="P1043"/>
    </row>
    <row r="1044" spans="1:16" x14ac:dyDescent="0.35">
      <c r="A1044" s="3" t="s">
        <v>2542</v>
      </c>
      <c r="B1044" s="3" t="s">
        <v>2542</v>
      </c>
      <c r="C1044" s="3" t="s">
        <v>2543</v>
      </c>
      <c r="D1044" s="3" t="s">
        <v>14</v>
      </c>
      <c r="E1044" s="3" t="s">
        <v>14</v>
      </c>
      <c r="F1044" s="3" t="s">
        <v>188</v>
      </c>
      <c r="G1044" s="3" t="s">
        <v>187</v>
      </c>
      <c r="H1044" s="3" t="s">
        <v>17</v>
      </c>
      <c r="I1044" s="3" t="s">
        <v>18</v>
      </c>
      <c r="J1044" s="3" t="s">
        <v>19</v>
      </c>
      <c r="K1044" s="3" t="s">
        <v>18</v>
      </c>
      <c r="O1044"/>
      <c r="P1044"/>
    </row>
    <row r="1045" spans="1:16" x14ac:dyDescent="0.35">
      <c r="A1045" s="3" t="s">
        <v>2544</v>
      </c>
      <c r="B1045" s="3" t="s">
        <v>2544</v>
      </c>
      <c r="C1045" s="3" t="s">
        <v>2545</v>
      </c>
      <c r="D1045" s="3" t="s">
        <v>14</v>
      </c>
      <c r="E1045" s="3" t="s">
        <v>14</v>
      </c>
      <c r="F1045" s="3" t="s">
        <v>188</v>
      </c>
      <c r="G1045" s="3" t="s">
        <v>187</v>
      </c>
      <c r="H1045" s="3" t="s">
        <v>17</v>
      </c>
      <c r="I1045" s="3" t="s">
        <v>18</v>
      </c>
      <c r="J1045" s="3" t="s">
        <v>19</v>
      </c>
      <c r="K1045" s="3" t="s">
        <v>18</v>
      </c>
      <c r="O1045"/>
      <c r="P1045"/>
    </row>
    <row r="1046" spans="1:16" x14ac:dyDescent="0.35">
      <c r="A1046" s="3" t="s">
        <v>2546</v>
      </c>
      <c r="B1046" s="3" t="s">
        <v>2546</v>
      </c>
      <c r="C1046" s="3" t="s">
        <v>2547</v>
      </c>
      <c r="D1046" s="3" t="s">
        <v>14</v>
      </c>
      <c r="E1046" s="3" t="s">
        <v>14</v>
      </c>
      <c r="F1046" s="3" t="s">
        <v>188</v>
      </c>
      <c r="G1046" s="3" t="s">
        <v>187</v>
      </c>
      <c r="H1046" s="3" t="s">
        <v>17</v>
      </c>
      <c r="I1046" s="3" t="s">
        <v>18</v>
      </c>
      <c r="J1046" s="3" t="s">
        <v>19</v>
      </c>
      <c r="K1046" s="3" t="s">
        <v>18</v>
      </c>
      <c r="O1046"/>
      <c r="P1046"/>
    </row>
    <row r="1047" spans="1:16" x14ac:dyDescent="0.35">
      <c r="A1047" s="3" t="s">
        <v>2548</v>
      </c>
      <c r="B1047" s="3" t="s">
        <v>2548</v>
      </c>
      <c r="C1047" s="3" t="s">
        <v>2549</v>
      </c>
      <c r="D1047" s="3" t="s">
        <v>14</v>
      </c>
      <c r="E1047" s="3" t="s">
        <v>14</v>
      </c>
      <c r="F1047" s="3" t="s">
        <v>188</v>
      </c>
      <c r="G1047" s="3" t="s">
        <v>187</v>
      </c>
      <c r="H1047" s="3" t="s">
        <v>17</v>
      </c>
      <c r="I1047" s="3" t="s">
        <v>18</v>
      </c>
      <c r="J1047" s="3" t="s">
        <v>19</v>
      </c>
      <c r="K1047" s="3" t="s">
        <v>18</v>
      </c>
      <c r="O1047"/>
      <c r="P1047"/>
    </row>
    <row r="1048" spans="1:16" x14ac:dyDescent="0.35">
      <c r="A1048" s="3" t="s">
        <v>2550</v>
      </c>
      <c r="B1048" s="3" t="s">
        <v>2550</v>
      </c>
      <c r="C1048" s="3" t="s">
        <v>2551</v>
      </c>
      <c r="D1048" s="3" t="s">
        <v>14</v>
      </c>
      <c r="E1048" s="3" t="s">
        <v>14</v>
      </c>
      <c r="F1048" s="3" t="s">
        <v>188</v>
      </c>
      <c r="G1048" s="3" t="s">
        <v>187</v>
      </c>
      <c r="H1048" s="3" t="s">
        <v>17</v>
      </c>
      <c r="I1048" s="3" t="s">
        <v>18</v>
      </c>
      <c r="J1048" s="3" t="s">
        <v>19</v>
      </c>
      <c r="K1048" s="3" t="s">
        <v>18</v>
      </c>
      <c r="O1048"/>
      <c r="P1048"/>
    </row>
    <row r="1049" spans="1:16" x14ac:dyDescent="0.35">
      <c r="A1049" s="3" t="s">
        <v>2552</v>
      </c>
      <c r="B1049" s="3" t="s">
        <v>2552</v>
      </c>
      <c r="C1049" s="3" t="s">
        <v>2553</v>
      </c>
      <c r="D1049" s="3" t="s">
        <v>14</v>
      </c>
      <c r="E1049" s="3" t="s">
        <v>14</v>
      </c>
      <c r="F1049" s="3" t="s">
        <v>188</v>
      </c>
      <c r="G1049" s="3" t="s">
        <v>187</v>
      </c>
      <c r="H1049" s="3" t="s">
        <v>17</v>
      </c>
      <c r="I1049" s="3" t="s">
        <v>18</v>
      </c>
      <c r="J1049" s="3" t="s">
        <v>19</v>
      </c>
      <c r="K1049" s="3" t="s">
        <v>18</v>
      </c>
      <c r="O1049"/>
      <c r="P1049"/>
    </row>
    <row r="1050" spans="1:16" x14ac:dyDescent="0.35">
      <c r="A1050" s="3" t="s">
        <v>2554</v>
      </c>
      <c r="B1050" s="3" t="s">
        <v>2554</v>
      </c>
      <c r="C1050" s="3" t="s">
        <v>2555</v>
      </c>
      <c r="D1050" s="3" t="s">
        <v>14</v>
      </c>
      <c r="E1050" s="3" t="s">
        <v>14</v>
      </c>
      <c r="F1050" s="3" t="s">
        <v>188</v>
      </c>
      <c r="G1050" s="3" t="s">
        <v>187</v>
      </c>
      <c r="H1050" s="3" t="s">
        <v>17</v>
      </c>
      <c r="I1050" s="3" t="s">
        <v>18</v>
      </c>
      <c r="J1050" s="3" t="s">
        <v>19</v>
      </c>
      <c r="K1050" s="3" t="s">
        <v>18</v>
      </c>
      <c r="O1050"/>
      <c r="P1050"/>
    </row>
    <row r="1051" spans="1:16" x14ac:dyDescent="0.35">
      <c r="A1051" s="3" t="s">
        <v>2556</v>
      </c>
      <c r="B1051" s="3" t="s">
        <v>2556</v>
      </c>
      <c r="C1051" s="3" t="s">
        <v>2557</v>
      </c>
      <c r="D1051" s="3" t="s">
        <v>14</v>
      </c>
      <c r="E1051" s="3" t="s">
        <v>14</v>
      </c>
      <c r="F1051" s="3" t="s">
        <v>188</v>
      </c>
      <c r="G1051" s="3" t="s">
        <v>187</v>
      </c>
      <c r="H1051" s="3" t="s">
        <v>17</v>
      </c>
      <c r="I1051" s="3" t="s">
        <v>18</v>
      </c>
      <c r="J1051" s="3" t="s">
        <v>19</v>
      </c>
      <c r="K1051" s="3" t="s">
        <v>18</v>
      </c>
      <c r="O1051"/>
      <c r="P1051"/>
    </row>
    <row r="1052" spans="1:16" x14ac:dyDescent="0.35">
      <c r="A1052" s="3" t="s">
        <v>2558</v>
      </c>
      <c r="B1052" s="3" t="s">
        <v>2558</v>
      </c>
      <c r="C1052" s="3" t="s">
        <v>2559</v>
      </c>
      <c r="D1052" s="3" t="s">
        <v>14</v>
      </c>
      <c r="E1052" s="3" t="s">
        <v>14</v>
      </c>
      <c r="F1052" s="3" t="s">
        <v>188</v>
      </c>
      <c r="G1052" s="3" t="s">
        <v>187</v>
      </c>
      <c r="H1052" s="3" t="s">
        <v>17</v>
      </c>
      <c r="I1052" s="3" t="s">
        <v>18</v>
      </c>
      <c r="J1052" s="3" t="s">
        <v>19</v>
      </c>
      <c r="K1052" s="3" t="s">
        <v>18</v>
      </c>
      <c r="O1052"/>
      <c r="P1052"/>
    </row>
    <row r="1053" spans="1:16" x14ac:dyDescent="0.35">
      <c r="A1053" s="3" t="s">
        <v>2560</v>
      </c>
      <c r="B1053" s="3" t="s">
        <v>2560</v>
      </c>
      <c r="C1053" s="3" t="s">
        <v>2561</v>
      </c>
      <c r="D1053" s="3" t="s">
        <v>14</v>
      </c>
      <c r="E1053" s="3" t="s">
        <v>14</v>
      </c>
      <c r="F1053" s="3" t="s">
        <v>188</v>
      </c>
      <c r="G1053" s="3" t="s">
        <v>187</v>
      </c>
      <c r="H1053" s="3" t="s">
        <v>17</v>
      </c>
      <c r="I1053" s="3" t="s">
        <v>18</v>
      </c>
      <c r="J1053" s="3" t="s">
        <v>19</v>
      </c>
      <c r="K1053" s="3" t="s">
        <v>18</v>
      </c>
      <c r="O1053"/>
      <c r="P1053"/>
    </row>
    <row r="1054" spans="1:16" x14ac:dyDescent="0.35">
      <c r="A1054" s="3" t="s">
        <v>2562</v>
      </c>
      <c r="B1054" s="3" t="s">
        <v>2562</v>
      </c>
      <c r="C1054" s="3" t="s">
        <v>2563</v>
      </c>
      <c r="D1054" s="3" t="s">
        <v>14</v>
      </c>
      <c r="E1054" s="3" t="s">
        <v>14</v>
      </c>
      <c r="F1054" s="3" t="s">
        <v>188</v>
      </c>
      <c r="G1054" s="3" t="s">
        <v>187</v>
      </c>
      <c r="H1054" s="3" t="s">
        <v>17</v>
      </c>
      <c r="I1054" s="3" t="s">
        <v>18</v>
      </c>
      <c r="J1054" s="3" t="s">
        <v>19</v>
      </c>
      <c r="K1054" s="3" t="s">
        <v>18</v>
      </c>
      <c r="O1054"/>
      <c r="P1054"/>
    </row>
    <row r="1055" spans="1:16" x14ac:dyDescent="0.35">
      <c r="A1055" s="3" t="s">
        <v>2564</v>
      </c>
      <c r="B1055" s="3" t="s">
        <v>2564</v>
      </c>
      <c r="C1055" s="3" t="s">
        <v>2565</v>
      </c>
      <c r="D1055" s="3" t="s">
        <v>14</v>
      </c>
      <c r="E1055" s="3" t="s">
        <v>14</v>
      </c>
      <c r="F1055" s="3" t="s">
        <v>188</v>
      </c>
      <c r="G1055" s="3" t="s">
        <v>187</v>
      </c>
      <c r="H1055" s="3" t="s">
        <v>17</v>
      </c>
      <c r="I1055" s="3" t="s">
        <v>18</v>
      </c>
      <c r="J1055" s="3" t="s">
        <v>19</v>
      </c>
      <c r="K1055" s="3" t="s">
        <v>18</v>
      </c>
      <c r="O1055"/>
      <c r="P1055"/>
    </row>
    <row r="1056" spans="1:16" x14ac:dyDescent="0.35">
      <c r="A1056" s="3" t="s">
        <v>2566</v>
      </c>
      <c r="B1056" s="3" t="s">
        <v>2566</v>
      </c>
      <c r="C1056" s="3" t="s">
        <v>2567</v>
      </c>
      <c r="D1056" s="3" t="s">
        <v>14</v>
      </c>
      <c r="E1056" s="3" t="s">
        <v>14</v>
      </c>
      <c r="F1056" s="3" t="s">
        <v>188</v>
      </c>
      <c r="G1056" s="3" t="s">
        <v>187</v>
      </c>
      <c r="H1056" s="3" t="s">
        <v>17</v>
      </c>
      <c r="I1056" s="3" t="s">
        <v>18</v>
      </c>
      <c r="J1056" s="3" t="s">
        <v>19</v>
      </c>
      <c r="K1056" s="3" t="s">
        <v>18</v>
      </c>
      <c r="O1056"/>
      <c r="P1056"/>
    </row>
    <row r="1057" spans="1:16" x14ac:dyDescent="0.35">
      <c r="A1057" s="3" t="s">
        <v>2568</v>
      </c>
      <c r="B1057" s="3" t="s">
        <v>2568</v>
      </c>
      <c r="C1057" s="3" t="s">
        <v>2569</v>
      </c>
      <c r="D1057" s="3" t="s">
        <v>14</v>
      </c>
      <c r="E1057" s="3" t="s">
        <v>14</v>
      </c>
      <c r="F1057" s="3" t="s">
        <v>188</v>
      </c>
      <c r="G1057" s="3" t="s">
        <v>187</v>
      </c>
      <c r="H1057" s="3" t="s">
        <v>17</v>
      </c>
      <c r="I1057" s="3" t="s">
        <v>18</v>
      </c>
      <c r="J1057" s="3" t="s">
        <v>19</v>
      </c>
      <c r="K1057" s="3" t="s">
        <v>18</v>
      </c>
      <c r="O1057"/>
      <c r="P1057"/>
    </row>
    <row r="1058" spans="1:16" x14ac:dyDescent="0.35">
      <c r="A1058" s="3" t="s">
        <v>2570</v>
      </c>
      <c r="B1058" s="3" t="s">
        <v>2570</v>
      </c>
      <c r="C1058" s="3" t="s">
        <v>2571</v>
      </c>
      <c r="D1058" s="3" t="s">
        <v>14</v>
      </c>
      <c r="E1058" s="3" t="s">
        <v>14</v>
      </c>
      <c r="F1058" s="3" t="s">
        <v>188</v>
      </c>
      <c r="G1058" s="3" t="s">
        <v>187</v>
      </c>
      <c r="H1058" s="3" t="s">
        <v>17</v>
      </c>
      <c r="I1058" s="3" t="s">
        <v>18</v>
      </c>
      <c r="J1058" s="3" t="s">
        <v>19</v>
      </c>
      <c r="K1058" s="3" t="s">
        <v>18</v>
      </c>
      <c r="O1058"/>
      <c r="P1058"/>
    </row>
    <row r="1059" spans="1:16" x14ac:dyDescent="0.35">
      <c r="A1059" s="3" t="s">
        <v>2572</v>
      </c>
      <c r="B1059" s="3" t="s">
        <v>2572</v>
      </c>
      <c r="C1059" s="3" t="s">
        <v>2573</v>
      </c>
      <c r="D1059" s="3" t="s">
        <v>14</v>
      </c>
      <c r="E1059" s="3" t="s">
        <v>14</v>
      </c>
      <c r="F1059" s="3" t="s">
        <v>188</v>
      </c>
      <c r="G1059" s="3" t="s">
        <v>187</v>
      </c>
      <c r="H1059" s="3" t="s">
        <v>17</v>
      </c>
      <c r="I1059" s="3" t="s">
        <v>18</v>
      </c>
      <c r="J1059" s="3" t="s">
        <v>19</v>
      </c>
      <c r="K1059" s="3" t="s">
        <v>18</v>
      </c>
      <c r="O1059"/>
      <c r="P1059"/>
    </row>
    <row r="1060" spans="1:16" x14ac:dyDescent="0.35">
      <c r="A1060" s="3" t="s">
        <v>2574</v>
      </c>
      <c r="B1060" s="3" t="s">
        <v>2574</v>
      </c>
      <c r="C1060" s="3" t="s">
        <v>2575</v>
      </c>
      <c r="D1060" s="3" t="s">
        <v>14</v>
      </c>
      <c r="E1060" s="3" t="s">
        <v>14</v>
      </c>
      <c r="F1060" s="3" t="s">
        <v>188</v>
      </c>
      <c r="G1060" s="3" t="s">
        <v>187</v>
      </c>
      <c r="H1060" s="3" t="s">
        <v>17</v>
      </c>
      <c r="I1060" s="3" t="s">
        <v>18</v>
      </c>
      <c r="J1060" s="3" t="s">
        <v>19</v>
      </c>
      <c r="K1060" s="3" t="s">
        <v>18</v>
      </c>
      <c r="O1060"/>
      <c r="P1060"/>
    </row>
    <row r="1061" spans="1:16" x14ac:dyDescent="0.35">
      <c r="A1061" s="3" t="s">
        <v>2576</v>
      </c>
      <c r="B1061" s="3" t="s">
        <v>2576</v>
      </c>
      <c r="C1061" s="3" t="s">
        <v>2577</v>
      </c>
      <c r="D1061" s="3" t="s">
        <v>14</v>
      </c>
      <c r="E1061" s="3" t="s">
        <v>14</v>
      </c>
      <c r="F1061" s="3" t="s">
        <v>188</v>
      </c>
      <c r="G1061" s="3" t="s">
        <v>187</v>
      </c>
      <c r="H1061" s="3" t="s">
        <v>17</v>
      </c>
      <c r="I1061" s="3" t="s">
        <v>18</v>
      </c>
      <c r="J1061" s="3" t="s">
        <v>19</v>
      </c>
      <c r="K1061" s="3" t="s">
        <v>18</v>
      </c>
      <c r="O1061"/>
      <c r="P1061"/>
    </row>
    <row r="1062" spans="1:16" x14ac:dyDescent="0.35">
      <c r="A1062" s="3" t="s">
        <v>2578</v>
      </c>
      <c r="B1062" s="3" t="s">
        <v>2578</v>
      </c>
      <c r="C1062" s="3" t="s">
        <v>2579</v>
      </c>
      <c r="D1062" s="3" t="s">
        <v>14</v>
      </c>
      <c r="E1062" s="3" t="s">
        <v>14</v>
      </c>
      <c r="F1062" s="3" t="s">
        <v>188</v>
      </c>
      <c r="G1062" s="3" t="s">
        <v>187</v>
      </c>
      <c r="H1062" s="3" t="s">
        <v>17</v>
      </c>
      <c r="I1062" s="3" t="s">
        <v>18</v>
      </c>
      <c r="J1062" s="3" t="s">
        <v>19</v>
      </c>
      <c r="K1062" s="3" t="s">
        <v>18</v>
      </c>
      <c r="O1062"/>
      <c r="P1062"/>
    </row>
    <row r="1063" spans="1:16" x14ac:dyDescent="0.35">
      <c r="A1063" s="3" t="s">
        <v>2580</v>
      </c>
      <c r="B1063" s="3" t="s">
        <v>2580</v>
      </c>
      <c r="C1063" s="3" t="s">
        <v>2581</v>
      </c>
      <c r="D1063" s="3" t="s">
        <v>14</v>
      </c>
      <c r="E1063" s="3" t="s">
        <v>14</v>
      </c>
      <c r="F1063" s="3" t="s">
        <v>188</v>
      </c>
      <c r="G1063" s="3" t="s">
        <v>187</v>
      </c>
      <c r="H1063" s="3" t="s">
        <v>17</v>
      </c>
      <c r="I1063" s="3" t="s">
        <v>18</v>
      </c>
      <c r="J1063" s="3" t="s">
        <v>19</v>
      </c>
      <c r="K1063" s="3" t="s">
        <v>18</v>
      </c>
      <c r="O1063"/>
      <c r="P1063"/>
    </row>
    <row r="1064" spans="1:16" x14ac:dyDescent="0.35">
      <c r="A1064" s="3" t="s">
        <v>2582</v>
      </c>
      <c r="B1064" s="3" t="s">
        <v>2582</v>
      </c>
      <c r="C1064" s="3" t="s">
        <v>2583</v>
      </c>
      <c r="D1064" s="3" t="s">
        <v>14</v>
      </c>
      <c r="E1064" s="3" t="s">
        <v>14</v>
      </c>
      <c r="F1064" s="3" t="s">
        <v>188</v>
      </c>
      <c r="G1064" s="3" t="s">
        <v>187</v>
      </c>
      <c r="H1064" s="3" t="s">
        <v>17</v>
      </c>
      <c r="I1064" s="3" t="s">
        <v>18</v>
      </c>
      <c r="J1064" s="3" t="s">
        <v>19</v>
      </c>
      <c r="K1064" s="3" t="s">
        <v>18</v>
      </c>
      <c r="O1064"/>
      <c r="P1064"/>
    </row>
    <row r="1065" spans="1:16" x14ac:dyDescent="0.35">
      <c r="A1065" s="3" t="s">
        <v>2584</v>
      </c>
      <c r="B1065" s="3" t="s">
        <v>2584</v>
      </c>
      <c r="C1065" s="3" t="s">
        <v>2585</v>
      </c>
      <c r="D1065" s="3" t="s">
        <v>14</v>
      </c>
      <c r="E1065" s="3" t="s">
        <v>14</v>
      </c>
      <c r="F1065" s="3" t="s">
        <v>188</v>
      </c>
      <c r="G1065" s="3" t="s">
        <v>187</v>
      </c>
      <c r="H1065" s="3" t="s">
        <v>17</v>
      </c>
      <c r="I1065" s="3" t="s">
        <v>18</v>
      </c>
      <c r="J1065" s="3" t="s">
        <v>19</v>
      </c>
      <c r="K1065" s="3" t="s">
        <v>18</v>
      </c>
      <c r="O1065"/>
      <c r="P1065"/>
    </row>
    <row r="1066" spans="1:16" x14ac:dyDescent="0.35">
      <c r="A1066" s="3" t="s">
        <v>2586</v>
      </c>
      <c r="B1066" s="3" t="s">
        <v>2586</v>
      </c>
      <c r="C1066" s="3" t="s">
        <v>2587</v>
      </c>
      <c r="D1066" s="3" t="s">
        <v>14</v>
      </c>
      <c r="E1066" s="3" t="s">
        <v>14</v>
      </c>
      <c r="F1066" s="3" t="s">
        <v>188</v>
      </c>
      <c r="G1066" s="3" t="s">
        <v>187</v>
      </c>
      <c r="H1066" s="3" t="s">
        <v>17</v>
      </c>
      <c r="I1066" s="3" t="s">
        <v>18</v>
      </c>
      <c r="J1066" s="3" t="s">
        <v>19</v>
      </c>
      <c r="K1066" s="3" t="s">
        <v>18</v>
      </c>
      <c r="O1066"/>
      <c r="P1066"/>
    </row>
    <row r="1067" spans="1:16" x14ac:dyDescent="0.35">
      <c r="A1067" s="3" t="s">
        <v>2588</v>
      </c>
      <c r="B1067" s="3" t="s">
        <v>2588</v>
      </c>
      <c r="C1067" s="3" t="s">
        <v>2589</v>
      </c>
      <c r="D1067" s="3" t="s">
        <v>14</v>
      </c>
      <c r="E1067" s="3" t="s">
        <v>14</v>
      </c>
      <c r="F1067" s="3" t="s">
        <v>188</v>
      </c>
      <c r="G1067" s="3" t="s">
        <v>187</v>
      </c>
      <c r="H1067" s="3" t="s">
        <v>17</v>
      </c>
      <c r="I1067" s="3" t="s">
        <v>18</v>
      </c>
      <c r="J1067" s="3" t="s">
        <v>19</v>
      </c>
      <c r="K1067" s="3" t="s">
        <v>18</v>
      </c>
      <c r="O1067"/>
      <c r="P1067"/>
    </row>
    <row r="1068" spans="1:16" x14ac:dyDescent="0.35">
      <c r="A1068" s="3" t="s">
        <v>2590</v>
      </c>
      <c r="B1068" s="3" t="s">
        <v>2590</v>
      </c>
      <c r="C1068" s="3" t="s">
        <v>2591</v>
      </c>
      <c r="D1068" s="3" t="s">
        <v>14</v>
      </c>
      <c r="E1068" s="3" t="s">
        <v>14</v>
      </c>
      <c r="F1068" s="3" t="s">
        <v>188</v>
      </c>
      <c r="G1068" s="3" t="s">
        <v>187</v>
      </c>
      <c r="H1068" s="3" t="s">
        <v>17</v>
      </c>
      <c r="I1068" s="3" t="s">
        <v>18</v>
      </c>
      <c r="J1068" s="3" t="s">
        <v>19</v>
      </c>
      <c r="K1068" s="3" t="s">
        <v>18</v>
      </c>
      <c r="O1068"/>
      <c r="P1068"/>
    </row>
    <row r="1069" spans="1:16" x14ac:dyDescent="0.35">
      <c r="A1069" s="3" t="s">
        <v>2592</v>
      </c>
      <c r="B1069" s="3" t="s">
        <v>2592</v>
      </c>
      <c r="C1069" s="3" t="s">
        <v>2593</v>
      </c>
      <c r="D1069" s="3" t="s">
        <v>14</v>
      </c>
      <c r="E1069" s="3" t="s">
        <v>14</v>
      </c>
      <c r="F1069" s="3" t="s">
        <v>188</v>
      </c>
      <c r="G1069" s="3" t="s">
        <v>187</v>
      </c>
      <c r="H1069" s="3" t="s">
        <v>17</v>
      </c>
      <c r="I1069" s="3" t="s">
        <v>18</v>
      </c>
      <c r="J1069" s="3" t="s">
        <v>19</v>
      </c>
      <c r="K1069" s="3" t="s">
        <v>18</v>
      </c>
      <c r="O1069"/>
      <c r="P1069"/>
    </row>
    <row r="1070" spans="1:16" x14ac:dyDescent="0.35">
      <c r="A1070" s="3" t="s">
        <v>2594</v>
      </c>
      <c r="B1070" s="3" t="s">
        <v>2594</v>
      </c>
      <c r="C1070" s="3" t="s">
        <v>2595</v>
      </c>
      <c r="D1070" s="3" t="s">
        <v>14</v>
      </c>
      <c r="E1070" s="3" t="s">
        <v>14</v>
      </c>
      <c r="F1070" s="3" t="s">
        <v>188</v>
      </c>
      <c r="G1070" s="3" t="s">
        <v>187</v>
      </c>
      <c r="H1070" s="3" t="s">
        <v>17</v>
      </c>
      <c r="I1070" s="3" t="s">
        <v>18</v>
      </c>
      <c r="J1070" s="3" t="s">
        <v>19</v>
      </c>
      <c r="K1070" s="3" t="s">
        <v>18</v>
      </c>
      <c r="O1070"/>
      <c r="P1070"/>
    </row>
    <row r="1071" spans="1:16" x14ac:dyDescent="0.35">
      <c r="A1071" s="3" t="s">
        <v>2596</v>
      </c>
      <c r="B1071" s="3" t="s">
        <v>2596</v>
      </c>
      <c r="C1071" s="3" t="s">
        <v>2597</v>
      </c>
      <c r="D1071" s="3" t="s">
        <v>14</v>
      </c>
      <c r="E1071" s="3" t="s">
        <v>14</v>
      </c>
      <c r="F1071" s="3" t="s">
        <v>188</v>
      </c>
      <c r="G1071" s="3" t="s">
        <v>187</v>
      </c>
      <c r="H1071" s="3" t="s">
        <v>17</v>
      </c>
      <c r="I1071" s="3" t="s">
        <v>18</v>
      </c>
      <c r="J1071" s="3" t="s">
        <v>19</v>
      </c>
      <c r="K1071" s="3" t="s">
        <v>18</v>
      </c>
      <c r="O1071"/>
      <c r="P1071"/>
    </row>
    <row r="1072" spans="1:16" x14ac:dyDescent="0.35">
      <c r="A1072" s="3" t="s">
        <v>2598</v>
      </c>
      <c r="B1072" s="3" t="s">
        <v>2598</v>
      </c>
      <c r="C1072" s="3" t="s">
        <v>2599</v>
      </c>
      <c r="D1072" s="3" t="s">
        <v>14</v>
      </c>
      <c r="E1072" s="3" t="s">
        <v>14</v>
      </c>
      <c r="F1072" s="3" t="s">
        <v>188</v>
      </c>
      <c r="G1072" s="3" t="s">
        <v>187</v>
      </c>
      <c r="H1072" s="3" t="s">
        <v>17</v>
      </c>
      <c r="I1072" s="3" t="s">
        <v>18</v>
      </c>
      <c r="J1072" s="3" t="s">
        <v>19</v>
      </c>
      <c r="K1072" s="3" t="s">
        <v>18</v>
      </c>
      <c r="O1072"/>
      <c r="P1072"/>
    </row>
    <row r="1073" spans="1:16" x14ac:dyDescent="0.35">
      <c r="A1073" s="3" t="s">
        <v>2600</v>
      </c>
      <c r="B1073" s="3" t="s">
        <v>2600</v>
      </c>
      <c r="C1073" s="3" t="s">
        <v>2601</v>
      </c>
      <c r="D1073" s="3" t="s">
        <v>14</v>
      </c>
      <c r="E1073" s="3" t="s">
        <v>14</v>
      </c>
      <c r="F1073" s="3" t="s">
        <v>188</v>
      </c>
      <c r="G1073" s="3" t="s">
        <v>187</v>
      </c>
      <c r="H1073" s="3" t="s">
        <v>17</v>
      </c>
      <c r="I1073" s="3" t="s">
        <v>18</v>
      </c>
      <c r="J1073" s="3" t="s">
        <v>19</v>
      </c>
      <c r="K1073" s="3" t="s">
        <v>18</v>
      </c>
      <c r="O1073"/>
      <c r="P1073"/>
    </row>
    <row r="1074" spans="1:16" x14ac:dyDescent="0.35">
      <c r="A1074" s="3" t="s">
        <v>2602</v>
      </c>
      <c r="B1074" s="3" t="s">
        <v>2602</v>
      </c>
      <c r="C1074" s="3" t="s">
        <v>2603</v>
      </c>
      <c r="D1074" s="3" t="s">
        <v>14</v>
      </c>
      <c r="E1074" s="3" t="s">
        <v>14</v>
      </c>
      <c r="F1074" s="3" t="s">
        <v>188</v>
      </c>
      <c r="G1074" s="3" t="s">
        <v>187</v>
      </c>
      <c r="H1074" s="3" t="s">
        <v>17</v>
      </c>
      <c r="I1074" s="3" t="s">
        <v>18</v>
      </c>
      <c r="J1074" s="3" t="s">
        <v>19</v>
      </c>
      <c r="K1074" s="3" t="s">
        <v>18</v>
      </c>
      <c r="O1074"/>
      <c r="P1074"/>
    </row>
    <row r="1075" spans="1:16" x14ac:dyDescent="0.35">
      <c r="A1075" s="3" t="s">
        <v>2604</v>
      </c>
      <c r="B1075" s="3" t="s">
        <v>2604</v>
      </c>
      <c r="C1075" s="3" t="s">
        <v>2605</v>
      </c>
      <c r="D1075" s="3" t="s">
        <v>14</v>
      </c>
      <c r="E1075" s="3" t="s">
        <v>14</v>
      </c>
      <c r="F1075" s="3" t="s">
        <v>188</v>
      </c>
      <c r="G1075" s="3" t="s">
        <v>187</v>
      </c>
      <c r="H1075" s="3" t="s">
        <v>17</v>
      </c>
      <c r="I1075" s="3" t="s">
        <v>18</v>
      </c>
      <c r="J1075" s="3" t="s">
        <v>19</v>
      </c>
      <c r="K1075" s="3" t="s">
        <v>18</v>
      </c>
      <c r="O1075"/>
      <c r="P1075"/>
    </row>
    <row r="1076" spans="1:16" x14ac:dyDescent="0.35">
      <c r="A1076" s="3" t="s">
        <v>2606</v>
      </c>
      <c r="B1076" s="3" t="s">
        <v>2606</v>
      </c>
      <c r="C1076" s="3" t="s">
        <v>2607</v>
      </c>
      <c r="D1076" s="3" t="s">
        <v>14</v>
      </c>
      <c r="E1076" s="3" t="s">
        <v>14</v>
      </c>
      <c r="F1076" s="3" t="s">
        <v>188</v>
      </c>
      <c r="G1076" s="3" t="s">
        <v>187</v>
      </c>
      <c r="H1076" s="3" t="s">
        <v>17</v>
      </c>
      <c r="I1076" s="3" t="s">
        <v>18</v>
      </c>
      <c r="J1076" s="3" t="s">
        <v>19</v>
      </c>
      <c r="K1076" s="3" t="s">
        <v>18</v>
      </c>
      <c r="O1076"/>
      <c r="P1076"/>
    </row>
    <row r="1077" spans="1:16" x14ac:dyDescent="0.35">
      <c r="A1077" s="3" t="s">
        <v>2608</v>
      </c>
      <c r="B1077" s="3" t="s">
        <v>2608</v>
      </c>
      <c r="C1077" s="3" t="s">
        <v>2609</v>
      </c>
      <c r="D1077" s="3" t="s">
        <v>14</v>
      </c>
      <c r="E1077" s="3" t="s">
        <v>14</v>
      </c>
      <c r="F1077" s="3" t="s">
        <v>188</v>
      </c>
      <c r="G1077" s="3" t="s">
        <v>187</v>
      </c>
      <c r="H1077" s="3" t="s">
        <v>17</v>
      </c>
      <c r="I1077" s="3" t="s">
        <v>18</v>
      </c>
      <c r="J1077" s="3" t="s">
        <v>19</v>
      </c>
      <c r="K1077" s="3" t="s">
        <v>18</v>
      </c>
      <c r="O1077"/>
      <c r="P1077"/>
    </row>
    <row r="1078" spans="1:16" x14ac:dyDescent="0.35">
      <c r="A1078" s="3" t="s">
        <v>2610</v>
      </c>
      <c r="B1078" s="3" t="s">
        <v>2610</v>
      </c>
      <c r="C1078" s="3" t="s">
        <v>2611</v>
      </c>
      <c r="D1078" s="3" t="s">
        <v>14</v>
      </c>
      <c r="E1078" s="3" t="s">
        <v>14</v>
      </c>
      <c r="F1078" s="3" t="s">
        <v>188</v>
      </c>
      <c r="G1078" s="3" t="s">
        <v>187</v>
      </c>
      <c r="H1078" s="3" t="s">
        <v>17</v>
      </c>
      <c r="I1078" s="3" t="s">
        <v>18</v>
      </c>
      <c r="J1078" s="3" t="s">
        <v>19</v>
      </c>
      <c r="K1078" s="3" t="s">
        <v>18</v>
      </c>
      <c r="O1078"/>
      <c r="P1078"/>
    </row>
    <row r="1079" spans="1:16" x14ac:dyDescent="0.35">
      <c r="A1079" s="3" t="s">
        <v>2612</v>
      </c>
      <c r="B1079" s="3" t="s">
        <v>2612</v>
      </c>
      <c r="C1079" s="3" t="s">
        <v>2613</v>
      </c>
      <c r="D1079" s="3" t="s">
        <v>14</v>
      </c>
      <c r="E1079" s="3" t="s">
        <v>14</v>
      </c>
      <c r="F1079" s="3" t="s">
        <v>188</v>
      </c>
      <c r="G1079" s="3" t="s">
        <v>187</v>
      </c>
      <c r="H1079" s="3" t="s">
        <v>17</v>
      </c>
      <c r="I1079" s="3" t="s">
        <v>18</v>
      </c>
      <c r="J1079" s="3" t="s">
        <v>19</v>
      </c>
      <c r="K1079" s="3" t="s">
        <v>18</v>
      </c>
      <c r="O1079"/>
      <c r="P1079"/>
    </row>
    <row r="1080" spans="1:16" x14ac:dyDescent="0.35">
      <c r="A1080" s="3" t="s">
        <v>2614</v>
      </c>
      <c r="B1080" s="3" t="s">
        <v>2614</v>
      </c>
      <c r="C1080" s="3" t="s">
        <v>2615</v>
      </c>
      <c r="D1080" s="3" t="s">
        <v>14</v>
      </c>
      <c r="E1080" s="3" t="s">
        <v>14</v>
      </c>
      <c r="F1080" s="3" t="s">
        <v>188</v>
      </c>
      <c r="G1080" s="3" t="s">
        <v>187</v>
      </c>
      <c r="H1080" s="3" t="s">
        <v>17</v>
      </c>
      <c r="I1080" s="3" t="s">
        <v>18</v>
      </c>
      <c r="J1080" s="3" t="s">
        <v>19</v>
      </c>
      <c r="K1080" s="3" t="s">
        <v>18</v>
      </c>
      <c r="O1080"/>
      <c r="P1080"/>
    </row>
    <row r="1081" spans="1:16" x14ac:dyDescent="0.35">
      <c r="A1081" s="3" t="s">
        <v>2616</v>
      </c>
      <c r="B1081" s="3" t="s">
        <v>2616</v>
      </c>
      <c r="C1081" s="3" t="s">
        <v>2617</v>
      </c>
      <c r="D1081" s="3" t="s">
        <v>14</v>
      </c>
      <c r="E1081" s="3" t="s">
        <v>14</v>
      </c>
      <c r="F1081" s="3" t="s">
        <v>188</v>
      </c>
      <c r="G1081" s="3" t="s">
        <v>187</v>
      </c>
      <c r="H1081" s="3" t="s">
        <v>17</v>
      </c>
      <c r="I1081" s="3" t="s">
        <v>18</v>
      </c>
      <c r="J1081" s="3" t="s">
        <v>19</v>
      </c>
      <c r="K1081" s="3" t="s">
        <v>18</v>
      </c>
      <c r="O1081"/>
      <c r="P1081"/>
    </row>
    <row r="1082" spans="1:16" x14ac:dyDescent="0.35">
      <c r="A1082" s="3" t="s">
        <v>2618</v>
      </c>
      <c r="B1082" s="3" t="s">
        <v>2618</v>
      </c>
      <c r="C1082" s="3" t="s">
        <v>2619</v>
      </c>
      <c r="D1082" s="3" t="s">
        <v>14</v>
      </c>
      <c r="E1082" s="3" t="s">
        <v>14</v>
      </c>
      <c r="F1082" s="3" t="s">
        <v>188</v>
      </c>
      <c r="G1082" s="3" t="s">
        <v>187</v>
      </c>
      <c r="H1082" s="3" t="s">
        <v>17</v>
      </c>
      <c r="I1082" s="3" t="s">
        <v>18</v>
      </c>
      <c r="J1082" s="3" t="s">
        <v>19</v>
      </c>
      <c r="K1082" s="3" t="s">
        <v>18</v>
      </c>
      <c r="O1082"/>
      <c r="P1082"/>
    </row>
    <row r="1083" spans="1:16" x14ac:dyDescent="0.35">
      <c r="A1083" s="3" t="s">
        <v>2620</v>
      </c>
      <c r="B1083" s="3" t="s">
        <v>2620</v>
      </c>
      <c r="C1083" s="3" t="s">
        <v>2621</v>
      </c>
      <c r="D1083" s="3" t="s">
        <v>14</v>
      </c>
      <c r="E1083" s="3" t="s">
        <v>14</v>
      </c>
      <c r="F1083" s="3" t="s">
        <v>188</v>
      </c>
      <c r="G1083" s="3" t="s">
        <v>187</v>
      </c>
      <c r="H1083" s="3" t="s">
        <v>17</v>
      </c>
      <c r="I1083" s="3" t="s">
        <v>18</v>
      </c>
      <c r="J1083" s="3" t="s">
        <v>19</v>
      </c>
      <c r="K1083" s="3" t="s">
        <v>18</v>
      </c>
      <c r="O1083"/>
      <c r="P1083"/>
    </row>
    <row r="1084" spans="1:16" x14ac:dyDescent="0.35">
      <c r="A1084" s="3" t="s">
        <v>2622</v>
      </c>
      <c r="B1084" s="3" t="s">
        <v>2622</v>
      </c>
      <c r="C1084" s="3" t="s">
        <v>2623</v>
      </c>
      <c r="D1084" s="3" t="s">
        <v>14</v>
      </c>
      <c r="E1084" s="3" t="s">
        <v>14</v>
      </c>
      <c r="F1084" s="3" t="s">
        <v>188</v>
      </c>
      <c r="G1084" s="3" t="s">
        <v>187</v>
      </c>
      <c r="H1084" s="3" t="s">
        <v>17</v>
      </c>
      <c r="I1084" s="3" t="s">
        <v>18</v>
      </c>
      <c r="J1084" s="3" t="s">
        <v>19</v>
      </c>
      <c r="K1084" s="3" t="s">
        <v>18</v>
      </c>
      <c r="O1084"/>
      <c r="P1084"/>
    </row>
    <row r="1085" spans="1:16" x14ac:dyDescent="0.35">
      <c r="A1085" s="3" t="s">
        <v>2624</v>
      </c>
      <c r="B1085" s="3" t="s">
        <v>2624</v>
      </c>
      <c r="C1085" s="3" t="s">
        <v>2625</v>
      </c>
      <c r="D1085" s="3" t="s">
        <v>14</v>
      </c>
      <c r="E1085" s="3" t="s">
        <v>14</v>
      </c>
      <c r="F1085" s="3" t="s">
        <v>188</v>
      </c>
      <c r="G1085" s="3" t="s">
        <v>187</v>
      </c>
      <c r="H1085" s="3" t="s">
        <v>17</v>
      </c>
      <c r="I1085" s="3" t="s">
        <v>18</v>
      </c>
      <c r="J1085" s="3" t="s">
        <v>19</v>
      </c>
      <c r="K1085" s="3" t="s">
        <v>18</v>
      </c>
      <c r="O1085"/>
      <c r="P1085"/>
    </row>
    <row r="1086" spans="1:16" x14ac:dyDescent="0.35">
      <c r="A1086" s="3" t="s">
        <v>2626</v>
      </c>
      <c r="B1086" s="3" t="s">
        <v>2626</v>
      </c>
      <c r="C1086" s="3" t="s">
        <v>2627</v>
      </c>
      <c r="D1086" s="3" t="s">
        <v>14</v>
      </c>
      <c r="E1086" s="3" t="s">
        <v>14</v>
      </c>
      <c r="F1086" s="3" t="s">
        <v>188</v>
      </c>
      <c r="G1086" s="3" t="s">
        <v>187</v>
      </c>
      <c r="H1086" s="3" t="s">
        <v>17</v>
      </c>
      <c r="I1086" s="3" t="s">
        <v>18</v>
      </c>
      <c r="J1086" s="3" t="s">
        <v>19</v>
      </c>
      <c r="K1086" s="3" t="s">
        <v>18</v>
      </c>
      <c r="O1086"/>
      <c r="P1086"/>
    </row>
    <row r="1087" spans="1:16" x14ac:dyDescent="0.35">
      <c r="A1087" s="3" t="s">
        <v>2628</v>
      </c>
      <c r="B1087" s="3" t="s">
        <v>2628</v>
      </c>
      <c r="C1087" s="3" t="s">
        <v>2629</v>
      </c>
      <c r="D1087" s="3" t="s">
        <v>14</v>
      </c>
      <c r="E1087" s="3" t="s">
        <v>14</v>
      </c>
      <c r="F1087" s="3" t="s">
        <v>188</v>
      </c>
      <c r="G1087" s="3" t="s">
        <v>187</v>
      </c>
      <c r="H1087" s="3" t="s">
        <v>17</v>
      </c>
      <c r="I1087" s="3" t="s">
        <v>18</v>
      </c>
      <c r="J1087" s="3" t="s">
        <v>19</v>
      </c>
      <c r="K1087" s="3" t="s">
        <v>18</v>
      </c>
      <c r="O1087"/>
      <c r="P1087"/>
    </row>
    <row r="1088" spans="1:16" x14ac:dyDescent="0.35">
      <c r="A1088" s="3" t="s">
        <v>2630</v>
      </c>
      <c r="B1088" s="3" t="s">
        <v>2630</v>
      </c>
      <c r="C1088" s="3" t="s">
        <v>2631</v>
      </c>
      <c r="D1088" s="3" t="s">
        <v>14</v>
      </c>
      <c r="E1088" s="3" t="s">
        <v>14</v>
      </c>
      <c r="F1088" s="3" t="s">
        <v>188</v>
      </c>
      <c r="G1088" s="3" t="s">
        <v>187</v>
      </c>
      <c r="H1088" s="3" t="s">
        <v>17</v>
      </c>
      <c r="I1088" s="3" t="s">
        <v>18</v>
      </c>
      <c r="J1088" s="3" t="s">
        <v>19</v>
      </c>
      <c r="K1088" s="3" t="s">
        <v>18</v>
      </c>
      <c r="O1088"/>
      <c r="P1088"/>
    </row>
    <row r="1089" spans="1:16" x14ac:dyDescent="0.35">
      <c r="A1089" s="3" t="s">
        <v>2632</v>
      </c>
      <c r="B1089" s="3" t="s">
        <v>2632</v>
      </c>
      <c r="C1089" s="3" t="s">
        <v>2633</v>
      </c>
      <c r="D1089" s="3" t="s">
        <v>14</v>
      </c>
      <c r="E1089" s="3" t="s">
        <v>14</v>
      </c>
      <c r="F1089" s="3" t="s">
        <v>188</v>
      </c>
      <c r="G1089" s="3" t="s">
        <v>187</v>
      </c>
      <c r="H1089" s="3" t="s">
        <v>17</v>
      </c>
      <c r="I1089" s="3" t="s">
        <v>18</v>
      </c>
      <c r="J1089" s="3" t="s">
        <v>19</v>
      </c>
      <c r="K1089" s="3" t="s">
        <v>18</v>
      </c>
      <c r="O1089"/>
      <c r="P1089"/>
    </row>
    <row r="1090" spans="1:16" x14ac:dyDescent="0.35">
      <c r="A1090" s="3" t="s">
        <v>2634</v>
      </c>
      <c r="B1090" s="3" t="s">
        <v>2634</v>
      </c>
      <c r="C1090" s="3" t="s">
        <v>2635</v>
      </c>
      <c r="D1090" s="3" t="s">
        <v>14</v>
      </c>
      <c r="E1090" s="3" t="s">
        <v>14</v>
      </c>
      <c r="F1090" s="3" t="s">
        <v>188</v>
      </c>
      <c r="G1090" s="3" t="s">
        <v>187</v>
      </c>
      <c r="H1090" s="3" t="s">
        <v>17</v>
      </c>
      <c r="I1090" s="3" t="s">
        <v>18</v>
      </c>
      <c r="J1090" s="3" t="s">
        <v>19</v>
      </c>
      <c r="K1090" s="3" t="s">
        <v>18</v>
      </c>
      <c r="O1090"/>
      <c r="P1090"/>
    </row>
    <row r="1091" spans="1:16" x14ac:dyDescent="0.35">
      <c r="A1091" s="3" t="s">
        <v>2636</v>
      </c>
      <c r="B1091" s="3" t="s">
        <v>2636</v>
      </c>
      <c r="C1091" s="3" t="s">
        <v>2637</v>
      </c>
      <c r="D1091" s="3" t="s">
        <v>14</v>
      </c>
      <c r="E1091" s="3" t="s">
        <v>14</v>
      </c>
      <c r="F1091" s="3" t="s">
        <v>188</v>
      </c>
      <c r="G1091" s="3" t="s">
        <v>187</v>
      </c>
      <c r="H1091" s="3" t="s">
        <v>17</v>
      </c>
      <c r="I1091" s="3" t="s">
        <v>18</v>
      </c>
      <c r="J1091" s="3" t="s">
        <v>19</v>
      </c>
      <c r="K1091" s="3" t="s">
        <v>18</v>
      </c>
      <c r="O1091"/>
      <c r="P1091"/>
    </row>
    <row r="1092" spans="1:16" x14ac:dyDescent="0.35">
      <c r="A1092" s="3" t="s">
        <v>2638</v>
      </c>
      <c r="B1092" s="3" t="s">
        <v>2638</v>
      </c>
      <c r="C1092" s="3" t="s">
        <v>2639</v>
      </c>
      <c r="D1092" s="3" t="s">
        <v>14</v>
      </c>
      <c r="E1092" s="3" t="s">
        <v>14</v>
      </c>
      <c r="F1092" s="3" t="s">
        <v>188</v>
      </c>
      <c r="G1092" s="3" t="s">
        <v>187</v>
      </c>
      <c r="H1092" s="3" t="s">
        <v>17</v>
      </c>
      <c r="I1092" s="3" t="s">
        <v>18</v>
      </c>
      <c r="J1092" s="3" t="s">
        <v>19</v>
      </c>
      <c r="K1092" s="3" t="s">
        <v>18</v>
      </c>
      <c r="O1092"/>
      <c r="P1092"/>
    </row>
    <row r="1093" spans="1:16" x14ac:dyDescent="0.35">
      <c r="A1093" s="3" t="s">
        <v>2640</v>
      </c>
      <c r="B1093" s="3" t="s">
        <v>2640</v>
      </c>
      <c r="C1093" s="3" t="s">
        <v>2641</v>
      </c>
      <c r="D1093" s="3" t="s">
        <v>14</v>
      </c>
      <c r="E1093" s="3" t="s">
        <v>14</v>
      </c>
      <c r="F1093" s="3" t="s">
        <v>188</v>
      </c>
      <c r="G1093" s="3" t="s">
        <v>187</v>
      </c>
      <c r="H1093" s="3" t="s">
        <v>17</v>
      </c>
      <c r="I1093" s="3" t="s">
        <v>18</v>
      </c>
      <c r="J1093" s="3" t="s">
        <v>19</v>
      </c>
      <c r="K1093" s="3" t="s">
        <v>18</v>
      </c>
      <c r="O1093"/>
      <c r="P1093"/>
    </row>
    <row r="1094" spans="1:16" x14ac:dyDescent="0.35">
      <c r="A1094" s="3" t="s">
        <v>2642</v>
      </c>
      <c r="B1094" s="3" t="s">
        <v>2642</v>
      </c>
      <c r="C1094" s="3" t="s">
        <v>2643</v>
      </c>
      <c r="D1094" s="3" t="s">
        <v>14</v>
      </c>
      <c r="E1094" s="3" t="s">
        <v>14</v>
      </c>
      <c r="F1094" s="3" t="s">
        <v>188</v>
      </c>
      <c r="G1094" s="3" t="s">
        <v>187</v>
      </c>
      <c r="H1094" s="3" t="s">
        <v>17</v>
      </c>
      <c r="I1094" s="3" t="s">
        <v>18</v>
      </c>
      <c r="J1094" s="3" t="s">
        <v>19</v>
      </c>
      <c r="K1094" s="3" t="s">
        <v>18</v>
      </c>
      <c r="O1094"/>
      <c r="P1094"/>
    </row>
    <row r="1095" spans="1:16" x14ac:dyDescent="0.35">
      <c r="A1095" s="3" t="s">
        <v>2644</v>
      </c>
      <c r="B1095" s="3" t="s">
        <v>2644</v>
      </c>
      <c r="C1095" s="3" t="s">
        <v>2645</v>
      </c>
      <c r="D1095" s="3" t="s">
        <v>14</v>
      </c>
      <c r="E1095" s="3" t="s">
        <v>14</v>
      </c>
      <c r="F1095" s="3" t="s">
        <v>188</v>
      </c>
      <c r="G1095" s="3" t="s">
        <v>187</v>
      </c>
      <c r="H1095" s="3" t="s">
        <v>17</v>
      </c>
      <c r="I1095" s="3" t="s">
        <v>18</v>
      </c>
      <c r="J1095" s="3" t="s">
        <v>19</v>
      </c>
      <c r="K1095" s="3" t="s">
        <v>18</v>
      </c>
      <c r="O1095"/>
      <c r="P1095"/>
    </row>
    <row r="1096" spans="1:16" x14ac:dyDescent="0.35">
      <c r="A1096" s="3" t="s">
        <v>2646</v>
      </c>
      <c r="B1096" s="3" t="s">
        <v>2646</v>
      </c>
      <c r="C1096" s="3" t="s">
        <v>2647</v>
      </c>
      <c r="D1096" s="3" t="s">
        <v>14</v>
      </c>
      <c r="E1096" s="3" t="s">
        <v>14</v>
      </c>
      <c r="F1096" s="3" t="s">
        <v>188</v>
      </c>
      <c r="G1096" s="3" t="s">
        <v>187</v>
      </c>
      <c r="H1096" s="3" t="s">
        <v>17</v>
      </c>
      <c r="I1096" s="3" t="s">
        <v>18</v>
      </c>
      <c r="J1096" s="3" t="s">
        <v>19</v>
      </c>
      <c r="K1096" s="3" t="s">
        <v>18</v>
      </c>
      <c r="O1096"/>
      <c r="P1096"/>
    </row>
    <row r="1097" spans="1:16" x14ac:dyDescent="0.35">
      <c r="A1097" s="3" t="s">
        <v>2648</v>
      </c>
      <c r="B1097" s="3" t="s">
        <v>2648</v>
      </c>
      <c r="C1097" s="3" t="s">
        <v>2649</v>
      </c>
      <c r="D1097" s="3" t="s">
        <v>14</v>
      </c>
      <c r="E1097" s="3" t="s">
        <v>14</v>
      </c>
      <c r="F1097" s="3" t="s">
        <v>188</v>
      </c>
      <c r="G1097" s="3" t="s">
        <v>187</v>
      </c>
      <c r="H1097" s="3" t="s">
        <v>17</v>
      </c>
      <c r="I1097" s="3" t="s">
        <v>18</v>
      </c>
      <c r="J1097" s="3" t="s">
        <v>19</v>
      </c>
      <c r="K1097" s="3" t="s">
        <v>18</v>
      </c>
      <c r="O1097"/>
      <c r="P1097"/>
    </row>
    <row r="1098" spans="1:16" x14ac:dyDescent="0.35">
      <c r="A1098" s="3" t="s">
        <v>2650</v>
      </c>
      <c r="B1098" s="3" t="s">
        <v>2650</v>
      </c>
      <c r="C1098" s="3" t="s">
        <v>2651</v>
      </c>
      <c r="D1098" s="3" t="s">
        <v>14</v>
      </c>
      <c r="E1098" s="3" t="s">
        <v>14</v>
      </c>
      <c r="F1098" s="3" t="s">
        <v>188</v>
      </c>
      <c r="G1098" s="3" t="s">
        <v>187</v>
      </c>
      <c r="H1098" s="3" t="s">
        <v>17</v>
      </c>
      <c r="I1098" s="3" t="s">
        <v>18</v>
      </c>
      <c r="J1098" s="3" t="s">
        <v>19</v>
      </c>
      <c r="K1098" s="3" t="s">
        <v>18</v>
      </c>
      <c r="O1098"/>
      <c r="P1098"/>
    </row>
    <row r="1099" spans="1:16" x14ac:dyDescent="0.35">
      <c r="A1099" s="3" t="s">
        <v>2652</v>
      </c>
      <c r="B1099" s="3" t="s">
        <v>2652</v>
      </c>
      <c r="C1099" s="3" t="s">
        <v>2653</v>
      </c>
      <c r="D1099" s="3" t="s">
        <v>14</v>
      </c>
      <c r="E1099" s="3" t="s">
        <v>14</v>
      </c>
      <c r="F1099" s="3" t="s">
        <v>188</v>
      </c>
      <c r="G1099" s="3" t="s">
        <v>187</v>
      </c>
      <c r="H1099" s="3" t="s">
        <v>17</v>
      </c>
      <c r="I1099" s="3" t="s">
        <v>18</v>
      </c>
      <c r="J1099" s="3" t="s">
        <v>19</v>
      </c>
      <c r="K1099" s="3" t="s">
        <v>18</v>
      </c>
      <c r="O1099"/>
      <c r="P1099"/>
    </row>
    <row r="1100" spans="1:16" x14ac:dyDescent="0.35">
      <c r="A1100" s="3" t="s">
        <v>2654</v>
      </c>
      <c r="B1100" s="3" t="s">
        <v>2654</v>
      </c>
      <c r="C1100" s="3" t="s">
        <v>2655</v>
      </c>
      <c r="D1100" s="3" t="s">
        <v>14</v>
      </c>
      <c r="E1100" s="3" t="s">
        <v>14</v>
      </c>
      <c r="F1100" s="3" t="s">
        <v>188</v>
      </c>
      <c r="G1100" s="3" t="s">
        <v>187</v>
      </c>
      <c r="H1100" s="3" t="s">
        <v>17</v>
      </c>
      <c r="I1100" s="3" t="s">
        <v>18</v>
      </c>
      <c r="J1100" s="3" t="s">
        <v>19</v>
      </c>
      <c r="K1100" s="3" t="s">
        <v>18</v>
      </c>
      <c r="O1100"/>
      <c r="P1100"/>
    </row>
    <row r="1101" spans="1:16" x14ac:dyDescent="0.35">
      <c r="A1101" s="3" t="s">
        <v>2656</v>
      </c>
      <c r="B1101" s="3" t="s">
        <v>2656</v>
      </c>
      <c r="C1101" s="3" t="s">
        <v>2657</v>
      </c>
      <c r="D1101" s="3" t="s">
        <v>14</v>
      </c>
      <c r="E1101" s="3" t="s">
        <v>14</v>
      </c>
      <c r="F1101" s="3" t="s">
        <v>188</v>
      </c>
      <c r="G1101" s="3" t="s">
        <v>187</v>
      </c>
      <c r="H1101" s="3" t="s">
        <v>17</v>
      </c>
      <c r="I1101" s="3" t="s">
        <v>18</v>
      </c>
      <c r="J1101" s="3" t="s">
        <v>19</v>
      </c>
      <c r="K1101" s="3" t="s">
        <v>18</v>
      </c>
      <c r="O1101"/>
      <c r="P1101"/>
    </row>
    <row r="1102" spans="1:16" x14ac:dyDescent="0.35">
      <c r="A1102" s="3" t="s">
        <v>2658</v>
      </c>
      <c r="B1102" s="3" t="s">
        <v>2658</v>
      </c>
      <c r="C1102" s="3" t="s">
        <v>2659</v>
      </c>
      <c r="D1102" s="3" t="s">
        <v>14</v>
      </c>
      <c r="E1102" s="3" t="s">
        <v>14</v>
      </c>
      <c r="F1102" s="3" t="s">
        <v>188</v>
      </c>
      <c r="G1102" s="3" t="s">
        <v>187</v>
      </c>
      <c r="H1102" s="3" t="s">
        <v>17</v>
      </c>
      <c r="I1102" s="3" t="s">
        <v>18</v>
      </c>
      <c r="J1102" s="3" t="s">
        <v>19</v>
      </c>
      <c r="K1102" s="3" t="s">
        <v>18</v>
      </c>
      <c r="O1102"/>
      <c r="P1102"/>
    </row>
    <row r="1103" spans="1:16" x14ac:dyDescent="0.35">
      <c r="A1103" s="3" t="s">
        <v>2660</v>
      </c>
      <c r="B1103" s="3" t="s">
        <v>2660</v>
      </c>
      <c r="C1103" s="3" t="s">
        <v>2661</v>
      </c>
      <c r="D1103" s="3" t="s">
        <v>14</v>
      </c>
      <c r="E1103" s="3" t="s">
        <v>14</v>
      </c>
      <c r="F1103" s="3" t="s">
        <v>188</v>
      </c>
      <c r="G1103" s="3" t="s">
        <v>187</v>
      </c>
      <c r="H1103" s="3" t="s">
        <v>17</v>
      </c>
      <c r="I1103" s="3" t="s">
        <v>18</v>
      </c>
      <c r="J1103" s="3" t="s">
        <v>19</v>
      </c>
      <c r="K1103" s="3" t="s">
        <v>18</v>
      </c>
      <c r="O1103"/>
      <c r="P1103"/>
    </row>
    <row r="1104" spans="1:16" x14ac:dyDescent="0.35">
      <c r="A1104" s="3" t="s">
        <v>2662</v>
      </c>
      <c r="B1104" s="3" t="s">
        <v>2662</v>
      </c>
      <c r="C1104" s="3" t="s">
        <v>2663</v>
      </c>
      <c r="D1104" s="3" t="s">
        <v>14</v>
      </c>
      <c r="E1104" s="3" t="s">
        <v>14</v>
      </c>
      <c r="F1104" s="3" t="s">
        <v>188</v>
      </c>
      <c r="G1104" s="3" t="s">
        <v>187</v>
      </c>
      <c r="H1104" s="3" t="s">
        <v>17</v>
      </c>
      <c r="I1104" s="3" t="s">
        <v>18</v>
      </c>
      <c r="J1104" s="3" t="s">
        <v>19</v>
      </c>
      <c r="K1104" s="3" t="s">
        <v>18</v>
      </c>
      <c r="O1104"/>
      <c r="P1104"/>
    </row>
    <row r="1105" spans="1:16" x14ac:dyDescent="0.35">
      <c r="A1105" s="3" t="s">
        <v>2664</v>
      </c>
      <c r="B1105" s="3" t="s">
        <v>2664</v>
      </c>
      <c r="C1105" s="3" t="s">
        <v>2665</v>
      </c>
      <c r="D1105" s="3" t="s">
        <v>14</v>
      </c>
      <c r="E1105" s="3" t="s">
        <v>14</v>
      </c>
      <c r="F1105" s="3" t="s">
        <v>188</v>
      </c>
      <c r="G1105" s="3" t="s">
        <v>187</v>
      </c>
      <c r="H1105" s="3" t="s">
        <v>17</v>
      </c>
      <c r="I1105" s="3" t="s">
        <v>18</v>
      </c>
      <c r="J1105" s="3" t="s">
        <v>19</v>
      </c>
      <c r="K1105" s="3" t="s">
        <v>18</v>
      </c>
      <c r="O1105"/>
      <c r="P1105"/>
    </row>
    <row r="1106" spans="1:16" x14ac:dyDescent="0.35">
      <c r="A1106" s="3" t="s">
        <v>2666</v>
      </c>
      <c r="B1106" s="3" t="s">
        <v>2666</v>
      </c>
      <c r="C1106" s="3" t="s">
        <v>2667</v>
      </c>
      <c r="D1106" s="3" t="s">
        <v>14</v>
      </c>
      <c r="E1106" s="3" t="s">
        <v>14</v>
      </c>
      <c r="F1106" s="3" t="s">
        <v>188</v>
      </c>
      <c r="G1106" s="3" t="s">
        <v>187</v>
      </c>
      <c r="H1106" s="3" t="s">
        <v>17</v>
      </c>
      <c r="I1106" s="3" t="s">
        <v>18</v>
      </c>
      <c r="J1106" s="3" t="s">
        <v>19</v>
      </c>
      <c r="K1106" s="3" t="s">
        <v>18</v>
      </c>
      <c r="O1106"/>
      <c r="P1106"/>
    </row>
    <row r="1107" spans="1:16" x14ac:dyDescent="0.35">
      <c r="A1107" s="3" t="s">
        <v>2668</v>
      </c>
      <c r="B1107" s="3" t="s">
        <v>2668</v>
      </c>
      <c r="C1107" s="3" t="s">
        <v>2669</v>
      </c>
      <c r="D1107" s="3" t="s">
        <v>14</v>
      </c>
      <c r="E1107" s="3" t="s">
        <v>14</v>
      </c>
      <c r="F1107" s="3" t="s">
        <v>188</v>
      </c>
      <c r="G1107" s="3" t="s">
        <v>187</v>
      </c>
      <c r="H1107" s="3" t="s">
        <v>17</v>
      </c>
      <c r="I1107" s="3" t="s">
        <v>18</v>
      </c>
      <c r="J1107" s="3" t="s">
        <v>19</v>
      </c>
      <c r="K1107" s="3" t="s">
        <v>18</v>
      </c>
      <c r="O1107"/>
      <c r="P1107"/>
    </row>
    <row r="1108" spans="1:16" x14ac:dyDescent="0.35">
      <c r="A1108" s="3" t="s">
        <v>2670</v>
      </c>
      <c r="B1108" s="3" t="s">
        <v>2670</v>
      </c>
      <c r="C1108" s="3" t="s">
        <v>2671</v>
      </c>
      <c r="D1108" s="3" t="s">
        <v>14</v>
      </c>
      <c r="E1108" s="3" t="s">
        <v>14</v>
      </c>
      <c r="F1108" s="3" t="s">
        <v>188</v>
      </c>
      <c r="G1108" s="3" t="s">
        <v>187</v>
      </c>
      <c r="H1108" s="3" t="s">
        <v>17</v>
      </c>
      <c r="I1108" s="3" t="s">
        <v>18</v>
      </c>
      <c r="J1108" s="3" t="s">
        <v>19</v>
      </c>
      <c r="K1108" s="3" t="s">
        <v>18</v>
      </c>
      <c r="O1108"/>
      <c r="P1108"/>
    </row>
    <row r="1109" spans="1:16" x14ac:dyDescent="0.35">
      <c r="A1109" s="3" t="s">
        <v>2672</v>
      </c>
      <c r="B1109" s="3" t="s">
        <v>2672</v>
      </c>
      <c r="C1109" s="3" t="s">
        <v>2673</v>
      </c>
      <c r="D1109" s="3" t="s">
        <v>14</v>
      </c>
      <c r="E1109" s="3" t="s">
        <v>14</v>
      </c>
      <c r="F1109" s="3" t="s">
        <v>188</v>
      </c>
      <c r="G1109" s="3" t="s">
        <v>187</v>
      </c>
      <c r="H1109" s="3" t="s">
        <v>17</v>
      </c>
      <c r="I1109" s="3" t="s">
        <v>18</v>
      </c>
      <c r="J1109" s="3" t="s">
        <v>19</v>
      </c>
      <c r="K1109" s="3" t="s">
        <v>18</v>
      </c>
      <c r="O1109"/>
      <c r="P1109"/>
    </row>
    <row r="1110" spans="1:16" x14ac:dyDescent="0.35">
      <c r="A1110" s="3" t="s">
        <v>2674</v>
      </c>
      <c r="B1110" s="3" t="s">
        <v>2674</v>
      </c>
      <c r="C1110" s="3" t="s">
        <v>2675</v>
      </c>
      <c r="D1110" s="3" t="s">
        <v>14</v>
      </c>
      <c r="E1110" s="3" t="s">
        <v>14</v>
      </c>
      <c r="F1110" s="3" t="s">
        <v>188</v>
      </c>
      <c r="G1110" s="3" t="s">
        <v>187</v>
      </c>
      <c r="H1110" s="3" t="s">
        <v>17</v>
      </c>
      <c r="I1110" s="3" t="s">
        <v>18</v>
      </c>
      <c r="J1110" s="3" t="s">
        <v>19</v>
      </c>
      <c r="K1110" s="3" t="s">
        <v>18</v>
      </c>
      <c r="O1110"/>
      <c r="P1110"/>
    </row>
    <row r="1111" spans="1:16" x14ac:dyDescent="0.35">
      <c r="A1111" s="3" t="s">
        <v>2676</v>
      </c>
      <c r="B1111" s="3" t="s">
        <v>2676</v>
      </c>
      <c r="C1111" s="3" t="s">
        <v>2677</v>
      </c>
      <c r="D1111" s="3" t="s">
        <v>14</v>
      </c>
      <c r="E1111" s="3" t="s">
        <v>14</v>
      </c>
      <c r="F1111" s="3" t="s">
        <v>188</v>
      </c>
      <c r="G1111" s="3" t="s">
        <v>187</v>
      </c>
      <c r="H1111" s="3" t="s">
        <v>17</v>
      </c>
      <c r="I1111" s="3" t="s">
        <v>18</v>
      </c>
      <c r="J1111" s="3" t="s">
        <v>19</v>
      </c>
      <c r="K1111" s="3" t="s">
        <v>18</v>
      </c>
      <c r="O1111"/>
      <c r="P1111"/>
    </row>
    <row r="1112" spans="1:16" x14ac:dyDescent="0.35">
      <c r="A1112" s="3" t="s">
        <v>2678</v>
      </c>
      <c r="B1112" s="3" t="s">
        <v>2678</v>
      </c>
      <c r="C1112" s="3" t="s">
        <v>2679</v>
      </c>
      <c r="D1112" s="3" t="s">
        <v>14</v>
      </c>
      <c r="E1112" s="3" t="s">
        <v>14</v>
      </c>
      <c r="F1112" s="3" t="s">
        <v>188</v>
      </c>
      <c r="G1112" s="3" t="s">
        <v>187</v>
      </c>
      <c r="H1112" s="3" t="s">
        <v>17</v>
      </c>
      <c r="I1112" s="3" t="s">
        <v>18</v>
      </c>
      <c r="J1112" s="3" t="s">
        <v>19</v>
      </c>
      <c r="K1112" s="3" t="s">
        <v>18</v>
      </c>
      <c r="O1112"/>
      <c r="P1112"/>
    </row>
    <row r="1113" spans="1:16" x14ac:dyDescent="0.35">
      <c r="A1113" s="3" t="s">
        <v>2680</v>
      </c>
      <c r="B1113" s="3" t="s">
        <v>2680</v>
      </c>
      <c r="C1113" s="3" t="s">
        <v>2681</v>
      </c>
      <c r="D1113" s="3" t="s">
        <v>14</v>
      </c>
      <c r="E1113" s="3" t="s">
        <v>14</v>
      </c>
      <c r="F1113" s="3" t="s">
        <v>188</v>
      </c>
      <c r="G1113" s="3" t="s">
        <v>187</v>
      </c>
      <c r="H1113" s="3" t="s">
        <v>17</v>
      </c>
      <c r="I1113" s="3" t="s">
        <v>18</v>
      </c>
      <c r="J1113" s="3" t="s">
        <v>19</v>
      </c>
      <c r="K1113" s="3" t="s">
        <v>18</v>
      </c>
      <c r="O1113"/>
      <c r="P1113"/>
    </row>
    <row r="1114" spans="1:16" x14ac:dyDescent="0.35">
      <c r="A1114" s="3" t="s">
        <v>2682</v>
      </c>
      <c r="B1114" s="3" t="s">
        <v>2682</v>
      </c>
      <c r="C1114" s="3" t="s">
        <v>2683</v>
      </c>
      <c r="D1114" s="3" t="s">
        <v>14</v>
      </c>
      <c r="E1114" s="3" t="s">
        <v>14</v>
      </c>
      <c r="F1114" s="3" t="s">
        <v>188</v>
      </c>
      <c r="G1114" s="3" t="s">
        <v>187</v>
      </c>
      <c r="H1114" s="3" t="s">
        <v>17</v>
      </c>
      <c r="I1114" s="3" t="s">
        <v>18</v>
      </c>
      <c r="J1114" s="3" t="s">
        <v>19</v>
      </c>
      <c r="K1114" s="3" t="s">
        <v>18</v>
      </c>
      <c r="O1114"/>
      <c r="P1114"/>
    </row>
    <row r="1115" spans="1:16" x14ac:dyDescent="0.35">
      <c r="A1115" s="3" t="s">
        <v>2684</v>
      </c>
      <c r="B1115" s="3" t="s">
        <v>2684</v>
      </c>
      <c r="C1115" s="3" t="s">
        <v>2685</v>
      </c>
      <c r="D1115" s="3" t="s">
        <v>14</v>
      </c>
      <c r="E1115" s="3" t="s">
        <v>14</v>
      </c>
      <c r="F1115" s="3" t="s">
        <v>188</v>
      </c>
      <c r="G1115" s="3" t="s">
        <v>187</v>
      </c>
      <c r="H1115" s="3" t="s">
        <v>17</v>
      </c>
      <c r="I1115" s="3" t="s">
        <v>18</v>
      </c>
      <c r="J1115" s="3" t="s">
        <v>19</v>
      </c>
      <c r="K1115" s="3" t="s">
        <v>18</v>
      </c>
      <c r="O1115"/>
      <c r="P1115"/>
    </row>
    <row r="1116" spans="1:16" x14ac:dyDescent="0.35">
      <c r="A1116" s="3" t="s">
        <v>2686</v>
      </c>
      <c r="B1116" s="3" t="s">
        <v>2686</v>
      </c>
      <c r="C1116" s="3" t="s">
        <v>2687</v>
      </c>
      <c r="D1116" s="3" t="s">
        <v>14</v>
      </c>
      <c r="E1116" s="3" t="s">
        <v>14</v>
      </c>
      <c r="F1116" s="3" t="s">
        <v>188</v>
      </c>
      <c r="G1116" s="3" t="s">
        <v>187</v>
      </c>
      <c r="H1116" s="3" t="s">
        <v>17</v>
      </c>
      <c r="I1116" s="3" t="s">
        <v>18</v>
      </c>
      <c r="J1116" s="3" t="s">
        <v>19</v>
      </c>
      <c r="K1116" s="3" t="s">
        <v>18</v>
      </c>
      <c r="O1116"/>
      <c r="P1116"/>
    </row>
    <row r="1117" spans="1:16" x14ac:dyDescent="0.35">
      <c r="A1117" s="3" t="s">
        <v>2688</v>
      </c>
      <c r="B1117" s="3" t="s">
        <v>2688</v>
      </c>
      <c r="C1117" s="3" t="s">
        <v>2689</v>
      </c>
      <c r="D1117" s="3" t="s">
        <v>14</v>
      </c>
      <c r="E1117" s="3" t="s">
        <v>14</v>
      </c>
      <c r="F1117" s="3" t="s">
        <v>188</v>
      </c>
      <c r="G1117" s="3" t="s">
        <v>187</v>
      </c>
      <c r="H1117" s="3" t="s">
        <v>17</v>
      </c>
      <c r="I1117" s="3" t="s">
        <v>18</v>
      </c>
      <c r="J1117" s="3" t="s">
        <v>19</v>
      </c>
      <c r="K1117" s="3" t="s">
        <v>18</v>
      </c>
      <c r="O1117"/>
      <c r="P1117"/>
    </row>
    <row r="1118" spans="1:16" x14ac:dyDescent="0.35">
      <c r="A1118" s="3" t="s">
        <v>2690</v>
      </c>
      <c r="B1118" s="3" t="s">
        <v>2690</v>
      </c>
      <c r="C1118" s="3" t="s">
        <v>2691</v>
      </c>
      <c r="D1118" s="3" t="s">
        <v>14</v>
      </c>
      <c r="E1118" s="3" t="s">
        <v>14</v>
      </c>
      <c r="F1118" s="3" t="s">
        <v>188</v>
      </c>
      <c r="G1118" s="3" t="s">
        <v>187</v>
      </c>
      <c r="H1118" s="3" t="s">
        <v>17</v>
      </c>
      <c r="I1118" s="3" t="s">
        <v>18</v>
      </c>
      <c r="J1118" s="3" t="s">
        <v>19</v>
      </c>
      <c r="K1118" s="3" t="s">
        <v>18</v>
      </c>
      <c r="O1118"/>
      <c r="P1118"/>
    </row>
    <row r="1119" spans="1:16" x14ac:dyDescent="0.35">
      <c r="A1119" s="3" t="s">
        <v>2692</v>
      </c>
      <c r="B1119" s="3" t="s">
        <v>2692</v>
      </c>
      <c r="C1119" s="3" t="s">
        <v>2693</v>
      </c>
      <c r="D1119" s="3" t="s">
        <v>14</v>
      </c>
      <c r="E1119" s="3" t="s">
        <v>14</v>
      </c>
      <c r="F1119" s="3" t="s">
        <v>188</v>
      </c>
      <c r="G1119" s="3" t="s">
        <v>187</v>
      </c>
      <c r="H1119" s="3" t="s">
        <v>17</v>
      </c>
      <c r="I1119" s="3" t="s">
        <v>18</v>
      </c>
      <c r="J1119" s="3" t="s">
        <v>19</v>
      </c>
      <c r="K1119" s="3" t="s">
        <v>18</v>
      </c>
      <c r="O1119"/>
      <c r="P1119"/>
    </row>
    <row r="1120" spans="1:16" x14ac:dyDescent="0.35">
      <c r="A1120" s="3" t="s">
        <v>2694</v>
      </c>
      <c r="B1120" s="3" t="s">
        <v>2694</v>
      </c>
      <c r="C1120" s="3" t="s">
        <v>2695</v>
      </c>
      <c r="D1120" s="3" t="s">
        <v>14</v>
      </c>
      <c r="E1120" s="3" t="s">
        <v>14</v>
      </c>
      <c r="F1120" s="3" t="s">
        <v>188</v>
      </c>
      <c r="G1120" s="3" t="s">
        <v>187</v>
      </c>
      <c r="H1120" s="3" t="s">
        <v>17</v>
      </c>
      <c r="I1120" s="3" t="s">
        <v>18</v>
      </c>
      <c r="J1120" s="3" t="s">
        <v>19</v>
      </c>
      <c r="K1120" s="3" t="s">
        <v>18</v>
      </c>
      <c r="O1120"/>
      <c r="P1120"/>
    </row>
    <row r="1121" spans="1:16" x14ac:dyDescent="0.35">
      <c r="A1121" s="3" t="s">
        <v>2696</v>
      </c>
      <c r="B1121" s="3" t="s">
        <v>2696</v>
      </c>
      <c r="C1121" s="3" t="s">
        <v>2697</v>
      </c>
      <c r="D1121" s="3" t="s">
        <v>14</v>
      </c>
      <c r="E1121" s="3" t="s">
        <v>14</v>
      </c>
      <c r="F1121" s="3" t="s">
        <v>188</v>
      </c>
      <c r="G1121" s="3" t="s">
        <v>187</v>
      </c>
      <c r="H1121" s="3" t="s">
        <v>17</v>
      </c>
      <c r="I1121" s="3" t="s">
        <v>18</v>
      </c>
      <c r="J1121" s="3" t="s">
        <v>19</v>
      </c>
      <c r="K1121" s="3" t="s">
        <v>18</v>
      </c>
      <c r="O1121"/>
      <c r="P1121"/>
    </row>
    <row r="1122" spans="1:16" x14ac:dyDescent="0.35">
      <c r="A1122" s="3" t="s">
        <v>2698</v>
      </c>
      <c r="B1122" s="3" t="s">
        <v>2698</v>
      </c>
      <c r="C1122" s="3" t="s">
        <v>2699</v>
      </c>
      <c r="D1122" s="3" t="s">
        <v>14</v>
      </c>
      <c r="E1122" s="3" t="s">
        <v>14</v>
      </c>
      <c r="F1122" s="3" t="s">
        <v>188</v>
      </c>
      <c r="G1122" s="3" t="s">
        <v>187</v>
      </c>
      <c r="H1122" s="3" t="s">
        <v>17</v>
      </c>
      <c r="I1122" s="3" t="s">
        <v>18</v>
      </c>
      <c r="J1122" s="3" t="s">
        <v>19</v>
      </c>
      <c r="K1122" s="3" t="s">
        <v>18</v>
      </c>
      <c r="O1122"/>
      <c r="P1122"/>
    </row>
    <row r="1123" spans="1:16" x14ac:dyDescent="0.35">
      <c r="A1123" s="3" t="s">
        <v>2700</v>
      </c>
      <c r="B1123" s="3" t="s">
        <v>2700</v>
      </c>
      <c r="C1123" s="3" t="s">
        <v>2701</v>
      </c>
      <c r="D1123" s="3" t="s">
        <v>14</v>
      </c>
      <c r="E1123" s="3" t="s">
        <v>14</v>
      </c>
      <c r="F1123" s="3" t="s">
        <v>188</v>
      </c>
      <c r="G1123" s="3" t="s">
        <v>187</v>
      </c>
      <c r="H1123" s="3" t="s">
        <v>17</v>
      </c>
      <c r="I1123" s="3" t="s">
        <v>18</v>
      </c>
      <c r="J1123" s="3" t="s">
        <v>19</v>
      </c>
      <c r="K1123" s="3" t="s">
        <v>18</v>
      </c>
      <c r="O1123"/>
      <c r="P1123"/>
    </row>
    <row r="1124" spans="1:16" x14ac:dyDescent="0.35">
      <c r="A1124" s="3" t="s">
        <v>2702</v>
      </c>
      <c r="B1124" s="3" t="s">
        <v>2702</v>
      </c>
      <c r="C1124" s="3" t="s">
        <v>2703</v>
      </c>
      <c r="D1124" s="3" t="s">
        <v>14</v>
      </c>
      <c r="E1124" s="3" t="s">
        <v>14</v>
      </c>
      <c r="F1124" s="3" t="s">
        <v>188</v>
      </c>
      <c r="G1124" s="3" t="s">
        <v>187</v>
      </c>
      <c r="H1124" s="3" t="s">
        <v>17</v>
      </c>
      <c r="I1124" s="3" t="s">
        <v>18</v>
      </c>
      <c r="J1124" s="3" t="s">
        <v>19</v>
      </c>
      <c r="K1124" s="3" t="s">
        <v>18</v>
      </c>
      <c r="O1124"/>
      <c r="P1124"/>
    </row>
    <row r="1125" spans="1:16" x14ac:dyDescent="0.35">
      <c r="A1125" s="3" t="s">
        <v>2704</v>
      </c>
      <c r="B1125" s="3" t="s">
        <v>2704</v>
      </c>
      <c r="C1125" s="3" t="s">
        <v>2705</v>
      </c>
      <c r="D1125" s="3" t="s">
        <v>14</v>
      </c>
      <c r="E1125" s="3" t="s">
        <v>14</v>
      </c>
      <c r="F1125" s="3" t="s">
        <v>188</v>
      </c>
      <c r="G1125" s="3" t="s">
        <v>187</v>
      </c>
      <c r="H1125" s="3" t="s">
        <v>17</v>
      </c>
      <c r="I1125" s="3" t="s">
        <v>18</v>
      </c>
      <c r="J1125" s="3" t="s">
        <v>19</v>
      </c>
      <c r="K1125" s="3" t="s">
        <v>18</v>
      </c>
      <c r="O1125"/>
      <c r="P1125"/>
    </row>
    <row r="1126" spans="1:16" x14ac:dyDescent="0.35">
      <c r="A1126" s="3" t="s">
        <v>2706</v>
      </c>
      <c r="B1126" s="3" t="s">
        <v>2706</v>
      </c>
      <c r="C1126" s="3" t="s">
        <v>2707</v>
      </c>
      <c r="D1126" s="3" t="s">
        <v>14</v>
      </c>
      <c r="E1126" s="3" t="s">
        <v>14</v>
      </c>
      <c r="F1126" s="3" t="s">
        <v>188</v>
      </c>
      <c r="G1126" s="3" t="s">
        <v>187</v>
      </c>
      <c r="H1126" s="3" t="s">
        <v>17</v>
      </c>
      <c r="I1126" s="3" t="s">
        <v>18</v>
      </c>
      <c r="J1126" s="3" t="s">
        <v>19</v>
      </c>
      <c r="K1126" s="3" t="s">
        <v>18</v>
      </c>
      <c r="O1126"/>
      <c r="P1126"/>
    </row>
    <row r="1127" spans="1:16" x14ac:dyDescent="0.35">
      <c r="A1127" s="3" t="s">
        <v>2708</v>
      </c>
      <c r="B1127" s="3" t="s">
        <v>2708</v>
      </c>
      <c r="C1127" s="3" t="s">
        <v>2709</v>
      </c>
      <c r="D1127" s="3" t="s">
        <v>14</v>
      </c>
      <c r="E1127" s="3" t="s">
        <v>14</v>
      </c>
      <c r="F1127" s="3" t="s">
        <v>188</v>
      </c>
      <c r="G1127" s="3" t="s">
        <v>187</v>
      </c>
      <c r="H1127" s="3" t="s">
        <v>17</v>
      </c>
      <c r="I1127" s="3" t="s">
        <v>18</v>
      </c>
      <c r="J1127" s="3" t="s">
        <v>19</v>
      </c>
      <c r="K1127" s="3" t="s">
        <v>18</v>
      </c>
      <c r="O1127"/>
      <c r="P1127"/>
    </row>
    <row r="1128" spans="1:16" x14ac:dyDescent="0.35">
      <c r="A1128" s="3" t="s">
        <v>2710</v>
      </c>
      <c r="B1128" s="3" t="s">
        <v>2710</v>
      </c>
      <c r="C1128" s="3" t="s">
        <v>2711</v>
      </c>
      <c r="D1128" s="3" t="s">
        <v>14</v>
      </c>
      <c r="E1128" s="3" t="s">
        <v>14</v>
      </c>
      <c r="F1128" s="3" t="s">
        <v>188</v>
      </c>
      <c r="G1128" s="3" t="s">
        <v>187</v>
      </c>
      <c r="H1128" s="3" t="s">
        <v>17</v>
      </c>
      <c r="I1128" s="3" t="s">
        <v>18</v>
      </c>
      <c r="J1128" s="3" t="s">
        <v>19</v>
      </c>
      <c r="K1128" s="3" t="s">
        <v>18</v>
      </c>
      <c r="O1128"/>
      <c r="P1128"/>
    </row>
    <row r="1129" spans="1:16" x14ac:dyDescent="0.35">
      <c r="A1129" s="3" t="s">
        <v>2712</v>
      </c>
      <c r="B1129" s="3" t="s">
        <v>2712</v>
      </c>
      <c r="C1129" s="3" t="s">
        <v>2713</v>
      </c>
      <c r="D1129" s="3" t="s">
        <v>14</v>
      </c>
      <c r="E1129" s="3" t="s">
        <v>14</v>
      </c>
      <c r="F1129" s="3" t="s">
        <v>188</v>
      </c>
      <c r="G1129" s="3" t="s">
        <v>187</v>
      </c>
      <c r="H1129" s="3" t="s">
        <v>17</v>
      </c>
      <c r="I1129" s="3" t="s">
        <v>18</v>
      </c>
      <c r="J1129" s="3" t="s">
        <v>19</v>
      </c>
      <c r="K1129" s="3" t="s">
        <v>18</v>
      </c>
      <c r="O1129"/>
      <c r="P1129"/>
    </row>
    <row r="1130" spans="1:16" x14ac:dyDescent="0.35">
      <c r="A1130" s="3" t="s">
        <v>2714</v>
      </c>
      <c r="B1130" s="3" t="s">
        <v>2714</v>
      </c>
      <c r="C1130" s="3" t="s">
        <v>2715</v>
      </c>
      <c r="D1130" s="3" t="s">
        <v>14</v>
      </c>
      <c r="E1130" s="3" t="s">
        <v>14</v>
      </c>
      <c r="F1130" s="3" t="s">
        <v>188</v>
      </c>
      <c r="G1130" s="3" t="s">
        <v>187</v>
      </c>
      <c r="H1130" s="3" t="s">
        <v>17</v>
      </c>
      <c r="I1130" s="3" t="s">
        <v>18</v>
      </c>
      <c r="J1130" s="3" t="s">
        <v>19</v>
      </c>
      <c r="K1130" s="3" t="s">
        <v>18</v>
      </c>
      <c r="O1130"/>
      <c r="P1130"/>
    </row>
    <row r="1131" spans="1:16" x14ac:dyDescent="0.35">
      <c r="A1131" s="3" t="s">
        <v>2716</v>
      </c>
      <c r="B1131" s="3" t="s">
        <v>2716</v>
      </c>
      <c r="C1131" s="3" t="s">
        <v>2717</v>
      </c>
      <c r="D1131" s="3" t="s">
        <v>14</v>
      </c>
      <c r="E1131" s="3" t="s">
        <v>14</v>
      </c>
      <c r="F1131" s="3" t="s">
        <v>188</v>
      </c>
      <c r="G1131" s="3" t="s">
        <v>187</v>
      </c>
      <c r="H1131" s="3" t="s">
        <v>17</v>
      </c>
      <c r="I1131" s="3" t="s">
        <v>18</v>
      </c>
      <c r="J1131" s="3" t="s">
        <v>19</v>
      </c>
      <c r="K1131" s="3" t="s">
        <v>18</v>
      </c>
      <c r="O1131"/>
      <c r="P1131"/>
    </row>
    <row r="1132" spans="1:16" x14ac:dyDescent="0.35">
      <c r="A1132" s="3" t="s">
        <v>2718</v>
      </c>
      <c r="B1132" s="3" t="s">
        <v>2718</v>
      </c>
      <c r="C1132" s="3" t="s">
        <v>2719</v>
      </c>
      <c r="D1132" s="3" t="s">
        <v>14</v>
      </c>
      <c r="E1132" s="3" t="s">
        <v>14</v>
      </c>
      <c r="F1132" s="3" t="s">
        <v>188</v>
      </c>
      <c r="G1132" s="3" t="s">
        <v>187</v>
      </c>
      <c r="H1132" s="3" t="s">
        <v>17</v>
      </c>
      <c r="I1132" s="3" t="s">
        <v>18</v>
      </c>
      <c r="J1132" s="3" t="s">
        <v>19</v>
      </c>
      <c r="K1132" s="3" t="s">
        <v>18</v>
      </c>
      <c r="O1132"/>
      <c r="P1132"/>
    </row>
    <row r="1133" spans="1:16" x14ac:dyDescent="0.35">
      <c r="A1133" s="3" t="s">
        <v>2720</v>
      </c>
      <c r="B1133" s="3" t="s">
        <v>2720</v>
      </c>
      <c r="C1133" s="3" t="s">
        <v>2721</v>
      </c>
      <c r="D1133" s="3" t="s">
        <v>14</v>
      </c>
      <c r="E1133" s="3" t="s">
        <v>14</v>
      </c>
      <c r="F1133" s="3" t="s">
        <v>188</v>
      </c>
      <c r="G1133" s="3" t="s">
        <v>187</v>
      </c>
      <c r="H1133" s="3" t="s">
        <v>17</v>
      </c>
      <c r="I1133" s="3" t="s">
        <v>18</v>
      </c>
      <c r="J1133" s="3" t="s">
        <v>19</v>
      </c>
      <c r="K1133" s="3" t="s">
        <v>18</v>
      </c>
      <c r="O1133"/>
      <c r="P1133"/>
    </row>
    <row r="1134" spans="1:16" x14ac:dyDescent="0.35">
      <c r="A1134" s="3" t="s">
        <v>2722</v>
      </c>
      <c r="B1134" s="3" t="s">
        <v>2722</v>
      </c>
      <c r="C1134" s="3" t="s">
        <v>2723</v>
      </c>
      <c r="D1134" s="3" t="s">
        <v>14</v>
      </c>
      <c r="E1134" s="3" t="s">
        <v>14</v>
      </c>
      <c r="F1134" s="3" t="s">
        <v>188</v>
      </c>
      <c r="G1134" s="3" t="s">
        <v>187</v>
      </c>
      <c r="H1134" s="3" t="s">
        <v>17</v>
      </c>
      <c r="I1134" s="3" t="s">
        <v>18</v>
      </c>
      <c r="J1134" s="3" t="s">
        <v>19</v>
      </c>
      <c r="K1134" s="3" t="s">
        <v>18</v>
      </c>
      <c r="O1134"/>
      <c r="P1134"/>
    </row>
    <row r="1135" spans="1:16" x14ac:dyDescent="0.35">
      <c r="A1135" s="3" t="s">
        <v>2724</v>
      </c>
      <c r="B1135" s="3" t="s">
        <v>2724</v>
      </c>
      <c r="C1135" s="3" t="s">
        <v>2725</v>
      </c>
      <c r="D1135" s="3" t="s">
        <v>14</v>
      </c>
      <c r="E1135" s="3" t="s">
        <v>14</v>
      </c>
      <c r="F1135" s="3" t="s">
        <v>188</v>
      </c>
      <c r="G1135" s="3" t="s">
        <v>187</v>
      </c>
      <c r="H1135" s="3" t="s">
        <v>17</v>
      </c>
      <c r="I1135" s="3" t="s">
        <v>18</v>
      </c>
      <c r="J1135" s="3" t="s">
        <v>19</v>
      </c>
      <c r="K1135" s="3" t="s">
        <v>18</v>
      </c>
      <c r="O1135"/>
      <c r="P1135"/>
    </row>
    <row r="1136" spans="1:16" x14ac:dyDescent="0.35">
      <c r="A1136" s="3" t="s">
        <v>2726</v>
      </c>
      <c r="B1136" s="3" t="s">
        <v>2726</v>
      </c>
      <c r="C1136" s="3" t="s">
        <v>2727</v>
      </c>
      <c r="D1136" s="3" t="s">
        <v>14</v>
      </c>
      <c r="E1136" s="3" t="s">
        <v>14</v>
      </c>
      <c r="F1136" s="3" t="s">
        <v>188</v>
      </c>
      <c r="G1136" s="3" t="s">
        <v>187</v>
      </c>
      <c r="H1136" s="3" t="s">
        <v>17</v>
      </c>
      <c r="I1136" s="3" t="s">
        <v>18</v>
      </c>
      <c r="J1136" s="3" t="s">
        <v>19</v>
      </c>
      <c r="K1136" s="3" t="s">
        <v>18</v>
      </c>
      <c r="O1136"/>
      <c r="P1136"/>
    </row>
    <row r="1137" spans="1:16" x14ac:dyDescent="0.35">
      <c r="A1137" s="3" t="s">
        <v>2728</v>
      </c>
      <c r="B1137" s="3" t="s">
        <v>2728</v>
      </c>
      <c r="C1137" s="3" t="s">
        <v>2729</v>
      </c>
      <c r="D1137" s="3" t="s">
        <v>14</v>
      </c>
      <c r="E1137" s="3" t="s">
        <v>14</v>
      </c>
      <c r="F1137" s="3" t="s">
        <v>188</v>
      </c>
      <c r="G1137" s="3" t="s">
        <v>187</v>
      </c>
      <c r="H1137" s="3" t="s">
        <v>17</v>
      </c>
      <c r="I1137" s="3" t="s">
        <v>18</v>
      </c>
      <c r="J1137" s="3" t="s">
        <v>19</v>
      </c>
      <c r="K1137" s="3" t="s">
        <v>18</v>
      </c>
      <c r="O1137"/>
      <c r="P1137"/>
    </row>
    <row r="1138" spans="1:16" x14ac:dyDescent="0.35">
      <c r="A1138" s="3" t="s">
        <v>2730</v>
      </c>
      <c r="B1138" s="3" t="s">
        <v>2730</v>
      </c>
      <c r="C1138" s="3" t="s">
        <v>2731</v>
      </c>
      <c r="D1138" s="3" t="s">
        <v>14</v>
      </c>
      <c r="E1138" s="3" t="s">
        <v>14</v>
      </c>
      <c r="F1138" s="3" t="s">
        <v>188</v>
      </c>
      <c r="G1138" s="3" t="s">
        <v>187</v>
      </c>
      <c r="H1138" s="3" t="s">
        <v>17</v>
      </c>
      <c r="I1138" s="3" t="s">
        <v>18</v>
      </c>
      <c r="J1138" s="3" t="s">
        <v>19</v>
      </c>
      <c r="K1138" s="3" t="s">
        <v>18</v>
      </c>
      <c r="O1138"/>
      <c r="P1138"/>
    </row>
    <row r="1139" spans="1:16" x14ac:dyDescent="0.35">
      <c r="A1139" s="3" t="s">
        <v>2732</v>
      </c>
      <c r="B1139" s="3" t="s">
        <v>2732</v>
      </c>
      <c r="C1139" s="3" t="s">
        <v>2733</v>
      </c>
      <c r="D1139" s="3" t="s">
        <v>14</v>
      </c>
      <c r="E1139" s="3" t="s">
        <v>14</v>
      </c>
      <c r="F1139" s="3" t="s">
        <v>188</v>
      </c>
      <c r="G1139" s="3" t="s">
        <v>187</v>
      </c>
      <c r="H1139" s="3" t="s">
        <v>17</v>
      </c>
      <c r="I1139" s="3" t="s">
        <v>18</v>
      </c>
      <c r="J1139" s="3" t="s">
        <v>19</v>
      </c>
      <c r="K1139" s="3" t="s">
        <v>18</v>
      </c>
      <c r="O1139"/>
      <c r="P1139"/>
    </row>
    <row r="1140" spans="1:16" x14ac:dyDescent="0.35">
      <c r="A1140" s="3" t="s">
        <v>2734</v>
      </c>
      <c r="B1140" s="3" t="s">
        <v>2734</v>
      </c>
      <c r="C1140" s="3" t="s">
        <v>2735</v>
      </c>
      <c r="D1140" s="3" t="s">
        <v>14</v>
      </c>
      <c r="E1140" s="3" t="s">
        <v>14</v>
      </c>
      <c r="F1140" s="3" t="s">
        <v>188</v>
      </c>
      <c r="G1140" s="3" t="s">
        <v>187</v>
      </c>
      <c r="H1140" s="3" t="s">
        <v>17</v>
      </c>
      <c r="I1140" s="3" t="s">
        <v>18</v>
      </c>
      <c r="J1140" s="3" t="s">
        <v>19</v>
      </c>
      <c r="K1140" s="3" t="s">
        <v>18</v>
      </c>
      <c r="O1140"/>
      <c r="P1140"/>
    </row>
    <row r="1141" spans="1:16" x14ac:dyDescent="0.35">
      <c r="A1141" s="3" t="s">
        <v>2736</v>
      </c>
      <c r="B1141" s="3" t="s">
        <v>2736</v>
      </c>
      <c r="C1141" s="3" t="s">
        <v>2737</v>
      </c>
      <c r="D1141" s="3" t="s">
        <v>14</v>
      </c>
      <c r="E1141" s="3" t="s">
        <v>14</v>
      </c>
      <c r="F1141" s="3" t="s">
        <v>188</v>
      </c>
      <c r="G1141" s="3" t="s">
        <v>187</v>
      </c>
      <c r="H1141" s="3" t="s">
        <v>17</v>
      </c>
      <c r="I1141" s="3" t="s">
        <v>18</v>
      </c>
      <c r="J1141" s="3" t="s">
        <v>19</v>
      </c>
      <c r="K1141" s="3" t="s">
        <v>18</v>
      </c>
      <c r="O1141"/>
      <c r="P1141"/>
    </row>
    <row r="1142" spans="1:16" x14ac:dyDescent="0.35">
      <c r="A1142" s="3" t="s">
        <v>2738</v>
      </c>
      <c r="B1142" s="3" t="s">
        <v>2738</v>
      </c>
      <c r="C1142" s="3" t="s">
        <v>2739</v>
      </c>
      <c r="D1142" s="3" t="s">
        <v>14</v>
      </c>
      <c r="E1142" s="3" t="s">
        <v>14</v>
      </c>
      <c r="F1142" s="3" t="s">
        <v>188</v>
      </c>
      <c r="G1142" s="3" t="s">
        <v>187</v>
      </c>
      <c r="H1142" s="3" t="s">
        <v>17</v>
      </c>
      <c r="I1142" s="3" t="s">
        <v>18</v>
      </c>
      <c r="J1142" s="3" t="s">
        <v>19</v>
      </c>
      <c r="K1142" s="3" t="s">
        <v>18</v>
      </c>
      <c r="O1142"/>
      <c r="P1142"/>
    </row>
    <row r="1143" spans="1:16" x14ac:dyDescent="0.35">
      <c r="A1143" s="3" t="s">
        <v>2740</v>
      </c>
      <c r="B1143" s="3" t="s">
        <v>2740</v>
      </c>
      <c r="C1143" s="3" t="s">
        <v>2741</v>
      </c>
      <c r="D1143" s="3" t="s">
        <v>14</v>
      </c>
      <c r="E1143" s="3" t="s">
        <v>14</v>
      </c>
      <c r="F1143" s="3" t="s">
        <v>188</v>
      </c>
      <c r="G1143" s="3" t="s">
        <v>187</v>
      </c>
      <c r="H1143" s="3" t="s">
        <v>17</v>
      </c>
      <c r="I1143" s="3" t="s">
        <v>18</v>
      </c>
      <c r="J1143" s="3" t="s">
        <v>19</v>
      </c>
      <c r="K1143" s="3" t="s">
        <v>18</v>
      </c>
      <c r="O1143"/>
      <c r="P1143"/>
    </row>
    <row r="1144" spans="1:16" x14ac:dyDescent="0.35">
      <c r="A1144" s="3" t="s">
        <v>2742</v>
      </c>
      <c r="B1144" s="3" t="s">
        <v>2742</v>
      </c>
      <c r="C1144" s="3" t="s">
        <v>2743</v>
      </c>
      <c r="D1144" s="3" t="s">
        <v>14</v>
      </c>
      <c r="E1144" s="3" t="s">
        <v>14</v>
      </c>
      <c r="F1144" s="3" t="s">
        <v>188</v>
      </c>
      <c r="G1144" s="3" t="s">
        <v>187</v>
      </c>
      <c r="H1144" s="3" t="s">
        <v>17</v>
      </c>
      <c r="I1144" s="3" t="s">
        <v>18</v>
      </c>
      <c r="J1144" s="3" t="s">
        <v>19</v>
      </c>
      <c r="K1144" s="3" t="s">
        <v>18</v>
      </c>
      <c r="O1144"/>
      <c r="P1144"/>
    </row>
    <row r="1145" spans="1:16" x14ac:dyDescent="0.35">
      <c r="A1145" s="3" t="s">
        <v>2744</v>
      </c>
      <c r="B1145" s="3" t="s">
        <v>2744</v>
      </c>
      <c r="C1145" s="3" t="s">
        <v>2745</v>
      </c>
      <c r="D1145" s="3" t="s">
        <v>14</v>
      </c>
      <c r="E1145" s="3" t="s">
        <v>14</v>
      </c>
      <c r="F1145" s="3" t="s">
        <v>188</v>
      </c>
      <c r="G1145" s="3" t="s">
        <v>187</v>
      </c>
      <c r="H1145" s="3" t="s">
        <v>17</v>
      </c>
      <c r="I1145" s="3" t="s">
        <v>18</v>
      </c>
      <c r="J1145" s="3" t="s">
        <v>19</v>
      </c>
      <c r="K1145" s="3" t="s">
        <v>18</v>
      </c>
      <c r="O1145"/>
      <c r="P1145"/>
    </row>
    <row r="1146" spans="1:16" x14ac:dyDescent="0.35">
      <c r="A1146" s="3" t="s">
        <v>2746</v>
      </c>
      <c r="B1146" s="3" t="s">
        <v>2746</v>
      </c>
      <c r="C1146" s="3" t="s">
        <v>2747</v>
      </c>
      <c r="D1146" s="3" t="s">
        <v>14</v>
      </c>
      <c r="E1146" s="3" t="s">
        <v>14</v>
      </c>
      <c r="F1146" s="3" t="s">
        <v>188</v>
      </c>
      <c r="G1146" s="3" t="s">
        <v>187</v>
      </c>
      <c r="H1146" s="3" t="s">
        <v>17</v>
      </c>
      <c r="I1146" s="3" t="s">
        <v>18</v>
      </c>
      <c r="J1146" s="3" t="s">
        <v>19</v>
      </c>
      <c r="K1146" s="3" t="s">
        <v>18</v>
      </c>
      <c r="O1146"/>
      <c r="P1146"/>
    </row>
    <row r="1147" spans="1:16" x14ac:dyDescent="0.35">
      <c r="A1147" s="3" t="s">
        <v>2748</v>
      </c>
      <c r="B1147" s="3" t="s">
        <v>2748</v>
      </c>
      <c r="C1147" s="3" t="s">
        <v>2749</v>
      </c>
      <c r="D1147" s="3" t="s">
        <v>14</v>
      </c>
      <c r="E1147" s="3" t="s">
        <v>14</v>
      </c>
      <c r="F1147" s="3" t="s">
        <v>188</v>
      </c>
      <c r="G1147" s="3" t="s">
        <v>187</v>
      </c>
      <c r="H1147" s="3" t="s">
        <v>17</v>
      </c>
      <c r="I1147" s="3" t="s">
        <v>18</v>
      </c>
      <c r="J1147" s="3" t="s">
        <v>19</v>
      </c>
      <c r="K1147" s="3" t="s">
        <v>18</v>
      </c>
      <c r="O1147"/>
      <c r="P1147"/>
    </row>
    <row r="1148" spans="1:16" x14ac:dyDescent="0.35">
      <c r="A1148" s="3" t="s">
        <v>2750</v>
      </c>
      <c r="B1148" s="3" t="s">
        <v>2750</v>
      </c>
      <c r="C1148" s="3" t="s">
        <v>2751</v>
      </c>
      <c r="D1148" s="3" t="s">
        <v>14</v>
      </c>
      <c r="E1148" s="3" t="s">
        <v>14</v>
      </c>
      <c r="F1148" s="3" t="s">
        <v>188</v>
      </c>
      <c r="G1148" s="3" t="s">
        <v>187</v>
      </c>
      <c r="H1148" s="3" t="s">
        <v>17</v>
      </c>
      <c r="I1148" s="3" t="s">
        <v>18</v>
      </c>
      <c r="J1148" s="3" t="s">
        <v>19</v>
      </c>
      <c r="K1148" s="3" t="s">
        <v>18</v>
      </c>
      <c r="O1148"/>
      <c r="P1148"/>
    </row>
    <row r="1149" spans="1:16" x14ac:dyDescent="0.35">
      <c r="A1149" s="3" t="s">
        <v>2752</v>
      </c>
      <c r="B1149" s="3" t="s">
        <v>2752</v>
      </c>
      <c r="C1149" s="3" t="s">
        <v>2753</v>
      </c>
      <c r="D1149" s="3" t="s">
        <v>14</v>
      </c>
      <c r="E1149" s="3" t="s">
        <v>14</v>
      </c>
      <c r="F1149" s="3" t="s">
        <v>188</v>
      </c>
      <c r="G1149" s="3" t="s">
        <v>187</v>
      </c>
      <c r="H1149" s="3" t="s">
        <v>17</v>
      </c>
      <c r="I1149" s="3" t="s">
        <v>18</v>
      </c>
      <c r="J1149" s="3" t="s">
        <v>19</v>
      </c>
      <c r="K1149" s="3" t="s">
        <v>18</v>
      </c>
      <c r="O1149"/>
      <c r="P1149"/>
    </row>
    <row r="1150" spans="1:16" x14ac:dyDescent="0.35">
      <c r="A1150" s="3" t="s">
        <v>2754</v>
      </c>
      <c r="B1150" s="3" t="s">
        <v>2754</v>
      </c>
      <c r="C1150" s="3" t="s">
        <v>2755</v>
      </c>
      <c r="D1150" s="3" t="s">
        <v>14</v>
      </c>
      <c r="E1150" s="3" t="s">
        <v>14</v>
      </c>
      <c r="F1150" s="3" t="s">
        <v>188</v>
      </c>
      <c r="G1150" s="3" t="s">
        <v>187</v>
      </c>
      <c r="H1150" s="3" t="s">
        <v>17</v>
      </c>
      <c r="I1150" s="3" t="s">
        <v>18</v>
      </c>
      <c r="J1150" s="3" t="s">
        <v>19</v>
      </c>
      <c r="K1150" s="3" t="s">
        <v>18</v>
      </c>
      <c r="O1150"/>
      <c r="P1150"/>
    </row>
    <row r="1151" spans="1:16" x14ac:dyDescent="0.35">
      <c r="A1151" s="3" t="s">
        <v>2756</v>
      </c>
      <c r="B1151" s="3" t="s">
        <v>2756</v>
      </c>
      <c r="C1151" s="3" t="s">
        <v>2757</v>
      </c>
      <c r="D1151" s="3" t="s">
        <v>14</v>
      </c>
      <c r="E1151" s="3" t="s">
        <v>14</v>
      </c>
      <c r="F1151" s="3" t="s">
        <v>188</v>
      </c>
      <c r="G1151" s="3" t="s">
        <v>187</v>
      </c>
      <c r="H1151" s="3" t="s">
        <v>17</v>
      </c>
      <c r="I1151" s="3" t="s">
        <v>18</v>
      </c>
      <c r="J1151" s="3" t="s">
        <v>19</v>
      </c>
      <c r="K1151" s="3" t="s">
        <v>18</v>
      </c>
      <c r="O1151"/>
      <c r="P1151"/>
    </row>
    <row r="1152" spans="1:16" x14ac:dyDescent="0.35">
      <c r="A1152" s="3" t="s">
        <v>2758</v>
      </c>
      <c r="B1152" s="3" t="s">
        <v>2758</v>
      </c>
      <c r="C1152" s="3" t="s">
        <v>2759</v>
      </c>
      <c r="D1152" s="3" t="s">
        <v>14</v>
      </c>
      <c r="E1152" s="3" t="s">
        <v>14</v>
      </c>
      <c r="F1152" s="3" t="s">
        <v>188</v>
      </c>
      <c r="G1152" s="3" t="s">
        <v>187</v>
      </c>
      <c r="H1152" s="3" t="s">
        <v>17</v>
      </c>
      <c r="I1152" s="3" t="s">
        <v>18</v>
      </c>
      <c r="J1152" s="3" t="s">
        <v>19</v>
      </c>
      <c r="K1152" s="3" t="s">
        <v>18</v>
      </c>
      <c r="O1152"/>
      <c r="P1152"/>
    </row>
    <row r="1153" spans="1:16" x14ac:dyDescent="0.35">
      <c r="A1153" s="3" t="s">
        <v>2760</v>
      </c>
      <c r="B1153" s="3" t="s">
        <v>2760</v>
      </c>
      <c r="C1153" s="3" t="s">
        <v>2761</v>
      </c>
      <c r="D1153" s="3" t="s">
        <v>14</v>
      </c>
      <c r="E1153" s="3" t="s">
        <v>14</v>
      </c>
      <c r="F1153" s="3" t="s">
        <v>188</v>
      </c>
      <c r="G1153" s="3" t="s">
        <v>187</v>
      </c>
      <c r="H1153" s="3" t="s">
        <v>17</v>
      </c>
      <c r="I1153" s="3" t="s">
        <v>18</v>
      </c>
      <c r="J1153" s="3" t="s">
        <v>19</v>
      </c>
      <c r="K1153" s="3" t="s">
        <v>18</v>
      </c>
      <c r="O1153"/>
      <c r="P1153"/>
    </row>
    <row r="1154" spans="1:16" x14ac:dyDescent="0.35">
      <c r="A1154" s="3" t="s">
        <v>2762</v>
      </c>
      <c r="B1154" s="3" t="s">
        <v>2762</v>
      </c>
      <c r="C1154" s="3" t="s">
        <v>2763</v>
      </c>
      <c r="D1154" s="3" t="s">
        <v>14</v>
      </c>
      <c r="E1154" s="3" t="s">
        <v>14</v>
      </c>
      <c r="F1154" s="3" t="s">
        <v>188</v>
      </c>
      <c r="G1154" s="3" t="s">
        <v>187</v>
      </c>
      <c r="H1154" s="3" t="s">
        <v>17</v>
      </c>
      <c r="I1154" s="3" t="s">
        <v>18</v>
      </c>
      <c r="J1154" s="3" t="s">
        <v>19</v>
      </c>
      <c r="K1154" s="3" t="s">
        <v>18</v>
      </c>
      <c r="O1154"/>
      <c r="P1154"/>
    </row>
    <row r="1155" spans="1:16" x14ac:dyDescent="0.35">
      <c r="A1155" s="3" t="s">
        <v>2764</v>
      </c>
      <c r="B1155" s="3" t="s">
        <v>2764</v>
      </c>
      <c r="C1155" s="3" t="s">
        <v>2765</v>
      </c>
      <c r="D1155" s="3" t="s">
        <v>14</v>
      </c>
      <c r="E1155" s="3" t="s">
        <v>14</v>
      </c>
      <c r="F1155" s="3" t="s">
        <v>188</v>
      </c>
      <c r="G1155" s="3" t="s">
        <v>187</v>
      </c>
      <c r="H1155" s="3" t="s">
        <v>17</v>
      </c>
      <c r="I1155" s="3" t="s">
        <v>18</v>
      </c>
      <c r="J1155" s="3" t="s">
        <v>19</v>
      </c>
      <c r="K1155" s="3" t="s">
        <v>18</v>
      </c>
      <c r="O1155"/>
      <c r="P1155"/>
    </row>
    <row r="1156" spans="1:16" x14ac:dyDescent="0.35">
      <c r="A1156" s="3" t="s">
        <v>2766</v>
      </c>
      <c r="B1156" s="3" t="s">
        <v>2766</v>
      </c>
      <c r="C1156" s="3" t="s">
        <v>2767</v>
      </c>
      <c r="D1156" s="3" t="s">
        <v>14</v>
      </c>
      <c r="E1156" s="3" t="s">
        <v>14</v>
      </c>
      <c r="F1156" s="3" t="s">
        <v>188</v>
      </c>
      <c r="G1156" s="3" t="s">
        <v>187</v>
      </c>
      <c r="H1156" s="3" t="s">
        <v>17</v>
      </c>
      <c r="I1156" s="3" t="s">
        <v>18</v>
      </c>
      <c r="J1156" s="3" t="s">
        <v>19</v>
      </c>
      <c r="K1156" s="3" t="s">
        <v>18</v>
      </c>
      <c r="O1156"/>
      <c r="P1156"/>
    </row>
    <row r="1157" spans="1:16" x14ac:dyDescent="0.35">
      <c r="A1157" s="3" t="s">
        <v>2768</v>
      </c>
      <c r="B1157" s="3" t="s">
        <v>2768</v>
      </c>
      <c r="C1157" s="3" t="s">
        <v>2769</v>
      </c>
      <c r="D1157" s="3" t="s">
        <v>14</v>
      </c>
      <c r="E1157" s="3" t="s">
        <v>14</v>
      </c>
      <c r="F1157" s="3" t="s">
        <v>188</v>
      </c>
      <c r="G1157" s="3" t="s">
        <v>187</v>
      </c>
      <c r="H1157" s="3" t="s">
        <v>17</v>
      </c>
      <c r="I1157" s="3" t="s">
        <v>18</v>
      </c>
      <c r="J1157" s="3" t="s">
        <v>19</v>
      </c>
      <c r="K1157" s="3" t="s">
        <v>18</v>
      </c>
      <c r="O1157"/>
      <c r="P1157"/>
    </row>
    <row r="1158" spans="1:16" x14ac:dyDescent="0.35">
      <c r="A1158" s="3" t="s">
        <v>2770</v>
      </c>
      <c r="B1158" s="3" t="s">
        <v>2770</v>
      </c>
      <c r="C1158" s="3" t="s">
        <v>2771</v>
      </c>
      <c r="D1158" s="3" t="s">
        <v>14</v>
      </c>
      <c r="E1158" s="3" t="s">
        <v>14</v>
      </c>
      <c r="F1158" s="3" t="s">
        <v>188</v>
      </c>
      <c r="G1158" s="3" t="s">
        <v>187</v>
      </c>
      <c r="H1158" s="3" t="s">
        <v>17</v>
      </c>
      <c r="I1158" s="3" t="s">
        <v>18</v>
      </c>
      <c r="J1158" s="3" t="s">
        <v>19</v>
      </c>
      <c r="K1158" s="3" t="s">
        <v>18</v>
      </c>
      <c r="O1158"/>
      <c r="P1158"/>
    </row>
    <row r="1159" spans="1:16" x14ac:dyDescent="0.35">
      <c r="A1159" s="3" t="s">
        <v>2772</v>
      </c>
      <c r="B1159" s="3" t="s">
        <v>2772</v>
      </c>
      <c r="C1159" s="3" t="s">
        <v>2773</v>
      </c>
      <c r="D1159" s="3" t="s">
        <v>14</v>
      </c>
      <c r="E1159" s="3" t="s">
        <v>14</v>
      </c>
      <c r="F1159" s="3" t="s">
        <v>188</v>
      </c>
      <c r="G1159" s="3" t="s">
        <v>187</v>
      </c>
      <c r="H1159" s="3" t="s">
        <v>17</v>
      </c>
      <c r="I1159" s="3" t="s">
        <v>18</v>
      </c>
      <c r="J1159" s="3" t="s">
        <v>19</v>
      </c>
      <c r="K1159" s="3" t="s">
        <v>18</v>
      </c>
      <c r="O1159"/>
      <c r="P1159"/>
    </row>
    <row r="1160" spans="1:16" x14ac:dyDescent="0.35">
      <c r="A1160" s="3" t="s">
        <v>2774</v>
      </c>
      <c r="B1160" s="3" t="s">
        <v>2774</v>
      </c>
      <c r="C1160" s="3" t="s">
        <v>2775</v>
      </c>
      <c r="D1160" s="3" t="s">
        <v>14</v>
      </c>
      <c r="E1160" s="3" t="s">
        <v>14</v>
      </c>
      <c r="F1160" s="3" t="s">
        <v>188</v>
      </c>
      <c r="G1160" s="3" t="s">
        <v>187</v>
      </c>
      <c r="H1160" s="3" t="s">
        <v>17</v>
      </c>
      <c r="I1160" s="3" t="s">
        <v>18</v>
      </c>
      <c r="J1160" s="3" t="s">
        <v>19</v>
      </c>
      <c r="K1160" s="3" t="s">
        <v>18</v>
      </c>
      <c r="O1160"/>
      <c r="P1160"/>
    </row>
    <row r="1161" spans="1:16" x14ac:dyDescent="0.35">
      <c r="A1161" s="3" t="s">
        <v>2776</v>
      </c>
      <c r="B1161" s="3" t="s">
        <v>2776</v>
      </c>
      <c r="C1161" s="3" t="s">
        <v>2777</v>
      </c>
      <c r="D1161" s="3" t="s">
        <v>14</v>
      </c>
      <c r="E1161" s="3" t="s">
        <v>14</v>
      </c>
      <c r="F1161" s="3" t="s">
        <v>188</v>
      </c>
      <c r="G1161" s="3" t="s">
        <v>187</v>
      </c>
      <c r="H1161" s="3" t="s">
        <v>17</v>
      </c>
      <c r="I1161" s="3" t="s">
        <v>18</v>
      </c>
      <c r="J1161" s="3" t="s">
        <v>19</v>
      </c>
      <c r="K1161" s="3" t="s">
        <v>18</v>
      </c>
      <c r="O1161"/>
      <c r="P1161"/>
    </row>
    <row r="1162" spans="1:16" x14ac:dyDescent="0.35">
      <c r="A1162" s="3" t="s">
        <v>2778</v>
      </c>
      <c r="B1162" s="3" t="s">
        <v>2778</v>
      </c>
      <c r="C1162" s="3" t="s">
        <v>2779</v>
      </c>
      <c r="D1162" s="3" t="s">
        <v>14</v>
      </c>
      <c r="E1162" s="3" t="s">
        <v>14</v>
      </c>
      <c r="F1162" s="3" t="s">
        <v>188</v>
      </c>
      <c r="G1162" s="3" t="s">
        <v>187</v>
      </c>
      <c r="H1162" s="3" t="s">
        <v>17</v>
      </c>
      <c r="I1162" s="3" t="s">
        <v>18</v>
      </c>
      <c r="J1162" s="3" t="s">
        <v>19</v>
      </c>
      <c r="K1162" s="3" t="s">
        <v>18</v>
      </c>
      <c r="O1162"/>
      <c r="P1162"/>
    </row>
    <row r="1163" spans="1:16" x14ac:dyDescent="0.35">
      <c r="A1163" s="3" t="s">
        <v>2780</v>
      </c>
      <c r="B1163" s="3" t="s">
        <v>2780</v>
      </c>
      <c r="C1163" s="3" t="s">
        <v>2781</v>
      </c>
      <c r="D1163" s="3" t="s">
        <v>14</v>
      </c>
      <c r="E1163" s="3" t="s">
        <v>14</v>
      </c>
      <c r="F1163" s="3" t="s">
        <v>188</v>
      </c>
      <c r="G1163" s="3" t="s">
        <v>187</v>
      </c>
      <c r="H1163" s="3" t="s">
        <v>17</v>
      </c>
      <c r="I1163" s="3" t="s">
        <v>18</v>
      </c>
      <c r="J1163" s="3" t="s">
        <v>19</v>
      </c>
      <c r="K1163" s="3" t="s">
        <v>18</v>
      </c>
      <c r="O1163"/>
      <c r="P1163"/>
    </row>
    <row r="1164" spans="1:16" x14ac:dyDescent="0.35">
      <c r="A1164" s="3" t="s">
        <v>2782</v>
      </c>
      <c r="B1164" s="3" t="s">
        <v>2782</v>
      </c>
      <c r="C1164" s="3" t="s">
        <v>2783</v>
      </c>
      <c r="D1164" s="3" t="s">
        <v>14</v>
      </c>
      <c r="E1164" s="3" t="s">
        <v>14</v>
      </c>
      <c r="F1164" s="3" t="s">
        <v>188</v>
      </c>
      <c r="G1164" s="3" t="s">
        <v>187</v>
      </c>
      <c r="H1164" s="3" t="s">
        <v>17</v>
      </c>
      <c r="I1164" s="3" t="s">
        <v>18</v>
      </c>
      <c r="J1164" s="3" t="s">
        <v>19</v>
      </c>
      <c r="K1164" s="3" t="s">
        <v>18</v>
      </c>
      <c r="O1164"/>
      <c r="P1164"/>
    </row>
    <row r="1165" spans="1:16" x14ac:dyDescent="0.35">
      <c r="A1165" s="3" t="s">
        <v>2784</v>
      </c>
      <c r="B1165" s="3" t="s">
        <v>2562</v>
      </c>
      <c r="C1165" s="3" t="s">
        <v>2563</v>
      </c>
      <c r="D1165" s="3" t="s">
        <v>14</v>
      </c>
      <c r="E1165" s="3" t="s">
        <v>14</v>
      </c>
      <c r="F1165" s="3" t="s">
        <v>188</v>
      </c>
      <c r="G1165" s="3" t="s">
        <v>187</v>
      </c>
      <c r="H1165" s="3" t="s">
        <v>17</v>
      </c>
      <c r="I1165" s="3" t="s">
        <v>18</v>
      </c>
      <c r="J1165" s="3" t="s">
        <v>19</v>
      </c>
      <c r="K1165" s="3" t="s">
        <v>18</v>
      </c>
      <c r="O1165"/>
      <c r="P1165"/>
    </row>
    <row r="1166" spans="1:16" x14ac:dyDescent="0.35">
      <c r="A1166" s="3" t="s">
        <v>2785</v>
      </c>
      <c r="B1166" s="3" t="s">
        <v>2562</v>
      </c>
      <c r="C1166" s="3" t="s">
        <v>2563</v>
      </c>
      <c r="D1166" s="3" t="s">
        <v>100</v>
      </c>
      <c r="E1166" s="3" t="s">
        <v>14</v>
      </c>
      <c r="F1166" s="3" t="s">
        <v>188</v>
      </c>
      <c r="G1166" s="3" t="s">
        <v>187</v>
      </c>
      <c r="H1166" s="3" t="s">
        <v>17</v>
      </c>
      <c r="I1166" s="3" t="s">
        <v>18</v>
      </c>
      <c r="J1166" s="3" t="s">
        <v>19</v>
      </c>
      <c r="K1166" s="3" t="s">
        <v>18</v>
      </c>
      <c r="O1166"/>
      <c r="P1166"/>
    </row>
    <row r="1167" spans="1:16" x14ac:dyDescent="0.35">
      <c r="A1167" s="3" t="s">
        <v>2786</v>
      </c>
      <c r="B1167" s="3" t="s">
        <v>2787</v>
      </c>
      <c r="C1167" s="3" t="s">
        <v>2788</v>
      </c>
      <c r="D1167" s="3" t="s">
        <v>14</v>
      </c>
      <c r="E1167" s="3" t="s">
        <v>14</v>
      </c>
      <c r="F1167" s="3" t="s">
        <v>188</v>
      </c>
      <c r="G1167" s="3" t="s">
        <v>187</v>
      </c>
      <c r="H1167" s="3" t="s">
        <v>17</v>
      </c>
      <c r="I1167" s="3" t="s">
        <v>18</v>
      </c>
      <c r="J1167" s="3" t="s">
        <v>19</v>
      </c>
      <c r="K1167" s="3" t="s">
        <v>18</v>
      </c>
      <c r="O1167"/>
      <c r="P1167"/>
    </row>
    <row r="1168" spans="1:16" x14ac:dyDescent="0.35">
      <c r="A1168" s="3" t="s">
        <v>2789</v>
      </c>
      <c r="B1168" s="3" t="s">
        <v>2789</v>
      </c>
      <c r="C1168" s="3" t="s">
        <v>2790</v>
      </c>
      <c r="D1168" s="3" t="s">
        <v>14</v>
      </c>
      <c r="E1168" s="3" t="s">
        <v>14</v>
      </c>
      <c r="F1168" s="3" t="s">
        <v>188</v>
      </c>
      <c r="G1168" s="3" t="s">
        <v>187</v>
      </c>
      <c r="H1168" s="3" t="s">
        <v>17</v>
      </c>
      <c r="I1168" s="3" t="s">
        <v>18</v>
      </c>
      <c r="J1168" s="3" t="s">
        <v>19</v>
      </c>
      <c r="K1168" s="3" t="s">
        <v>18</v>
      </c>
      <c r="O1168"/>
      <c r="P1168"/>
    </row>
    <row r="1169" spans="1:16" x14ac:dyDescent="0.35">
      <c r="A1169" s="3" t="s">
        <v>2787</v>
      </c>
      <c r="B1169" s="3" t="s">
        <v>2787</v>
      </c>
      <c r="C1169" s="3" t="s">
        <v>2788</v>
      </c>
      <c r="D1169" s="3" t="s">
        <v>14</v>
      </c>
      <c r="E1169" s="3" t="s">
        <v>14</v>
      </c>
      <c r="F1169" s="3" t="s">
        <v>188</v>
      </c>
      <c r="G1169" s="3" t="s">
        <v>187</v>
      </c>
      <c r="H1169" s="3" t="s">
        <v>17</v>
      </c>
      <c r="I1169" s="3" t="s">
        <v>18</v>
      </c>
      <c r="J1169" s="3" t="s">
        <v>19</v>
      </c>
      <c r="K1169" s="3" t="s">
        <v>18</v>
      </c>
      <c r="O1169"/>
      <c r="P1169"/>
    </row>
    <row r="1170" spans="1:16" x14ac:dyDescent="0.35">
      <c r="A1170" s="3" t="s">
        <v>2791</v>
      </c>
      <c r="B1170" s="3" t="s">
        <v>2791</v>
      </c>
      <c r="C1170" s="3" t="s">
        <v>2792</v>
      </c>
      <c r="D1170" s="3" t="s">
        <v>14</v>
      </c>
      <c r="E1170" s="3" t="s">
        <v>14</v>
      </c>
      <c r="F1170" s="3" t="s">
        <v>188</v>
      </c>
      <c r="G1170" s="3" t="s">
        <v>187</v>
      </c>
      <c r="H1170" s="3" t="s">
        <v>17</v>
      </c>
      <c r="I1170" s="3" t="s">
        <v>18</v>
      </c>
      <c r="J1170" s="3" t="s">
        <v>19</v>
      </c>
      <c r="K1170" s="3" t="s">
        <v>18</v>
      </c>
      <c r="O1170"/>
      <c r="P1170"/>
    </row>
    <row r="1171" spans="1:16" x14ac:dyDescent="0.35">
      <c r="A1171" s="3" t="s">
        <v>2793</v>
      </c>
      <c r="B1171" s="3" t="s">
        <v>2793</v>
      </c>
      <c r="C1171" s="3" t="s">
        <v>2794</v>
      </c>
      <c r="D1171" s="3" t="s">
        <v>14</v>
      </c>
      <c r="E1171" s="3" t="s">
        <v>14</v>
      </c>
      <c r="F1171" s="3" t="s">
        <v>188</v>
      </c>
      <c r="G1171" s="3" t="s">
        <v>187</v>
      </c>
      <c r="H1171" s="3" t="s">
        <v>17</v>
      </c>
      <c r="I1171" s="3" t="s">
        <v>18</v>
      </c>
      <c r="J1171" s="3" t="s">
        <v>19</v>
      </c>
      <c r="K1171" s="3" t="s">
        <v>18</v>
      </c>
      <c r="O1171"/>
      <c r="P1171"/>
    </row>
    <row r="1172" spans="1:16" x14ac:dyDescent="0.35">
      <c r="A1172" s="3" t="s">
        <v>2795</v>
      </c>
      <c r="B1172" s="3" t="s">
        <v>2795</v>
      </c>
      <c r="C1172" s="3" t="s">
        <v>2796</v>
      </c>
      <c r="D1172" s="3" t="s">
        <v>14</v>
      </c>
      <c r="E1172" s="3" t="s">
        <v>14</v>
      </c>
      <c r="F1172" s="3" t="s">
        <v>188</v>
      </c>
      <c r="G1172" s="3" t="s">
        <v>187</v>
      </c>
      <c r="H1172" s="3" t="s">
        <v>17</v>
      </c>
      <c r="I1172" s="3" t="s">
        <v>18</v>
      </c>
      <c r="J1172" s="3" t="s">
        <v>19</v>
      </c>
      <c r="K1172" s="3" t="s">
        <v>18</v>
      </c>
      <c r="O1172"/>
      <c r="P1172"/>
    </row>
    <row r="1173" spans="1:16" x14ac:dyDescent="0.35">
      <c r="A1173" s="3" t="s">
        <v>2797</v>
      </c>
      <c r="B1173" s="3" t="s">
        <v>2797</v>
      </c>
      <c r="C1173" s="3" t="s">
        <v>2798</v>
      </c>
      <c r="D1173" s="3" t="s">
        <v>14</v>
      </c>
      <c r="E1173" s="3" t="s">
        <v>14</v>
      </c>
      <c r="F1173" s="3" t="s">
        <v>188</v>
      </c>
      <c r="G1173" s="3" t="s">
        <v>187</v>
      </c>
      <c r="H1173" s="3" t="s">
        <v>17</v>
      </c>
      <c r="I1173" s="3" t="s">
        <v>18</v>
      </c>
      <c r="J1173" s="3" t="s">
        <v>19</v>
      </c>
      <c r="K1173" s="3" t="s">
        <v>18</v>
      </c>
      <c r="O1173"/>
      <c r="P1173"/>
    </row>
    <row r="1174" spans="1:16" x14ac:dyDescent="0.35">
      <c r="A1174" s="3" t="s">
        <v>2799</v>
      </c>
      <c r="B1174" s="3" t="s">
        <v>2799</v>
      </c>
      <c r="C1174" s="3" t="s">
        <v>2800</v>
      </c>
      <c r="D1174" s="3" t="s">
        <v>14</v>
      </c>
      <c r="E1174" s="3" t="s">
        <v>14</v>
      </c>
      <c r="F1174" s="3" t="s">
        <v>188</v>
      </c>
      <c r="G1174" s="3" t="s">
        <v>187</v>
      </c>
      <c r="H1174" s="3" t="s">
        <v>17</v>
      </c>
      <c r="I1174" s="3" t="s">
        <v>18</v>
      </c>
      <c r="J1174" s="3" t="s">
        <v>19</v>
      </c>
      <c r="K1174" s="3" t="s">
        <v>18</v>
      </c>
      <c r="O1174"/>
      <c r="P1174"/>
    </row>
    <row r="1175" spans="1:16" x14ac:dyDescent="0.35">
      <c r="A1175" s="3" t="s">
        <v>2801</v>
      </c>
      <c r="B1175" s="3" t="s">
        <v>2801</v>
      </c>
      <c r="C1175" s="3" t="s">
        <v>2802</v>
      </c>
      <c r="D1175" s="3" t="s">
        <v>14</v>
      </c>
      <c r="E1175" s="3" t="s">
        <v>14</v>
      </c>
      <c r="F1175" s="3" t="s">
        <v>188</v>
      </c>
      <c r="G1175" s="3" t="s">
        <v>187</v>
      </c>
      <c r="H1175" s="3" t="s">
        <v>17</v>
      </c>
      <c r="I1175" s="3" t="s">
        <v>18</v>
      </c>
      <c r="J1175" s="3" t="s">
        <v>19</v>
      </c>
      <c r="K1175" s="3" t="s">
        <v>18</v>
      </c>
      <c r="O1175"/>
      <c r="P1175"/>
    </row>
    <row r="1176" spans="1:16" x14ac:dyDescent="0.35">
      <c r="A1176" s="3" t="s">
        <v>2803</v>
      </c>
      <c r="B1176" s="3" t="s">
        <v>2803</v>
      </c>
      <c r="C1176" s="3" t="s">
        <v>2804</v>
      </c>
      <c r="D1176" s="3" t="s">
        <v>14</v>
      </c>
      <c r="E1176" s="3" t="s">
        <v>14</v>
      </c>
      <c r="F1176" s="3" t="s">
        <v>188</v>
      </c>
      <c r="G1176" s="3" t="s">
        <v>187</v>
      </c>
      <c r="H1176" s="3" t="s">
        <v>17</v>
      </c>
      <c r="I1176" s="3" t="s">
        <v>18</v>
      </c>
      <c r="J1176" s="3" t="s">
        <v>19</v>
      </c>
      <c r="K1176" s="3" t="s">
        <v>18</v>
      </c>
      <c r="O1176"/>
      <c r="P1176"/>
    </row>
    <row r="1177" spans="1:16" x14ac:dyDescent="0.35">
      <c r="A1177" s="3" t="s">
        <v>2805</v>
      </c>
      <c r="B1177" s="3" t="s">
        <v>2805</v>
      </c>
      <c r="C1177" s="3" t="s">
        <v>2806</v>
      </c>
      <c r="D1177" s="3" t="s">
        <v>14</v>
      </c>
      <c r="E1177" s="3" t="s">
        <v>14</v>
      </c>
      <c r="F1177" s="3" t="s">
        <v>188</v>
      </c>
      <c r="G1177" s="3" t="s">
        <v>187</v>
      </c>
      <c r="H1177" s="3" t="s">
        <v>17</v>
      </c>
      <c r="I1177" s="3" t="s">
        <v>18</v>
      </c>
      <c r="J1177" s="3" t="s">
        <v>19</v>
      </c>
      <c r="K1177" s="3" t="s">
        <v>18</v>
      </c>
      <c r="O1177"/>
      <c r="P1177"/>
    </row>
    <row r="1178" spans="1:16" x14ac:dyDescent="0.35">
      <c r="A1178" s="3" t="s">
        <v>2807</v>
      </c>
      <c r="B1178" s="3" t="s">
        <v>2807</v>
      </c>
      <c r="C1178" s="3" t="s">
        <v>2808</v>
      </c>
      <c r="D1178" s="3" t="s">
        <v>14</v>
      </c>
      <c r="E1178" s="3" t="s">
        <v>14</v>
      </c>
      <c r="F1178" s="3" t="s">
        <v>188</v>
      </c>
      <c r="G1178" s="3" t="s">
        <v>187</v>
      </c>
      <c r="H1178" s="3" t="s">
        <v>17</v>
      </c>
      <c r="I1178" s="3" t="s">
        <v>18</v>
      </c>
      <c r="J1178" s="3" t="s">
        <v>19</v>
      </c>
      <c r="K1178" s="3" t="s">
        <v>18</v>
      </c>
      <c r="O1178"/>
      <c r="P1178"/>
    </row>
    <row r="1179" spans="1:16" x14ac:dyDescent="0.35">
      <c r="A1179" s="3" t="s">
        <v>2809</v>
      </c>
      <c r="B1179" s="3" t="s">
        <v>2809</v>
      </c>
      <c r="C1179" s="3" t="s">
        <v>2810</v>
      </c>
      <c r="D1179" s="3" t="s">
        <v>14</v>
      </c>
      <c r="E1179" s="3" t="s">
        <v>14</v>
      </c>
      <c r="F1179" s="3" t="s">
        <v>188</v>
      </c>
      <c r="G1179" s="3" t="s">
        <v>187</v>
      </c>
      <c r="H1179" s="3" t="s">
        <v>17</v>
      </c>
      <c r="I1179" s="3" t="s">
        <v>18</v>
      </c>
      <c r="J1179" s="3" t="s">
        <v>19</v>
      </c>
      <c r="K1179" s="3" t="s">
        <v>18</v>
      </c>
      <c r="O1179"/>
      <c r="P1179"/>
    </row>
    <row r="1180" spans="1:16" x14ac:dyDescent="0.35">
      <c r="A1180" s="3" t="s">
        <v>2811</v>
      </c>
      <c r="B1180" s="3" t="s">
        <v>2811</v>
      </c>
      <c r="C1180" s="3" t="s">
        <v>2812</v>
      </c>
      <c r="D1180" s="3" t="s">
        <v>14</v>
      </c>
      <c r="E1180" s="3" t="s">
        <v>14</v>
      </c>
      <c r="F1180" s="3" t="s">
        <v>188</v>
      </c>
      <c r="G1180" s="3" t="s">
        <v>187</v>
      </c>
      <c r="H1180" s="3" t="s">
        <v>17</v>
      </c>
      <c r="I1180" s="3" t="s">
        <v>18</v>
      </c>
      <c r="J1180" s="3" t="s">
        <v>19</v>
      </c>
      <c r="K1180" s="3" t="s">
        <v>18</v>
      </c>
      <c r="O1180"/>
      <c r="P1180"/>
    </row>
    <row r="1181" spans="1:16" x14ac:dyDescent="0.35">
      <c r="A1181" s="3" t="s">
        <v>2813</v>
      </c>
      <c r="B1181" s="3" t="s">
        <v>2813</v>
      </c>
      <c r="C1181" s="3" t="s">
        <v>2814</v>
      </c>
      <c r="D1181" s="3" t="s">
        <v>14</v>
      </c>
      <c r="E1181" s="3" t="s">
        <v>14</v>
      </c>
      <c r="F1181" s="3" t="s">
        <v>188</v>
      </c>
      <c r="G1181" s="3" t="s">
        <v>187</v>
      </c>
      <c r="H1181" s="3" t="s">
        <v>17</v>
      </c>
      <c r="I1181" s="3" t="s">
        <v>18</v>
      </c>
      <c r="J1181" s="3" t="s">
        <v>19</v>
      </c>
      <c r="K1181" s="3" t="s">
        <v>18</v>
      </c>
      <c r="O1181"/>
      <c r="P1181"/>
    </row>
    <row r="1182" spans="1:16" x14ac:dyDescent="0.35">
      <c r="A1182" s="3" t="s">
        <v>2815</v>
      </c>
      <c r="B1182" s="3" t="s">
        <v>2815</v>
      </c>
      <c r="C1182" s="3" t="s">
        <v>2816</v>
      </c>
      <c r="D1182" s="3" t="s">
        <v>14</v>
      </c>
      <c r="E1182" s="3" t="s">
        <v>14</v>
      </c>
      <c r="F1182" s="3" t="s">
        <v>188</v>
      </c>
      <c r="G1182" s="3" t="s">
        <v>187</v>
      </c>
      <c r="H1182" s="3" t="s">
        <v>17</v>
      </c>
      <c r="I1182" s="3" t="s">
        <v>18</v>
      </c>
      <c r="J1182" s="3" t="s">
        <v>19</v>
      </c>
      <c r="K1182" s="3" t="s">
        <v>18</v>
      </c>
      <c r="O1182"/>
      <c r="P1182"/>
    </row>
    <row r="1183" spans="1:16" x14ac:dyDescent="0.35">
      <c r="A1183" s="3" t="s">
        <v>2817</v>
      </c>
      <c r="B1183" s="3" t="s">
        <v>2817</v>
      </c>
      <c r="C1183" s="3" t="s">
        <v>2818</v>
      </c>
      <c r="D1183" s="3" t="s">
        <v>14</v>
      </c>
      <c r="E1183" s="3" t="s">
        <v>14</v>
      </c>
      <c r="F1183" s="3" t="s">
        <v>188</v>
      </c>
      <c r="G1183" s="3" t="s">
        <v>187</v>
      </c>
      <c r="H1183" s="3" t="s">
        <v>17</v>
      </c>
      <c r="I1183" s="3" t="s">
        <v>18</v>
      </c>
      <c r="J1183" s="3" t="s">
        <v>19</v>
      </c>
      <c r="K1183" s="3" t="s">
        <v>18</v>
      </c>
      <c r="O1183"/>
      <c r="P1183"/>
    </row>
    <row r="1184" spans="1:16" x14ac:dyDescent="0.35">
      <c r="A1184" s="3" t="s">
        <v>2819</v>
      </c>
      <c r="B1184" s="3" t="s">
        <v>2819</v>
      </c>
      <c r="C1184" s="3" t="s">
        <v>2820</v>
      </c>
      <c r="D1184" s="3" t="s">
        <v>14</v>
      </c>
      <c r="E1184" s="3" t="s">
        <v>14</v>
      </c>
      <c r="F1184" s="3" t="s">
        <v>188</v>
      </c>
      <c r="G1184" s="3" t="s">
        <v>187</v>
      </c>
      <c r="H1184" s="3" t="s">
        <v>17</v>
      </c>
      <c r="I1184" s="3" t="s">
        <v>18</v>
      </c>
      <c r="J1184" s="3" t="s">
        <v>19</v>
      </c>
      <c r="K1184" s="3" t="s">
        <v>18</v>
      </c>
      <c r="O1184"/>
      <c r="P1184"/>
    </row>
    <row r="1185" spans="1:16" x14ac:dyDescent="0.35">
      <c r="A1185" s="3" t="s">
        <v>2821</v>
      </c>
      <c r="B1185" s="3" t="s">
        <v>2821</v>
      </c>
      <c r="C1185" s="3" t="s">
        <v>2822</v>
      </c>
      <c r="D1185" s="3" t="s">
        <v>14</v>
      </c>
      <c r="E1185" s="3" t="s">
        <v>14</v>
      </c>
      <c r="F1185" s="3" t="s">
        <v>188</v>
      </c>
      <c r="G1185" s="3" t="s">
        <v>187</v>
      </c>
      <c r="H1185" s="3" t="s">
        <v>17</v>
      </c>
      <c r="I1185" s="3" t="s">
        <v>18</v>
      </c>
      <c r="J1185" s="3" t="s">
        <v>19</v>
      </c>
      <c r="K1185" s="3" t="s">
        <v>18</v>
      </c>
      <c r="O1185"/>
      <c r="P1185"/>
    </row>
    <row r="1186" spans="1:16" x14ac:dyDescent="0.35">
      <c r="A1186" s="3" t="s">
        <v>2823</v>
      </c>
      <c r="B1186" s="3" t="s">
        <v>2823</v>
      </c>
      <c r="C1186" s="3" t="s">
        <v>2824</v>
      </c>
      <c r="D1186" s="3" t="s">
        <v>14</v>
      </c>
      <c r="E1186" s="3" t="s">
        <v>14</v>
      </c>
      <c r="F1186" s="3" t="s">
        <v>188</v>
      </c>
      <c r="G1186" s="3" t="s">
        <v>187</v>
      </c>
      <c r="H1186" s="3" t="s">
        <v>17</v>
      </c>
      <c r="I1186" s="3" t="s">
        <v>18</v>
      </c>
      <c r="J1186" s="3" t="s">
        <v>19</v>
      </c>
      <c r="K1186" s="3" t="s">
        <v>18</v>
      </c>
      <c r="O1186"/>
      <c r="P1186"/>
    </row>
    <row r="1187" spans="1:16" x14ac:dyDescent="0.35">
      <c r="A1187" s="3" t="s">
        <v>2825</v>
      </c>
      <c r="B1187" s="3" t="s">
        <v>2825</v>
      </c>
      <c r="C1187" s="3" t="s">
        <v>2826</v>
      </c>
      <c r="D1187" s="3" t="s">
        <v>14</v>
      </c>
      <c r="E1187" s="3" t="s">
        <v>14</v>
      </c>
      <c r="F1187" s="3" t="s">
        <v>188</v>
      </c>
      <c r="G1187" s="3" t="s">
        <v>187</v>
      </c>
      <c r="H1187" s="3" t="s">
        <v>17</v>
      </c>
      <c r="I1187" s="3" t="s">
        <v>18</v>
      </c>
      <c r="J1187" s="3" t="s">
        <v>19</v>
      </c>
      <c r="K1187" s="3" t="s">
        <v>18</v>
      </c>
      <c r="O1187"/>
      <c r="P1187"/>
    </row>
    <row r="1188" spans="1:16" x14ac:dyDescent="0.35">
      <c r="A1188" s="3" t="s">
        <v>2827</v>
      </c>
      <c r="B1188" s="3" t="s">
        <v>2827</v>
      </c>
      <c r="C1188" s="3" t="s">
        <v>2828</v>
      </c>
      <c r="D1188" s="3" t="s">
        <v>14</v>
      </c>
      <c r="E1188" s="3" t="s">
        <v>14</v>
      </c>
      <c r="F1188" s="3" t="s">
        <v>188</v>
      </c>
      <c r="G1188" s="3" t="s">
        <v>187</v>
      </c>
      <c r="H1188" s="3" t="s">
        <v>17</v>
      </c>
      <c r="I1188" s="3" t="s">
        <v>18</v>
      </c>
      <c r="J1188" s="3" t="s">
        <v>19</v>
      </c>
      <c r="K1188" s="3" t="s">
        <v>18</v>
      </c>
      <c r="O1188"/>
      <c r="P1188"/>
    </row>
    <row r="1189" spans="1:16" x14ac:dyDescent="0.35">
      <c r="A1189" s="3" t="s">
        <v>2829</v>
      </c>
      <c r="B1189" s="3" t="s">
        <v>2829</v>
      </c>
      <c r="C1189" s="3" t="s">
        <v>2830</v>
      </c>
      <c r="D1189" s="3" t="s">
        <v>14</v>
      </c>
      <c r="E1189" s="3" t="s">
        <v>14</v>
      </c>
      <c r="F1189" s="3" t="s">
        <v>188</v>
      </c>
      <c r="G1189" s="3" t="s">
        <v>187</v>
      </c>
      <c r="H1189" s="3" t="s">
        <v>17</v>
      </c>
      <c r="I1189" s="3" t="s">
        <v>18</v>
      </c>
      <c r="J1189" s="3" t="s">
        <v>19</v>
      </c>
      <c r="K1189" s="3" t="s">
        <v>18</v>
      </c>
      <c r="O1189"/>
      <c r="P1189"/>
    </row>
    <row r="1190" spans="1:16" x14ac:dyDescent="0.35">
      <c r="A1190" s="3" t="s">
        <v>2831</v>
      </c>
      <c r="B1190" s="3" t="s">
        <v>2831</v>
      </c>
      <c r="C1190" s="3" t="s">
        <v>2832</v>
      </c>
      <c r="D1190" s="3" t="s">
        <v>14</v>
      </c>
      <c r="E1190" s="3" t="s">
        <v>14</v>
      </c>
      <c r="F1190" s="3" t="s">
        <v>188</v>
      </c>
      <c r="G1190" s="3" t="s">
        <v>187</v>
      </c>
      <c r="H1190" s="3" t="s">
        <v>17</v>
      </c>
      <c r="I1190" s="3" t="s">
        <v>18</v>
      </c>
      <c r="J1190" s="3" t="s">
        <v>19</v>
      </c>
      <c r="K1190" s="3" t="s">
        <v>18</v>
      </c>
      <c r="O1190"/>
      <c r="P1190"/>
    </row>
    <row r="1191" spans="1:16" x14ac:dyDescent="0.35">
      <c r="A1191" s="3" t="s">
        <v>2833</v>
      </c>
      <c r="B1191" s="3" t="s">
        <v>2833</v>
      </c>
      <c r="C1191" s="3" t="s">
        <v>2834</v>
      </c>
      <c r="D1191" s="3" t="s">
        <v>14</v>
      </c>
      <c r="E1191" s="3" t="s">
        <v>14</v>
      </c>
      <c r="F1191" s="3" t="s">
        <v>188</v>
      </c>
      <c r="G1191" s="3" t="s">
        <v>187</v>
      </c>
      <c r="H1191" s="3" t="s">
        <v>17</v>
      </c>
      <c r="I1191" s="3" t="s">
        <v>18</v>
      </c>
      <c r="J1191" s="3" t="s">
        <v>19</v>
      </c>
      <c r="K1191" s="3" t="s">
        <v>18</v>
      </c>
      <c r="O1191"/>
      <c r="P1191"/>
    </row>
    <row r="1192" spans="1:16" x14ac:dyDescent="0.35">
      <c r="A1192" s="3" t="s">
        <v>2835</v>
      </c>
      <c r="B1192" s="3" t="s">
        <v>2835</v>
      </c>
      <c r="C1192" s="3" t="s">
        <v>2836</v>
      </c>
      <c r="D1192" s="3" t="s">
        <v>14</v>
      </c>
      <c r="E1192" s="3" t="s">
        <v>14</v>
      </c>
      <c r="F1192" s="3" t="s">
        <v>188</v>
      </c>
      <c r="G1192" s="3" t="s">
        <v>187</v>
      </c>
      <c r="H1192" s="3" t="s">
        <v>17</v>
      </c>
      <c r="I1192" s="3" t="s">
        <v>18</v>
      </c>
      <c r="J1192" s="3" t="s">
        <v>19</v>
      </c>
      <c r="K1192" s="3" t="s">
        <v>18</v>
      </c>
      <c r="O1192"/>
      <c r="P1192"/>
    </row>
    <row r="1193" spans="1:16" x14ac:dyDescent="0.35">
      <c r="A1193" s="3" t="s">
        <v>2837</v>
      </c>
      <c r="B1193" s="3" t="s">
        <v>2837</v>
      </c>
      <c r="C1193" s="3" t="s">
        <v>2838</v>
      </c>
      <c r="D1193" s="3" t="s">
        <v>14</v>
      </c>
      <c r="E1193" s="3" t="s">
        <v>14</v>
      </c>
      <c r="F1193" s="3" t="s">
        <v>188</v>
      </c>
      <c r="G1193" s="3" t="s">
        <v>187</v>
      </c>
      <c r="H1193" s="3" t="s">
        <v>17</v>
      </c>
      <c r="I1193" s="3" t="s">
        <v>18</v>
      </c>
      <c r="J1193" s="3" t="s">
        <v>19</v>
      </c>
      <c r="K1193" s="3" t="s">
        <v>18</v>
      </c>
      <c r="O1193"/>
      <c r="P1193"/>
    </row>
    <row r="1194" spans="1:16" x14ac:dyDescent="0.35">
      <c r="A1194" s="3" t="s">
        <v>2839</v>
      </c>
      <c r="B1194" s="3" t="s">
        <v>2839</v>
      </c>
      <c r="C1194" s="3" t="s">
        <v>2840</v>
      </c>
      <c r="D1194" s="3" t="s">
        <v>14</v>
      </c>
      <c r="E1194" s="3" t="s">
        <v>14</v>
      </c>
      <c r="F1194" s="3" t="s">
        <v>188</v>
      </c>
      <c r="G1194" s="3" t="s">
        <v>187</v>
      </c>
      <c r="H1194" s="3" t="s">
        <v>17</v>
      </c>
      <c r="I1194" s="3" t="s">
        <v>18</v>
      </c>
      <c r="J1194" s="3" t="s">
        <v>19</v>
      </c>
      <c r="K1194" s="3" t="s">
        <v>18</v>
      </c>
      <c r="O1194"/>
      <c r="P1194"/>
    </row>
    <row r="1195" spans="1:16" x14ac:dyDescent="0.35">
      <c r="A1195" s="3" t="s">
        <v>2841</v>
      </c>
      <c r="B1195" s="3" t="s">
        <v>2841</v>
      </c>
      <c r="C1195" s="3" t="s">
        <v>2842</v>
      </c>
      <c r="D1195" s="3" t="s">
        <v>14</v>
      </c>
      <c r="E1195" s="3" t="s">
        <v>14</v>
      </c>
      <c r="F1195" s="3" t="s">
        <v>188</v>
      </c>
      <c r="G1195" s="3" t="s">
        <v>187</v>
      </c>
      <c r="H1195" s="3" t="s">
        <v>17</v>
      </c>
      <c r="I1195" s="3" t="s">
        <v>18</v>
      </c>
      <c r="J1195" s="3" t="s">
        <v>19</v>
      </c>
      <c r="K1195" s="3" t="s">
        <v>18</v>
      </c>
      <c r="O1195"/>
      <c r="P1195"/>
    </row>
    <row r="1196" spans="1:16" x14ac:dyDescent="0.35">
      <c r="A1196" s="3" t="s">
        <v>2843</v>
      </c>
      <c r="B1196" s="3" t="s">
        <v>2843</v>
      </c>
      <c r="C1196" s="3" t="s">
        <v>2844</v>
      </c>
      <c r="D1196" s="3" t="s">
        <v>14</v>
      </c>
      <c r="E1196" s="3" t="s">
        <v>14</v>
      </c>
      <c r="F1196" s="3" t="s">
        <v>188</v>
      </c>
      <c r="G1196" s="3" t="s">
        <v>187</v>
      </c>
      <c r="H1196" s="3" t="s">
        <v>17</v>
      </c>
      <c r="I1196" s="3" t="s">
        <v>18</v>
      </c>
      <c r="J1196" s="3" t="s">
        <v>19</v>
      </c>
      <c r="K1196" s="3" t="s">
        <v>18</v>
      </c>
      <c r="O1196"/>
      <c r="P1196"/>
    </row>
    <row r="1197" spans="1:16" x14ac:dyDescent="0.35">
      <c r="A1197" s="3" t="s">
        <v>2845</v>
      </c>
      <c r="B1197" s="3" t="s">
        <v>2845</v>
      </c>
      <c r="C1197" s="3" t="s">
        <v>2846</v>
      </c>
      <c r="D1197" s="3" t="s">
        <v>14</v>
      </c>
      <c r="E1197" s="3" t="s">
        <v>14</v>
      </c>
      <c r="F1197" s="3" t="s">
        <v>188</v>
      </c>
      <c r="G1197" s="3" t="s">
        <v>187</v>
      </c>
      <c r="H1197" s="3" t="s">
        <v>17</v>
      </c>
      <c r="I1197" s="3" t="s">
        <v>18</v>
      </c>
      <c r="J1197" s="3" t="s">
        <v>19</v>
      </c>
      <c r="K1197" s="3" t="s">
        <v>18</v>
      </c>
      <c r="O1197"/>
      <c r="P1197"/>
    </row>
    <row r="1198" spans="1:16" x14ac:dyDescent="0.35">
      <c r="A1198" s="3" t="s">
        <v>2847</v>
      </c>
      <c r="B1198" s="3" t="s">
        <v>2847</v>
      </c>
      <c r="C1198" s="3" t="s">
        <v>2848</v>
      </c>
      <c r="D1198" s="3" t="s">
        <v>14</v>
      </c>
      <c r="E1198" s="3" t="s">
        <v>14</v>
      </c>
      <c r="F1198" s="3" t="s">
        <v>188</v>
      </c>
      <c r="G1198" s="3" t="s">
        <v>187</v>
      </c>
      <c r="H1198" s="3" t="s">
        <v>17</v>
      </c>
      <c r="I1198" s="3" t="s">
        <v>18</v>
      </c>
      <c r="J1198" s="3" t="s">
        <v>19</v>
      </c>
      <c r="K1198" s="3" t="s">
        <v>18</v>
      </c>
      <c r="O1198"/>
      <c r="P1198"/>
    </row>
    <row r="1199" spans="1:16" x14ac:dyDescent="0.35">
      <c r="A1199" s="3" t="s">
        <v>2849</v>
      </c>
      <c r="B1199" s="3" t="s">
        <v>2849</v>
      </c>
      <c r="C1199" s="3" t="s">
        <v>2850</v>
      </c>
      <c r="D1199" s="3" t="s">
        <v>14</v>
      </c>
      <c r="E1199" s="3" t="s">
        <v>14</v>
      </c>
      <c r="F1199" s="3" t="s">
        <v>188</v>
      </c>
      <c r="G1199" s="3" t="s">
        <v>187</v>
      </c>
      <c r="H1199" s="3" t="s">
        <v>17</v>
      </c>
      <c r="I1199" s="3" t="s">
        <v>18</v>
      </c>
      <c r="J1199" s="3" t="s">
        <v>19</v>
      </c>
      <c r="K1199" s="3" t="s">
        <v>18</v>
      </c>
      <c r="O1199"/>
      <c r="P1199"/>
    </row>
    <row r="1200" spans="1:16" x14ac:dyDescent="0.35">
      <c r="A1200" s="3" t="s">
        <v>2851</v>
      </c>
      <c r="B1200" s="3" t="s">
        <v>2851</v>
      </c>
      <c r="C1200" s="3" t="s">
        <v>2852</v>
      </c>
      <c r="D1200" s="3" t="s">
        <v>14</v>
      </c>
      <c r="E1200" s="3" t="s">
        <v>14</v>
      </c>
      <c r="F1200" s="3" t="s">
        <v>188</v>
      </c>
      <c r="G1200" s="3" t="s">
        <v>187</v>
      </c>
      <c r="H1200" s="3" t="s">
        <v>17</v>
      </c>
      <c r="I1200" s="3" t="s">
        <v>18</v>
      </c>
      <c r="J1200" s="3" t="s">
        <v>19</v>
      </c>
      <c r="K1200" s="3" t="s">
        <v>18</v>
      </c>
      <c r="O1200"/>
      <c r="P1200"/>
    </row>
    <row r="1201" spans="1:16" x14ac:dyDescent="0.35">
      <c r="A1201" s="3" t="s">
        <v>2853</v>
      </c>
      <c r="B1201" s="3" t="s">
        <v>2853</v>
      </c>
      <c r="C1201" s="3" t="s">
        <v>2854</v>
      </c>
      <c r="D1201" s="3" t="s">
        <v>14</v>
      </c>
      <c r="E1201" s="3" t="s">
        <v>14</v>
      </c>
      <c r="F1201" s="3" t="s">
        <v>188</v>
      </c>
      <c r="G1201" s="3" t="s">
        <v>187</v>
      </c>
      <c r="H1201" s="3" t="s">
        <v>17</v>
      </c>
      <c r="I1201" s="3" t="s">
        <v>18</v>
      </c>
      <c r="J1201" s="3" t="s">
        <v>19</v>
      </c>
      <c r="K1201" s="3" t="s">
        <v>18</v>
      </c>
      <c r="O1201"/>
      <c r="P1201"/>
    </row>
    <row r="1202" spans="1:16" x14ac:dyDescent="0.35">
      <c r="A1202" s="3" t="s">
        <v>2855</v>
      </c>
      <c r="B1202" s="3" t="s">
        <v>2855</v>
      </c>
      <c r="C1202" s="3" t="s">
        <v>2856</v>
      </c>
      <c r="D1202" s="3" t="s">
        <v>14</v>
      </c>
      <c r="E1202" s="3" t="s">
        <v>14</v>
      </c>
      <c r="F1202" s="3" t="s">
        <v>188</v>
      </c>
      <c r="G1202" s="3" t="s">
        <v>187</v>
      </c>
      <c r="H1202" s="3" t="s">
        <v>17</v>
      </c>
      <c r="I1202" s="3" t="s">
        <v>18</v>
      </c>
      <c r="J1202" s="3" t="s">
        <v>19</v>
      </c>
      <c r="K1202" s="3" t="s">
        <v>18</v>
      </c>
      <c r="O1202"/>
      <c r="P1202"/>
    </row>
    <row r="1203" spans="1:16" x14ac:dyDescent="0.35">
      <c r="A1203" s="3" t="s">
        <v>2857</v>
      </c>
      <c r="B1203" s="3" t="s">
        <v>2797</v>
      </c>
      <c r="C1203" s="3" t="s">
        <v>2798</v>
      </c>
      <c r="D1203" s="3" t="s">
        <v>14</v>
      </c>
      <c r="E1203" s="3" t="s">
        <v>14</v>
      </c>
      <c r="F1203" s="3" t="s">
        <v>188</v>
      </c>
      <c r="G1203" s="3" t="s">
        <v>187</v>
      </c>
      <c r="H1203" s="3" t="s">
        <v>17</v>
      </c>
      <c r="I1203" s="3" t="s">
        <v>18</v>
      </c>
      <c r="J1203" s="3" t="s">
        <v>19</v>
      </c>
      <c r="K1203" s="3" t="s">
        <v>18</v>
      </c>
      <c r="O1203"/>
      <c r="P1203"/>
    </row>
    <row r="1204" spans="1:16" x14ac:dyDescent="0.35">
      <c r="A1204" s="3" t="s">
        <v>2858</v>
      </c>
      <c r="B1204" s="3" t="s">
        <v>2858</v>
      </c>
      <c r="C1204" s="3" t="s">
        <v>2859</v>
      </c>
      <c r="D1204" s="3" t="s">
        <v>14</v>
      </c>
      <c r="E1204" s="3" t="s">
        <v>14</v>
      </c>
      <c r="F1204" s="3" t="s">
        <v>188</v>
      </c>
      <c r="G1204" s="3" t="s">
        <v>187</v>
      </c>
      <c r="H1204" s="3" t="s">
        <v>17</v>
      </c>
      <c r="I1204" s="3" t="s">
        <v>18</v>
      </c>
      <c r="J1204" s="3" t="s">
        <v>19</v>
      </c>
      <c r="K1204" s="3" t="s">
        <v>18</v>
      </c>
      <c r="O1204"/>
      <c r="P1204"/>
    </row>
    <row r="1205" spans="1:16" x14ac:dyDescent="0.35">
      <c r="A1205" s="3" t="s">
        <v>2860</v>
      </c>
      <c r="B1205" s="3" t="s">
        <v>2860</v>
      </c>
      <c r="C1205" s="3" t="s">
        <v>2861</v>
      </c>
      <c r="D1205" s="3" t="s">
        <v>14</v>
      </c>
      <c r="E1205" s="3" t="s">
        <v>14</v>
      </c>
      <c r="F1205" s="3" t="s">
        <v>188</v>
      </c>
      <c r="G1205" s="3" t="s">
        <v>187</v>
      </c>
      <c r="H1205" s="3" t="s">
        <v>17</v>
      </c>
      <c r="I1205" s="3" t="s">
        <v>18</v>
      </c>
      <c r="J1205" s="3" t="s">
        <v>19</v>
      </c>
      <c r="K1205" s="3" t="s">
        <v>18</v>
      </c>
      <c r="O1205"/>
      <c r="P1205"/>
    </row>
    <row r="1206" spans="1:16" x14ac:dyDescent="0.35">
      <c r="A1206" s="3" t="s">
        <v>2862</v>
      </c>
      <c r="B1206" s="3" t="s">
        <v>2862</v>
      </c>
      <c r="C1206" s="3" t="s">
        <v>2863</v>
      </c>
      <c r="D1206" s="3" t="s">
        <v>14</v>
      </c>
      <c r="E1206" s="3" t="s">
        <v>14</v>
      </c>
      <c r="F1206" s="3" t="s">
        <v>188</v>
      </c>
      <c r="G1206" s="3" t="s">
        <v>187</v>
      </c>
      <c r="H1206" s="3" t="s">
        <v>17</v>
      </c>
      <c r="I1206" s="3" t="s">
        <v>18</v>
      </c>
      <c r="J1206" s="3" t="s">
        <v>19</v>
      </c>
      <c r="K1206" s="3" t="s">
        <v>18</v>
      </c>
      <c r="O1206"/>
      <c r="P1206"/>
    </row>
    <row r="1207" spans="1:16" x14ac:dyDescent="0.35">
      <c r="A1207" s="3" t="s">
        <v>2864</v>
      </c>
      <c r="B1207" s="3" t="s">
        <v>2864</v>
      </c>
      <c r="C1207" s="3" t="s">
        <v>2865</v>
      </c>
      <c r="D1207" s="3" t="s">
        <v>14</v>
      </c>
      <c r="E1207" s="3" t="s">
        <v>14</v>
      </c>
      <c r="F1207" s="3" t="s">
        <v>188</v>
      </c>
      <c r="G1207" s="3" t="s">
        <v>187</v>
      </c>
      <c r="H1207" s="3" t="s">
        <v>17</v>
      </c>
      <c r="I1207" s="3" t="s">
        <v>18</v>
      </c>
      <c r="J1207" s="3" t="s">
        <v>19</v>
      </c>
      <c r="K1207" s="3" t="s">
        <v>18</v>
      </c>
      <c r="O1207"/>
      <c r="P1207"/>
    </row>
    <row r="1208" spans="1:16" x14ac:dyDescent="0.35">
      <c r="A1208" s="3" t="s">
        <v>2866</v>
      </c>
      <c r="B1208" s="3" t="s">
        <v>2866</v>
      </c>
      <c r="C1208" s="3" t="s">
        <v>2867</v>
      </c>
      <c r="D1208" s="3" t="s">
        <v>14</v>
      </c>
      <c r="E1208" s="3" t="s">
        <v>14</v>
      </c>
      <c r="F1208" s="3" t="s">
        <v>188</v>
      </c>
      <c r="G1208" s="3" t="s">
        <v>187</v>
      </c>
      <c r="H1208" s="3" t="s">
        <v>17</v>
      </c>
      <c r="I1208" s="3" t="s">
        <v>18</v>
      </c>
      <c r="J1208" s="3" t="s">
        <v>19</v>
      </c>
      <c r="K1208" s="3" t="s">
        <v>18</v>
      </c>
      <c r="O1208"/>
      <c r="P1208"/>
    </row>
    <row r="1209" spans="1:16" x14ac:dyDescent="0.35">
      <c r="A1209" s="3" t="s">
        <v>2868</v>
      </c>
      <c r="B1209" s="3" t="s">
        <v>2868</v>
      </c>
      <c r="C1209" s="3" t="s">
        <v>2869</v>
      </c>
      <c r="D1209" s="3" t="s">
        <v>14</v>
      </c>
      <c r="E1209" s="3" t="s">
        <v>14</v>
      </c>
      <c r="F1209" s="3" t="s">
        <v>188</v>
      </c>
      <c r="G1209" s="3" t="s">
        <v>187</v>
      </c>
      <c r="H1209" s="3" t="s">
        <v>17</v>
      </c>
      <c r="I1209" s="3" t="s">
        <v>18</v>
      </c>
      <c r="J1209" s="3" t="s">
        <v>19</v>
      </c>
      <c r="K1209" s="3" t="s">
        <v>18</v>
      </c>
      <c r="O1209"/>
      <c r="P1209"/>
    </row>
    <row r="1210" spans="1:16" x14ac:dyDescent="0.35">
      <c r="A1210" s="3" t="s">
        <v>2870</v>
      </c>
      <c r="B1210" s="3" t="s">
        <v>2870</v>
      </c>
      <c r="C1210" s="3" t="s">
        <v>2871</v>
      </c>
      <c r="D1210" s="3" t="s">
        <v>14</v>
      </c>
      <c r="E1210" s="3" t="s">
        <v>14</v>
      </c>
      <c r="F1210" s="3" t="s">
        <v>188</v>
      </c>
      <c r="G1210" s="3" t="s">
        <v>187</v>
      </c>
      <c r="H1210" s="3" t="s">
        <v>17</v>
      </c>
      <c r="I1210" s="3" t="s">
        <v>18</v>
      </c>
      <c r="J1210" s="3" t="s">
        <v>19</v>
      </c>
      <c r="K1210" s="3" t="s">
        <v>18</v>
      </c>
      <c r="O1210"/>
      <c r="P1210"/>
    </row>
    <row r="1211" spans="1:16" x14ac:dyDescent="0.35">
      <c r="A1211" s="3" t="s">
        <v>2872</v>
      </c>
      <c r="B1211" s="3" t="s">
        <v>2872</v>
      </c>
      <c r="C1211" s="3" t="s">
        <v>2873</v>
      </c>
      <c r="D1211" s="3" t="s">
        <v>14</v>
      </c>
      <c r="E1211" s="3" t="s">
        <v>14</v>
      </c>
      <c r="F1211" s="3" t="s">
        <v>188</v>
      </c>
      <c r="G1211" s="3" t="s">
        <v>187</v>
      </c>
      <c r="H1211" s="3" t="s">
        <v>17</v>
      </c>
      <c r="I1211" s="3" t="s">
        <v>18</v>
      </c>
      <c r="J1211" s="3" t="s">
        <v>19</v>
      </c>
      <c r="K1211" s="3" t="s">
        <v>18</v>
      </c>
      <c r="O1211"/>
      <c r="P1211"/>
    </row>
    <row r="1212" spans="1:16" x14ac:dyDescent="0.35">
      <c r="A1212" s="3" t="s">
        <v>2874</v>
      </c>
      <c r="B1212" s="3" t="s">
        <v>2874</v>
      </c>
      <c r="C1212" s="3" t="s">
        <v>2875</v>
      </c>
      <c r="D1212" s="3" t="s">
        <v>14</v>
      </c>
      <c r="E1212" s="3" t="s">
        <v>14</v>
      </c>
      <c r="F1212" s="3" t="s">
        <v>188</v>
      </c>
      <c r="G1212" s="3" t="s">
        <v>187</v>
      </c>
      <c r="H1212" s="3" t="s">
        <v>17</v>
      </c>
      <c r="I1212" s="3" t="s">
        <v>18</v>
      </c>
      <c r="J1212" s="3" t="s">
        <v>19</v>
      </c>
      <c r="K1212" s="3" t="s">
        <v>18</v>
      </c>
      <c r="O1212"/>
      <c r="P1212"/>
    </row>
    <row r="1213" spans="1:16" x14ac:dyDescent="0.35">
      <c r="A1213" s="3" t="s">
        <v>2876</v>
      </c>
      <c r="B1213" s="3" t="s">
        <v>2876</v>
      </c>
      <c r="C1213" s="3" t="s">
        <v>2877</v>
      </c>
      <c r="D1213" s="3" t="s">
        <v>14</v>
      </c>
      <c r="E1213" s="3" t="s">
        <v>14</v>
      </c>
      <c r="F1213" s="3" t="s">
        <v>188</v>
      </c>
      <c r="G1213" s="3" t="s">
        <v>187</v>
      </c>
      <c r="H1213" s="3" t="s">
        <v>17</v>
      </c>
      <c r="I1213" s="3" t="s">
        <v>18</v>
      </c>
      <c r="J1213" s="3" t="s">
        <v>19</v>
      </c>
      <c r="K1213" s="3" t="s">
        <v>18</v>
      </c>
      <c r="O1213"/>
      <c r="P1213"/>
    </row>
    <row r="1214" spans="1:16" x14ac:dyDescent="0.35">
      <c r="A1214" s="3" t="s">
        <v>2878</v>
      </c>
      <c r="B1214" s="3" t="s">
        <v>2878</v>
      </c>
      <c r="C1214" s="3" t="s">
        <v>2879</v>
      </c>
      <c r="D1214" s="3" t="s">
        <v>14</v>
      </c>
      <c r="E1214" s="3" t="s">
        <v>14</v>
      </c>
      <c r="F1214" s="3" t="s">
        <v>188</v>
      </c>
      <c r="G1214" s="3" t="s">
        <v>187</v>
      </c>
      <c r="H1214" s="3" t="s">
        <v>17</v>
      </c>
      <c r="I1214" s="3" t="s">
        <v>18</v>
      </c>
      <c r="J1214" s="3" t="s">
        <v>19</v>
      </c>
      <c r="K1214" s="3" t="s">
        <v>18</v>
      </c>
      <c r="O1214"/>
      <c r="P1214"/>
    </row>
    <row r="1215" spans="1:16" x14ac:dyDescent="0.35">
      <c r="A1215" s="3" t="s">
        <v>2880</v>
      </c>
      <c r="B1215" s="3" t="s">
        <v>2880</v>
      </c>
      <c r="C1215" s="3" t="s">
        <v>2881</v>
      </c>
      <c r="D1215" s="3" t="s">
        <v>14</v>
      </c>
      <c r="E1215" s="3" t="s">
        <v>14</v>
      </c>
      <c r="F1215" s="3" t="s">
        <v>188</v>
      </c>
      <c r="G1215" s="3" t="s">
        <v>187</v>
      </c>
      <c r="H1215" s="3" t="s">
        <v>17</v>
      </c>
      <c r="I1215" s="3" t="s">
        <v>18</v>
      </c>
      <c r="J1215" s="3" t="s">
        <v>19</v>
      </c>
      <c r="K1215" s="3" t="s">
        <v>18</v>
      </c>
      <c r="O1215"/>
      <c r="P1215"/>
    </row>
    <row r="1216" spans="1:16" x14ac:dyDescent="0.35">
      <c r="A1216" s="3" t="s">
        <v>2882</v>
      </c>
      <c r="B1216" s="3" t="s">
        <v>2882</v>
      </c>
      <c r="C1216" s="3" t="s">
        <v>2883</v>
      </c>
      <c r="D1216" s="3" t="s">
        <v>14</v>
      </c>
      <c r="E1216" s="3" t="s">
        <v>14</v>
      </c>
      <c r="F1216" s="3" t="s">
        <v>188</v>
      </c>
      <c r="G1216" s="3" t="s">
        <v>187</v>
      </c>
      <c r="H1216" s="3" t="s">
        <v>17</v>
      </c>
      <c r="I1216" s="3" t="s">
        <v>18</v>
      </c>
      <c r="J1216" s="3" t="s">
        <v>19</v>
      </c>
      <c r="K1216" s="3" t="s">
        <v>18</v>
      </c>
      <c r="O1216"/>
      <c r="P1216"/>
    </row>
    <row r="1217" spans="1:16" x14ac:dyDescent="0.35">
      <c r="A1217" s="3" t="s">
        <v>2884</v>
      </c>
      <c r="B1217" s="3" t="s">
        <v>2884</v>
      </c>
      <c r="C1217" s="3" t="s">
        <v>2885</v>
      </c>
      <c r="D1217" s="3" t="s">
        <v>14</v>
      </c>
      <c r="E1217" s="3" t="s">
        <v>14</v>
      </c>
      <c r="F1217" s="3" t="s">
        <v>188</v>
      </c>
      <c r="G1217" s="3" t="s">
        <v>187</v>
      </c>
      <c r="H1217" s="3" t="s">
        <v>17</v>
      </c>
      <c r="I1217" s="3" t="s">
        <v>18</v>
      </c>
      <c r="J1217" s="3" t="s">
        <v>19</v>
      </c>
      <c r="K1217" s="3" t="s">
        <v>18</v>
      </c>
      <c r="O1217"/>
      <c r="P1217"/>
    </row>
    <row r="1218" spans="1:16" x14ac:dyDescent="0.35">
      <c r="A1218" s="3" t="s">
        <v>2886</v>
      </c>
      <c r="B1218" s="3" t="s">
        <v>2728</v>
      </c>
      <c r="C1218" s="3" t="s">
        <v>2729</v>
      </c>
      <c r="D1218" s="3" t="s">
        <v>14</v>
      </c>
      <c r="E1218" s="3" t="s">
        <v>14</v>
      </c>
      <c r="F1218" s="3" t="s">
        <v>188</v>
      </c>
      <c r="G1218" s="3" t="s">
        <v>187</v>
      </c>
      <c r="H1218" s="3" t="s">
        <v>17</v>
      </c>
      <c r="I1218" s="3" t="s">
        <v>18</v>
      </c>
      <c r="J1218" s="3" t="s">
        <v>19</v>
      </c>
      <c r="K1218" s="3" t="s">
        <v>18</v>
      </c>
      <c r="O1218"/>
      <c r="P1218"/>
    </row>
    <row r="1219" spans="1:16" x14ac:dyDescent="0.35">
      <c r="A1219" s="3" t="s">
        <v>2887</v>
      </c>
      <c r="B1219" s="3" t="s">
        <v>2887</v>
      </c>
      <c r="C1219" s="3" t="s">
        <v>2888</v>
      </c>
      <c r="D1219" s="3" t="s">
        <v>14</v>
      </c>
      <c r="E1219" s="3" t="s">
        <v>14</v>
      </c>
      <c r="F1219" s="3" t="s">
        <v>188</v>
      </c>
      <c r="G1219" s="3" t="s">
        <v>187</v>
      </c>
      <c r="H1219" s="3" t="s">
        <v>17</v>
      </c>
      <c r="I1219" s="3" t="s">
        <v>18</v>
      </c>
      <c r="J1219" s="3" t="s">
        <v>19</v>
      </c>
      <c r="K1219" s="3" t="s">
        <v>18</v>
      </c>
      <c r="O1219"/>
      <c r="P1219"/>
    </row>
    <row r="1220" spans="1:16" x14ac:dyDescent="0.35">
      <c r="A1220" s="3" t="s">
        <v>2889</v>
      </c>
      <c r="B1220" s="3" t="s">
        <v>2889</v>
      </c>
      <c r="C1220" s="3" t="s">
        <v>2890</v>
      </c>
      <c r="D1220" s="3" t="s">
        <v>14</v>
      </c>
      <c r="E1220" s="3" t="s">
        <v>14</v>
      </c>
      <c r="F1220" s="3" t="s">
        <v>188</v>
      </c>
      <c r="G1220" s="3" t="s">
        <v>187</v>
      </c>
      <c r="H1220" s="3" t="s">
        <v>17</v>
      </c>
      <c r="I1220" s="3" t="s">
        <v>18</v>
      </c>
      <c r="J1220" s="3" t="s">
        <v>19</v>
      </c>
      <c r="K1220" s="3" t="s">
        <v>18</v>
      </c>
      <c r="O1220"/>
      <c r="P1220"/>
    </row>
    <row r="1221" spans="1:16" x14ac:dyDescent="0.35">
      <c r="A1221" s="3" t="s">
        <v>2891</v>
      </c>
      <c r="B1221" s="3" t="s">
        <v>2891</v>
      </c>
      <c r="C1221" s="3" t="s">
        <v>2892</v>
      </c>
      <c r="D1221" s="3" t="s">
        <v>14</v>
      </c>
      <c r="E1221" s="3" t="s">
        <v>14</v>
      </c>
      <c r="F1221" s="3" t="s">
        <v>204</v>
      </c>
      <c r="G1221" s="3" t="s">
        <v>203</v>
      </c>
      <c r="H1221" s="3" t="s">
        <v>200</v>
      </c>
      <c r="I1221" s="3" t="s">
        <v>201</v>
      </c>
      <c r="J1221" s="3" t="s">
        <v>202</v>
      </c>
      <c r="K1221" s="3" t="s">
        <v>201</v>
      </c>
      <c r="O1221"/>
      <c r="P1221"/>
    </row>
    <row r="1222" spans="1:16" x14ac:dyDescent="0.35">
      <c r="A1222" s="3" t="s">
        <v>2893</v>
      </c>
      <c r="B1222" s="3" t="s">
        <v>2893</v>
      </c>
      <c r="C1222" s="3" t="s">
        <v>2894</v>
      </c>
      <c r="D1222" s="3" t="s">
        <v>14</v>
      </c>
      <c r="E1222" s="3" t="s">
        <v>14</v>
      </c>
      <c r="F1222" s="3" t="s">
        <v>204</v>
      </c>
      <c r="G1222" s="3" t="s">
        <v>203</v>
      </c>
      <c r="H1222" s="3" t="s">
        <v>200</v>
      </c>
      <c r="I1222" s="3" t="s">
        <v>201</v>
      </c>
      <c r="J1222" s="3" t="s">
        <v>202</v>
      </c>
      <c r="K1222" s="3" t="s">
        <v>201</v>
      </c>
      <c r="O1222"/>
      <c r="P1222"/>
    </row>
    <row r="1223" spans="1:16" x14ac:dyDescent="0.35">
      <c r="A1223" s="3" t="s">
        <v>2895</v>
      </c>
      <c r="B1223" s="3" t="s">
        <v>2895</v>
      </c>
      <c r="C1223" s="3" t="s">
        <v>2896</v>
      </c>
      <c r="D1223" s="3" t="s">
        <v>14</v>
      </c>
      <c r="E1223" s="3" t="s">
        <v>14</v>
      </c>
      <c r="F1223" s="3" t="s">
        <v>204</v>
      </c>
      <c r="G1223" s="3" t="s">
        <v>203</v>
      </c>
      <c r="H1223" s="3" t="s">
        <v>200</v>
      </c>
      <c r="I1223" s="3" t="s">
        <v>201</v>
      </c>
      <c r="J1223" s="3" t="s">
        <v>202</v>
      </c>
      <c r="K1223" s="3" t="s">
        <v>201</v>
      </c>
      <c r="O1223"/>
      <c r="P1223"/>
    </row>
    <row r="1224" spans="1:16" x14ac:dyDescent="0.35">
      <c r="A1224" s="3" t="s">
        <v>2897</v>
      </c>
      <c r="B1224" s="3" t="s">
        <v>2897</v>
      </c>
      <c r="C1224" s="3" t="s">
        <v>2898</v>
      </c>
      <c r="D1224" s="3" t="s">
        <v>14</v>
      </c>
      <c r="E1224" s="3" t="s">
        <v>14</v>
      </c>
      <c r="F1224" s="3" t="s">
        <v>204</v>
      </c>
      <c r="G1224" s="3" t="s">
        <v>203</v>
      </c>
      <c r="H1224" s="3" t="s">
        <v>200</v>
      </c>
      <c r="I1224" s="3" t="s">
        <v>201</v>
      </c>
      <c r="J1224" s="3" t="s">
        <v>202</v>
      </c>
      <c r="K1224" s="3" t="s">
        <v>201</v>
      </c>
      <c r="O1224"/>
      <c r="P1224"/>
    </row>
    <row r="1225" spans="1:16" x14ac:dyDescent="0.35">
      <c r="A1225" s="3" t="s">
        <v>2899</v>
      </c>
      <c r="B1225" s="3" t="s">
        <v>2899</v>
      </c>
      <c r="C1225" s="3" t="s">
        <v>2900</v>
      </c>
      <c r="D1225" s="3" t="s">
        <v>14</v>
      </c>
      <c r="E1225" s="3" t="s">
        <v>14</v>
      </c>
      <c r="F1225" s="3" t="s">
        <v>204</v>
      </c>
      <c r="G1225" s="3" t="s">
        <v>203</v>
      </c>
      <c r="H1225" s="3" t="s">
        <v>200</v>
      </c>
      <c r="I1225" s="3" t="s">
        <v>201</v>
      </c>
      <c r="J1225" s="3" t="s">
        <v>202</v>
      </c>
      <c r="K1225" s="3" t="s">
        <v>201</v>
      </c>
      <c r="O1225"/>
      <c r="P1225"/>
    </row>
    <row r="1226" spans="1:16" x14ac:dyDescent="0.35">
      <c r="A1226" s="3" t="s">
        <v>2901</v>
      </c>
      <c r="B1226" s="3" t="s">
        <v>2901</v>
      </c>
      <c r="C1226" s="3" t="s">
        <v>2902</v>
      </c>
      <c r="D1226" s="3" t="s">
        <v>14</v>
      </c>
      <c r="E1226" s="3" t="s">
        <v>14</v>
      </c>
      <c r="F1226" s="3" t="s">
        <v>204</v>
      </c>
      <c r="G1226" s="3" t="s">
        <v>203</v>
      </c>
      <c r="H1226" s="3" t="s">
        <v>200</v>
      </c>
      <c r="I1226" s="3" t="s">
        <v>201</v>
      </c>
      <c r="J1226" s="3" t="s">
        <v>202</v>
      </c>
      <c r="K1226" s="3" t="s">
        <v>201</v>
      </c>
      <c r="O1226"/>
      <c r="P1226"/>
    </row>
    <row r="1227" spans="1:16" x14ac:dyDescent="0.35">
      <c r="A1227" s="3" t="s">
        <v>2903</v>
      </c>
      <c r="B1227" s="3" t="s">
        <v>2903</v>
      </c>
      <c r="C1227" s="3" t="s">
        <v>2904</v>
      </c>
      <c r="D1227" s="3" t="s">
        <v>14</v>
      </c>
      <c r="E1227" s="3" t="s">
        <v>14</v>
      </c>
      <c r="F1227" s="3" t="s">
        <v>204</v>
      </c>
      <c r="G1227" s="3" t="s">
        <v>203</v>
      </c>
      <c r="H1227" s="3" t="s">
        <v>200</v>
      </c>
      <c r="I1227" s="3" t="s">
        <v>201</v>
      </c>
      <c r="J1227" s="3" t="s">
        <v>202</v>
      </c>
      <c r="K1227" s="3" t="s">
        <v>201</v>
      </c>
      <c r="O1227"/>
      <c r="P1227"/>
    </row>
    <row r="1228" spans="1:16" x14ac:dyDescent="0.35">
      <c r="A1228" s="3" t="s">
        <v>2905</v>
      </c>
      <c r="B1228" s="3" t="s">
        <v>2905</v>
      </c>
      <c r="C1228" s="3" t="s">
        <v>49</v>
      </c>
      <c r="D1228" s="3" t="s">
        <v>14</v>
      </c>
      <c r="E1228" s="3" t="s">
        <v>14</v>
      </c>
      <c r="F1228" s="3" t="s">
        <v>204</v>
      </c>
      <c r="G1228" s="3" t="s">
        <v>203</v>
      </c>
      <c r="H1228" s="3" t="s">
        <v>200</v>
      </c>
      <c r="I1228" s="3" t="s">
        <v>201</v>
      </c>
      <c r="J1228" s="3" t="s">
        <v>202</v>
      </c>
      <c r="K1228" s="3" t="s">
        <v>201</v>
      </c>
      <c r="O1228"/>
      <c r="P1228"/>
    </row>
    <row r="1229" spans="1:16" x14ac:dyDescent="0.35">
      <c r="A1229" s="3" t="s">
        <v>2906</v>
      </c>
      <c r="B1229" s="3" t="s">
        <v>2906</v>
      </c>
      <c r="C1229" s="3" t="s">
        <v>2907</v>
      </c>
      <c r="D1229" s="3" t="s">
        <v>14</v>
      </c>
      <c r="E1229" s="3" t="s">
        <v>14</v>
      </c>
      <c r="F1229" s="3" t="s">
        <v>204</v>
      </c>
      <c r="G1229" s="3" t="s">
        <v>203</v>
      </c>
      <c r="H1229" s="3" t="s">
        <v>200</v>
      </c>
      <c r="I1229" s="3" t="s">
        <v>201</v>
      </c>
      <c r="J1229" s="3" t="s">
        <v>202</v>
      </c>
      <c r="K1229" s="3" t="s">
        <v>201</v>
      </c>
      <c r="O1229"/>
      <c r="P1229"/>
    </row>
    <row r="1230" spans="1:16" x14ac:dyDescent="0.35">
      <c r="A1230" s="3" t="s">
        <v>2908</v>
      </c>
      <c r="B1230" s="3" t="s">
        <v>2908</v>
      </c>
      <c r="C1230" s="3" t="s">
        <v>2909</v>
      </c>
      <c r="D1230" s="3" t="s">
        <v>14</v>
      </c>
      <c r="E1230" s="3" t="s">
        <v>14</v>
      </c>
      <c r="F1230" s="3" t="s">
        <v>204</v>
      </c>
      <c r="G1230" s="3" t="s">
        <v>203</v>
      </c>
      <c r="H1230" s="3" t="s">
        <v>200</v>
      </c>
      <c r="I1230" s="3" t="s">
        <v>201</v>
      </c>
      <c r="J1230" s="3" t="s">
        <v>202</v>
      </c>
      <c r="K1230" s="3" t="s">
        <v>201</v>
      </c>
      <c r="O1230"/>
      <c r="P1230"/>
    </row>
    <row r="1231" spans="1:16" x14ac:dyDescent="0.35">
      <c r="A1231" s="3" t="s">
        <v>2910</v>
      </c>
      <c r="B1231" s="3" t="s">
        <v>2910</v>
      </c>
      <c r="C1231" s="3" t="s">
        <v>2911</v>
      </c>
      <c r="D1231" s="3" t="s">
        <v>14</v>
      </c>
      <c r="E1231" s="3" t="s">
        <v>14</v>
      </c>
      <c r="F1231" s="3" t="s">
        <v>204</v>
      </c>
      <c r="G1231" s="3" t="s">
        <v>203</v>
      </c>
      <c r="H1231" s="3" t="s">
        <v>200</v>
      </c>
      <c r="I1231" s="3" t="s">
        <v>201</v>
      </c>
      <c r="J1231" s="3" t="s">
        <v>202</v>
      </c>
      <c r="K1231" s="3" t="s">
        <v>201</v>
      </c>
      <c r="O1231"/>
      <c r="P1231"/>
    </row>
    <row r="1232" spans="1:16" x14ac:dyDescent="0.35">
      <c r="A1232" s="3" t="s">
        <v>2912</v>
      </c>
      <c r="B1232" s="3" t="s">
        <v>2912</v>
      </c>
      <c r="C1232" s="3" t="s">
        <v>2913</v>
      </c>
      <c r="D1232" s="3" t="s">
        <v>14</v>
      </c>
      <c r="E1232" s="3" t="s">
        <v>14</v>
      </c>
      <c r="F1232" s="3" t="s">
        <v>204</v>
      </c>
      <c r="G1232" s="3" t="s">
        <v>203</v>
      </c>
      <c r="H1232" s="3" t="s">
        <v>200</v>
      </c>
      <c r="I1232" s="3" t="s">
        <v>201</v>
      </c>
      <c r="J1232" s="3" t="s">
        <v>202</v>
      </c>
      <c r="K1232" s="3" t="s">
        <v>201</v>
      </c>
      <c r="O1232"/>
      <c r="P1232"/>
    </row>
    <row r="1233" spans="1:16" x14ac:dyDescent="0.35">
      <c r="A1233" s="3" t="s">
        <v>2914</v>
      </c>
      <c r="B1233" s="3" t="s">
        <v>2914</v>
      </c>
      <c r="C1233" s="3" t="s">
        <v>2915</v>
      </c>
      <c r="D1233" s="3" t="s">
        <v>14</v>
      </c>
      <c r="E1233" s="3" t="s">
        <v>14</v>
      </c>
      <c r="F1233" s="3" t="s">
        <v>204</v>
      </c>
      <c r="G1233" s="3" t="s">
        <v>203</v>
      </c>
      <c r="H1233" s="3" t="s">
        <v>200</v>
      </c>
      <c r="I1233" s="3" t="s">
        <v>201</v>
      </c>
      <c r="J1233" s="3" t="s">
        <v>202</v>
      </c>
      <c r="K1233" s="3" t="s">
        <v>201</v>
      </c>
      <c r="O1233"/>
      <c r="P1233"/>
    </row>
    <row r="1234" spans="1:16" x14ac:dyDescent="0.35">
      <c r="A1234" s="3" t="s">
        <v>2916</v>
      </c>
      <c r="B1234" s="3" t="s">
        <v>2916</v>
      </c>
      <c r="C1234" s="3" t="s">
        <v>2917</v>
      </c>
      <c r="D1234" s="3" t="s">
        <v>14</v>
      </c>
      <c r="E1234" s="3" t="s">
        <v>14</v>
      </c>
      <c r="F1234" s="3" t="s">
        <v>204</v>
      </c>
      <c r="G1234" s="3" t="s">
        <v>203</v>
      </c>
      <c r="H1234" s="3" t="s">
        <v>200</v>
      </c>
      <c r="I1234" s="3" t="s">
        <v>201</v>
      </c>
      <c r="J1234" s="3" t="s">
        <v>202</v>
      </c>
      <c r="K1234" s="3" t="s">
        <v>201</v>
      </c>
      <c r="O1234"/>
      <c r="P1234"/>
    </row>
    <row r="1235" spans="1:16" x14ac:dyDescent="0.35">
      <c r="A1235" s="3" t="s">
        <v>2918</v>
      </c>
      <c r="B1235" s="3" t="s">
        <v>2918</v>
      </c>
      <c r="C1235" s="3" t="s">
        <v>2919</v>
      </c>
      <c r="D1235" s="3" t="s">
        <v>14</v>
      </c>
      <c r="E1235" s="3" t="s">
        <v>14</v>
      </c>
      <c r="F1235" s="3" t="s">
        <v>204</v>
      </c>
      <c r="G1235" s="3" t="s">
        <v>203</v>
      </c>
      <c r="H1235" s="3" t="s">
        <v>200</v>
      </c>
      <c r="I1235" s="3" t="s">
        <v>201</v>
      </c>
      <c r="J1235" s="3" t="s">
        <v>202</v>
      </c>
      <c r="K1235" s="3" t="s">
        <v>201</v>
      </c>
      <c r="O1235"/>
      <c r="P1235"/>
    </row>
    <row r="1236" spans="1:16" x14ac:dyDescent="0.35">
      <c r="A1236" s="3" t="s">
        <v>2920</v>
      </c>
      <c r="B1236" s="3" t="s">
        <v>2920</v>
      </c>
      <c r="C1236" s="3" t="s">
        <v>2921</v>
      </c>
      <c r="D1236" s="3" t="s">
        <v>14</v>
      </c>
      <c r="E1236" s="3" t="s">
        <v>14</v>
      </c>
      <c r="F1236" s="3" t="s">
        <v>204</v>
      </c>
      <c r="G1236" s="3" t="s">
        <v>203</v>
      </c>
      <c r="H1236" s="3" t="s">
        <v>200</v>
      </c>
      <c r="I1236" s="3" t="s">
        <v>201</v>
      </c>
      <c r="J1236" s="3" t="s">
        <v>202</v>
      </c>
      <c r="K1236" s="3" t="s">
        <v>201</v>
      </c>
      <c r="O1236"/>
      <c r="P1236"/>
    </row>
    <row r="1237" spans="1:16" x14ac:dyDescent="0.35">
      <c r="A1237" s="3" t="s">
        <v>2922</v>
      </c>
      <c r="B1237" s="3" t="s">
        <v>2922</v>
      </c>
      <c r="C1237" s="3" t="s">
        <v>2923</v>
      </c>
      <c r="D1237" s="3" t="s">
        <v>14</v>
      </c>
      <c r="E1237" s="3" t="s">
        <v>14</v>
      </c>
      <c r="F1237" s="3" t="s">
        <v>204</v>
      </c>
      <c r="G1237" s="3" t="s">
        <v>203</v>
      </c>
      <c r="H1237" s="3" t="s">
        <v>200</v>
      </c>
      <c r="I1237" s="3" t="s">
        <v>201</v>
      </c>
      <c r="J1237" s="3" t="s">
        <v>202</v>
      </c>
      <c r="K1237" s="3" t="s">
        <v>201</v>
      </c>
      <c r="O1237"/>
      <c r="P1237"/>
    </row>
    <row r="1238" spans="1:16" x14ac:dyDescent="0.35">
      <c r="A1238" s="3" t="s">
        <v>2924</v>
      </c>
      <c r="B1238" s="3" t="s">
        <v>2924</v>
      </c>
      <c r="C1238" s="3" t="s">
        <v>2925</v>
      </c>
      <c r="D1238" s="3" t="s">
        <v>14</v>
      </c>
      <c r="E1238" s="3" t="s">
        <v>14</v>
      </c>
      <c r="F1238" s="3" t="s">
        <v>204</v>
      </c>
      <c r="G1238" s="3" t="s">
        <v>203</v>
      </c>
      <c r="H1238" s="3" t="s">
        <v>200</v>
      </c>
      <c r="I1238" s="3" t="s">
        <v>201</v>
      </c>
      <c r="J1238" s="3" t="s">
        <v>202</v>
      </c>
      <c r="K1238" s="3" t="s">
        <v>201</v>
      </c>
      <c r="O1238"/>
      <c r="P1238"/>
    </row>
    <row r="1239" spans="1:16" x14ac:dyDescent="0.35">
      <c r="A1239" s="3" t="s">
        <v>2926</v>
      </c>
      <c r="B1239" s="3" t="s">
        <v>2926</v>
      </c>
      <c r="C1239" s="3" t="s">
        <v>2927</v>
      </c>
      <c r="D1239" s="3" t="s">
        <v>14</v>
      </c>
      <c r="E1239" s="3" t="s">
        <v>14</v>
      </c>
      <c r="F1239" s="3" t="s">
        <v>204</v>
      </c>
      <c r="G1239" s="3" t="s">
        <v>203</v>
      </c>
      <c r="H1239" s="3" t="s">
        <v>200</v>
      </c>
      <c r="I1239" s="3" t="s">
        <v>201</v>
      </c>
      <c r="J1239" s="3" t="s">
        <v>202</v>
      </c>
      <c r="K1239" s="3" t="s">
        <v>201</v>
      </c>
      <c r="O1239"/>
      <c r="P1239"/>
    </row>
    <row r="1240" spans="1:16" x14ac:dyDescent="0.35">
      <c r="A1240" s="3" t="s">
        <v>2928</v>
      </c>
      <c r="B1240" s="3" t="s">
        <v>2928</v>
      </c>
      <c r="C1240" s="3" t="s">
        <v>2929</v>
      </c>
      <c r="D1240" s="3" t="s">
        <v>14</v>
      </c>
      <c r="E1240" s="3" t="s">
        <v>14</v>
      </c>
      <c r="F1240" s="3" t="s">
        <v>204</v>
      </c>
      <c r="G1240" s="3" t="s">
        <v>203</v>
      </c>
      <c r="H1240" s="3" t="s">
        <v>200</v>
      </c>
      <c r="I1240" s="3" t="s">
        <v>201</v>
      </c>
      <c r="J1240" s="3" t="s">
        <v>202</v>
      </c>
      <c r="K1240" s="3" t="s">
        <v>201</v>
      </c>
      <c r="O1240"/>
      <c r="P1240"/>
    </row>
    <row r="1241" spans="1:16" x14ac:dyDescent="0.35">
      <c r="A1241" s="3" t="s">
        <v>2930</v>
      </c>
      <c r="B1241" s="3" t="s">
        <v>2930</v>
      </c>
      <c r="C1241" s="3" t="s">
        <v>2931</v>
      </c>
      <c r="D1241" s="3" t="s">
        <v>14</v>
      </c>
      <c r="E1241" s="3" t="s">
        <v>14</v>
      </c>
      <c r="F1241" s="3" t="s">
        <v>204</v>
      </c>
      <c r="G1241" s="3" t="s">
        <v>203</v>
      </c>
      <c r="H1241" s="3" t="s">
        <v>200</v>
      </c>
      <c r="I1241" s="3" t="s">
        <v>201</v>
      </c>
      <c r="J1241" s="3" t="s">
        <v>202</v>
      </c>
      <c r="K1241" s="3" t="s">
        <v>201</v>
      </c>
      <c r="O1241"/>
      <c r="P1241"/>
    </row>
    <row r="1242" spans="1:16" x14ac:dyDescent="0.35">
      <c r="A1242" s="3" t="s">
        <v>2932</v>
      </c>
      <c r="B1242" s="3" t="s">
        <v>2932</v>
      </c>
      <c r="C1242" s="3" t="s">
        <v>2933</v>
      </c>
      <c r="D1242" s="3" t="s">
        <v>14</v>
      </c>
      <c r="E1242" s="3" t="s">
        <v>14</v>
      </c>
      <c r="F1242" s="3" t="s">
        <v>204</v>
      </c>
      <c r="G1242" s="3" t="s">
        <v>203</v>
      </c>
      <c r="H1242" s="3" t="s">
        <v>200</v>
      </c>
      <c r="I1242" s="3" t="s">
        <v>201</v>
      </c>
      <c r="J1242" s="3" t="s">
        <v>202</v>
      </c>
      <c r="K1242" s="3" t="s">
        <v>201</v>
      </c>
      <c r="O1242"/>
      <c r="P1242"/>
    </row>
    <row r="1243" spans="1:16" x14ac:dyDescent="0.35">
      <c r="A1243" s="3" t="s">
        <v>2934</v>
      </c>
      <c r="B1243" s="3" t="s">
        <v>2934</v>
      </c>
      <c r="C1243" s="3" t="s">
        <v>2935</v>
      </c>
      <c r="D1243" s="3" t="s">
        <v>14</v>
      </c>
      <c r="E1243" s="3" t="s">
        <v>14</v>
      </c>
      <c r="F1243" s="3" t="s">
        <v>204</v>
      </c>
      <c r="G1243" s="3" t="s">
        <v>203</v>
      </c>
      <c r="H1243" s="3" t="s">
        <v>200</v>
      </c>
      <c r="I1243" s="3" t="s">
        <v>201</v>
      </c>
      <c r="J1243" s="3" t="s">
        <v>202</v>
      </c>
      <c r="K1243" s="3" t="s">
        <v>201</v>
      </c>
      <c r="O1243"/>
      <c r="P1243"/>
    </row>
    <row r="1244" spans="1:16" x14ac:dyDescent="0.35">
      <c r="A1244" s="3" t="s">
        <v>2936</v>
      </c>
      <c r="B1244" s="3" t="s">
        <v>2936</v>
      </c>
      <c r="C1244" s="3" t="s">
        <v>2937</v>
      </c>
      <c r="D1244" s="3" t="s">
        <v>14</v>
      </c>
      <c r="E1244" s="3" t="s">
        <v>14</v>
      </c>
      <c r="F1244" s="3" t="s">
        <v>204</v>
      </c>
      <c r="G1244" s="3" t="s">
        <v>203</v>
      </c>
      <c r="H1244" s="3" t="s">
        <v>200</v>
      </c>
      <c r="I1244" s="3" t="s">
        <v>201</v>
      </c>
      <c r="J1244" s="3" t="s">
        <v>202</v>
      </c>
      <c r="K1244" s="3" t="s">
        <v>201</v>
      </c>
      <c r="O1244"/>
      <c r="P1244"/>
    </row>
    <row r="1245" spans="1:16" x14ac:dyDescent="0.35">
      <c r="A1245" s="3" t="s">
        <v>2938</v>
      </c>
      <c r="B1245" s="3" t="s">
        <v>2938</v>
      </c>
      <c r="C1245" s="3" t="s">
        <v>2939</v>
      </c>
      <c r="D1245" s="3" t="s">
        <v>14</v>
      </c>
      <c r="E1245" s="3" t="s">
        <v>14</v>
      </c>
      <c r="F1245" s="3" t="s">
        <v>204</v>
      </c>
      <c r="G1245" s="3" t="s">
        <v>203</v>
      </c>
      <c r="H1245" s="3" t="s">
        <v>200</v>
      </c>
      <c r="I1245" s="3" t="s">
        <v>201</v>
      </c>
      <c r="J1245" s="3" t="s">
        <v>202</v>
      </c>
      <c r="K1245" s="3" t="s">
        <v>201</v>
      </c>
      <c r="O1245"/>
      <c r="P1245"/>
    </row>
    <row r="1246" spans="1:16" x14ac:dyDescent="0.35">
      <c r="A1246" s="3" t="s">
        <v>2940</v>
      </c>
      <c r="B1246" s="3" t="s">
        <v>2940</v>
      </c>
      <c r="C1246" s="3" t="s">
        <v>1774</v>
      </c>
      <c r="D1246" s="3" t="s">
        <v>14</v>
      </c>
      <c r="E1246" s="3" t="s">
        <v>14</v>
      </c>
      <c r="F1246" s="3" t="s">
        <v>204</v>
      </c>
      <c r="G1246" s="3" t="s">
        <v>203</v>
      </c>
      <c r="H1246" s="3" t="s">
        <v>200</v>
      </c>
      <c r="I1246" s="3" t="s">
        <v>201</v>
      </c>
      <c r="J1246" s="3" t="s">
        <v>202</v>
      </c>
      <c r="K1246" s="3" t="s">
        <v>201</v>
      </c>
      <c r="O1246"/>
      <c r="P1246"/>
    </row>
    <row r="1247" spans="1:16" x14ac:dyDescent="0.35">
      <c r="A1247" s="3" t="s">
        <v>2941</v>
      </c>
      <c r="B1247" s="3" t="s">
        <v>2941</v>
      </c>
      <c r="C1247" s="3" t="s">
        <v>2942</v>
      </c>
      <c r="D1247" s="3" t="s">
        <v>14</v>
      </c>
      <c r="E1247" s="3" t="s">
        <v>14</v>
      </c>
      <c r="F1247" s="3" t="s">
        <v>204</v>
      </c>
      <c r="G1247" s="3" t="s">
        <v>203</v>
      </c>
      <c r="H1247" s="3" t="s">
        <v>200</v>
      </c>
      <c r="I1247" s="3" t="s">
        <v>201</v>
      </c>
      <c r="J1247" s="3" t="s">
        <v>202</v>
      </c>
      <c r="K1247" s="3" t="s">
        <v>201</v>
      </c>
      <c r="O1247"/>
      <c r="P1247"/>
    </row>
    <row r="1248" spans="1:16" x14ac:dyDescent="0.35">
      <c r="A1248" s="3" t="s">
        <v>2943</v>
      </c>
      <c r="B1248" s="3" t="s">
        <v>2943</v>
      </c>
      <c r="C1248" s="3" t="s">
        <v>2944</v>
      </c>
      <c r="D1248" s="3" t="s">
        <v>14</v>
      </c>
      <c r="E1248" s="3" t="s">
        <v>14</v>
      </c>
      <c r="F1248" s="3" t="s">
        <v>204</v>
      </c>
      <c r="G1248" s="3" t="s">
        <v>203</v>
      </c>
      <c r="H1248" s="3" t="s">
        <v>200</v>
      </c>
      <c r="I1248" s="3" t="s">
        <v>201</v>
      </c>
      <c r="J1248" s="3" t="s">
        <v>202</v>
      </c>
      <c r="K1248" s="3" t="s">
        <v>201</v>
      </c>
      <c r="O1248"/>
      <c r="P1248"/>
    </row>
    <row r="1249" spans="1:16" x14ac:dyDescent="0.35">
      <c r="A1249" s="3" t="s">
        <v>2945</v>
      </c>
      <c r="B1249" s="3" t="s">
        <v>2945</v>
      </c>
      <c r="C1249" s="3" t="s">
        <v>2946</v>
      </c>
      <c r="D1249" s="3" t="s">
        <v>14</v>
      </c>
      <c r="E1249" s="3" t="s">
        <v>14</v>
      </c>
      <c r="F1249" s="3" t="s">
        <v>204</v>
      </c>
      <c r="G1249" s="3" t="s">
        <v>203</v>
      </c>
      <c r="H1249" s="3" t="s">
        <v>200</v>
      </c>
      <c r="I1249" s="3" t="s">
        <v>201</v>
      </c>
      <c r="J1249" s="3" t="s">
        <v>202</v>
      </c>
      <c r="K1249" s="3" t="s">
        <v>201</v>
      </c>
      <c r="O1249"/>
      <c r="P1249"/>
    </row>
    <row r="1250" spans="1:16" x14ac:dyDescent="0.35">
      <c r="A1250" s="3" t="s">
        <v>2947</v>
      </c>
      <c r="B1250" s="3" t="s">
        <v>2948</v>
      </c>
      <c r="C1250" s="3" t="s">
        <v>2949</v>
      </c>
      <c r="D1250" s="3" t="s">
        <v>14</v>
      </c>
      <c r="E1250" s="3" t="s">
        <v>14</v>
      </c>
      <c r="F1250" s="3" t="s">
        <v>204</v>
      </c>
      <c r="G1250" s="3" t="s">
        <v>203</v>
      </c>
      <c r="H1250" s="3" t="s">
        <v>200</v>
      </c>
      <c r="I1250" s="3" t="s">
        <v>201</v>
      </c>
      <c r="J1250" s="3" t="s">
        <v>202</v>
      </c>
      <c r="K1250" s="3" t="s">
        <v>201</v>
      </c>
      <c r="O1250"/>
      <c r="P1250"/>
    </row>
    <row r="1251" spans="1:16" x14ac:dyDescent="0.35">
      <c r="A1251" s="3" t="s">
        <v>2950</v>
      </c>
      <c r="B1251" s="3" t="s">
        <v>2950</v>
      </c>
      <c r="C1251" s="3" t="s">
        <v>2951</v>
      </c>
      <c r="D1251" s="3" t="s">
        <v>14</v>
      </c>
      <c r="E1251" s="3" t="s">
        <v>14</v>
      </c>
      <c r="F1251" s="3" t="s">
        <v>204</v>
      </c>
      <c r="G1251" s="3" t="s">
        <v>203</v>
      </c>
      <c r="H1251" s="3" t="s">
        <v>200</v>
      </c>
      <c r="I1251" s="3" t="s">
        <v>201</v>
      </c>
      <c r="J1251" s="3" t="s">
        <v>202</v>
      </c>
      <c r="K1251" s="3" t="s">
        <v>201</v>
      </c>
      <c r="O1251"/>
      <c r="P1251"/>
    </row>
    <row r="1252" spans="1:16" x14ac:dyDescent="0.35">
      <c r="A1252" s="3" t="s">
        <v>2952</v>
      </c>
      <c r="B1252" s="3" t="s">
        <v>2952</v>
      </c>
      <c r="C1252" s="3" t="s">
        <v>2953</v>
      </c>
      <c r="D1252" s="3" t="s">
        <v>14</v>
      </c>
      <c r="E1252" s="3" t="s">
        <v>14</v>
      </c>
      <c r="F1252" s="3" t="s">
        <v>204</v>
      </c>
      <c r="G1252" s="3" t="s">
        <v>203</v>
      </c>
      <c r="H1252" s="3" t="s">
        <v>200</v>
      </c>
      <c r="I1252" s="3" t="s">
        <v>201</v>
      </c>
      <c r="J1252" s="3" t="s">
        <v>202</v>
      </c>
      <c r="K1252" s="3" t="s">
        <v>201</v>
      </c>
      <c r="O1252"/>
      <c r="P1252"/>
    </row>
    <row r="1253" spans="1:16" x14ac:dyDescent="0.35">
      <c r="A1253" s="3" t="s">
        <v>2954</v>
      </c>
      <c r="B1253" s="3" t="s">
        <v>2954</v>
      </c>
      <c r="C1253" s="3" t="s">
        <v>2955</v>
      </c>
      <c r="D1253" s="3" t="s">
        <v>14</v>
      </c>
      <c r="E1253" s="3" t="s">
        <v>14</v>
      </c>
      <c r="F1253" s="3" t="s">
        <v>204</v>
      </c>
      <c r="G1253" s="3" t="s">
        <v>203</v>
      </c>
      <c r="H1253" s="3" t="s">
        <v>200</v>
      </c>
      <c r="I1253" s="3" t="s">
        <v>201</v>
      </c>
      <c r="J1253" s="3" t="s">
        <v>202</v>
      </c>
      <c r="K1253" s="3" t="s">
        <v>201</v>
      </c>
      <c r="O1253"/>
      <c r="P1253"/>
    </row>
    <row r="1254" spans="1:16" x14ac:dyDescent="0.35">
      <c r="A1254" s="3" t="s">
        <v>2956</v>
      </c>
      <c r="B1254" s="3" t="s">
        <v>2956</v>
      </c>
      <c r="C1254" s="3" t="s">
        <v>2957</v>
      </c>
      <c r="D1254" s="3" t="s">
        <v>14</v>
      </c>
      <c r="E1254" s="3" t="s">
        <v>14</v>
      </c>
      <c r="F1254" s="3" t="s">
        <v>204</v>
      </c>
      <c r="G1254" s="3" t="s">
        <v>203</v>
      </c>
      <c r="H1254" s="3" t="s">
        <v>200</v>
      </c>
      <c r="I1254" s="3" t="s">
        <v>201</v>
      </c>
      <c r="J1254" s="3" t="s">
        <v>202</v>
      </c>
      <c r="K1254" s="3" t="s">
        <v>201</v>
      </c>
      <c r="O1254"/>
      <c r="P1254"/>
    </row>
    <row r="1255" spans="1:16" x14ac:dyDescent="0.35">
      <c r="A1255" s="3" t="s">
        <v>2958</v>
      </c>
      <c r="B1255" s="3" t="s">
        <v>2958</v>
      </c>
      <c r="C1255" s="3" t="s">
        <v>2959</v>
      </c>
      <c r="D1255" s="3" t="s">
        <v>14</v>
      </c>
      <c r="E1255" s="3" t="s">
        <v>14</v>
      </c>
      <c r="F1255" s="3" t="s">
        <v>204</v>
      </c>
      <c r="G1255" s="3" t="s">
        <v>203</v>
      </c>
      <c r="H1255" s="3" t="s">
        <v>200</v>
      </c>
      <c r="I1255" s="3" t="s">
        <v>201</v>
      </c>
      <c r="J1255" s="3" t="s">
        <v>202</v>
      </c>
      <c r="K1255" s="3" t="s">
        <v>201</v>
      </c>
      <c r="O1255"/>
      <c r="P1255"/>
    </row>
    <row r="1256" spans="1:16" x14ac:dyDescent="0.35">
      <c r="A1256" s="3" t="s">
        <v>2960</v>
      </c>
      <c r="B1256" s="3" t="s">
        <v>2960</v>
      </c>
      <c r="C1256" s="3" t="s">
        <v>2961</v>
      </c>
      <c r="D1256" s="3" t="s">
        <v>14</v>
      </c>
      <c r="E1256" s="3" t="s">
        <v>14</v>
      </c>
      <c r="F1256" s="3" t="s">
        <v>204</v>
      </c>
      <c r="G1256" s="3" t="s">
        <v>203</v>
      </c>
      <c r="H1256" s="3" t="s">
        <v>200</v>
      </c>
      <c r="I1256" s="3" t="s">
        <v>201</v>
      </c>
      <c r="J1256" s="3" t="s">
        <v>202</v>
      </c>
      <c r="K1256" s="3" t="s">
        <v>201</v>
      </c>
      <c r="O1256"/>
      <c r="P1256"/>
    </row>
    <row r="1257" spans="1:16" x14ac:dyDescent="0.35">
      <c r="A1257" s="3" t="s">
        <v>2962</v>
      </c>
      <c r="B1257" s="3" t="s">
        <v>2962</v>
      </c>
      <c r="C1257" s="3" t="s">
        <v>2963</v>
      </c>
      <c r="D1257" s="3" t="s">
        <v>14</v>
      </c>
      <c r="E1257" s="3" t="s">
        <v>14</v>
      </c>
      <c r="F1257" s="3" t="s">
        <v>204</v>
      </c>
      <c r="G1257" s="3" t="s">
        <v>203</v>
      </c>
      <c r="H1257" s="3" t="s">
        <v>200</v>
      </c>
      <c r="I1257" s="3" t="s">
        <v>201</v>
      </c>
      <c r="J1257" s="3" t="s">
        <v>202</v>
      </c>
      <c r="K1257" s="3" t="s">
        <v>201</v>
      </c>
      <c r="O1257"/>
      <c r="P1257"/>
    </row>
    <row r="1258" spans="1:16" x14ac:dyDescent="0.35">
      <c r="A1258" s="3" t="s">
        <v>2964</v>
      </c>
      <c r="B1258" s="3" t="s">
        <v>2964</v>
      </c>
      <c r="C1258" s="3" t="s">
        <v>2965</v>
      </c>
      <c r="D1258" s="3" t="s">
        <v>14</v>
      </c>
      <c r="E1258" s="3" t="s">
        <v>14</v>
      </c>
      <c r="F1258" s="3" t="s">
        <v>204</v>
      </c>
      <c r="G1258" s="3" t="s">
        <v>203</v>
      </c>
      <c r="H1258" s="3" t="s">
        <v>200</v>
      </c>
      <c r="I1258" s="3" t="s">
        <v>201</v>
      </c>
      <c r="J1258" s="3" t="s">
        <v>202</v>
      </c>
      <c r="K1258" s="3" t="s">
        <v>201</v>
      </c>
      <c r="O1258"/>
      <c r="P1258"/>
    </row>
    <row r="1259" spans="1:16" x14ac:dyDescent="0.35">
      <c r="A1259" s="3" t="s">
        <v>2966</v>
      </c>
      <c r="B1259" s="3" t="s">
        <v>2966</v>
      </c>
      <c r="C1259" s="3" t="s">
        <v>2967</v>
      </c>
      <c r="D1259" s="3" t="s">
        <v>14</v>
      </c>
      <c r="E1259" s="3" t="s">
        <v>14</v>
      </c>
      <c r="F1259" s="3" t="s">
        <v>204</v>
      </c>
      <c r="G1259" s="3" t="s">
        <v>203</v>
      </c>
      <c r="H1259" s="3" t="s">
        <v>200</v>
      </c>
      <c r="I1259" s="3" t="s">
        <v>201</v>
      </c>
      <c r="J1259" s="3" t="s">
        <v>202</v>
      </c>
      <c r="K1259" s="3" t="s">
        <v>201</v>
      </c>
      <c r="O1259"/>
      <c r="P1259"/>
    </row>
    <row r="1260" spans="1:16" x14ac:dyDescent="0.35">
      <c r="A1260" s="3" t="s">
        <v>2968</v>
      </c>
      <c r="B1260" s="3" t="s">
        <v>2968</v>
      </c>
      <c r="C1260" s="3" t="s">
        <v>2969</v>
      </c>
      <c r="D1260" s="3" t="s">
        <v>14</v>
      </c>
      <c r="E1260" s="3" t="s">
        <v>14</v>
      </c>
      <c r="F1260" s="3" t="s">
        <v>204</v>
      </c>
      <c r="G1260" s="3" t="s">
        <v>203</v>
      </c>
      <c r="H1260" s="3" t="s">
        <v>200</v>
      </c>
      <c r="I1260" s="3" t="s">
        <v>201</v>
      </c>
      <c r="J1260" s="3" t="s">
        <v>202</v>
      </c>
      <c r="K1260" s="3" t="s">
        <v>201</v>
      </c>
      <c r="O1260"/>
      <c r="P1260"/>
    </row>
    <row r="1261" spans="1:16" x14ac:dyDescent="0.35">
      <c r="A1261" s="3" t="s">
        <v>2970</v>
      </c>
      <c r="B1261" s="3" t="s">
        <v>2970</v>
      </c>
      <c r="C1261" s="3" t="s">
        <v>2971</v>
      </c>
      <c r="D1261" s="3" t="s">
        <v>14</v>
      </c>
      <c r="E1261" s="3" t="s">
        <v>14</v>
      </c>
      <c r="F1261" s="3" t="s">
        <v>204</v>
      </c>
      <c r="G1261" s="3" t="s">
        <v>203</v>
      </c>
      <c r="H1261" s="3" t="s">
        <v>200</v>
      </c>
      <c r="I1261" s="3" t="s">
        <v>201</v>
      </c>
      <c r="J1261" s="3" t="s">
        <v>202</v>
      </c>
      <c r="K1261" s="3" t="s">
        <v>201</v>
      </c>
      <c r="O1261"/>
      <c r="P1261"/>
    </row>
    <row r="1262" spans="1:16" x14ac:dyDescent="0.35">
      <c r="A1262" s="3" t="s">
        <v>2948</v>
      </c>
      <c r="B1262" s="3" t="s">
        <v>2948</v>
      </c>
      <c r="C1262" s="3" t="s">
        <v>2949</v>
      </c>
      <c r="D1262" s="3" t="s">
        <v>14</v>
      </c>
      <c r="E1262" s="3" t="s">
        <v>14</v>
      </c>
      <c r="F1262" s="3" t="s">
        <v>204</v>
      </c>
      <c r="G1262" s="3" t="s">
        <v>203</v>
      </c>
      <c r="H1262" s="3" t="s">
        <v>200</v>
      </c>
      <c r="I1262" s="3" t="s">
        <v>201</v>
      </c>
      <c r="J1262" s="3" t="s">
        <v>202</v>
      </c>
      <c r="K1262" s="3" t="s">
        <v>201</v>
      </c>
      <c r="O1262"/>
      <c r="P1262"/>
    </row>
    <row r="1263" spans="1:16" x14ac:dyDescent="0.35">
      <c r="A1263" s="3" t="s">
        <v>2972</v>
      </c>
      <c r="B1263" s="3" t="s">
        <v>2972</v>
      </c>
      <c r="C1263" s="3" t="s">
        <v>2973</v>
      </c>
      <c r="D1263" s="3" t="s">
        <v>14</v>
      </c>
      <c r="E1263" s="3" t="s">
        <v>14</v>
      </c>
      <c r="F1263" s="3" t="s">
        <v>204</v>
      </c>
      <c r="G1263" s="3" t="s">
        <v>203</v>
      </c>
      <c r="H1263" s="3" t="s">
        <v>200</v>
      </c>
      <c r="I1263" s="3" t="s">
        <v>201</v>
      </c>
      <c r="J1263" s="3" t="s">
        <v>202</v>
      </c>
      <c r="K1263" s="3" t="s">
        <v>201</v>
      </c>
      <c r="O1263"/>
      <c r="P1263"/>
    </row>
    <row r="1264" spans="1:16" x14ac:dyDescent="0.35">
      <c r="A1264" s="3" t="s">
        <v>2974</v>
      </c>
      <c r="B1264" s="3" t="s">
        <v>2974</v>
      </c>
      <c r="C1264" s="3" t="s">
        <v>2975</v>
      </c>
      <c r="D1264" s="3" t="s">
        <v>14</v>
      </c>
      <c r="E1264" s="3" t="s">
        <v>14</v>
      </c>
      <c r="F1264" s="3" t="s">
        <v>204</v>
      </c>
      <c r="G1264" s="3" t="s">
        <v>203</v>
      </c>
      <c r="H1264" s="3" t="s">
        <v>200</v>
      </c>
      <c r="I1264" s="3" t="s">
        <v>201</v>
      </c>
      <c r="J1264" s="3" t="s">
        <v>202</v>
      </c>
      <c r="K1264" s="3" t="s">
        <v>201</v>
      </c>
      <c r="O1264"/>
      <c r="P1264"/>
    </row>
    <row r="1265" spans="1:16" x14ac:dyDescent="0.35">
      <c r="A1265" s="3" t="s">
        <v>2976</v>
      </c>
      <c r="B1265" s="3" t="s">
        <v>2976</v>
      </c>
      <c r="C1265" s="3" t="s">
        <v>2977</v>
      </c>
      <c r="D1265" s="3" t="s">
        <v>14</v>
      </c>
      <c r="E1265" s="3" t="s">
        <v>14</v>
      </c>
      <c r="F1265" s="3" t="s">
        <v>204</v>
      </c>
      <c r="G1265" s="3" t="s">
        <v>203</v>
      </c>
      <c r="H1265" s="3" t="s">
        <v>200</v>
      </c>
      <c r="I1265" s="3" t="s">
        <v>201</v>
      </c>
      <c r="J1265" s="3" t="s">
        <v>202</v>
      </c>
      <c r="K1265" s="3" t="s">
        <v>201</v>
      </c>
      <c r="O1265"/>
      <c r="P1265"/>
    </row>
    <row r="1266" spans="1:16" x14ac:dyDescent="0.35">
      <c r="A1266" s="3" t="s">
        <v>2978</v>
      </c>
      <c r="B1266" s="3" t="s">
        <v>2978</v>
      </c>
      <c r="C1266" s="3" t="s">
        <v>2979</v>
      </c>
      <c r="D1266" s="3" t="s">
        <v>14</v>
      </c>
      <c r="E1266" s="3" t="s">
        <v>14</v>
      </c>
      <c r="F1266" s="3" t="s">
        <v>204</v>
      </c>
      <c r="G1266" s="3" t="s">
        <v>203</v>
      </c>
      <c r="H1266" s="3" t="s">
        <v>200</v>
      </c>
      <c r="I1266" s="3" t="s">
        <v>201</v>
      </c>
      <c r="J1266" s="3" t="s">
        <v>202</v>
      </c>
      <c r="K1266" s="3" t="s">
        <v>201</v>
      </c>
      <c r="O1266"/>
      <c r="P1266"/>
    </row>
    <row r="1267" spans="1:16" x14ac:dyDescent="0.35">
      <c r="A1267" s="3" t="s">
        <v>2980</v>
      </c>
      <c r="B1267" s="3" t="s">
        <v>2980</v>
      </c>
      <c r="C1267" s="3" t="s">
        <v>2981</v>
      </c>
      <c r="D1267" s="3" t="s">
        <v>14</v>
      </c>
      <c r="E1267" s="3" t="s">
        <v>14</v>
      </c>
      <c r="F1267" s="3" t="s">
        <v>204</v>
      </c>
      <c r="G1267" s="3" t="s">
        <v>203</v>
      </c>
      <c r="H1267" s="3" t="s">
        <v>200</v>
      </c>
      <c r="I1267" s="3" t="s">
        <v>201</v>
      </c>
      <c r="J1267" s="3" t="s">
        <v>202</v>
      </c>
      <c r="K1267" s="3" t="s">
        <v>201</v>
      </c>
      <c r="O1267"/>
      <c r="P1267"/>
    </row>
    <row r="1268" spans="1:16" x14ac:dyDescent="0.35">
      <c r="A1268" s="3" t="s">
        <v>2982</v>
      </c>
      <c r="B1268" s="3" t="s">
        <v>2982</v>
      </c>
      <c r="C1268" s="3" t="s">
        <v>2983</v>
      </c>
      <c r="D1268" s="3" t="s">
        <v>14</v>
      </c>
      <c r="E1268" s="3" t="s">
        <v>14</v>
      </c>
      <c r="F1268" s="3" t="s">
        <v>204</v>
      </c>
      <c r="G1268" s="3" t="s">
        <v>203</v>
      </c>
      <c r="H1268" s="3" t="s">
        <v>200</v>
      </c>
      <c r="I1268" s="3" t="s">
        <v>201</v>
      </c>
      <c r="J1268" s="3" t="s">
        <v>202</v>
      </c>
      <c r="K1268" s="3" t="s">
        <v>201</v>
      </c>
      <c r="O1268"/>
      <c r="P1268"/>
    </row>
    <row r="1269" spans="1:16" x14ac:dyDescent="0.35">
      <c r="A1269" s="3" t="s">
        <v>2984</v>
      </c>
      <c r="B1269" s="3" t="s">
        <v>2984</v>
      </c>
      <c r="C1269" s="3" t="s">
        <v>2985</v>
      </c>
      <c r="D1269" s="3" t="s">
        <v>14</v>
      </c>
      <c r="E1269" s="3" t="s">
        <v>14</v>
      </c>
      <c r="F1269" s="3" t="s">
        <v>204</v>
      </c>
      <c r="G1269" s="3" t="s">
        <v>203</v>
      </c>
      <c r="H1269" s="3" t="s">
        <v>200</v>
      </c>
      <c r="I1269" s="3" t="s">
        <v>201</v>
      </c>
      <c r="J1269" s="3" t="s">
        <v>202</v>
      </c>
      <c r="K1269" s="3" t="s">
        <v>201</v>
      </c>
      <c r="O1269"/>
      <c r="P1269"/>
    </row>
    <row r="1270" spans="1:16" x14ac:dyDescent="0.35">
      <c r="A1270" s="3" t="s">
        <v>2986</v>
      </c>
      <c r="B1270" s="3" t="s">
        <v>2986</v>
      </c>
      <c r="C1270" s="3" t="s">
        <v>2987</v>
      </c>
      <c r="D1270" s="3" t="s">
        <v>14</v>
      </c>
      <c r="E1270" s="3" t="s">
        <v>14</v>
      </c>
      <c r="F1270" s="3" t="s">
        <v>204</v>
      </c>
      <c r="G1270" s="3" t="s">
        <v>203</v>
      </c>
      <c r="H1270" s="3" t="s">
        <v>200</v>
      </c>
      <c r="I1270" s="3" t="s">
        <v>201</v>
      </c>
      <c r="J1270" s="3" t="s">
        <v>202</v>
      </c>
      <c r="K1270" s="3" t="s">
        <v>201</v>
      </c>
      <c r="O1270"/>
      <c r="P1270"/>
    </row>
    <row r="1271" spans="1:16" x14ac:dyDescent="0.35">
      <c r="A1271" s="3" t="s">
        <v>2988</v>
      </c>
      <c r="B1271" s="3" t="s">
        <v>2988</v>
      </c>
      <c r="C1271" s="3" t="s">
        <v>2989</v>
      </c>
      <c r="D1271" s="3" t="s">
        <v>14</v>
      </c>
      <c r="E1271" s="3" t="s">
        <v>14</v>
      </c>
      <c r="F1271" s="3" t="s">
        <v>204</v>
      </c>
      <c r="G1271" s="3" t="s">
        <v>203</v>
      </c>
      <c r="H1271" s="3" t="s">
        <v>200</v>
      </c>
      <c r="I1271" s="3" t="s">
        <v>201</v>
      </c>
      <c r="J1271" s="3" t="s">
        <v>202</v>
      </c>
      <c r="K1271" s="3" t="s">
        <v>201</v>
      </c>
      <c r="O1271"/>
      <c r="P1271"/>
    </row>
    <row r="1272" spans="1:16" x14ac:dyDescent="0.35">
      <c r="A1272" s="3" t="s">
        <v>2990</v>
      </c>
      <c r="B1272" s="3" t="s">
        <v>2990</v>
      </c>
      <c r="C1272" s="3" t="s">
        <v>2991</v>
      </c>
      <c r="D1272" s="3" t="s">
        <v>14</v>
      </c>
      <c r="E1272" s="3" t="s">
        <v>14</v>
      </c>
      <c r="F1272" s="3" t="s">
        <v>204</v>
      </c>
      <c r="G1272" s="3" t="s">
        <v>203</v>
      </c>
      <c r="H1272" s="3" t="s">
        <v>200</v>
      </c>
      <c r="I1272" s="3" t="s">
        <v>201</v>
      </c>
      <c r="J1272" s="3" t="s">
        <v>202</v>
      </c>
      <c r="K1272" s="3" t="s">
        <v>201</v>
      </c>
      <c r="O1272"/>
      <c r="P1272"/>
    </row>
    <row r="1273" spans="1:16" x14ac:dyDescent="0.35">
      <c r="A1273" s="3" t="s">
        <v>2992</v>
      </c>
      <c r="B1273" s="3" t="s">
        <v>2992</v>
      </c>
      <c r="C1273" s="3" t="s">
        <v>2993</v>
      </c>
      <c r="D1273" s="3" t="s">
        <v>14</v>
      </c>
      <c r="E1273" s="3" t="s">
        <v>14</v>
      </c>
      <c r="F1273" s="3" t="s">
        <v>204</v>
      </c>
      <c r="G1273" s="3" t="s">
        <v>203</v>
      </c>
      <c r="H1273" s="3" t="s">
        <v>200</v>
      </c>
      <c r="I1273" s="3" t="s">
        <v>201</v>
      </c>
      <c r="J1273" s="3" t="s">
        <v>202</v>
      </c>
      <c r="K1273" s="3" t="s">
        <v>201</v>
      </c>
      <c r="O1273"/>
      <c r="P1273"/>
    </row>
    <row r="1274" spans="1:16" x14ac:dyDescent="0.35">
      <c r="A1274" s="3" t="s">
        <v>2994</v>
      </c>
      <c r="B1274" s="3" t="s">
        <v>2994</v>
      </c>
      <c r="C1274" s="3" t="s">
        <v>2995</v>
      </c>
      <c r="D1274" s="3" t="s">
        <v>14</v>
      </c>
      <c r="E1274" s="3" t="s">
        <v>14</v>
      </c>
      <c r="F1274" s="3" t="s">
        <v>204</v>
      </c>
      <c r="G1274" s="3" t="s">
        <v>203</v>
      </c>
      <c r="H1274" s="3" t="s">
        <v>200</v>
      </c>
      <c r="I1274" s="3" t="s">
        <v>201</v>
      </c>
      <c r="J1274" s="3" t="s">
        <v>202</v>
      </c>
      <c r="K1274" s="3" t="s">
        <v>201</v>
      </c>
      <c r="O1274"/>
      <c r="P1274"/>
    </row>
    <row r="1275" spans="1:16" x14ac:dyDescent="0.35">
      <c r="A1275" s="3" t="s">
        <v>2996</v>
      </c>
      <c r="B1275" s="3" t="s">
        <v>2996</v>
      </c>
      <c r="C1275" s="3" t="s">
        <v>2997</v>
      </c>
      <c r="D1275" s="3" t="s">
        <v>14</v>
      </c>
      <c r="E1275" s="3" t="s">
        <v>14</v>
      </c>
      <c r="F1275" s="3" t="s">
        <v>204</v>
      </c>
      <c r="G1275" s="3" t="s">
        <v>203</v>
      </c>
      <c r="H1275" s="3" t="s">
        <v>200</v>
      </c>
      <c r="I1275" s="3" t="s">
        <v>201</v>
      </c>
      <c r="J1275" s="3" t="s">
        <v>202</v>
      </c>
      <c r="K1275" s="3" t="s">
        <v>201</v>
      </c>
      <c r="O1275"/>
      <c r="P1275"/>
    </row>
    <row r="1276" spans="1:16" x14ac:dyDescent="0.35">
      <c r="A1276" s="3" t="s">
        <v>2998</v>
      </c>
      <c r="B1276" s="3" t="s">
        <v>2998</v>
      </c>
      <c r="C1276" s="3" t="s">
        <v>2999</v>
      </c>
      <c r="D1276" s="3" t="s">
        <v>14</v>
      </c>
      <c r="E1276" s="3" t="s">
        <v>14</v>
      </c>
      <c r="F1276" s="3" t="s">
        <v>204</v>
      </c>
      <c r="G1276" s="3" t="s">
        <v>203</v>
      </c>
      <c r="H1276" s="3" t="s">
        <v>200</v>
      </c>
      <c r="I1276" s="3" t="s">
        <v>201</v>
      </c>
      <c r="J1276" s="3" t="s">
        <v>202</v>
      </c>
      <c r="K1276" s="3" t="s">
        <v>201</v>
      </c>
      <c r="O1276"/>
      <c r="P1276"/>
    </row>
    <row r="1277" spans="1:16" x14ac:dyDescent="0.35">
      <c r="A1277" s="3" t="s">
        <v>3000</v>
      </c>
      <c r="B1277" s="3" t="s">
        <v>3000</v>
      </c>
      <c r="C1277" s="3" t="s">
        <v>3001</v>
      </c>
      <c r="D1277" s="3" t="s">
        <v>14</v>
      </c>
      <c r="E1277" s="3" t="s">
        <v>14</v>
      </c>
      <c r="F1277" s="3" t="s">
        <v>204</v>
      </c>
      <c r="G1277" s="3" t="s">
        <v>203</v>
      </c>
      <c r="H1277" s="3" t="s">
        <v>200</v>
      </c>
      <c r="I1277" s="3" t="s">
        <v>201</v>
      </c>
      <c r="J1277" s="3" t="s">
        <v>202</v>
      </c>
      <c r="K1277" s="3" t="s">
        <v>201</v>
      </c>
      <c r="O1277"/>
      <c r="P1277"/>
    </row>
    <row r="1278" spans="1:16" x14ac:dyDescent="0.35">
      <c r="A1278" s="3" t="s">
        <v>3002</v>
      </c>
      <c r="B1278" s="3" t="s">
        <v>3002</v>
      </c>
      <c r="C1278" s="3" t="s">
        <v>3003</v>
      </c>
      <c r="D1278" s="3" t="s">
        <v>14</v>
      </c>
      <c r="E1278" s="3" t="s">
        <v>14</v>
      </c>
      <c r="F1278" s="3" t="s">
        <v>204</v>
      </c>
      <c r="G1278" s="3" t="s">
        <v>203</v>
      </c>
      <c r="H1278" s="3" t="s">
        <v>200</v>
      </c>
      <c r="I1278" s="3" t="s">
        <v>201</v>
      </c>
      <c r="J1278" s="3" t="s">
        <v>202</v>
      </c>
      <c r="K1278" s="3" t="s">
        <v>201</v>
      </c>
      <c r="O1278"/>
      <c r="P1278"/>
    </row>
    <row r="1279" spans="1:16" x14ac:dyDescent="0.35">
      <c r="A1279" s="3" t="s">
        <v>3004</v>
      </c>
      <c r="B1279" s="3" t="s">
        <v>3004</v>
      </c>
      <c r="C1279" s="3" t="s">
        <v>3005</v>
      </c>
      <c r="D1279" s="3" t="s">
        <v>14</v>
      </c>
      <c r="E1279" s="3" t="s">
        <v>14</v>
      </c>
      <c r="F1279" s="3" t="s">
        <v>204</v>
      </c>
      <c r="G1279" s="3" t="s">
        <v>203</v>
      </c>
      <c r="H1279" s="3" t="s">
        <v>200</v>
      </c>
      <c r="I1279" s="3" t="s">
        <v>201</v>
      </c>
      <c r="J1279" s="3" t="s">
        <v>202</v>
      </c>
      <c r="K1279" s="3" t="s">
        <v>201</v>
      </c>
      <c r="O1279"/>
      <c r="P1279"/>
    </row>
    <row r="1280" spans="1:16" x14ac:dyDescent="0.35">
      <c r="A1280" s="3" t="s">
        <v>3006</v>
      </c>
      <c r="B1280" s="3" t="s">
        <v>3006</v>
      </c>
      <c r="C1280" s="3" t="s">
        <v>3007</v>
      </c>
      <c r="D1280" s="3" t="s">
        <v>14</v>
      </c>
      <c r="E1280" s="3" t="s">
        <v>14</v>
      </c>
      <c r="F1280" s="3" t="s">
        <v>204</v>
      </c>
      <c r="G1280" s="3" t="s">
        <v>203</v>
      </c>
      <c r="H1280" s="3" t="s">
        <v>200</v>
      </c>
      <c r="I1280" s="3" t="s">
        <v>201</v>
      </c>
      <c r="J1280" s="3" t="s">
        <v>202</v>
      </c>
      <c r="K1280" s="3" t="s">
        <v>201</v>
      </c>
      <c r="O1280"/>
      <c r="P1280"/>
    </row>
    <row r="1281" spans="1:16" x14ac:dyDescent="0.35">
      <c r="A1281" s="3" t="s">
        <v>3008</v>
      </c>
      <c r="B1281" s="3" t="s">
        <v>3008</v>
      </c>
      <c r="C1281" s="3" t="s">
        <v>3009</v>
      </c>
      <c r="D1281" s="3" t="s">
        <v>14</v>
      </c>
      <c r="E1281" s="3" t="s">
        <v>14</v>
      </c>
      <c r="F1281" s="3" t="s">
        <v>204</v>
      </c>
      <c r="G1281" s="3" t="s">
        <v>203</v>
      </c>
      <c r="H1281" s="3" t="s">
        <v>200</v>
      </c>
      <c r="I1281" s="3" t="s">
        <v>201</v>
      </c>
      <c r="J1281" s="3" t="s">
        <v>202</v>
      </c>
      <c r="K1281" s="3" t="s">
        <v>201</v>
      </c>
      <c r="O1281"/>
      <c r="P1281"/>
    </row>
    <row r="1282" spans="1:16" x14ac:dyDescent="0.35">
      <c r="A1282" s="3" t="s">
        <v>3010</v>
      </c>
      <c r="B1282" s="3" t="s">
        <v>3010</v>
      </c>
      <c r="C1282" s="3" t="s">
        <v>3011</v>
      </c>
      <c r="D1282" s="3" t="s">
        <v>14</v>
      </c>
      <c r="E1282" s="3" t="s">
        <v>14</v>
      </c>
      <c r="F1282" s="3" t="s">
        <v>204</v>
      </c>
      <c r="G1282" s="3" t="s">
        <v>203</v>
      </c>
      <c r="H1282" s="3" t="s">
        <v>200</v>
      </c>
      <c r="I1282" s="3" t="s">
        <v>201</v>
      </c>
      <c r="J1282" s="3" t="s">
        <v>202</v>
      </c>
      <c r="K1282" s="3" t="s">
        <v>201</v>
      </c>
      <c r="O1282"/>
      <c r="P1282"/>
    </row>
    <row r="1283" spans="1:16" x14ac:dyDescent="0.35">
      <c r="A1283" s="3" t="s">
        <v>3012</v>
      </c>
      <c r="B1283" s="3" t="s">
        <v>3012</v>
      </c>
      <c r="C1283" s="3" t="s">
        <v>3013</v>
      </c>
      <c r="D1283" s="3" t="s">
        <v>14</v>
      </c>
      <c r="E1283" s="3" t="s">
        <v>14</v>
      </c>
      <c r="F1283" s="3" t="s">
        <v>204</v>
      </c>
      <c r="G1283" s="3" t="s">
        <v>203</v>
      </c>
      <c r="H1283" s="3" t="s">
        <v>200</v>
      </c>
      <c r="I1283" s="3" t="s">
        <v>201</v>
      </c>
      <c r="J1283" s="3" t="s">
        <v>202</v>
      </c>
      <c r="K1283" s="3" t="s">
        <v>201</v>
      </c>
      <c r="O1283"/>
      <c r="P1283"/>
    </row>
    <row r="1284" spans="1:16" x14ac:dyDescent="0.35">
      <c r="A1284" s="3" t="s">
        <v>3014</v>
      </c>
      <c r="B1284" s="3" t="s">
        <v>3014</v>
      </c>
      <c r="C1284" s="3" t="s">
        <v>3015</v>
      </c>
      <c r="D1284" s="3" t="s">
        <v>14</v>
      </c>
      <c r="E1284" s="3" t="s">
        <v>14</v>
      </c>
      <c r="F1284" s="3" t="s">
        <v>204</v>
      </c>
      <c r="G1284" s="3" t="s">
        <v>203</v>
      </c>
      <c r="H1284" s="3" t="s">
        <v>200</v>
      </c>
      <c r="I1284" s="3" t="s">
        <v>201</v>
      </c>
      <c r="J1284" s="3" t="s">
        <v>202</v>
      </c>
      <c r="K1284" s="3" t="s">
        <v>201</v>
      </c>
      <c r="O1284"/>
      <c r="P1284"/>
    </row>
    <row r="1285" spans="1:16" x14ac:dyDescent="0.35">
      <c r="A1285" s="3" t="s">
        <v>3016</v>
      </c>
      <c r="B1285" s="3" t="s">
        <v>3016</v>
      </c>
      <c r="C1285" s="3" t="s">
        <v>3017</v>
      </c>
      <c r="D1285" s="3" t="s">
        <v>14</v>
      </c>
      <c r="E1285" s="3" t="s">
        <v>14</v>
      </c>
      <c r="F1285" s="3" t="s">
        <v>204</v>
      </c>
      <c r="G1285" s="3" t="s">
        <v>203</v>
      </c>
      <c r="H1285" s="3" t="s">
        <v>200</v>
      </c>
      <c r="I1285" s="3" t="s">
        <v>201</v>
      </c>
      <c r="J1285" s="3" t="s">
        <v>202</v>
      </c>
      <c r="K1285" s="3" t="s">
        <v>201</v>
      </c>
      <c r="O1285"/>
      <c r="P1285"/>
    </row>
    <row r="1286" spans="1:16" x14ac:dyDescent="0.35">
      <c r="A1286" s="3" t="s">
        <v>3018</v>
      </c>
      <c r="B1286" s="3" t="s">
        <v>3018</v>
      </c>
      <c r="C1286" s="3" t="s">
        <v>3019</v>
      </c>
      <c r="D1286" s="3" t="s">
        <v>14</v>
      </c>
      <c r="E1286" s="3" t="s">
        <v>14</v>
      </c>
      <c r="F1286" s="3" t="s">
        <v>204</v>
      </c>
      <c r="G1286" s="3" t="s">
        <v>203</v>
      </c>
      <c r="H1286" s="3" t="s">
        <v>200</v>
      </c>
      <c r="I1286" s="3" t="s">
        <v>201</v>
      </c>
      <c r="J1286" s="3" t="s">
        <v>202</v>
      </c>
      <c r="K1286" s="3" t="s">
        <v>201</v>
      </c>
      <c r="O1286"/>
      <c r="P1286"/>
    </row>
    <row r="1287" spans="1:16" x14ac:dyDescent="0.35">
      <c r="A1287" s="3" t="s">
        <v>3020</v>
      </c>
      <c r="B1287" s="3" t="s">
        <v>3020</v>
      </c>
      <c r="C1287" s="3" t="s">
        <v>3021</v>
      </c>
      <c r="D1287" s="3" t="s">
        <v>14</v>
      </c>
      <c r="E1287" s="3" t="s">
        <v>14</v>
      </c>
      <c r="F1287" s="3" t="s">
        <v>204</v>
      </c>
      <c r="G1287" s="3" t="s">
        <v>203</v>
      </c>
      <c r="H1287" s="3" t="s">
        <v>200</v>
      </c>
      <c r="I1287" s="3" t="s">
        <v>201</v>
      </c>
      <c r="J1287" s="3" t="s">
        <v>202</v>
      </c>
      <c r="K1287" s="3" t="s">
        <v>201</v>
      </c>
      <c r="O1287"/>
      <c r="P1287"/>
    </row>
    <row r="1288" spans="1:16" x14ac:dyDescent="0.35">
      <c r="A1288" s="3" t="s">
        <v>3022</v>
      </c>
      <c r="B1288" s="3" t="s">
        <v>3022</v>
      </c>
      <c r="C1288" s="3" t="s">
        <v>199</v>
      </c>
      <c r="D1288" s="3" t="s">
        <v>14</v>
      </c>
      <c r="E1288" s="3" t="s">
        <v>14</v>
      </c>
      <c r="F1288" s="3" t="s">
        <v>224</v>
      </c>
      <c r="G1288" s="3" t="s">
        <v>223</v>
      </c>
      <c r="H1288" s="3" t="s">
        <v>1761</v>
      </c>
      <c r="I1288" s="3" t="s">
        <v>1762</v>
      </c>
      <c r="J1288" s="3" t="s">
        <v>78</v>
      </c>
      <c r="K1288" s="3" t="s">
        <v>79</v>
      </c>
      <c r="O1288"/>
      <c r="P1288"/>
    </row>
    <row r="1289" spans="1:16" x14ac:dyDescent="0.35">
      <c r="A1289" s="3" t="s">
        <v>3023</v>
      </c>
      <c r="B1289" s="3" t="s">
        <v>3023</v>
      </c>
      <c r="C1289" s="3" t="s">
        <v>3024</v>
      </c>
      <c r="D1289" s="3" t="s">
        <v>14</v>
      </c>
      <c r="E1289" s="3" t="s">
        <v>14</v>
      </c>
      <c r="F1289" s="3" t="s">
        <v>224</v>
      </c>
      <c r="G1289" s="3" t="s">
        <v>223</v>
      </c>
      <c r="H1289" s="3" t="s">
        <v>1761</v>
      </c>
      <c r="I1289" s="3" t="s">
        <v>1762</v>
      </c>
      <c r="J1289" s="3" t="s">
        <v>78</v>
      </c>
      <c r="K1289" s="3" t="s">
        <v>79</v>
      </c>
      <c r="O1289"/>
      <c r="P1289"/>
    </row>
    <row r="1290" spans="1:16" x14ac:dyDescent="0.35">
      <c r="A1290" s="3" t="s">
        <v>3025</v>
      </c>
      <c r="B1290" s="3" t="s">
        <v>3025</v>
      </c>
      <c r="C1290" s="3" t="s">
        <v>3026</v>
      </c>
      <c r="D1290" s="3" t="s">
        <v>14</v>
      </c>
      <c r="E1290" s="3" t="s">
        <v>14</v>
      </c>
      <c r="F1290" s="3" t="s">
        <v>224</v>
      </c>
      <c r="G1290" s="3" t="s">
        <v>223</v>
      </c>
      <c r="H1290" s="3" t="s">
        <v>1761</v>
      </c>
      <c r="I1290" s="3" t="s">
        <v>1762</v>
      </c>
      <c r="J1290" s="3" t="s">
        <v>78</v>
      </c>
      <c r="K1290" s="3" t="s">
        <v>79</v>
      </c>
      <c r="O1290"/>
      <c r="P1290"/>
    </row>
    <row r="1291" spans="1:16" x14ac:dyDescent="0.35">
      <c r="A1291" s="3" t="s">
        <v>3027</v>
      </c>
      <c r="B1291" s="3" t="s">
        <v>3027</v>
      </c>
      <c r="C1291" s="3" t="s">
        <v>3028</v>
      </c>
      <c r="D1291" s="3" t="s">
        <v>14</v>
      </c>
      <c r="E1291" s="3" t="s">
        <v>14</v>
      </c>
      <c r="F1291" s="3" t="s">
        <v>224</v>
      </c>
      <c r="G1291" s="3" t="s">
        <v>223</v>
      </c>
      <c r="H1291" s="3" t="s">
        <v>1761</v>
      </c>
      <c r="I1291" s="3" t="s">
        <v>1762</v>
      </c>
      <c r="J1291" s="3" t="s">
        <v>78</v>
      </c>
      <c r="K1291" s="3" t="s">
        <v>79</v>
      </c>
      <c r="O1291"/>
      <c r="P1291"/>
    </row>
    <row r="1292" spans="1:16" x14ac:dyDescent="0.35">
      <c r="A1292" s="3" t="s">
        <v>3029</v>
      </c>
      <c r="B1292" s="3" t="s">
        <v>3029</v>
      </c>
      <c r="C1292" s="3" t="s">
        <v>3030</v>
      </c>
      <c r="D1292" s="3" t="s">
        <v>14</v>
      </c>
      <c r="E1292" s="3" t="s">
        <v>14</v>
      </c>
      <c r="F1292" s="3" t="s">
        <v>224</v>
      </c>
      <c r="G1292" s="3" t="s">
        <v>223</v>
      </c>
      <c r="H1292" s="3" t="s">
        <v>1761</v>
      </c>
      <c r="I1292" s="3" t="s">
        <v>1762</v>
      </c>
      <c r="J1292" s="3" t="s">
        <v>78</v>
      </c>
      <c r="K1292" s="3" t="s">
        <v>79</v>
      </c>
      <c r="O1292"/>
      <c r="P1292"/>
    </row>
    <row r="1293" spans="1:16" x14ac:dyDescent="0.35">
      <c r="A1293" s="3" t="s">
        <v>3031</v>
      </c>
      <c r="B1293" s="3" t="s">
        <v>3031</v>
      </c>
      <c r="C1293" s="3" t="s">
        <v>3032</v>
      </c>
      <c r="D1293" s="3" t="s">
        <v>14</v>
      </c>
      <c r="E1293" s="3" t="s">
        <v>14</v>
      </c>
      <c r="F1293" s="3" t="s">
        <v>224</v>
      </c>
      <c r="G1293" s="3" t="s">
        <v>223</v>
      </c>
      <c r="H1293" s="3" t="s">
        <v>1761</v>
      </c>
      <c r="I1293" s="3" t="s">
        <v>1762</v>
      </c>
      <c r="J1293" s="3" t="s">
        <v>78</v>
      </c>
      <c r="K1293" s="3" t="s">
        <v>79</v>
      </c>
      <c r="O1293"/>
      <c r="P1293"/>
    </row>
    <row r="1294" spans="1:16" x14ac:dyDescent="0.35">
      <c r="A1294" s="3" t="s">
        <v>3033</v>
      </c>
      <c r="B1294" s="3" t="s">
        <v>3033</v>
      </c>
      <c r="C1294" s="3" t="s">
        <v>484</v>
      </c>
      <c r="D1294" s="3" t="s">
        <v>14</v>
      </c>
      <c r="E1294" s="3" t="s">
        <v>14</v>
      </c>
      <c r="F1294" s="3" t="s">
        <v>224</v>
      </c>
      <c r="G1294" s="3" t="s">
        <v>223</v>
      </c>
      <c r="H1294" s="3" t="s">
        <v>1761</v>
      </c>
      <c r="I1294" s="3" t="s">
        <v>1762</v>
      </c>
      <c r="J1294" s="3" t="s">
        <v>78</v>
      </c>
      <c r="K1294" s="3" t="s">
        <v>79</v>
      </c>
      <c r="O1294"/>
      <c r="P1294"/>
    </row>
    <row r="1295" spans="1:16" x14ac:dyDescent="0.35">
      <c r="A1295" s="3" t="s">
        <v>3034</v>
      </c>
      <c r="B1295" s="3" t="s">
        <v>3034</v>
      </c>
      <c r="C1295" s="3" t="s">
        <v>3035</v>
      </c>
      <c r="D1295" s="3" t="s">
        <v>14</v>
      </c>
      <c r="E1295" s="3" t="s">
        <v>14</v>
      </c>
      <c r="F1295" s="3" t="s">
        <v>224</v>
      </c>
      <c r="G1295" s="3" t="s">
        <v>223</v>
      </c>
      <c r="H1295" s="3" t="s">
        <v>1761</v>
      </c>
      <c r="I1295" s="3" t="s">
        <v>1762</v>
      </c>
      <c r="J1295" s="3" t="s">
        <v>78</v>
      </c>
      <c r="K1295" s="3" t="s">
        <v>79</v>
      </c>
      <c r="O1295"/>
      <c r="P1295"/>
    </row>
    <row r="1296" spans="1:16" x14ac:dyDescent="0.35">
      <c r="A1296" s="3" t="s">
        <v>3036</v>
      </c>
      <c r="B1296" s="3" t="s">
        <v>3036</v>
      </c>
      <c r="C1296" s="3" t="s">
        <v>3037</v>
      </c>
      <c r="D1296" s="3" t="s">
        <v>14</v>
      </c>
      <c r="E1296" s="3" t="s">
        <v>14</v>
      </c>
      <c r="F1296" s="3" t="s">
        <v>224</v>
      </c>
      <c r="G1296" s="3" t="s">
        <v>223</v>
      </c>
      <c r="H1296" s="3" t="s">
        <v>1761</v>
      </c>
      <c r="I1296" s="3" t="s">
        <v>1762</v>
      </c>
      <c r="J1296" s="3" t="s">
        <v>78</v>
      </c>
      <c r="K1296" s="3" t="s">
        <v>79</v>
      </c>
      <c r="O1296"/>
      <c r="P1296"/>
    </row>
    <row r="1297" spans="1:16" x14ac:dyDescent="0.35">
      <c r="A1297" s="3" t="s">
        <v>3038</v>
      </c>
      <c r="B1297" s="3" t="s">
        <v>3038</v>
      </c>
      <c r="C1297" s="3" t="s">
        <v>3039</v>
      </c>
      <c r="D1297" s="3" t="s">
        <v>14</v>
      </c>
      <c r="E1297" s="3" t="s">
        <v>14</v>
      </c>
      <c r="F1297" s="3" t="s">
        <v>224</v>
      </c>
      <c r="G1297" s="3" t="s">
        <v>223</v>
      </c>
      <c r="H1297" s="3" t="s">
        <v>1761</v>
      </c>
      <c r="I1297" s="3" t="s">
        <v>1762</v>
      </c>
      <c r="J1297" s="3" t="s">
        <v>78</v>
      </c>
      <c r="K1297" s="3" t="s">
        <v>79</v>
      </c>
      <c r="O1297"/>
      <c r="P1297"/>
    </row>
    <row r="1298" spans="1:16" x14ac:dyDescent="0.35">
      <c r="A1298" s="3" t="s">
        <v>3040</v>
      </c>
      <c r="B1298" s="3" t="s">
        <v>3040</v>
      </c>
      <c r="C1298" s="3" t="s">
        <v>3041</v>
      </c>
      <c r="D1298" s="3" t="s">
        <v>14</v>
      </c>
      <c r="E1298" s="3" t="s">
        <v>14</v>
      </c>
      <c r="F1298" s="3" t="s">
        <v>224</v>
      </c>
      <c r="G1298" s="3" t="s">
        <v>223</v>
      </c>
      <c r="H1298" s="3" t="s">
        <v>1761</v>
      </c>
      <c r="I1298" s="3" t="s">
        <v>1762</v>
      </c>
      <c r="J1298" s="3" t="s">
        <v>78</v>
      </c>
      <c r="K1298" s="3" t="s">
        <v>79</v>
      </c>
      <c r="O1298"/>
      <c r="P1298"/>
    </row>
    <row r="1299" spans="1:16" x14ac:dyDescent="0.35">
      <c r="A1299" s="3" t="s">
        <v>3042</v>
      </c>
      <c r="B1299" s="3" t="s">
        <v>3042</v>
      </c>
      <c r="C1299" s="3" t="s">
        <v>3043</v>
      </c>
      <c r="D1299" s="3" t="s">
        <v>14</v>
      </c>
      <c r="E1299" s="3" t="s">
        <v>14</v>
      </c>
      <c r="F1299" s="3" t="s">
        <v>224</v>
      </c>
      <c r="G1299" s="3" t="s">
        <v>223</v>
      </c>
      <c r="H1299" s="3" t="s">
        <v>1761</v>
      </c>
      <c r="I1299" s="3" t="s">
        <v>1762</v>
      </c>
      <c r="J1299" s="3" t="s">
        <v>78</v>
      </c>
      <c r="K1299" s="3" t="s">
        <v>79</v>
      </c>
      <c r="O1299"/>
      <c r="P1299"/>
    </row>
    <row r="1300" spans="1:16" x14ac:dyDescent="0.35">
      <c r="A1300" s="3" t="s">
        <v>3044</v>
      </c>
      <c r="B1300" s="3" t="s">
        <v>3044</v>
      </c>
      <c r="C1300" s="3" t="s">
        <v>3045</v>
      </c>
      <c r="D1300" s="3" t="s">
        <v>14</v>
      </c>
      <c r="E1300" s="3" t="s">
        <v>14</v>
      </c>
      <c r="F1300" s="3" t="s">
        <v>224</v>
      </c>
      <c r="G1300" s="3" t="s">
        <v>223</v>
      </c>
      <c r="H1300" s="3" t="s">
        <v>1761</v>
      </c>
      <c r="I1300" s="3" t="s">
        <v>1762</v>
      </c>
      <c r="J1300" s="3" t="s">
        <v>78</v>
      </c>
      <c r="K1300" s="3" t="s">
        <v>79</v>
      </c>
      <c r="O1300"/>
      <c r="P1300"/>
    </row>
    <row r="1301" spans="1:16" x14ac:dyDescent="0.35">
      <c r="A1301" s="3" t="s">
        <v>3046</v>
      </c>
      <c r="B1301" s="3" t="s">
        <v>3046</v>
      </c>
      <c r="C1301" s="3" t="s">
        <v>3045</v>
      </c>
      <c r="D1301" s="3" t="s">
        <v>14</v>
      </c>
      <c r="E1301" s="3" t="s">
        <v>14</v>
      </c>
      <c r="F1301" s="3" t="s">
        <v>224</v>
      </c>
      <c r="G1301" s="3" t="s">
        <v>223</v>
      </c>
      <c r="H1301" s="3" t="s">
        <v>1761</v>
      </c>
      <c r="I1301" s="3" t="s">
        <v>1762</v>
      </c>
      <c r="J1301" s="3" t="s">
        <v>78</v>
      </c>
      <c r="K1301" s="3" t="s">
        <v>79</v>
      </c>
      <c r="O1301"/>
      <c r="P1301"/>
    </row>
    <row r="1302" spans="1:16" x14ac:dyDescent="0.35">
      <c r="A1302" s="3" t="s">
        <v>3047</v>
      </c>
      <c r="B1302" s="3" t="s">
        <v>3047</v>
      </c>
      <c r="C1302" s="3" t="s">
        <v>3048</v>
      </c>
      <c r="D1302" s="3" t="s">
        <v>14</v>
      </c>
      <c r="E1302" s="3" t="s">
        <v>14</v>
      </c>
      <c r="F1302" s="3" t="s">
        <v>224</v>
      </c>
      <c r="G1302" s="3" t="s">
        <v>223</v>
      </c>
      <c r="H1302" s="3" t="s">
        <v>1761</v>
      </c>
      <c r="I1302" s="3" t="s">
        <v>1762</v>
      </c>
      <c r="J1302" s="3" t="s">
        <v>78</v>
      </c>
      <c r="K1302" s="3" t="s">
        <v>79</v>
      </c>
      <c r="O1302"/>
      <c r="P1302"/>
    </row>
    <row r="1303" spans="1:16" x14ac:dyDescent="0.35">
      <c r="A1303" s="3" t="s">
        <v>3049</v>
      </c>
      <c r="B1303" s="3" t="s">
        <v>3049</v>
      </c>
      <c r="C1303" s="3" t="s">
        <v>3050</v>
      </c>
      <c r="D1303" s="3" t="s">
        <v>14</v>
      </c>
      <c r="E1303" s="3" t="s">
        <v>14</v>
      </c>
      <c r="F1303" s="3" t="s">
        <v>224</v>
      </c>
      <c r="G1303" s="3" t="s">
        <v>223</v>
      </c>
      <c r="H1303" s="3" t="s">
        <v>1761</v>
      </c>
      <c r="I1303" s="3" t="s">
        <v>1762</v>
      </c>
      <c r="J1303" s="3" t="s">
        <v>78</v>
      </c>
      <c r="K1303" s="3" t="s">
        <v>79</v>
      </c>
      <c r="O1303"/>
      <c r="P1303"/>
    </row>
    <row r="1304" spans="1:16" x14ac:dyDescent="0.35">
      <c r="A1304" s="3" t="s">
        <v>3051</v>
      </c>
      <c r="B1304" s="3" t="s">
        <v>3051</v>
      </c>
      <c r="C1304" s="3" t="s">
        <v>3052</v>
      </c>
      <c r="D1304" s="3" t="s">
        <v>14</v>
      </c>
      <c r="E1304" s="3" t="s">
        <v>14</v>
      </c>
      <c r="F1304" s="3" t="s">
        <v>224</v>
      </c>
      <c r="G1304" s="3" t="s">
        <v>223</v>
      </c>
      <c r="H1304" s="3" t="s">
        <v>1761</v>
      </c>
      <c r="I1304" s="3" t="s">
        <v>1762</v>
      </c>
      <c r="J1304" s="3" t="s">
        <v>78</v>
      </c>
      <c r="K1304" s="3" t="s">
        <v>79</v>
      </c>
      <c r="O1304"/>
      <c r="P1304"/>
    </row>
    <row r="1305" spans="1:16" x14ac:dyDescent="0.35">
      <c r="A1305" s="3" t="s">
        <v>3053</v>
      </c>
      <c r="B1305" s="3" t="s">
        <v>3053</v>
      </c>
      <c r="C1305" s="3" t="s">
        <v>3054</v>
      </c>
      <c r="D1305" s="3" t="s">
        <v>14</v>
      </c>
      <c r="E1305" s="3" t="s">
        <v>14</v>
      </c>
      <c r="F1305" s="3" t="s">
        <v>224</v>
      </c>
      <c r="G1305" s="3" t="s">
        <v>223</v>
      </c>
      <c r="H1305" s="3" t="s">
        <v>1761</v>
      </c>
      <c r="I1305" s="3" t="s">
        <v>1762</v>
      </c>
      <c r="J1305" s="3" t="s">
        <v>78</v>
      </c>
      <c r="K1305" s="3" t="s">
        <v>79</v>
      </c>
      <c r="O1305"/>
      <c r="P1305"/>
    </row>
    <row r="1306" spans="1:16" x14ac:dyDescent="0.35">
      <c r="A1306" s="3" t="s">
        <v>3055</v>
      </c>
      <c r="B1306" s="3" t="s">
        <v>3055</v>
      </c>
      <c r="C1306" s="3" t="s">
        <v>3056</v>
      </c>
      <c r="D1306" s="3" t="s">
        <v>14</v>
      </c>
      <c r="E1306" s="3" t="s">
        <v>14</v>
      </c>
      <c r="F1306" s="3" t="s">
        <v>234</v>
      </c>
      <c r="G1306" s="3" t="s">
        <v>233</v>
      </c>
      <c r="H1306" s="3" t="s">
        <v>76</v>
      </c>
      <c r="I1306" s="3" t="s">
        <v>77</v>
      </c>
      <c r="J1306" s="3" t="s">
        <v>78</v>
      </c>
      <c r="K1306" s="3" t="s">
        <v>79</v>
      </c>
      <c r="O1306"/>
      <c r="P1306"/>
    </row>
    <row r="1307" spans="1:16" x14ac:dyDescent="0.35">
      <c r="A1307" s="3" t="s">
        <v>3057</v>
      </c>
      <c r="B1307" s="3" t="s">
        <v>3057</v>
      </c>
      <c r="C1307" s="3" t="s">
        <v>1425</v>
      </c>
      <c r="D1307" s="3" t="s">
        <v>14</v>
      </c>
      <c r="E1307" s="3" t="s">
        <v>14</v>
      </c>
      <c r="F1307" s="3" t="s">
        <v>168</v>
      </c>
      <c r="G1307" s="3" t="s">
        <v>167</v>
      </c>
      <c r="H1307" s="3" t="s">
        <v>133</v>
      </c>
      <c r="I1307" s="3" t="s">
        <v>134</v>
      </c>
      <c r="J1307" s="3" t="s">
        <v>21</v>
      </c>
      <c r="K1307" s="3" t="s">
        <v>134</v>
      </c>
      <c r="O1307"/>
      <c r="P1307"/>
    </row>
    <row r="1308" spans="1:16" x14ac:dyDescent="0.35">
      <c r="A1308" s="3" t="s">
        <v>3058</v>
      </c>
      <c r="B1308" s="3" t="s">
        <v>3058</v>
      </c>
      <c r="C1308" s="3" t="s">
        <v>3059</v>
      </c>
      <c r="D1308" s="3" t="s">
        <v>14</v>
      </c>
      <c r="E1308" s="3" t="s">
        <v>14</v>
      </c>
      <c r="F1308" s="3" t="s">
        <v>168</v>
      </c>
      <c r="G1308" s="3" t="s">
        <v>167</v>
      </c>
      <c r="H1308" s="3" t="s">
        <v>133</v>
      </c>
      <c r="I1308" s="3" t="s">
        <v>134</v>
      </c>
      <c r="J1308" s="3" t="s">
        <v>21</v>
      </c>
      <c r="K1308" s="3" t="s">
        <v>134</v>
      </c>
      <c r="O1308"/>
      <c r="P1308"/>
    </row>
    <row r="1309" spans="1:16" x14ac:dyDescent="0.35">
      <c r="A1309" s="3" t="s">
        <v>3060</v>
      </c>
      <c r="B1309" s="3" t="s">
        <v>3060</v>
      </c>
      <c r="C1309" s="3" t="s">
        <v>3061</v>
      </c>
      <c r="D1309" s="3" t="s">
        <v>14</v>
      </c>
      <c r="E1309" s="3" t="s">
        <v>14</v>
      </c>
      <c r="F1309" s="3" t="s">
        <v>168</v>
      </c>
      <c r="G1309" s="3" t="s">
        <v>167</v>
      </c>
      <c r="H1309" s="3" t="s">
        <v>133</v>
      </c>
      <c r="I1309" s="3" t="s">
        <v>134</v>
      </c>
      <c r="J1309" s="3" t="s">
        <v>21</v>
      </c>
      <c r="K1309" s="3" t="s">
        <v>134</v>
      </c>
      <c r="O1309"/>
      <c r="P1309"/>
    </row>
    <row r="1310" spans="1:16" x14ac:dyDescent="0.35">
      <c r="A1310" s="3" t="s">
        <v>3062</v>
      </c>
      <c r="B1310" s="3" t="s">
        <v>3062</v>
      </c>
      <c r="C1310" s="3" t="s">
        <v>3063</v>
      </c>
      <c r="D1310" s="3" t="s">
        <v>14</v>
      </c>
      <c r="E1310" s="3" t="s">
        <v>14</v>
      </c>
      <c r="F1310" s="3" t="s">
        <v>168</v>
      </c>
      <c r="G1310" s="3" t="s">
        <v>167</v>
      </c>
      <c r="H1310" s="3" t="s">
        <v>133</v>
      </c>
      <c r="I1310" s="3" t="s">
        <v>134</v>
      </c>
      <c r="J1310" s="3" t="s">
        <v>21</v>
      </c>
      <c r="K1310" s="3" t="s">
        <v>134</v>
      </c>
      <c r="O1310"/>
      <c r="P1310"/>
    </row>
    <row r="1311" spans="1:16" x14ac:dyDescent="0.35">
      <c r="A1311" s="3" t="s">
        <v>3064</v>
      </c>
      <c r="B1311" s="3" t="s">
        <v>3064</v>
      </c>
      <c r="C1311" s="3" t="s">
        <v>3065</v>
      </c>
      <c r="D1311" s="3" t="s">
        <v>14</v>
      </c>
      <c r="E1311" s="3" t="s">
        <v>14</v>
      </c>
      <c r="F1311" s="3" t="s">
        <v>168</v>
      </c>
      <c r="G1311" s="3" t="s">
        <v>167</v>
      </c>
      <c r="H1311" s="3" t="s">
        <v>133</v>
      </c>
      <c r="I1311" s="3" t="s">
        <v>134</v>
      </c>
      <c r="J1311" s="3" t="s">
        <v>21</v>
      </c>
      <c r="K1311" s="3" t="s">
        <v>134</v>
      </c>
      <c r="O1311"/>
      <c r="P1311"/>
    </row>
    <row r="1312" spans="1:16" x14ac:dyDescent="0.35">
      <c r="A1312" s="3" t="s">
        <v>3066</v>
      </c>
      <c r="B1312" s="3" t="s">
        <v>3066</v>
      </c>
      <c r="C1312" s="3" t="s">
        <v>3067</v>
      </c>
      <c r="D1312" s="3" t="s">
        <v>14</v>
      </c>
      <c r="E1312" s="3" t="s">
        <v>14</v>
      </c>
      <c r="F1312" s="3" t="s">
        <v>168</v>
      </c>
      <c r="G1312" s="3" t="s">
        <v>167</v>
      </c>
      <c r="H1312" s="3" t="s">
        <v>133</v>
      </c>
      <c r="I1312" s="3" t="s">
        <v>134</v>
      </c>
      <c r="J1312" s="3" t="s">
        <v>21</v>
      </c>
      <c r="K1312" s="3" t="s">
        <v>134</v>
      </c>
      <c r="O1312"/>
      <c r="P1312"/>
    </row>
    <row r="1313" spans="1:16" x14ac:dyDescent="0.35">
      <c r="A1313" s="3" t="s">
        <v>3068</v>
      </c>
      <c r="B1313" s="3" t="s">
        <v>3068</v>
      </c>
      <c r="C1313" s="3" t="s">
        <v>3069</v>
      </c>
      <c r="D1313" s="3" t="s">
        <v>14</v>
      </c>
      <c r="E1313" s="3" t="s">
        <v>14</v>
      </c>
      <c r="F1313" s="3" t="s">
        <v>168</v>
      </c>
      <c r="G1313" s="3" t="s">
        <v>167</v>
      </c>
      <c r="H1313" s="3" t="s">
        <v>133</v>
      </c>
      <c r="I1313" s="3" t="s">
        <v>134</v>
      </c>
      <c r="J1313" s="3" t="s">
        <v>21</v>
      </c>
      <c r="K1313" s="3" t="s">
        <v>134</v>
      </c>
      <c r="O1313"/>
      <c r="P1313"/>
    </row>
    <row r="1314" spans="1:16" x14ac:dyDescent="0.35">
      <c r="A1314" s="3" t="s">
        <v>3070</v>
      </c>
      <c r="B1314" s="3" t="s">
        <v>3070</v>
      </c>
      <c r="C1314" s="3" t="s">
        <v>3071</v>
      </c>
      <c r="D1314" s="3" t="s">
        <v>14</v>
      </c>
      <c r="E1314" s="3" t="s">
        <v>14</v>
      </c>
      <c r="F1314" s="3" t="s">
        <v>168</v>
      </c>
      <c r="G1314" s="3" t="s">
        <v>167</v>
      </c>
      <c r="H1314" s="3" t="s">
        <v>133</v>
      </c>
      <c r="I1314" s="3" t="s">
        <v>134</v>
      </c>
      <c r="J1314" s="3" t="s">
        <v>21</v>
      </c>
      <c r="K1314" s="3" t="s">
        <v>134</v>
      </c>
      <c r="O1314"/>
      <c r="P1314"/>
    </row>
    <row r="1315" spans="1:16" x14ac:dyDescent="0.35">
      <c r="A1315" s="3" t="s">
        <v>3072</v>
      </c>
      <c r="B1315" s="3" t="s">
        <v>3072</v>
      </c>
      <c r="C1315" s="3" t="s">
        <v>3073</v>
      </c>
      <c r="D1315" s="3" t="s">
        <v>14</v>
      </c>
      <c r="E1315" s="3" t="s">
        <v>14</v>
      </c>
      <c r="F1315" s="3" t="s">
        <v>168</v>
      </c>
      <c r="G1315" s="3" t="s">
        <v>167</v>
      </c>
      <c r="H1315" s="3" t="s">
        <v>133</v>
      </c>
      <c r="I1315" s="3" t="s">
        <v>134</v>
      </c>
      <c r="J1315" s="3" t="s">
        <v>21</v>
      </c>
      <c r="K1315" s="3" t="s">
        <v>134</v>
      </c>
      <c r="O1315"/>
      <c r="P1315"/>
    </row>
    <row r="1316" spans="1:16" x14ac:dyDescent="0.35">
      <c r="A1316" s="3" t="s">
        <v>3074</v>
      </c>
      <c r="B1316" s="3" t="s">
        <v>3074</v>
      </c>
      <c r="C1316" s="3" t="s">
        <v>191</v>
      </c>
      <c r="D1316" s="3" t="s">
        <v>14</v>
      </c>
      <c r="E1316" s="3" t="s">
        <v>14</v>
      </c>
      <c r="F1316" s="3" t="s">
        <v>192</v>
      </c>
      <c r="G1316" s="3" t="s">
        <v>191</v>
      </c>
      <c r="H1316" s="3" t="s">
        <v>17</v>
      </c>
      <c r="I1316" s="3" t="s">
        <v>18</v>
      </c>
      <c r="J1316" s="3" t="s">
        <v>14</v>
      </c>
      <c r="K1316" s="3" t="s">
        <v>14</v>
      </c>
      <c r="O1316"/>
      <c r="P1316"/>
    </row>
    <row r="1317" spans="1:16" x14ac:dyDescent="0.35">
      <c r="A1317" s="3" t="s">
        <v>3075</v>
      </c>
      <c r="B1317" s="3" t="s">
        <v>3075</v>
      </c>
      <c r="C1317" s="3" t="s">
        <v>3076</v>
      </c>
      <c r="D1317" s="3" t="s">
        <v>14</v>
      </c>
      <c r="E1317" s="3" t="s">
        <v>14</v>
      </c>
      <c r="F1317" s="3" t="s">
        <v>238</v>
      </c>
      <c r="G1317" s="3" t="s">
        <v>237</v>
      </c>
      <c r="H1317" s="3" t="s">
        <v>92</v>
      </c>
      <c r="I1317" s="3" t="s">
        <v>93</v>
      </c>
      <c r="J1317" s="3" t="s">
        <v>19</v>
      </c>
      <c r="K1317" s="3" t="s">
        <v>18</v>
      </c>
      <c r="O1317"/>
      <c r="P1317"/>
    </row>
    <row r="1318" spans="1:16" x14ac:dyDescent="0.35">
      <c r="A1318" s="3" t="s">
        <v>3077</v>
      </c>
      <c r="B1318" s="3" t="s">
        <v>3077</v>
      </c>
      <c r="C1318" s="3" t="s">
        <v>3078</v>
      </c>
      <c r="D1318" s="3" t="s">
        <v>14</v>
      </c>
      <c r="E1318" s="3" t="s">
        <v>14</v>
      </c>
      <c r="F1318" s="3" t="s">
        <v>238</v>
      </c>
      <c r="G1318" s="3" t="s">
        <v>237</v>
      </c>
      <c r="H1318" s="3" t="s">
        <v>92</v>
      </c>
      <c r="I1318" s="3" t="s">
        <v>93</v>
      </c>
      <c r="J1318" s="3" t="s">
        <v>19</v>
      </c>
      <c r="K1318" s="3" t="s">
        <v>18</v>
      </c>
      <c r="O1318"/>
      <c r="P1318"/>
    </row>
    <row r="1319" spans="1:16" x14ac:dyDescent="0.35">
      <c r="A1319" s="3" t="s">
        <v>3079</v>
      </c>
      <c r="B1319" s="3" t="s">
        <v>3079</v>
      </c>
      <c r="C1319" s="3" t="s">
        <v>3080</v>
      </c>
      <c r="D1319" s="3" t="s">
        <v>14</v>
      </c>
      <c r="E1319" s="3" t="s">
        <v>14</v>
      </c>
      <c r="F1319" s="3" t="s">
        <v>238</v>
      </c>
      <c r="G1319" s="3" t="s">
        <v>237</v>
      </c>
      <c r="H1319" s="3" t="s">
        <v>92</v>
      </c>
      <c r="I1319" s="3" t="s">
        <v>93</v>
      </c>
      <c r="J1319" s="3" t="s">
        <v>19</v>
      </c>
      <c r="K1319" s="3" t="s">
        <v>18</v>
      </c>
      <c r="O1319"/>
      <c r="P1319"/>
    </row>
    <row r="1320" spans="1:16" x14ac:dyDescent="0.35">
      <c r="A1320" s="3" t="s">
        <v>3081</v>
      </c>
      <c r="B1320" s="3" t="s">
        <v>3081</v>
      </c>
      <c r="C1320" s="3" t="s">
        <v>3082</v>
      </c>
      <c r="D1320" s="3" t="s">
        <v>14</v>
      </c>
      <c r="E1320" s="3" t="s">
        <v>14</v>
      </c>
      <c r="F1320" s="3" t="s">
        <v>238</v>
      </c>
      <c r="G1320" s="3" t="s">
        <v>237</v>
      </c>
      <c r="H1320" s="3" t="s">
        <v>92</v>
      </c>
      <c r="I1320" s="3" t="s">
        <v>93</v>
      </c>
      <c r="J1320" s="3" t="s">
        <v>19</v>
      </c>
      <c r="K1320" s="3" t="s">
        <v>18</v>
      </c>
      <c r="O1320"/>
      <c r="P1320"/>
    </row>
    <row r="1321" spans="1:16" x14ac:dyDescent="0.35">
      <c r="A1321" s="3" t="s">
        <v>3083</v>
      </c>
      <c r="B1321" s="3" t="s">
        <v>3083</v>
      </c>
      <c r="C1321" s="3" t="s">
        <v>3084</v>
      </c>
      <c r="D1321" s="3" t="s">
        <v>14</v>
      </c>
      <c r="E1321" s="3" t="s">
        <v>14</v>
      </c>
      <c r="F1321" s="3" t="s">
        <v>238</v>
      </c>
      <c r="G1321" s="3" t="s">
        <v>237</v>
      </c>
      <c r="H1321" s="3" t="s">
        <v>92</v>
      </c>
      <c r="I1321" s="3" t="s">
        <v>93</v>
      </c>
      <c r="J1321" s="3" t="s">
        <v>19</v>
      </c>
      <c r="K1321" s="3" t="s">
        <v>18</v>
      </c>
      <c r="O1321"/>
      <c r="P1321"/>
    </row>
    <row r="1322" spans="1:16" x14ac:dyDescent="0.35">
      <c r="A1322" s="3" t="s">
        <v>3085</v>
      </c>
      <c r="B1322" s="3" t="s">
        <v>3085</v>
      </c>
      <c r="C1322" s="3" t="s">
        <v>3086</v>
      </c>
      <c r="D1322" s="3" t="s">
        <v>14</v>
      </c>
      <c r="E1322" s="3" t="s">
        <v>14</v>
      </c>
      <c r="F1322" s="3" t="s">
        <v>238</v>
      </c>
      <c r="G1322" s="3" t="s">
        <v>237</v>
      </c>
      <c r="H1322" s="3" t="s">
        <v>92</v>
      </c>
      <c r="I1322" s="3" t="s">
        <v>93</v>
      </c>
      <c r="J1322" s="3" t="s">
        <v>19</v>
      </c>
      <c r="K1322" s="3" t="s">
        <v>18</v>
      </c>
      <c r="O1322"/>
      <c r="P1322"/>
    </row>
    <row r="1323" spans="1:16" x14ac:dyDescent="0.35">
      <c r="A1323" s="3" t="s">
        <v>3087</v>
      </c>
      <c r="B1323" s="3" t="s">
        <v>3087</v>
      </c>
      <c r="C1323" s="3" t="s">
        <v>3088</v>
      </c>
      <c r="D1323" s="3" t="s">
        <v>14</v>
      </c>
      <c r="E1323" s="3" t="s">
        <v>14</v>
      </c>
      <c r="F1323" s="3" t="s">
        <v>242</v>
      </c>
      <c r="G1323" s="3" t="s">
        <v>241</v>
      </c>
      <c r="H1323" s="3" t="s">
        <v>92</v>
      </c>
      <c r="I1323" s="3" t="s">
        <v>93</v>
      </c>
      <c r="J1323" s="3" t="s">
        <v>94</v>
      </c>
      <c r="K1323" s="3" t="s">
        <v>93</v>
      </c>
      <c r="O1323"/>
      <c r="P1323"/>
    </row>
    <row r="1324" spans="1:16" x14ac:dyDescent="0.35">
      <c r="A1324" s="3" t="s">
        <v>3089</v>
      </c>
      <c r="B1324" s="3" t="s">
        <v>3089</v>
      </c>
      <c r="C1324" s="3" t="s">
        <v>3090</v>
      </c>
      <c r="D1324" s="3" t="s">
        <v>14</v>
      </c>
      <c r="E1324" s="3" t="s">
        <v>14</v>
      </c>
      <c r="F1324" s="3" t="s">
        <v>242</v>
      </c>
      <c r="G1324" s="3" t="s">
        <v>241</v>
      </c>
      <c r="H1324" s="3" t="s">
        <v>92</v>
      </c>
      <c r="I1324" s="3" t="s">
        <v>93</v>
      </c>
      <c r="J1324" s="3" t="s">
        <v>94</v>
      </c>
      <c r="K1324" s="3" t="s">
        <v>93</v>
      </c>
      <c r="O1324"/>
      <c r="P1324"/>
    </row>
    <row r="1325" spans="1:16" x14ac:dyDescent="0.35">
      <c r="A1325" s="3" t="s">
        <v>3091</v>
      </c>
      <c r="B1325" s="3" t="s">
        <v>3091</v>
      </c>
      <c r="C1325" s="3" t="s">
        <v>3092</v>
      </c>
      <c r="D1325" s="3" t="s">
        <v>14</v>
      </c>
      <c r="E1325" s="3" t="s">
        <v>14</v>
      </c>
      <c r="F1325" s="3" t="s">
        <v>242</v>
      </c>
      <c r="G1325" s="3" t="s">
        <v>241</v>
      </c>
      <c r="H1325" s="3" t="s">
        <v>92</v>
      </c>
      <c r="I1325" s="3" t="s">
        <v>93</v>
      </c>
      <c r="J1325" s="3" t="s">
        <v>94</v>
      </c>
      <c r="K1325" s="3" t="s">
        <v>93</v>
      </c>
      <c r="O1325"/>
      <c r="P1325"/>
    </row>
    <row r="1326" spans="1:16" x14ac:dyDescent="0.35">
      <c r="A1326" s="3" t="s">
        <v>3093</v>
      </c>
      <c r="B1326" s="3" t="s">
        <v>3093</v>
      </c>
      <c r="C1326" s="3" t="s">
        <v>3094</v>
      </c>
      <c r="D1326" s="3" t="s">
        <v>14</v>
      </c>
      <c r="E1326" s="3" t="s">
        <v>14</v>
      </c>
      <c r="F1326" s="3" t="s">
        <v>242</v>
      </c>
      <c r="G1326" s="3" t="s">
        <v>241</v>
      </c>
      <c r="H1326" s="3" t="s">
        <v>92</v>
      </c>
      <c r="I1326" s="3" t="s">
        <v>93</v>
      </c>
      <c r="J1326" s="3" t="s">
        <v>94</v>
      </c>
      <c r="K1326" s="3" t="s">
        <v>93</v>
      </c>
      <c r="O1326"/>
      <c r="P1326"/>
    </row>
    <row r="1327" spans="1:16" x14ac:dyDescent="0.35">
      <c r="A1327" s="3" t="s">
        <v>3095</v>
      </c>
      <c r="B1327" s="3" t="s">
        <v>3095</v>
      </c>
      <c r="C1327" s="3" t="s">
        <v>3096</v>
      </c>
      <c r="D1327" s="3" t="s">
        <v>14</v>
      </c>
      <c r="E1327" s="3" t="s">
        <v>14</v>
      </c>
      <c r="F1327" s="3" t="s">
        <v>242</v>
      </c>
      <c r="G1327" s="3" t="s">
        <v>241</v>
      </c>
      <c r="H1327" s="3" t="s">
        <v>92</v>
      </c>
      <c r="I1327" s="3" t="s">
        <v>93</v>
      </c>
      <c r="J1327" s="3" t="s">
        <v>94</v>
      </c>
      <c r="K1327" s="3" t="s">
        <v>93</v>
      </c>
      <c r="O1327"/>
      <c r="P1327"/>
    </row>
    <row r="1328" spans="1:16" x14ac:dyDescent="0.35">
      <c r="A1328" s="3" t="s">
        <v>3097</v>
      </c>
      <c r="B1328" s="3" t="s">
        <v>3097</v>
      </c>
      <c r="C1328" s="3" t="s">
        <v>3098</v>
      </c>
      <c r="D1328" s="3" t="s">
        <v>14</v>
      </c>
      <c r="E1328" s="3" t="s">
        <v>14</v>
      </c>
      <c r="F1328" s="3" t="s">
        <v>242</v>
      </c>
      <c r="G1328" s="3" t="s">
        <v>241</v>
      </c>
      <c r="H1328" s="3" t="s">
        <v>92</v>
      </c>
      <c r="I1328" s="3" t="s">
        <v>93</v>
      </c>
      <c r="J1328" s="3" t="s">
        <v>94</v>
      </c>
      <c r="K1328" s="3" t="s">
        <v>93</v>
      </c>
      <c r="O1328"/>
      <c r="P1328"/>
    </row>
    <row r="1329" spans="1:16" x14ac:dyDescent="0.35">
      <c r="A1329" s="3" t="s">
        <v>3099</v>
      </c>
      <c r="B1329" s="3" t="s">
        <v>3099</v>
      </c>
      <c r="C1329" s="3" t="s">
        <v>3100</v>
      </c>
      <c r="D1329" s="3" t="s">
        <v>14</v>
      </c>
      <c r="E1329" s="3" t="s">
        <v>14</v>
      </c>
      <c r="F1329" s="3" t="s">
        <v>242</v>
      </c>
      <c r="G1329" s="3" t="s">
        <v>241</v>
      </c>
      <c r="H1329" s="3" t="s">
        <v>92</v>
      </c>
      <c r="I1329" s="3" t="s">
        <v>93</v>
      </c>
      <c r="J1329" s="3" t="s">
        <v>94</v>
      </c>
      <c r="K1329" s="3" t="s">
        <v>93</v>
      </c>
      <c r="O1329"/>
      <c r="P1329"/>
    </row>
    <row r="1330" spans="1:16" x14ac:dyDescent="0.35">
      <c r="A1330" s="3" t="s">
        <v>3101</v>
      </c>
      <c r="B1330" s="3" t="s">
        <v>3101</v>
      </c>
      <c r="C1330" s="3" t="s">
        <v>3102</v>
      </c>
      <c r="D1330" s="3" t="s">
        <v>14</v>
      </c>
      <c r="E1330" s="3" t="s">
        <v>14</v>
      </c>
      <c r="F1330" s="3" t="s">
        <v>242</v>
      </c>
      <c r="G1330" s="3" t="s">
        <v>241</v>
      </c>
      <c r="H1330" s="3" t="s">
        <v>92</v>
      </c>
      <c r="I1330" s="3" t="s">
        <v>93</v>
      </c>
      <c r="J1330" s="3" t="s">
        <v>94</v>
      </c>
      <c r="K1330" s="3" t="s">
        <v>93</v>
      </c>
      <c r="O1330"/>
      <c r="P1330"/>
    </row>
    <row r="1331" spans="1:16" x14ac:dyDescent="0.35">
      <c r="A1331" s="3" t="s">
        <v>3103</v>
      </c>
      <c r="B1331" s="3" t="s">
        <v>3103</v>
      </c>
      <c r="C1331" s="3" t="s">
        <v>3104</v>
      </c>
      <c r="D1331" s="3" t="s">
        <v>14</v>
      </c>
      <c r="E1331" s="3" t="s">
        <v>14</v>
      </c>
      <c r="F1331" s="3" t="s">
        <v>329</v>
      </c>
      <c r="G1331" s="3" t="s">
        <v>328</v>
      </c>
      <c r="H1331" s="3" t="s">
        <v>92</v>
      </c>
      <c r="I1331" s="3" t="s">
        <v>93</v>
      </c>
      <c r="J1331" s="3" t="s">
        <v>94</v>
      </c>
      <c r="K1331" s="3" t="s">
        <v>93</v>
      </c>
      <c r="O1331"/>
      <c r="P1331"/>
    </row>
    <row r="1332" spans="1:16" x14ac:dyDescent="0.35">
      <c r="A1332" s="3" t="s">
        <v>3105</v>
      </c>
      <c r="B1332" s="3" t="s">
        <v>3106</v>
      </c>
      <c r="C1332" s="3" t="s">
        <v>3107</v>
      </c>
      <c r="D1332" s="3" t="s">
        <v>14</v>
      </c>
      <c r="E1332" s="3" t="s">
        <v>14</v>
      </c>
      <c r="F1332" s="3" t="s">
        <v>329</v>
      </c>
      <c r="G1332" s="3" t="s">
        <v>328</v>
      </c>
      <c r="H1332" s="3" t="s">
        <v>92</v>
      </c>
      <c r="I1332" s="3" t="s">
        <v>93</v>
      </c>
      <c r="J1332" s="3" t="s">
        <v>94</v>
      </c>
      <c r="K1332" s="3" t="s">
        <v>93</v>
      </c>
      <c r="O1332"/>
      <c r="P1332"/>
    </row>
    <row r="1333" spans="1:16" x14ac:dyDescent="0.35">
      <c r="A1333" s="3" t="s">
        <v>3108</v>
      </c>
      <c r="B1333" s="3" t="s">
        <v>3108</v>
      </c>
      <c r="C1333" s="3" t="s">
        <v>3109</v>
      </c>
      <c r="D1333" s="3" t="s">
        <v>14</v>
      </c>
      <c r="E1333" s="3" t="s">
        <v>14</v>
      </c>
      <c r="F1333" s="3" t="s">
        <v>329</v>
      </c>
      <c r="G1333" s="3" t="s">
        <v>328</v>
      </c>
      <c r="H1333" s="3" t="s">
        <v>92</v>
      </c>
      <c r="I1333" s="3" t="s">
        <v>93</v>
      </c>
      <c r="J1333" s="3" t="s">
        <v>94</v>
      </c>
      <c r="K1333" s="3" t="s">
        <v>93</v>
      </c>
      <c r="O1333"/>
      <c r="P1333"/>
    </row>
    <row r="1334" spans="1:16" x14ac:dyDescent="0.35">
      <c r="A1334" s="3" t="s">
        <v>3110</v>
      </c>
      <c r="B1334" s="3" t="s">
        <v>3110</v>
      </c>
      <c r="C1334" s="3" t="s">
        <v>3111</v>
      </c>
      <c r="D1334" s="3" t="s">
        <v>14</v>
      </c>
      <c r="E1334" s="3" t="s">
        <v>14</v>
      </c>
      <c r="F1334" s="3" t="s">
        <v>329</v>
      </c>
      <c r="G1334" s="3" t="s">
        <v>328</v>
      </c>
      <c r="H1334" s="3" t="s">
        <v>92</v>
      </c>
      <c r="I1334" s="3" t="s">
        <v>93</v>
      </c>
      <c r="J1334" s="3" t="s">
        <v>94</v>
      </c>
      <c r="K1334" s="3" t="s">
        <v>93</v>
      </c>
      <c r="O1334"/>
      <c r="P1334"/>
    </row>
    <row r="1335" spans="1:16" x14ac:dyDescent="0.35">
      <c r="A1335" s="3" t="s">
        <v>3112</v>
      </c>
      <c r="B1335" s="3" t="s">
        <v>3112</v>
      </c>
      <c r="C1335" s="3" t="s">
        <v>3113</v>
      </c>
      <c r="D1335" s="3" t="s">
        <v>14</v>
      </c>
      <c r="E1335" s="3" t="s">
        <v>14</v>
      </c>
      <c r="F1335" s="3" t="s">
        <v>329</v>
      </c>
      <c r="G1335" s="3" t="s">
        <v>328</v>
      </c>
      <c r="H1335" s="3" t="s">
        <v>92</v>
      </c>
      <c r="I1335" s="3" t="s">
        <v>93</v>
      </c>
      <c r="J1335" s="3" t="s">
        <v>94</v>
      </c>
      <c r="K1335" s="3" t="s">
        <v>93</v>
      </c>
      <c r="O1335"/>
      <c r="P1335"/>
    </row>
    <row r="1336" spans="1:16" x14ac:dyDescent="0.35">
      <c r="A1336" s="3" t="s">
        <v>3114</v>
      </c>
      <c r="B1336" s="3" t="s">
        <v>3114</v>
      </c>
      <c r="C1336" s="3" t="s">
        <v>3115</v>
      </c>
      <c r="D1336" s="3" t="s">
        <v>14</v>
      </c>
      <c r="E1336" s="3" t="s">
        <v>14</v>
      </c>
      <c r="F1336" s="3" t="s">
        <v>329</v>
      </c>
      <c r="G1336" s="3" t="s">
        <v>328</v>
      </c>
      <c r="H1336" s="3" t="s">
        <v>92</v>
      </c>
      <c r="I1336" s="3" t="s">
        <v>93</v>
      </c>
      <c r="J1336" s="3" t="s">
        <v>94</v>
      </c>
      <c r="K1336" s="3" t="s">
        <v>93</v>
      </c>
      <c r="O1336"/>
      <c r="P1336"/>
    </row>
    <row r="1337" spans="1:16" x14ac:dyDescent="0.35">
      <c r="A1337" s="3" t="s">
        <v>3116</v>
      </c>
      <c r="B1337" s="3" t="s">
        <v>3116</v>
      </c>
      <c r="C1337" s="3" t="s">
        <v>3117</v>
      </c>
      <c r="D1337" s="3" t="s">
        <v>14</v>
      </c>
      <c r="E1337" s="3" t="s">
        <v>14</v>
      </c>
      <c r="F1337" s="3" t="s">
        <v>329</v>
      </c>
      <c r="G1337" s="3" t="s">
        <v>328</v>
      </c>
      <c r="H1337" s="3" t="s">
        <v>92</v>
      </c>
      <c r="I1337" s="3" t="s">
        <v>93</v>
      </c>
      <c r="J1337" s="3" t="s">
        <v>94</v>
      </c>
      <c r="K1337" s="3" t="s">
        <v>93</v>
      </c>
      <c r="O1337"/>
      <c r="P1337"/>
    </row>
    <row r="1338" spans="1:16" x14ac:dyDescent="0.35">
      <c r="A1338" s="3" t="s">
        <v>3118</v>
      </c>
      <c r="B1338" s="3" t="s">
        <v>3118</v>
      </c>
      <c r="C1338" s="3" t="s">
        <v>3119</v>
      </c>
      <c r="D1338" s="3" t="s">
        <v>14</v>
      </c>
      <c r="E1338" s="3" t="s">
        <v>14</v>
      </c>
      <c r="F1338" s="3" t="s">
        <v>329</v>
      </c>
      <c r="G1338" s="3" t="s">
        <v>328</v>
      </c>
      <c r="H1338" s="3" t="s">
        <v>92</v>
      </c>
      <c r="I1338" s="3" t="s">
        <v>93</v>
      </c>
      <c r="J1338" s="3" t="s">
        <v>94</v>
      </c>
      <c r="K1338" s="3" t="s">
        <v>93</v>
      </c>
      <c r="O1338"/>
      <c r="P1338"/>
    </row>
    <row r="1339" spans="1:16" x14ac:dyDescent="0.35">
      <c r="A1339" s="3" t="s">
        <v>3120</v>
      </c>
      <c r="B1339" s="3" t="s">
        <v>3120</v>
      </c>
      <c r="C1339" s="3" t="s">
        <v>3121</v>
      </c>
      <c r="D1339" s="3" t="s">
        <v>14</v>
      </c>
      <c r="E1339" s="3" t="s">
        <v>14</v>
      </c>
      <c r="F1339" s="3" t="s">
        <v>329</v>
      </c>
      <c r="G1339" s="3" t="s">
        <v>328</v>
      </c>
      <c r="H1339" s="3" t="s">
        <v>92</v>
      </c>
      <c r="I1339" s="3" t="s">
        <v>93</v>
      </c>
      <c r="J1339" s="3" t="s">
        <v>94</v>
      </c>
      <c r="K1339" s="3" t="s">
        <v>93</v>
      </c>
      <c r="O1339"/>
      <c r="P1339"/>
    </row>
    <row r="1340" spans="1:16" x14ac:dyDescent="0.35">
      <c r="A1340" s="3" t="s">
        <v>3122</v>
      </c>
      <c r="B1340" s="3" t="s">
        <v>3122</v>
      </c>
      <c r="C1340" s="3" t="s">
        <v>3123</v>
      </c>
      <c r="D1340" s="3" t="s">
        <v>14</v>
      </c>
      <c r="E1340" s="3" t="s">
        <v>14</v>
      </c>
      <c r="F1340" s="3" t="s">
        <v>329</v>
      </c>
      <c r="G1340" s="3" t="s">
        <v>328</v>
      </c>
      <c r="H1340" s="3" t="s">
        <v>92</v>
      </c>
      <c r="I1340" s="3" t="s">
        <v>93</v>
      </c>
      <c r="J1340" s="3" t="s">
        <v>94</v>
      </c>
      <c r="K1340" s="3" t="s">
        <v>93</v>
      </c>
      <c r="O1340"/>
      <c r="P1340"/>
    </row>
    <row r="1341" spans="1:16" x14ac:dyDescent="0.35">
      <c r="A1341" s="3" t="s">
        <v>3124</v>
      </c>
      <c r="B1341" s="3" t="s">
        <v>3124</v>
      </c>
      <c r="C1341" s="3" t="s">
        <v>3125</v>
      </c>
      <c r="D1341" s="3" t="s">
        <v>14</v>
      </c>
      <c r="E1341" s="3" t="s">
        <v>14</v>
      </c>
      <c r="F1341" s="3" t="s">
        <v>329</v>
      </c>
      <c r="G1341" s="3" t="s">
        <v>328</v>
      </c>
      <c r="H1341" s="3" t="s">
        <v>92</v>
      </c>
      <c r="I1341" s="3" t="s">
        <v>93</v>
      </c>
      <c r="J1341" s="3" t="s">
        <v>94</v>
      </c>
      <c r="K1341" s="3" t="s">
        <v>93</v>
      </c>
      <c r="O1341"/>
      <c r="P1341"/>
    </row>
    <row r="1342" spans="1:16" x14ac:dyDescent="0.35">
      <c r="A1342" s="3" t="s">
        <v>3126</v>
      </c>
      <c r="B1342" s="3" t="s">
        <v>3126</v>
      </c>
      <c r="C1342" s="3" t="s">
        <v>3127</v>
      </c>
      <c r="D1342" s="3" t="s">
        <v>14</v>
      </c>
      <c r="E1342" s="3" t="s">
        <v>14</v>
      </c>
      <c r="F1342" s="3" t="s">
        <v>329</v>
      </c>
      <c r="G1342" s="3" t="s">
        <v>328</v>
      </c>
      <c r="H1342" s="3" t="s">
        <v>92</v>
      </c>
      <c r="I1342" s="3" t="s">
        <v>93</v>
      </c>
      <c r="J1342" s="3" t="s">
        <v>94</v>
      </c>
      <c r="K1342" s="3" t="s">
        <v>93</v>
      </c>
      <c r="O1342"/>
      <c r="P1342"/>
    </row>
    <row r="1343" spans="1:16" x14ac:dyDescent="0.35">
      <c r="A1343" s="3" t="s">
        <v>3128</v>
      </c>
      <c r="B1343" s="3" t="s">
        <v>3128</v>
      </c>
      <c r="C1343" s="3" t="s">
        <v>3129</v>
      </c>
      <c r="D1343" s="3" t="s">
        <v>14</v>
      </c>
      <c r="E1343" s="3" t="s">
        <v>14</v>
      </c>
      <c r="F1343" s="3" t="s">
        <v>329</v>
      </c>
      <c r="G1343" s="3" t="s">
        <v>328</v>
      </c>
      <c r="H1343" s="3" t="s">
        <v>92</v>
      </c>
      <c r="I1343" s="3" t="s">
        <v>93</v>
      </c>
      <c r="J1343" s="3" t="s">
        <v>94</v>
      </c>
      <c r="K1343" s="3" t="s">
        <v>93</v>
      </c>
      <c r="O1343"/>
      <c r="P1343"/>
    </row>
    <row r="1344" spans="1:16" x14ac:dyDescent="0.35">
      <c r="A1344" s="3" t="s">
        <v>3130</v>
      </c>
      <c r="B1344" s="3" t="s">
        <v>3130</v>
      </c>
      <c r="C1344" s="3" t="s">
        <v>3131</v>
      </c>
      <c r="D1344" s="3" t="s">
        <v>14</v>
      </c>
      <c r="E1344" s="3" t="s">
        <v>14</v>
      </c>
      <c r="F1344" s="3" t="s">
        <v>329</v>
      </c>
      <c r="G1344" s="3" t="s">
        <v>328</v>
      </c>
      <c r="H1344" s="3" t="s">
        <v>92</v>
      </c>
      <c r="I1344" s="3" t="s">
        <v>93</v>
      </c>
      <c r="J1344" s="3" t="s">
        <v>94</v>
      </c>
      <c r="K1344" s="3" t="s">
        <v>93</v>
      </c>
      <c r="O1344"/>
      <c r="P1344"/>
    </row>
    <row r="1345" spans="1:16" x14ac:dyDescent="0.35">
      <c r="A1345" s="3" t="s">
        <v>3132</v>
      </c>
      <c r="B1345" s="3" t="s">
        <v>3132</v>
      </c>
      <c r="C1345" s="3" t="s">
        <v>3133</v>
      </c>
      <c r="D1345" s="3" t="s">
        <v>14</v>
      </c>
      <c r="E1345" s="3" t="s">
        <v>14</v>
      </c>
      <c r="F1345" s="3" t="s">
        <v>329</v>
      </c>
      <c r="G1345" s="3" t="s">
        <v>328</v>
      </c>
      <c r="H1345" s="3" t="s">
        <v>92</v>
      </c>
      <c r="I1345" s="3" t="s">
        <v>93</v>
      </c>
      <c r="J1345" s="3" t="s">
        <v>94</v>
      </c>
      <c r="K1345" s="3" t="s">
        <v>93</v>
      </c>
      <c r="O1345"/>
      <c r="P1345"/>
    </row>
    <row r="1346" spans="1:16" x14ac:dyDescent="0.35">
      <c r="A1346" s="3" t="s">
        <v>3134</v>
      </c>
      <c r="B1346" s="3" t="s">
        <v>3132</v>
      </c>
      <c r="C1346" s="3" t="s">
        <v>3133</v>
      </c>
      <c r="D1346" s="3" t="s">
        <v>14</v>
      </c>
      <c r="E1346" s="3" t="s">
        <v>14</v>
      </c>
      <c r="F1346" s="3" t="s">
        <v>329</v>
      </c>
      <c r="G1346" s="3" t="s">
        <v>328</v>
      </c>
      <c r="H1346" s="3" t="s">
        <v>92</v>
      </c>
      <c r="I1346" s="3" t="s">
        <v>93</v>
      </c>
      <c r="J1346" s="3" t="s">
        <v>94</v>
      </c>
      <c r="K1346" s="3" t="s">
        <v>93</v>
      </c>
      <c r="O1346"/>
      <c r="P1346"/>
    </row>
    <row r="1347" spans="1:16" x14ac:dyDescent="0.35">
      <c r="A1347" s="3" t="s">
        <v>3135</v>
      </c>
      <c r="B1347" s="3" t="s">
        <v>3135</v>
      </c>
      <c r="C1347" s="3" t="s">
        <v>3136</v>
      </c>
      <c r="D1347" s="3" t="s">
        <v>14</v>
      </c>
      <c r="E1347" s="3" t="s">
        <v>14</v>
      </c>
      <c r="F1347" s="3" t="s">
        <v>329</v>
      </c>
      <c r="G1347" s="3" t="s">
        <v>328</v>
      </c>
      <c r="H1347" s="3" t="s">
        <v>92</v>
      </c>
      <c r="I1347" s="3" t="s">
        <v>93</v>
      </c>
      <c r="J1347" s="3" t="s">
        <v>94</v>
      </c>
      <c r="K1347" s="3" t="s">
        <v>93</v>
      </c>
      <c r="O1347"/>
      <c r="P1347"/>
    </row>
    <row r="1348" spans="1:16" x14ac:dyDescent="0.35">
      <c r="A1348" s="3" t="s">
        <v>3137</v>
      </c>
      <c r="B1348" s="3" t="s">
        <v>3137</v>
      </c>
      <c r="C1348" s="3" t="s">
        <v>3138</v>
      </c>
      <c r="D1348" s="3" t="s">
        <v>14</v>
      </c>
      <c r="E1348" s="3" t="s">
        <v>14</v>
      </c>
      <c r="F1348" s="3" t="s">
        <v>329</v>
      </c>
      <c r="G1348" s="3" t="s">
        <v>328</v>
      </c>
      <c r="H1348" s="3" t="s">
        <v>92</v>
      </c>
      <c r="I1348" s="3" t="s">
        <v>93</v>
      </c>
      <c r="J1348" s="3" t="s">
        <v>94</v>
      </c>
      <c r="K1348" s="3" t="s">
        <v>93</v>
      </c>
      <c r="O1348"/>
      <c r="P1348"/>
    </row>
    <row r="1349" spans="1:16" x14ac:dyDescent="0.35">
      <c r="A1349" s="3" t="s">
        <v>3139</v>
      </c>
      <c r="B1349" s="3" t="s">
        <v>3139</v>
      </c>
      <c r="C1349" s="3" t="s">
        <v>3140</v>
      </c>
      <c r="D1349" s="3" t="s">
        <v>14</v>
      </c>
      <c r="E1349" s="3" t="s">
        <v>14</v>
      </c>
      <c r="F1349" s="3" t="s">
        <v>329</v>
      </c>
      <c r="G1349" s="3" t="s">
        <v>328</v>
      </c>
      <c r="H1349" s="3" t="s">
        <v>92</v>
      </c>
      <c r="I1349" s="3" t="s">
        <v>93</v>
      </c>
      <c r="J1349" s="3" t="s">
        <v>94</v>
      </c>
      <c r="K1349" s="3" t="s">
        <v>93</v>
      </c>
      <c r="O1349"/>
      <c r="P1349"/>
    </row>
    <row r="1350" spans="1:16" x14ac:dyDescent="0.35">
      <c r="A1350" s="3" t="s">
        <v>3141</v>
      </c>
      <c r="B1350" s="3" t="s">
        <v>3141</v>
      </c>
      <c r="C1350" s="3" t="s">
        <v>3142</v>
      </c>
      <c r="D1350" s="3" t="s">
        <v>14</v>
      </c>
      <c r="E1350" s="3" t="s">
        <v>14</v>
      </c>
      <c r="F1350" s="3" t="s">
        <v>329</v>
      </c>
      <c r="G1350" s="3" t="s">
        <v>328</v>
      </c>
      <c r="H1350" s="3" t="s">
        <v>92</v>
      </c>
      <c r="I1350" s="3" t="s">
        <v>93</v>
      </c>
      <c r="J1350" s="3" t="s">
        <v>94</v>
      </c>
      <c r="K1350" s="3" t="s">
        <v>93</v>
      </c>
      <c r="O1350"/>
      <c r="P1350"/>
    </row>
    <row r="1351" spans="1:16" x14ac:dyDescent="0.35">
      <c r="A1351" s="3" t="s">
        <v>3143</v>
      </c>
      <c r="B1351" s="3" t="s">
        <v>3143</v>
      </c>
      <c r="C1351" s="3" t="s">
        <v>3144</v>
      </c>
      <c r="D1351" s="3" t="s">
        <v>14</v>
      </c>
      <c r="E1351" s="3" t="s">
        <v>14</v>
      </c>
      <c r="F1351" s="3" t="s">
        <v>329</v>
      </c>
      <c r="G1351" s="3" t="s">
        <v>328</v>
      </c>
      <c r="H1351" s="3" t="s">
        <v>92</v>
      </c>
      <c r="I1351" s="3" t="s">
        <v>93</v>
      </c>
      <c r="J1351" s="3" t="s">
        <v>94</v>
      </c>
      <c r="K1351" s="3" t="s">
        <v>93</v>
      </c>
      <c r="O1351"/>
      <c r="P1351"/>
    </row>
    <row r="1352" spans="1:16" x14ac:dyDescent="0.35">
      <c r="A1352" s="3" t="s">
        <v>3145</v>
      </c>
      <c r="B1352" s="3" t="s">
        <v>3145</v>
      </c>
      <c r="C1352" s="3" t="s">
        <v>3146</v>
      </c>
      <c r="D1352" s="3" t="s">
        <v>14</v>
      </c>
      <c r="E1352" s="3" t="s">
        <v>14</v>
      </c>
      <c r="F1352" s="3" t="s">
        <v>329</v>
      </c>
      <c r="G1352" s="3" t="s">
        <v>328</v>
      </c>
      <c r="H1352" s="3" t="s">
        <v>92</v>
      </c>
      <c r="I1352" s="3" t="s">
        <v>93</v>
      </c>
      <c r="J1352" s="3" t="s">
        <v>94</v>
      </c>
      <c r="K1352" s="3" t="s">
        <v>93</v>
      </c>
      <c r="O1352"/>
      <c r="P1352"/>
    </row>
    <row r="1353" spans="1:16" x14ac:dyDescent="0.35">
      <c r="A1353" s="3" t="s">
        <v>3147</v>
      </c>
      <c r="B1353" s="3" t="s">
        <v>3147</v>
      </c>
      <c r="C1353" s="3" t="s">
        <v>3148</v>
      </c>
      <c r="D1353" s="3" t="s">
        <v>14</v>
      </c>
      <c r="E1353" s="3" t="s">
        <v>14</v>
      </c>
      <c r="F1353" s="3" t="s">
        <v>329</v>
      </c>
      <c r="G1353" s="3" t="s">
        <v>328</v>
      </c>
      <c r="H1353" s="3" t="s">
        <v>92</v>
      </c>
      <c r="I1353" s="3" t="s">
        <v>93</v>
      </c>
      <c r="J1353" s="3" t="s">
        <v>94</v>
      </c>
      <c r="K1353" s="3" t="s">
        <v>93</v>
      </c>
      <c r="O1353"/>
      <c r="P1353"/>
    </row>
    <row r="1354" spans="1:16" x14ac:dyDescent="0.35">
      <c r="A1354" s="3" t="s">
        <v>3149</v>
      </c>
      <c r="B1354" s="3" t="s">
        <v>3149</v>
      </c>
      <c r="C1354" s="3" t="s">
        <v>3150</v>
      </c>
      <c r="D1354" s="3" t="s">
        <v>14</v>
      </c>
      <c r="E1354" s="3" t="s">
        <v>14</v>
      </c>
      <c r="F1354" s="3" t="s">
        <v>329</v>
      </c>
      <c r="G1354" s="3" t="s">
        <v>328</v>
      </c>
      <c r="H1354" s="3" t="s">
        <v>92</v>
      </c>
      <c r="I1354" s="3" t="s">
        <v>93</v>
      </c>
      <c r="J1354" s="3" t="s">
        <v>94</v>
      </c>
      <c r="K1354" s="3" t="s">
        <v>93</v>
      </c>
      <c r="O1354"/>
      <c r="P1354"/>
    </row>
    <row r="1355" spans="1:16" x14ac:dyDescent="0.35">
      <c r="A1355" s="3" t="s">
        <v>3151</v>
      </c>
      <c r="B1355" s="3" t="s">
        <v>3151</v>
      </c>
      <c r="C1355" s="3" t="s">
        <v>3152</v>
      </c>
      <c r="D1355" s="3" t="s">
        <v>14</v>
      </c>
      <c r="E1355" s="3" t="s">
        <v>14</v>
      </c>
      <c r="F1355" s="3" t="s">
        <v>329</v>
      </c>
      <c r="G1355" s="3" t="s">
        <v>328</v>
      </c>
      <c r="H1355" s="3" t="s">
        <v>92</v>
      </c>
      <c r="I1355" s="3" t="s">
        <v>93</v>
      </c>
      <c r="J1355" s="3" t="s">
        <v>94</v>
      </c>
      <c r="K1355" s="3" t="s">
        <v>93</v>
      </c>
      <c r="O1355"/>
      <c r="P1355"/>
    </row>
    <row r="1356" spans="1:16" x14ac:dyDescent="0.35">
      <c r="A1356" s="3" t="s">
        <v>3153</v>
      </c>
      <c r="B1356" s="3" t="s">
        <v>3153</v>
      </c>
      <c r="C1356" s="3" t="s">
        <v>3154</v>
      </c>
      <c r="D1356" s="3" t="s">
        <v>14</v>
      </c>
      <c r="E1356" s="3" t="s">
        <v>14</v>
      </c>
      <c r="F1356" s="3" t="s">
        <v>329</v>
      </c>
      <c r="G1356" s="3" t="s">
        <v>328</v>
      </c>
      <c r="H1356" s="3" t="s">
        <v>92</v>
      </c>
      <c r="I1356" s="3" t="s">
        <v>93</v>
      </c>
      <c r="J1356" s="3" t="s">
        <v>94</v>
      </c>
      <c r="K1356" s="3" t="s">
        <v>93</v>
      </c>
      <c r="O1356"/>
      <c r="P1356"/>
    </row>
    <row r="1357" spans="1:16" x14ac:dyDescent="0.35">
      <c r="A1357" s="3" t="s">
        <v>3155</v>
      </c>
      <c r="B1357" s="3" t="s">
        <v>3155</v>
      </c>
      <c r="C1357" s="3" t="s">
        <v>3156</v>
      </c>
      <c r="D1357" s="3" t="s">
        <v>14</v>
      </c>
      <c r="E1357" s="3" t="s">
        <v>14</v>
      </c>
      <c r="F1357" s="3" t="s">
        <v>329</v>
      </c>
      <c r="G1357" s="3" t="s">
        <v>328</v>
      </c>
      <c r="H1357" s="3" t="s">
        <v>92</v>
      </c>
      <c r="I1357" s="3" t="s">
        <v>93</v>
      </c>
      <c r="J1357" s="3" t="s">
        <v>94</v>
      </c>
      <c r="K1357" s="3" t="s">
        <v>93</v>
      </c>
      <c r="O1357"/>
      <c r="P1357"/>
    </row>
    <row r="1358" spans="1:16" x14ac:dyDescent="0.35">
      <c r="A1358" s="3" t="s">
        <v>3157</v>
      </c>
      <c r="B1358" s="3" t="s">
        <v>3157</v>
      </c>
      <c r="C1358" s="3" t="s">
        <v>3158</v>
      </c>
      <c r="D1358" s="3" t="s">
        <v>14</v>
      </c>
      <c r="E1358" s="3" t="s">
        <v>14</v>
      </c>
      <c r="F1358" s="3" t="s">
        <v>329</v>
      </c>
      <c r="G1358" s="3" t="s">
        <v>328</v>
      </c>
      <c r="H1358" s="3" t="s">
        <v>92</v>
      </c>
      <c r="I1358" s="3" t="s">
        <v>93</v>
      </c>
      <c r="J1358" s="3" t="s">
        <v>94</v>
      </c>
      <c r="K1358" s="3" t="s">
        <v>93</v>
      </c>
      <c r="O1358"/>
      <c r="P1358"/>
    </row>
    <row r="1359" spans="1:16" x14ac:dyDescent="0.35">
      <c r="A1359" s="3" t="s">
        <v>3159</v>
      </c>
      <c r="B1359" s="3" t="s">
        <v>3159</v>
      </c>
      <c r="C1359" s="3" t="s">
        <v>3160</v>
      </c>
      <c r="D1359" s="3" t="s">
        <v>14</v>
      </c>
      <c r="E1359" s="3" t="s">
        <v>14</v>
      </c>
      <c r="F1359" s="3" t="s">
        <v>329</v>
      </c>
      <c r="G1359" s="3" t="s">
        <v>328</v>
      </c>
      <c r="H1359" s="3" t="s">
        <v>92</v>
      </c>
      <c r="I1359" s="3" t="s">
        <v>93</v>
      </c>
      <c r="J1359" s="3" t="s">
        <v>94</v>
      </c>
      <c r="K1359" s="3" t="s">
        <v>93</v>
      </c>
      <c r="O1359"/>
      <c r="P1359"/>
    </row>
    <row r="1360" spans="1:16" x14ac:dyDescent="0.35">
      <c r="A1360" s="3" t="s">
        <v>3161</v>
      </c>
      <c r="B1360" s="3" t="s">
        <v>3161</v>
      </c>
      <c r="C1360" s="3" t="s">
        <v>3162</v>
      </c>
      <c r="D1360" s="3" t="s">
        <v>14</v>
      </c>
      <c r="E1360" s="3" t="s">
        <v>14</v>
      </c>
      <c r="F1360" s="3" t="s">
        <v>329</v>
      </c>
      <c r="G1360" s="3" t="s">
        <v>328</v>
      </c>
      <c r="H1360" s="3" t="s">
        <v>92</v>
      </c>
      <c r="I1360" s="3" t="s">
        <v>93</v>
      </c>
      <c r="J1360" s="3" t="s">
        <v>94</v>
      </c>
      <c r="K1360" s="3" t="s">
        <v>93</v>
      </c>
      <c r="O1360"/>
      <c r="P1360"/>
    </row>
    <row r="1361" spans="1:16" x14ac:dyDescent="0.35">
      <c r="A1361" s="3" t="s">
        <v>3163</v>
      </c>
      <c r="B1361" s="3" t="s">
        <v>3163</v>
      </c>
      <c r="C1361" s="3" t="s">
        <v>3164</v>
      </c>
      <c r="D1361" s="3" t="s">
        <v>14</v>
      </c>
      <c r="E1361" s="3" t="s">
        <v>14</v>
      </c>
      <c r="F1361" s="3" t="s">
        <v>329</v>
      </c>
      <c r="G1361" s="3" t="s">
        <v>328</v>
      </c>
      <c r="H1361" s="3" t="s">
        <v>92</v>
      </c>
      <c r="I1361" s="3" t="s">
        <v>93</v>
      </c>
      <c r="J1361" s="3" t="s">
        <v>94</v>
      </c>
      <c r="K1361" s="3" t="s">
        <v>93</v>
      </c>
      <c r="O1361"/>
      <c r="P1361"/>
    </row>
    <row r="1362" spans="1:16" x14ac:dyDescent="0.35">
      <c r="A1362" s="3" t="s">
        <v>3165</v>
      </c>
      <c r="B1362" s="3" t="s">
        <v>3165</v>
      </c>
      <c r="C1362" s="3" t="s">
        <v>3166</v>
      </c>
      <c r="D1362" s="3" t="s">
        <v>14</v>
      </c>
      <c r="E1362" s="3" t="s">
        <v>14</v>
      </c>
      <c r="F1362" s="3" t="s">
        <v>329</v>
      </c>
      <c r="G1362" s="3" t="s">
        <v>328</v>
      </c>
      <c r="H1362" s="3" t="s">
        <v>92</v>
      </c>
      <c r="I1362" s="3" t="s">
        <v>93</v>
      </c>
      <c r="J1362" s="3" t="s">
        <v>94</v>
      </c>
      <c r="K1362" s="3" t="s">
        <v>93</v>
      </c>
      <c r="O1362"/>
      <c r="P1362"/>
    </row>
    <row r="1363" spans="1:16" x14ac:dyDescent="0.35">
      <c r="A1363" s="3" t="s">
        <v>3167</v>
      </c>
      <c r="B1363" s="3" t="s">
        <v>3167</v>
      </c>
      <c r="C1363" s="3" t="s">
        <v>3168</v>
      </c>
      <c r="D1363" s="3" t="s">
        <v>14</v>
      </c>
      <c r="E1363" s="3" t="s">
        <v>14</v>
      </c>
      <c r="F1363" s="3" t="s">
        <v>329</v>
      </c>
      <c r="G1363" s="3" t="s">
        <v>328</v>
      </c>
      <c r="H1363" s="3" t="s">
        <v>92</v>
      </c>
      <c r="I1363" s="3" t="s">
        <v>93</v>
      </c>
      <c r="J1363" s="3" t="s">
        <v>94</v>
      </c>
      <c r="K1363" s="3" t="s">
        <v>93</v>
      </c>
      <c r="O1363"/>
      <c r="P1363"/>
    </row>
    <row r="1364" spans="1:16" x14ac:dyDescent="0.35">
      <c r="A1364" s="3" t="s">
        <v>3169</v>
      </c>
      <c r="B1364" s="3" t="s">
        <v>3169</v>
      </c>
      <c r="C1364" s="3" t="s">
        <v>3154</v>
      </c>
      <c r="D1364" s="3" t="s">
        <v>14</v>
      </c>
      <c r="E1364" s="3" t="s">
        <v>14</v>
      </c>
      <c r="F1364" s="3" t="s">
        <v>329</v>
      </c>
      <c r="G1364" s="3" t="s">
        <v>328</v>
      </c>
      <c r="H1364" s="3" t="s">
        <v>92</v>
      </c>
      <c r="I1364" s="3" t="s">
        <v>93</v>
      </c>
      <c r="J1364" s="3" t="s">
        <v>94</v>
      </c>
      <c r="K1364" s="3" t="s">
        <v>93</v>
      </c>
      <c r="O1364"/>
      <c r="P1364"/>
    </row>
    <row r="1365" spans="1:16" x14ac:dyDescent="0.35">
      <c r="A1365" s="3" t="s">
        <v>3170</v>
      </c>
      <c r="B1365" s="3" t="s">
        <v>3170</v>
      </c>
      <c r="C1365" s="3" t="s">
        <v>3171</v>
      </c>
      <c r="D1365" s="3" t="s">
        <v>14</v>
      </c>
      <c r="E1365" s="3" t="s">
        <v>14</v>
      </c>
      <c r="F1365" s="3" t="s">
        <v>329</v>
      </c>
      <c r="G1365" s="3" t="s">
        <v>328</v>
      </c>
      <c r="H1365" s="3" t="s">
        <v>92</v>
      </c>
      <c r="I1365" s="3" t="s">
        <v>93</v>
      </c>
      <c r="J1365" s="3" t="s">
        <v>94</v>
      </c>
      <c r="K1365" s="3" t="s">
        <v>93</v>
      </c>
      <c r="O1365"/>
      <c r="P1365"/>
    </row>
    <row r="1366" spans="1:16" x14ac:dyDescent="0.35">
      <c r="A1366" s="3" t="s">
        <v>3172</v>
      </c>
      <c r="B1366" s="3" t="s">
        <v>3172</v>
      </c>
      <c r="C1366" s="3" t="s">
        <v>3173</v>
      </c>
      <c r="D1366" s="3" t="s">
        <v>14</v>
      </c>
      <c r="E1366" s="3" t="s">
        <v>14</v>
      </c>
      <c r="F1366" s="3" t="s">
        <v>329</v>
      </c>
      <c r="G1366" s="3" t="s">
        <v>328</v>
      </c>
      <c r="H1366" s="3" t="s">
        <v>92</v>
      </c>
      <c r="I1366" s="3" t="s">
        <v>93</v>
      </c>
      <c r="J1366" s="3" t="s">
        <v>94</v>
      </c>
      <c r="K1366" s="3" t="s">
        <v>93</v>
      </c>
      <c r="O1366"/>
      <c r="P1366"/>
    </row>
    <row r="1367" spans="1:16" x14ac:dyDescent="0.35">
      <c r="A1367" s="3" t="s">
        <v>3174</v>
      </c>
      <c r="B1367" s="3" t="s">
        <v>3174</v>
      </c>
      <c r="C1367" s="3" t="s">
        <v>3175</v>
      </c>
      <c r="D1367" s="3" t="s">
        <v>14</v>
      </c>
      <c r="E1367" s="3" t="s">
        <v>14</v>
      </c>
      <c r="F1367" s="3" t="s">
        <v>329</v>
      </c>
      <c r="G1367" s="3" t="s">
        <v>328</v>
      </c>
      <c r="H1367" s="3" t="s">
        <v>92</v>
      </c>
      <c r="I1367" s="3" t="s">
        <v>93</v>
      </c>
      <c r="J1367" s="3" t="s">
        <v>94</v>
      </c>
      <c r="K1367" s="3" t="s">
        <v>93</v>
      </c>
      <c r="O1367"/>
      <c r="P1367"/>
    </row>
    <row r="1368" spans="1:16" x14ac:dyDescent="0.35">
      <c r="A1368" s="3" t="s">
        <v>3176</v>
      </c>
      <c r="B1368" s="3" t="s">
        <v>3176</v>
      </c>
      <c r="C1368" s="3" t="s">
        <v>3177</v>
      </c>
      <c r="D1368" s="3" t="s">
        <v>14</v>
      </c>
      <c r="E1368" s="3" t="s">
        <v>14</v>
      </c>
      <c r="F1368" s="3" t="s">
        <v>329</v>
      </c>
      <c r="G1368" s="3" t="s">
        <v>328</v>
      </c>
      <c r="H1368" s="3" t="s">
        <v>92</v>
      </c>
      <c r="I1368" s="3" t="s">
        <v>93</v>
      </c>
      <c r="J1368" s="3" t="s">
        <v>94</v>
      </c>
      <c r="K1368" s="3" t="s">
        <v>93</v>
      </c>
      <c r="O1368"/>
      <c r="P1368"/>
    </row>
    <row r="1369" spans="1:16" x14ac:dyDescent="0.35">
      <c r="A1369" s="3" t="s">
        <v>3178</v>
      </c>
      <c r="B1369" s="3" t="s">
        <v>3178</v>
      </c>
      <c r="C1369" s="3" t="s">
        <v>3179</v>
      </c>
      <c r="D1369" s="3" t="s">
        <v>14</v>
      </c>
      <c r="E1369" s="3" t="s">
        <v>14</v>
      </c>
      <c r="F1369" s="3" t="s">
        <v>329</v>
      </c>
      <c r="G1369" s="3" t="s">
        <v>328</v>
      </c>
      <c r="H1369" s="3" t="s">
        <v>92</v>
      </c>
      <c r="I1369" s="3" t="s">
        <v>93</v>
      </c>
      <c r="J1369" s="3" t="s">
        <v>94</v>
      </c>
      <c r="K1369" s="3" t="s">
        <v>93</v>
      </c>
      <c r="O1369"/>
      <c r="P1369"/>
    </row>
    <row r="1370" spans="1:16" x14ac:dyDescent="0.35">
      <c r="A1370" s="3" t="s">
        <v>3180</v>
      </c>
      <c r="B1370" s="3" t="s">
        <v>3180</v>
      </c>
      <c r="C1370" s="3" t="s">
        <v>3181</v>
      </c>
      <c r="D1370" s="3" t="s">
        <v>14</v>
      </c>
      <c r="E1370" s="3" t="s">
        <v>14</v>
      </c>
      <c r="F1370" s="3" t="s">
        <v>329</v>
      </c>
      <c r="G1370" s="3" t="s">
        <v>328</v>
      </c>
      <c r="H1370" s="3" t="s">
        <v>92</v>
      </c>
      <c r="I1370" s="3" t="s">
        <v>93</v>
      </c>
      <c r="J1370" s="3" t="s">
        <v>94</v>
      </c>
      <c r="K1370" s="3" t="s">
        <v>93</v>
      </c>
      <c r="O1370"/>
      <c r="P1370"/>
    </row>
    <row r="1371" spans="1:16" x14ac:dyDescent="0.35">
      <c r="A1371" s="3" t="s">
        <v>3182</v>
      </c>
      <c r="B1371" s="3" t="s">
        <v>3182</v>
      </c>
      <c r="C1371" s="3" t="s">
        <v>3164</v>
      </c>
      <c r="D1371" s="3" t="s">
        <v>14</v>
      </c>
      <c r="E1371" s="3" t="s">
        <v>14</v>
      </c>
      <c r="F1371" s="3" t="s">
        <v>329</v>
      </c>
      <c r="G1371" s="3" t="s">
        <v>328</v>
      </c>
      <c r="H1371" s="3" t="s">
        <v>92</v>
      </c>
      <c r="I1371" s="3" t="s">
        <v>93</v>
      </c>
      <c r="J1371" s="3" t="s">
        <v>94</v>
      </c>
      <c r="K1371" s="3" t="s">
        <v>93</v>
      </c>
      <c r="O1371"/>
      <c r="P1371"/>
    </row>
    <row r="1372" spans="1:16" x14ac:dyDescent="0.35">
      <c r="A1372" s="3" t="s">
        <v>3183</v>
      </c>
      <c r="B1372" s="3" t="s">
        <v>3183</v>
      </c>
      <c r="C1372" s="3" t="s">
        <v>3184</v>
      </c>
      <c r="D1372" s="3" t="s">
        <v>14</v>
      </c>
      <c r="E1372" s="3" t="s">
        <v>14</v>
      </c>
      <c r="F1372" s="3" t="s">
        <v>329</v>
      </c>
      <c r="G1372" s="3" t="s">
        <v>328</v>
      </c>
      <c r="H1372" s="3" t="s">
        <v>92</v>
      </c>
      <c r="I1372" s="3" t="s">
        <v>93</v>
      </c>
      <c r="J1372" s="3" t="s">
        <v>94</v>
      </c>
      <c r="K1372" s="3" t="s">
        <v>93</v>
      </c>
      <c r="O1372"/>
      <c r="P1372"/>
    </row>
    <row r="1373" spans="1:16" x14ac:dyDescent="0.35">
      <c r="A1373" s="3" t="s">
        <v>3185</v>
      </c>
      <c r="B1373" s="3" t="s">
        <v>3185</v>
      </c>
      <c r="C1373" s="3" t="s">
        <v>3186</v>
      </c>
      <c r="D1373" s="3" t="s">
        <v>14</v>
      </c>
      <c r="E1373" s="3" t="s">
        <v>14</v>
      </c>
      <c r="F1373" s="3" t="s">
        <v>329</v>
      </c>
      <c r="G1373" s="3" t="s">
        <v>328</v>
      </c>
      <c r="H1373" s="3" t="s">
        <v>92</v>
      </c>
      <c r="I1373" s="3" t="s">
        <v>93</v>
      </c>
      <c r="J1373" s="3" t="s">
        <v>94</v>
      </c>
      <c r="K1373" s="3" t="s">
        <v>93</v>
      </c>
      <c r="O1373"/>
      <c r="P1373"/>
    </row>
    <row r="1374" spans="1:16" x14ac:dyDescent="0.35">
      <c r="A1374" s="3" t="s">
        <v>3187</v>
      </c>
      <c r="B1374" s="3" t="s">
        <v>3187</v>
      </c>
      <c r="C1374" s="3" t="s">
        <v>3188</v>
      </c>
      <c r="D1374" s="3" t="s">
        <v>14</v>
      </c>
      <c r="E1374" s="3" t="s">
        <v>14</v>
      </c>
      <c r="F1374" s="3" t="s">
        <v>329</v>
      </c>
      <c r="G1374" s="3" t="s">
        <v>328</v>
      </c>
      <c r="H1374" s="3" t="s">
        <v>92</v>
      </c>
      <c r="I1374" s="3" t="s">
        <v>93</v>
      </c>
      <c r="J1374" s="3" t="s">
        <v>94</v>
      </c>
      <c r="K1374" s="3" t="s">
        <v>93</v>
      </c>
      <c r="O1374"/>
      <c r="P1374"/>
    </row>
    <row r="1375" spans="1:16" x14ac:dyDescent="0.35">
      <c r="A1375" s="3" t="s">
        <v>3106</v>
      </c>
      <c r="B1375" s="3" t="s">
        <v>3106</v>
      </c>
      <c r="C1375" s="3" t="s">
        <v>3107</v>
      </c>
      <c r="D1375" s="3" t="s">
        <v>14</v>
      </c>
      <c r="E1375" s="3" t="s">
        <v>14</v>
      </c>
      <c r="F1375" s="3" t="s">
        <v>329</v>
      </c>
      <c r="G1375" s="3" t="s">
        <v>328</v>
      </c>
      <c r="H1375" s="3" t="s">
        <v>92</v>
      </c>
      <c r="I1375" s="3" t="s">
        <v>93</v>
      </c>
      <c r="J1375" s="3" t="s">
        <v>94</v>
      </c>
      <c r="K1375" s="3" t="s">
        <v>93</v>
      </c>
      <c r="O1375"/>
      <c r="P1375"/>
    </row>
    <row r="1376" spans="1:16" x14ac:dyDescent="0.35">
      <c r="A1376" s="3" t="s">
        <v>3189</v>
      </c>
      <c r="B1376" s="3" t="s">
        <v>3189</v>
      </c>
      <c r="C1376" s="3" t="s">
        <v>3190</v>
      </c>
      <c r="D1376" s="3" t="s">
        <v>14</v>
      </c>
      <c r="E1376" s="3" t="s">
        <v>14</v>
      </c>
      <c r="F1376" s="3" t="s">
        <v>329</v>
      </c>
      <c r="G1376" s="3" t="s">
        <v>328</v>
      </c>
      <c r="H1376" s="3" t="s">
        <v>92</v>
      </c>
      <c r="I1376" s="3" t="s">
        <v>93</v>
      </c>
      <c r="J1376" s="3" t="s">
        <v>94</v>
      </c>
      <c r="K1376" s="3" t="s">
        <v>93</v>
      </c>
      <c r="O1376"/>
      <c r="P1376"/>
    </row>
    <row r="1377" spans="1:16" x14ac:dyDescent="0.35">
      <c r="A1377" s="3" t="s">
        <v>3191</v>
      </c>
      <c r="B1377" s="3" t="s">
        <v>3191</v>
      </c>
      <c r="C1377" s="3" t="s">
        <v>3192</v>
      </c>
      <c r="D1377" s="3" t="s">
        <v>14</v>
      </c>
      <c r="E1377" s="3" t="s">
        <v>14</v>
      </c>
      <c r="F1377" s="3" t="s">
        <v>329</v>
      </c>
      <c r="G1377" s="3" t="s">
        <v>328</v>
      </c>
      <c r="H1377" s="3" t="s">
        <v>92</v>
      </c>
      <c r="I1377" s="3" t="s">
        <v>93</v>
      </c>
      <c r="J1377" s="3" t="s">
        <v>94</v>
      </c>
      <c r="K1377" s="3" t="s">
        <v>93</v>
      </c>
      <c r="O1377"/>
      <c r="P1377"/>
    </row>
    <row r="1378" spans="1:16" x14ac:dyDescent="0.35">
      <c r="A1378" s="3" t="s">
        <v>3193</v>
      </c>
      <c r="B1378" s="3" t="s">
        <v>3193</v>
      </c>
      <c r="C1378" s="3" t="s">
        <v>3194</v>
      </c>
      <c r="D1378" s="3" t="s">
        <v>14</v>
      </c>
      <c r="E1378" s="3" t="s">
        <v>14</v>
      </c>
      <c r="F1378" s="3" t="s">
        <v>329</v>
      </c>
      <c r="G1378" s="3" t="s">
        <v>328</v>
      </c>
      <c r="H1378" s="3" t="s">
        <v>92</v>
      </c>
      <c r="I1378" s="3" t="s">
        <v>93</v>
      </c>
      <c r="J1378" s="3" t="s">
        <v>94</v>
      </c>
      <c r="K1378" s="3" t="s">
        <v>93</v>
      </c>
      <c r="O1378"/>
      <c r="P1378"/>
    </row>
    <row r="1379" spans="1:16" x14ac:dyDescent="0.35">
      <c r="A1379" s="3" t="s">
        <v>3195</v>
      </c>
      <c r="B1379" s="3" t="s">
        <v>3195</v>
      </c>
      <c r="C1379" s="3" t="s">
        <v>3196</v>
      </c>
      <c r="D1379" s="3" t="s">
        <v>14</v>
      </c>
      <c r="E1379" s="3" t="s">
        <v>14</v>
      </c>
      <c r="F1379" s="3" t="s">
        <v>329</v>
      </c>
      <c r="G1379" s="3" t="s">
        <v>328</v>
      </c>
      <c r="H1379" s="3" t="s">
        <v>92</v>
      </c>
      <c r="I1379" s="3" t="s">
        <v>93</v>
      </c>
      <c r="J1379" s="3" t="s">
        <v>94</v>
      </c>
      <c r="K1379" s="3" t="s">
        <v>93</v>
      </c>
      <c r="O1379"/>
      <c r="P1379"/>
    </row>
    <row r="1380" spans="1:16" x14ac:dyDescent="0.35">
      <c r="A1380" s="3" t="s">
        <v>3197</v>
      </c>
      <c r="B1380" s="3" t="s">
        <v>3197</v>
      </c>
      <c r="C1380" s="3" t="s">
        <v>3198</v>
      </c>
      <c r="D1380" s="3" t="s">
        <v>14</v>
      </c>
      <c r="E1380" s="3" t="s">
        <v>14</v>
      </c>
      <c r="F1380" s="3" t="s">
        <v>329</v>
      </c>
      <c r="G1380" s="3" t="s">
        <v>328</v>
      </c>
      <c r="H1380" s="3" t="s">
        <v>92</v>
      </c>
      <c r="I1380" s="3" t="s">
        <v>93</v>
      </c>
      <c r="J1380" s="3" t="s">
        <v>94</v>
      </c>
      <c r="K1380" s="3" t="s">
        <v>93</v>
      </c>
      <c r="O1380"/>
      <c r="P1380"/>
    </row>
    <row r="1381" spans="1:16" x14ac:dyDescent="0.35">
      <c r="A1381" s="3" t="s">
        <v>3199</v>
      </c>
      <c r="B1381" s="3" t="s">
        <v>3199</v>
      </c>
      <c r="C1381" s="3" t="s">
        <v>3200</v>
      </c>
      <c r="D1381" s="3" t="s">
        <v>14</v>
      </c>
      <c r="E1381" s="3" t="s">
        <v>14</v>
      </c>
      <c r="F1381" s="3" t="s">
        <v>329</v>
      </c>
      <c r="G1381" s="3" t="s">
        <v>328</v>
      </c>
      <c r="H1381" s="3" t="s">
        <v>92</v>
      </c>
      <c r="I1381" s="3" t="s">
        <v>93</v>
      </c>
      <c r="J1381" s="3" t="s">
        <v>94</v>
      </c>
      <c r="K1381" s="3" t="s">
        <v>93</v>
      </c>
      <c r="O1381"/>
      <c r="P1381"/>
    </row>
    <row r="1382" spans="1:16" x14ac:dyDescent="0.35">
      <c r="A1382" s="3" t="s">
        <v>3201</v>
      </c>
      <c r="B1382" s="3" t="s">
        <v>3201</v>
      </c>
      <c r="C1382" s="3" t="s">
        <v>3202</v>
      </c>
      <c r="D1382" s="3" t="s">
        <v>14</v>
      </c>
      <c r="E1382" s="3" t="s">
        <v>14</v>
      </c>
      <c r="F1382" s="3" t="s">
        <v>329</v>
      </c>
      <c r="G1382" s="3" t="s">
        <v>328</v>
      </c>
      <c r="H1382" s="3" t="s">
        <v>92</v>
      </c>
      <c r="I1382" s="3" t="s">
        <v>93</v>
      </c>
      <c r="J1382" s="3" t="s">
        <v>94</v>
      </c>
      <c r="K1382" s="3" t="s">
        <v>93</v>
      </c>
      <c r="O1382"/>
      <c r="P1382"/>
    </row>
    <row r="1383" spans="1:16" x14ac:dyDescent="0.35">
      <c r="A1383" s="3" t="s">
        <v>3203</v>
      </c>
      <c r="B1383" s="3" t="s">
        <v>3203</v>
      </c>
      <c r="C1383" s="3" t="s">
        <v>3204</v>
      </c>
      <c r="D1383" s="3" t="s">
        <v>14</v>
      </c>
      <c r="E1383" s="3" t="s">
        <v>14</v>
      </c>
      <c r="F1383" s="3" t="s">
        <v>329</v>
      </c>
      <c r="G1383" s="3" t="s">
        <v>328</v>
      </c>
      <c r="H1383" s="3" t="s">
        <v>92</v>
      </c>
      <c r="I1383" s="3" t="s">
        <v>93</v>
      </c>
      <c r="J1383" s="3" t="s">
        <v>94</v>
      </c>
      <c r="K1383" s="3" t="s">
        <v>93</v>
      </c>
      <c r="O1383"/>
      <c r="P1383"/>
    </row>
    <row r="1384" spans="1:16" x14ac:dyDescent="0.35">
      <c r="A1384" s="3" t="s">
        <v>3205</v>
      </c>
      <c r="B1384" s="3" t="s">
        <v>3205</v>
      </c>
      <c r="C1384" s="3" t="s">
        <v>3206</v>
      </c>
      <c r="D1384" s="3" t="s">
        <v>14</v>
      </c>
      <c r="E1384" s="3" t="s">
        <v>14</v>
      </c>
      <c r="F1384" s="3" t="s">
        <v>329</v>
      </c>
      <c r="G1384" s="3" t="s">
        <v>328</v>
      </c>
      <c r="H1384" s="3" t="s">
        <v>92</v>
      </c>
      <c r="I1384" s="3" t="s">
        <v>93</v>
      </c>
      <c r="J1384" s="3" t="s">
        <v>94</v>
      </c>
      <c r="K1384" s="3" t="s">
        <v>93</v>
      </c>
      <c r="O1384"/>
      <c r="P1384"/>
    </row>
    <row r="1385" spans="1:16" x14ac:dyDescent="0.35">
      <c r="A1385" s="3" t="s">
        <v>3207</v>
      </c>
      <c r="B1385" s="3" t="s">
        <v>3207</v>
      </c>
      <c r="C1385" s="3" t="s">
        <v>3208</v>
      </c>
      <c r="D1385" s="3" t="s">
        <v>14</v>
      </c>
      <c r="E1385" s="3" t="s">
        <v>14</v>
      </c>
      <c r="F1385" s="3" t="s">
        <v>329</v>
      </c>
      <c r="G1385" s="3" t="s">
        <v>328</v>
      </c>
      <c r="H1385" s="3" t="s">
        <v>92</v>
      </c>
      <c r="I1385" s="3" t="s">
        <v>93</v>
      </c>
      <c r="J1385" s="3" t="s">
        <v>94</v>
      </c>
      <c r="K1385" s="3" t="s">
        <v>93</v>
      </c>
      <c r="O1385"/>
      <c r="P1385"/>
    </row>
    <row r="1386" spans="1:16" x14ac:dyDescent="0.35">
      <c r="A1386" s="3" t="s">
        <v>3209</v>
      </c>
      <c r="B1386" s="3" t="s">
        <v>3209</v>
      </c>
      <c r="C1386" s="3" t="s">
        <v>3210</v>
      </c>
      <c r="D1386" s="3" t="s">
        <v>14</v>
      </c>
      <c r="E1386" s="3" t="s">
        <v>14</v>
      </c>
      <c r="F1386" s="3" t="s">
        <v>329</v>
      </c>
      <c r="G1386" s="3" t="s">
        <v>328</v>
      </c>
      <c r="H1386" s="3" t="s">
        <v>92</v>
      </c>
      <c r="I1386" s="3" t="s">
        <v>93</v>
      </c>
      <c r="J1386" s="3" t="s">
        <v>94</v>
      </c>
      <c r="K1386" s="3" t="s">
        <v>93</v>
      </c>
      <c r="O1386"/>
      <c r="P1386"/>
    </row>
    <row r="1387" spans="1:16" x14ac:dyDescent="0.35">
      <c r="A1387" s="3" t="s">
        <v>3211</v>
      </c>
      <c r="B1387" s="3" t="s">
        <v>3211</v>
      </c>
      <c r="C1387" s="3" t="s">
        <v>3212</v>
      </c>
      <c r="D1387" s="3" t="s">
        <v>14</v>
      </c>
      <c r="E1387" s="3" t="s">
        <v>14</v>
      </c>
      <c r="F1387" s="3" t="s">
        <v>329</v>
      </c>
      <c r="G1387" s="3" t="s">
        <v>328</v>
      </c>
      <c r="H1387" s="3" t="s">
        <v>92</v>
      </c>
      <c r="I1387" s="3" t="s">
        <v>93</v>
      </c>
      <c r="J1387" s="3" t="s">
        <v>94</v>
      </c>
      <c r="K1387" s="3" t="s">
        <v>93</v>
      </c>
      <c r="O1387"/>
      <c r="P1387"/>
    </row>
    <row r="1388" spans="1:16" x14ac:dyDescent="0.35">
      <c r="A1388" s="3" t="s">
        <v>3213</v>
      </c>
      <c r="B1388" s="3" t="s">
        <v>3114</v>
      </c>
      <c r="C1388" s="3" t="s">
        <v>3115</v>
      </c>
      <c r="D1388" s="3" t="s">
        <v>14</v>
      </c>
      <c r="E1388" s="3" t="s">
        <v>14</v>
      </c>
      <c r="F1388" s="3" t="s">
        <v>329</v>
      </c>
      <c r="G1388" s="3" t="s">
        <v>328</v>
      </c>
      <c r="H1388" s="3" t="s">
        <v>92</v>
      </c>
      <c r="I1388" s="3" t="s">
        <v>93</v>
      </c>
      <c r="J1388" s="3" t="s">
        <v>94</v>
      </c>
      <c r="K1388" s="3" t="s">
        <v>93</v>
      </c>
      <c r="O1388"/>
      <c r="P1388"/>
    </row>
    <row r="1389" spans="1:16" x14ac:dyDescent="0.35">
      <c r="A1389" s="3" t="s">
        <v>3214</v>
      </c>
      <c r="B1389" s="3" t="s">
        <v>3114</v>
      </c>
      <c r="C1389" s="3" t="s">
        <v>3115</v>
      </c>
      <c r="D1389" s="3" t="s">
        <v>14</v>
      </c>
      <c r="E1389" s="3" t="s">
        <v>14</v>
      </c>
      <c r="F1389" s="3" t="s">
        <v>329</v>
      </c>
      <c r="G1389" s="3" t="s">
        <v>328</v>
      </c>
      <c r="H1389" s="3" t="s">
        <v>92</v>
      </c>
      <c r="I1389" s="3" t="s">
        <v>93</v>
      </c>
      <c r="J1389" s="3" t="s">
        <v>94</v>
      </c>
      <c r="K1389" s="3" t="s">
        <v>93</v>
      </c>
      <c r="O1389"/>
      <c r="P1389"/>
    </row>
    <row r="1390" spans="1:16" x14ac:dyDescent="0.35">
      <c r="A1390" s="3" t="s">
        <v>3215</v>
      </c>
      <c r="B1390" s="3" t="s">
        <v>3114</v>
      </c>
      <c r="C1390" s="3" t="s">
        <v>3115</v>
      </c>
      <c r="D1390" s="3" t="s">
        <v>14</v>
      </c>
      <c r="E1390" s="3" t="s">
        <v>14</v>
      </c>
      <c r="F1390" s="3" t="s">
        <v>329</v>
      </c>
      <c r="G1390" s="3" t="s">
        <v>328</v>
      </c>
      <c r="H1390" s="3" t="s">
        <v>92</v>
      </c>
      <c r="I1390" s="3" t="s">
        <v>93</v>
      </c>
      <c r="J1390" s="3" t="s">
        <v>94</v>
      </c>
      <c r="K1390" s="3" t="s">
        <v>93</v>
      </c>
      <c r="O1390"/>
      <c r="P1390"/>
    </row>
    <row r="1391" spans="1:16" x14ac:dyDescent="0.35">
      <c r="A1391" s="3" t="s">
        <v>3216</v>
      </c>
      <c r="B1391" s="3" t="s">
        <v>3216</v>
      </c>
      <c r="C1391" s="3" t="s">
        <v>3217</v>
      </c>
      <c r="D1391" s="3" t="s">
        <v>14</v>
      </c>
      <c r="E1391" s="3" t="s">
        <v>14</v>
      </c>
      <c r="F1391" s="3" t="s">
        <v>329</v>
      </c>
      <c r="G1391" s="3" t="s">
        <v>328</v>
      </c>
      <c r="H1391" s="3" t="s">
        <v>92</v>
      </c>
      <c r="I1391" s="3" t="s">
        <v>93</v>
      </c>
      <c r="J1391" s="3" t="s">
        <v>94</v>
      </c>
      <c r="K1391" s="3" t="s">
        <v>93</v>
      </c>
      <c r="O1391"/>
      <c r="P1391"/>
    </row>
    <row r="1392" spans="1:16" x14ac:dyDescent="0.35">
      <c r="A1392" s="3" t="s">
        <v>3218</v>
      </c>
      <c r="B1392" s="3" t="s">
        <v>3218</v>
      </c>
      <c r="C1392" s="3" t="s">
        <v>3219</v>
      </c>
      <c r="D1392" s="3" t="s">
        <v>14</v>
      </c>
      <c r="E1392" s="3" t="s">
        <v>14</v>
      </c>
      <c r="F1392" s="3" t="s">
        <v>329</v>
      </c>
      <c r="G1392" s="3" t="s">
        <v>328</v>
      </c>
      <c r="H1392" s="3" t="s">
        <v>92</v>
      </c>
      <c r="I1392" s="3" t="s">
        <v>93</v>
      </c>
      <c r="J1392" s="3" t="s">
        <v>94</v>
      </c>
      <c r="K1392" s="3" t="s">
        <v>93</v>
      </c>
      <c r="O1392"/>
      <c r="P1392"/>
    </row>
    <row r="1393" spans="1:16" x14ac:dyDescent="0.35">
      <c r="A1393" s="3" t="s">
        <v>3220</v>
      </c>
      <c r="B1393" s="3" t="s">
        <v>3193</v>
      </c>
      <c r="C1393" s="3" t="s">
        <v>3194</v>
      </c>
      <c r="D1393" s="3" t="s">
        <v>14</v>
      </c>
      <c r="E1393" s="3" t="s">
        <v>14</v>
      </c>
      <c r="F1393" s="3" t="s">
        <v>329</v>
      </c>
      <c r="G1393" s="3" t="s">
        <v>328</v>
      </c>
      <c r="H1393" s="3" t="s">
        <v>92</v>
      </c>
      <c r="I1393" s="3" t="s">
        <v>93</v>
      </c>
      <c r="J1393" s="3" t="s">
        <v>94</v>
      </c>
      <c r="K1393" s="3" t="s">
        <v>93</v>
      </c>
      <c r="O1393"/>
      <c r="P1393"/>
    </row>
    <row r="1394" spans="1:16" x14ac:dyDescent="0.35">
      <c r="A1394" s="3" t="s">
        <v>3221</v>
      </c>
      <c r="B1394" s="3" t="s">
        <v>3106</v>
      </c>
      <c r="C1394" s="3" t="s">
        <v>3107</v>
      </c>
      <c r="D1394" s="3" t="s">
        <v>14</v>
      </c>
      <c r="E1394" s="3" t="s">
        <v>14</v>
      </c>
      <c r="F1394" s="3" t="s">
        <v>329</v>
      </c>
      <c r="G1394" s="3" t="s">
        <v>328</v>
      </c>
      <c r="H1394" s="3" t="s">
        <v>92</v>
      </c>
      <c r="I1394" s="3" t="s">
        <v>93</v>
      </c>
      <c r="J1394" s="3" t="s">
        <v>94</v>
      </c>
      <c r="K1394" s="3" t="s">
        <v>93</v>
      </c>
      <c r="O1394"/>
      <c r="P1394"/>
    </row>
    <row r="1395" spans="1:16" x14ac:dyDescent="0.35">
      <c r="A1395" s="3" t="s">
        <v>3222</v>
      </c>
      <c r="B1395" s="3" t="s">
        <v>3222</v>
      </c>
      <c r="C1395" s="3" t="s">
        <v>3223</v>
      </c>
      <c r="D1395" s="3" t="s">
        <v>14</v>
      </c>
      <c r="E1395" s="3" t="s">
        <v>14</v>
      </c>
      <c r="F1395" s="3" t="s">
        <v>329</v>
      </c>
      <c r="G1395" s="3" t="s">
        <v>328</v>
      </c>
      <c r="H1395" s="3" t="s">
        <v>92</v>
      </c>
      <c r="I1395" s="3" t="s">
        <v>93</v>
      </c>
      <c r="J1395" s="3" t="s">
        <v>94</v>
      </c>
      <c r="K1395" s="3" t="s">
        <v>93</v>
      </c>
      <c r="O1395"/>
      <c r="P1395"/>
    </row>
    <row r="1396" spans="1:16" x14ac:dyDescent="0.35">
      <c r="A1396" s="3" t="s">
        <v>3224</v>
      </c>
      <c r="B1396" s="3" t="s">
        <v>3224</v>
      </c>
      <c r="C1396" s="3" t="s">
        <v>3225</v>
      </c>
      <c r="D1396" s="3" t="s">
        <v>14</v>
      </c>
      <c r="E1396" s="3" t="s">
        <v>14</v>
      </c>
      <c r="F1396" s="3" t="s">
        <v>329</v>
      </c>
      <c r="G1396" s="3" t="s">
        <v>328</v>
      </c>
      <c r="H1396" s="3" t="s">
        <v>92</v>
      </c>
      <c r="I1396" s="3" t="s">
        <v>93</v>
      </c>
      <c r="J1396" s="3" t="s">
        <v>94</v>
      </c>
      <c r="K1396" s="3" t="s">
        <v>93</v>
      </c>
      <c r="O1396"/>
      <c r="P1396"/>
    </row>
    <row r="1397" spans="1:16" x14ac:dyDescent="0.35">
      <c r="A1397" s="3" t="s">
        <v>3226</v>
      </c>
      <c r="B1397" s="3" t="s">
        <v>3226</v>
      </c>
      <c r="C1397" s="3" t="s">
        <v>3227</v>
      </c>
      <c r="D1397" s="3" t="s">
        <v>14</v>
      </c>
      <c r="E1397" s="3" t="s">
        <v>14</v>
      </c>
      <c r="F1397" s="3" t="s">
        <v>250</v>
      </c>
      <c r="G1397" s="3" t="s">
        <v>249</v>
      </c>
      <c r="H1397" s="3" t="s">
        <v>133</v>
      </c>
      <c r="I1397" s="3" t="s">
        <v>134</v>
      </c>
      <c r="J1397" s="3" t="s">
        <v>21</v>
      </c>
      <c r="K1397" s="3" t="s">
        <v>134</v>
      </c>
      <c r="O1397"/>
      <c r="P1397"/>
    </row>
    <row r="1398" spans="1:16" x14ac:dyDescent="0.35">
      <c r="A1398" s="3" t="s">
        <v>3228</v>
      </c>
      <c r="B1398" s="3" t="s">
        <v>3228</v>
      </c>
      <c r="C1398" s="3" t="s">
        <v>249</v>
      </c>
      <c r="D1398" s="3" t="s">
        <v>14</v>
      </c>
      <c r="E1398" s="3" t="s">
        <v>14</v>
      </c>
      <c r="F1398" s="3" t="s">
        <v>250</v>
      </c>
      <c r="G1398" s="3" t="s">
        <v>249</v>
      </c>
      <c r="H1398" s="3" t="s">
        <v>133</v>
      </c>
      <c r="I1398" s="3" t="s">
        <v>134</v>
      </c>
      <c r="J1398" s="3" t="s">
        <v>21</v>
      </c>
      <c r="K1398" s="3" t="s">
        <v>134</v>
      </c>
      <c r="O1398"/>
      <c r="P1398"/>
    </row>
    <row r="1399" spans="1:16" x14ac:dyDescent="0.35">
      <c r="A1399" s="3" t="s">
        <v>3229</v>
      </c>
      <c r="B1399" s="3" t="s">
        <v>3229</v>
      </c>
      <c r="C1399" s="3" t="s">
        <v>3230</v>
      </c>
      <c r="D1399" s="3" t="s">
        <v>14</v>
      </c>
      <c r="E1399" s="3" t="s">
        <v>14</v>
      </c>
      <c r="F1399" s="3" t="s">
        <v>246</v>
      </c>
      <c r="G1399" s="3" t="s">
        <v>245</v>
      </c>
      <c r="H1399" s="3" t="s">
        <v>92</v>
      </c>
      <c r="I1399" s="3" t="s">
        <v>93</v>
      </c>
      <c r="J1399" s="3" t="s">
        <v>94</v>
      </c>
      <c r="K1399" s="3" t="s">
        <v>93</v>
      </c>
      <c r="O1399"/>
      <c r="P1399"/>
    </row>
    <row r="1400" spans="1:16" x14ac:dyDescent="0.35">
      <c r="A1400" s="3" t="s">
        <v>3231</v>
      </c>
      <c r="B1400" s="3" t="s">
        <v>3231</v>
      </c>
      <c r="C1400" s="3" t="s">
        <v>3232</v>
      </c>
      <c r="D1400" s="3" t="s">
        <v>14</v>
      </c>
      <c r="E1400" s="3" t="s">
        <v>14</v>
      </c>
      <c r="F1400" s="3" t="s">
        <v>246</v>
      </c>
      <c r="G1400" s="3" t="s">
        <v>245</v>
      </c>
      <c r="H1400" s="3" t="s">
        <v>92</v>
      </c>
      <c r="I1400" s="3" t="s">
        <v>93</v>
      </c>
      <c r="J1400" s="3" t="s">
        <v>94</v>
      </c>
      <c r="K1400" s="3" t="s">
        <v>93</v>
      </c>
      <c r="O1400"/>
      <c r="P1400"/>
    </row>
    <row r="1401" spans="1:16" x14ac:dyDescent="0.35">
      <c r="A1401" s="3" t="s">
        <v>3233</v>
      </c>
      <c r="B1401" s="3" t="s">
        <v>3233</v>
      </c>
      <c r="C1401" s="3" t="s">
        <v>3234</v>
      </c>
      <c r="D1401" s="3" t="s">
        <v>14</v>
      </c>
      <c r="E1401" s="3" t="s">
        <v>14</v>
      </c>
      <c r="F1401" s="3" t="s">
        <v>246</v>
      </c>
      <c r="G1401" s="3" t="s">
        <v>245</v>
      </c>
      <c r="H1401" s="3" t="s">
        <v>92</v>
      </c>
      <c r="I1401" s="3" t="s">
        <v>93</v>
      </c>
      <c r="J1401" s="3" t="s">
        <v>94</v>
      </c>
      <c r="K1401" s="3" t="s">
        <v>93</v>
      </c>
      <c r="O1401"/>
      <c r="P1401"/>
    </row>
    <row r="1402" spans="1:16" x14ac:dyDescent="0.35">
      <c r="A1402" s="3" t="s">
        <v>3235</v>
      </c>
      <c r="B1402" s="3" t="s">
        <v>3235</v>
      </c>
      <c r="C1402" s="3" t="s">
        <v>3236</v>
      </c>
      <c r="D1402" s="3" t="s">
        <v>14</v>
      </c>
      <c r="E1402" s="3" t="s">
        <v>14</v>
      </c>
      <c r="F1402" s="3" t="s">
        <v>246</v>
      </c>
      <c r="G1402" s="3" t="s">
        <v>245</v>
      </c>
      <c r="H1402" s="3" t="s">
        <v>92</v>
      </c>
      <c r="I1402" s="3" t="s">
        <v>93</v>
      </c>
      <c r="J1402" s="3" t="s">
        <v>94</v>
      </c>
      <c r="K1402" s="3" t="s">
        <v>93</v>
      </c>
      <c r="O1402"/>
      <c r="P1402"/>
    </row>
    <row r="1403" spans="1:16" x14ac:dyDescent="0.35">
      <c r="A1403" s="3" t="s">
        <v>3237</v>
      </c>
      <c r="B1403" s="3" t="s">
        <v>3237</v>
      </c>
      <c r="C1403" s="3" t="s">
        <v>3238</v>
      </c>
      <c r="D1403" s="3" t="s">
        <v>14</v>
      </c>
      <c r="E1403" s="3" t="s">
        <v>14</v>
      </c>
      <c r="F1403" s="3" t="s">
        <v>246</v>
      </c>
      <c r="G1403" s="3" t="s">
        <v>245</v>
      </c>
      <c r="H1403" s="3" t="s">
        <v>92</v>
      </c>
      <c r="I1403" s="3" t="s">
        <v>93</v>
      </c>
      <c r="J1403" s="3" t="s">
        <v>94</v>
      </c>
      <c r="K1403" s="3" t="s">
        <v>93</v>
      </c>
      <c r="O1403"/>
      <c r="P1403"/>
    </row>
    <row r="1404" spans="1:16" x14ac:dyDescent="0.35">
      <c r="A1404" s="3" t="s">
        <v>3239</v>
      </c>
      <c r="B1404" s="3" t="s">
        <v>3239</v>
      </c>
      <c r="C1404" s="3" t="s">
        <v>3240</v>
      </c>
      <c r="D1404" s="3" t="s">
        <v>14</v>
      </c>
      <c r="E1404" s="3" t="s">
        <v>14</v>
      </c>
      <c r="F1404" s="3" t="s">
        <v>246</v>
      </c>
      <c r="G1404" s="3" t="s">
        <v>245</v>
      </c>
      <c r="H1404" s="3" t="s">
        <v>92</v>
      </c>
      <c r="I1404" s="3" t="s">
        <v>93</v>
      </c>
      <c r="J1404" s="3" t="s">
        <v>94</v>
      </c>
      <c r="K1404" s="3" t="s">
        <v>93</v>
      </c>
      <c r="O1404"/>
      <c r="P1404"/>
    </row>
    <row r="1405" spans="1:16" x14ac:dyDescent="0.35">
      <c r="A1405" s="3" t="s">
        <v>3241</v>
      </c>
      <c r="B1405" s="3" t="s">
        <v>3241</v>
      </c>
      <c r="C1405" s="3" t="s">
        <v>3242</v>
      </c>
      <c r="D1405" s="3" t="s">
        <v>14</v>
      </c>
      <c r="E1405" s="3" t="s">
        <v>14</v>
      </c>
      <c r="F1405" s="3" t="s">
        <v>246</v>
      </c>
      <c r="G1405" s="3" t="s">
        <v>245</v>
      </c>
      <c r="H1405" s="3" t="s">
        <v>92</v>
      </c>
      <c r="I1405" s="3" t="s">
        <v>93</v>
      </c>
      <c r="J1405" s="3" t="s">
        <v>94</v>
      </c>
      <c r="K1405" s="3" t="s">
        <v>93</v>
      </c>
      <c r="O1405"/>
      <c r="P1405"/>
    </row>
    <row r="1406" spans="1:16" x14ac:dyDescent="0.35">
      <c r="A1406" s="3" t="s">
        <v>3243</v>
      </c>
      <c r="B1406" s="3" t="s">
        <v>3243</v>
      </c>
      <c r="C1406" s="3" t="s">
        <v>3244</v>
      </c>
      <c r="D1406" s="3" t="s">
        <v>14</v>
      </c>
      <c r="E1406" s="3" t="s">
        <v>14</v>
      </c>
      <c r="F1406" s="3" t="s">
        <v>246</v>
      </c>
      <c r="G1406" s="3" t="s">
        <v>245</v>
      </c>
      <c r="H1406" s="3" t="s">
        <v>92</v>
      </c>
      <c r="I1406" s="3" t="s">
        <v>93</v>
      </c>
      <c r="J1406" s="3" t="s">
        <v>94</v>
      </c>
      <c r="K1406" s="3" t="s">
        <v>93</v>
      </c>
      <c r="O1406"/>
      <c r="P1406"/>
    </row>
    <row r="1407" spans="1:16" x14ac:dyDescent="0.35">
      <c r="A1407" s="3" t="s">
        <v>3245</v>
      </c>
      <c r="B1407" s="3" t="s">
        <v>3245</v>
      </c>
      <c r="C1407" s="3" t="s">
        <v>3246</v>
      </c>
      <c r="D1407" s="3" t="s">
        <v>14</v>
      </c>
      <c r="E1407" s="3" t="s">
        <v>14</v>
      </c>
      <c r="F1407" s="3" t="s">
        <v>246</v>
      </c>
      <c r="G1407" s="3" t="s">
        <v>245</v>
      </c>
      <c r="H1407" s="3" t="s">
        <v>92</v>
      </c>
      <c r="I1407" s="3" t="s">
        <v>93</v>
      </c>
      <c r="J1407" s="3" t="s">
        <v>94</v>
      </c>
      <c r="K1407" s="3" t="s">
        <v>93</v>
      </c>
      <c r="O1407"/>
      <c r="P1407"/>
    </row>
    <row r="1408" spans="1:16" x14ac:dyDescent="0.35">
      <c r="A1408" s="3" t="s">
        <v>3247</v>
      </c>
      <c r="B1408" s="3" t="s">
        <v>3247</v>
      </c>
      <c r="C1408" s="3" t="s">
        <v>3248</v>
      </c>
      <c r="D1408" s="3" t="s">
        <v>14</v>
      </c>
      <c r="E1408" s="3" t="s">
        <v>14</v>
      </c>
      <c r="F1408" s="3" t="s">
        <v>246</v>
      </c>
      <c r="G1408" s="3" t="s">
        <v>245</v>
      </c>
      <c r="H1408" s="3" t="s">
        <v>92</v>
      </c>
      <c r="I1408" s="3" t="s">
        <v>93</v>
      </c>
      <c r="J1408" s="3" t="s">
        <v>94</v>
      </c>
      <c r="K1408" s="3" t="s">
        <v>93</v>
      </c>
      <c r="O1408"/>
      <c r="P1408"/>
    </row>
    <row r="1409" spans="1:16" x14ac:dyDescent="0.35">
      <c r="A1409" s="3" t="s">
        <v>3249</v>
      </c>
      <c r="B1409" s="3" t="s">
        <v>3249</v>
      </c>
      <c r="C1409" s="3" t="s">
        <v>3250</v>
      </c>
      <c r="D1409" s="3" t="s">
        <v>14</v>
      </c>
      <c r="E1409" s="3" t="s">
        <v>14</v>
      </c>
      <c r="F1409" s="3" t="s">
        <v>246</v>
      </c>
      <c r="G1409" s="3" t="s">
        <v>245</v>
      </c>
      <c r="H1409" s="3" t="s">
        <v>92</v>
      </c>
      <c r="I1409" s="3" t="s">
        <v>93</v>
      </c>
      <c r="J1409" s="3" t="s">
        <v>94</v>
      </c>
      <c r="K1409" s="3" t="s">
        <v>93</v>
      </c>
      <c r="O1409"/>
      <c r="P1409"/>
    </row>
    <row r="1410" spans="1:16" x14ac:dyDescent="0.35">
      <c r="A1410" s="3" t="s">
        <v>3251</v>
      </c>
      <c r="B1410" s="3" t="s">
        <v>3251</v>
      </c>
      <c r="C1410" s="3" t="s">
        <v>3252</v>
      </c>
      <c r="D1410" s="3" t="s">
        <v>14</v>
      </c>
      <c r="E1410" s="3" t="s">
        <v>14</v>
      </c>
      <c r="F1410" s="3" t="s">
        <v>246</v>
      </c>
      <c r="G1410" s="3" t="s">
        <v>245</v>
      </c>
      <c r="H1410" s="3" t="s">
        <v>92</v>
      </c>
      <c r="I1410" s="3" t="s">
        <v>93</v>
      </c>
      <c r="J1410" s="3" t="s">
        <v>94</v>
      </c>
      <c r="K1410" s="3" t="s">
        <v>93</v>
      </c>
      <c r="O1410"/>
      <c r="P1410"/>
    </row>
    <row r="1411" spans="1:16" x14ac:dyDescent="0.35">
      <c r="A1411" s="3" t="s">
        <v>3253</v>
      </c>
      <c r="B1411" s="3" t="s">
        <v>3253</v>
      </c>
      <c r="C1411" s="3" t="s">
        <v>3254</v>
      </c>
      <c r="D1411" s="3" t="s">
        <v>14</v>
      </c>
      <c r="E1411" s="3" t="s">
        <v>14</v>
      </c>
      <c r="F1411" s="3" t="s">
        <v>246</v>
      </c>
      <c r="G1411" s="3" t="s">
        <v>245</v>
      </c>
      <c r="H1411" s="3" t="s">
        <v>92</v>
      </c>
      <c r="I1411" s="3" t="s">
        <v>93</v>
      </c>
      <c r="J1411" s="3" t="s">
        <v>94</v>
      </c>
      <c r="K1411" s="3" t="s">
        <v>93</v>
      </c>
      <c r="O1411"/>
      <c r="P1411"/>
    </row>
    <row r="1412" spans="1:16" x14ac:dyDescent="0.35">
      <c r="A1412" s="3" t="s">
        <v>3255</v>
      </c>
      <c r="B1412" s="3" t="s">
        <v>3255</v>
      </c>
      <c r="C1412" s="3" t="s">
        <v>3256</v>
      </c>
      <c r="D1412" s="3" t="s">
        <v>14</v>
      </c>
      <c r="E1412" s="3" t="s">
        <v>14</v>
      </c>
      <c r="F1412" s="3" t="s">
        <v>246</v>
      </c>
      <c r="G1412" s="3" t="s">
        <v>245</v>
      </c>
      <c r="H1412" s="3" t="s">
        <v>92</v>
      </c>
      <c r="I1412" s="3" t="s">
        <v>93</v>
      </c>
      <c r="J1412" s="3" t="s">
        <v>94</v>
      </c>
      <c r="K1412" s="3" t="s">
        <v>93</v>
      </c>
      <c r="O1412"/>
      <c r="P1412"/>
    </row>
    <row r="1413" spans="1:16" x14ac:dyDescent="0.35">
      <c r="A1413" s="3" t="s">
        <v>3257</v>
      </c>
      <c r="B1413" s="3" t="s">
        <v>3258</v>
      </c>
      <c r="C1413" s="3" t="s">
        <v>253</v>
      </c>
      <c r="D1413" s="3" t="s">
        <v>14</v>
      </c>
      <c r="E1413" s="3" t="s">
        <v>14</v>
      </c>
      <c r="F1413" s="3" t="s">
        <v>254</v>
      </c>
      <c r="G1413" s="3" t="s">
        <v>253</v>
      </c>
      <c r="H1413" s="3" t="s">
        <v>76</v>
      </c>
      <c r="I1413" s="3" t="s">
        <v>77</v>
      </c>
      <c r="J1413" s="3" t="s">
        <v>78</v>
      </c>
      <c r="K1413" s="3" t="s">
        <v>79</v>
      </c>
      <c r="O1413"/>
      <c r="P1413"/>
    </row>
    <row r="1414" spans="1:16" x14ac:dyDescent="0.35">
      <c r="A1414" s="3" t="s">
        <v>3258</v>
      </c>
      <c r="B1414" s="3" t="s">
        <v>3258</v>
      </c>
      <c r="C1414" s="3" t="s">
        <v>253</v>
      </c>
      <c r="D1414" s="3" t="s">
        <v>14</v>
      </c>
      <c r="E1414" s="3" t="s">
        <v>14</v>
      </c>
      <c r="F1414" s="3" t="s">
        <v>254</v>
      </c>
      <c r="G1414" s="3" t="s">
        <v>253</v>
      </c>
      <c r="H1414" s="3" t="s">
        <v>76</v>
      </c>
      <c r="I1414" s="3" t="s">
        <v>77</v>
      </c>
      <c r="J1414" s="3" t="s">
        <v>78</v>
      </c>
      <c r="K1414" s="3" t="s">
        <v>79</v>
      </c>
      <c r="O1414"/>
      <c r="P1414"/>
    </row>
    <row r="1415" spans="1:16" x14ac:dyDescent="0.35">
      <c r="A1415" s="3" t="s">
        <v>3259</v>
      </c>
      <c r="B1415" s="3" t="s">
        <v>3259</v>
      </c>
      <c r="C1415" s="3" t="s">
        <v>3260</v>
      </c>
      <c r="D1415" s="3" t="s">
        <v>14</v>
      </c>
      <c r="E1415" s="3" t="s">
        <v>14</v>
      </c>
      <c r="F1415" s="3" t="s">
        <v>258</v>
      </c>
      <c r="G1415" s="3" t="s">
        <v>257</v>
      </c>
      <c r="H1415" s="3" t="s">
        <v>76</v>
      </c>
      <c r="I1415" s="3" t="s">
        <v>77</v>
      </c>
      <c r="J1415" s="3" t="s">
        <v>78</v>
      </c>
      <c r="K1415" s="3" t="s">
        <v>79</v>
      </c>
      <c r="O1415"/>
      <c r="P1415"/>
    </row>
    <row r="1416" spans="1:16" x14ac:dyDescent="0.35">
      <c r="A1416" s="3" t="s">
        <v>3261</v>
      </c>
      <c r="B1416" s="3" t="s">
        <v>3261</v>
      </c>
      <c r="C1416" s="3" t="s">
        <v>3262</v>
      </c>
      <c r="D1416" s="3" t="s">
        <v>14</v>
      </c>
      <c r="E1416" s="3" t="s">
        <v>14</v>
      </c>
      <c r="F1416" s="3" t="s">
        <v>258</v>
      </c>
      <c r="G1416" s="3" t="s">
        <v>257</v>
      </c>
      <c r="H1416" s="3" t="s">
        <v>76</v>
      </c>
      <c r="I1416" s="3" t="s">
        <v>77</v>
      </c>
      <c r="J1416" s="3" t="s">
        <v>78</v>
      </c>
      <c r="K1416" s="3" t="s">
        <v>79</v>
      </c>
      <c r="O1416"/>
      <c r="P1416"/>
    </row>
    <row r="1417" spans="1:16" x14ac:dyDescent="0.35">
      <c r="A1417" s="3" t="s">
        <v>3263</v>
      </c>
      <c r="B1417" s="3" t="s">
        <v>3263</v>
      </c>
      <c r="C1417" s="3" t="s">
        <v>3264</v>
      </c>
      <c r="D1417" s="3" t="s">
        <v>14</v>
      </c>
      <c r="E1417" s="3" t="s">
        <v>14</v>
      </c>
      <c r="F1417" s="3" t="s">
        <v>258</v>
      </c>
      <c r="G1417" s="3" t="s">
        <v>257</v>
      </c>
      <c r="H1417" s="3" t="s">
        <v>76</v>
      </c>
      <c r="I1417" s="3" t="s">
        <v>77</v>
      </c>
      <c r="J1417" s="3" t="s">
        <v>78</v>
      </c>
      <c r="K1417" s="3" t="s">
        <v>79</v>
      </c>
      <c r="O1417"/>
      <c r="P1417"/>
    </row>
    <row r="1418" spans="1:16" x14ac:dyDescent="0.35">
      <c r="A1418" s="3" t="s">
        <v>3265</v>
      </c>
      <c r="B1418" s="3" t="s">
        <v>3265</v>
      </c>
      <c r="C1418" s="3" t="s">
        <v>3266</v>
      </c>
      <c r="D1418" s="3" t="s">
        <v>14</v>
      </c>
      <c r="E1418" s="3" t="s">
        <v>14</v>
      </c>
      <c r="F1418" s="3" t="s">
        <v>258</v>
      </c>
      <c r="G1418" s="3" t="s">
        <v>257</v>
      </c>
      <c r="H1418" s="3" t="s">
        <v>76</v>
      </c>
      <c r="I1418" s="3" t="s">
        <v>77</v>
      </c>
      <c r="J1418" s="3" t="s">
        <v>78</v>
      </c>
      <c r="K1418" s="3" t="s">
        <v>79</v>
      </c>
      <c r="O1418"/>
      <c r="P1418"/>
    </row>
    <row r="1419" spans="1:16" x14ac:dyDescent="0.35">
      <c r="A1419" s="3" t="s">
        <v>3267</v>
      </c>
      <c r="B1419" s="3" t="s">
        <v>3267</v>
      </c>
      <c r="C1419" s="3" t="s">
        <v>3268</v>
      </c>
      <c r="D1419" s="3" t="s">
        <v>14</v>
      </c>
      <c r="E1419" s="3" t="s">
        <v>14</v>
      </c>
      <c r="F1419" s="3" t="s">
        <v>258</v>
      </c>
      <c r="G1419" s="3" t="s">
        <v>257</v>
      </c>
      <c r="H1419" s="3" t="s">
        <v>76</v>
      </c>
      <c r="I1419" s="3" t="s">
        <v>77</v>
      </c>
      <c r="J1419" s="3" t="s">
        <v>78</v>
      </c>
      <c r="K1419" s="3" t="s">
        <v>79</v>
      </c>
      <c r="O1419"/>
      <c r="P1419"/>
    </row>
    <row r="1420" spans="1:16" x14ac:dyDescent="0.35">
      <c r="A1420" s="3" t="s">
        <v>3269</v>
      </c>
      <c r="B1420" s="3" t="s">
        <v>3269</v>
      </c>
      <c r="C1420" s="3" t="s">
        <v>3270</v>
      </c>
      <c r="D1420" s="3" t="s">
        <v>14</v>
      </c>
      <c r="E1420" s="3" t="s">
        <v>14</v>
      </c>
      <c r="F1420" s="3" t="s">
        <v>258</v>
      </c>
      <c r="G1420" s="3" t="s">
        <v>257</v>
      </c>
      <c r="H1420" s="3" t="s">
        <v>76</v>
      </c>
      <c r="I1420" s="3" t="s">
        <v>77</v>
      </c>
      <c r="J1420" s="3" t="s">
        <v>78</v>
      </c>
      <c r="K1420" s="3" t="s">
        <v>79</v>
      </c>
      <c r="O1420"/>
      <c r="P1420"/>
    </row>
    <row r="1421" spans="1:16" x14ac:dyDescent="0.35">
      <c r="A1421" s="3" t="s">
        <v>3271</v>
      </c>
      <c r="B1421" s="3" t="s">
        <v>3271</v>
      </c>
      <c r="C1421" s="3" t="s">
        <v>3272</v>
      </c>
      <c r="D1421" s="3" t="s">
        <v>14</v>
      </c>
      <c r="E1421" s="3" t="s">
        <v>14</v>
      </c>
      <c r="F1421" s="3" t="s">
        <v>258</v>
      </c>
      <c r="G1421" s="3" t="s">
        <v>257</v>
      </c>
      <c r="H1421" s="3" t="s">
        <v>76</v>
      </c>
      <c r="I1421" s="3" t="s">
        <v>77</v>
      </c>
      <c r="J1421" s="3" t="s">
        <v>78</v>
      </c>
      <c r="K1421" s="3" t="s">
        <v>79</v>
      </c>
      <c r="O1421"/>
      <c r="P1421"/>
    </row>
    <row r="1422" spans="1:16" x14ac:dyDescent="0.35">
      <c r="A1422" s="3" t="s">
        <v>3273</v>
      </c>
      <c r="B1422" s="3" t="s">
        <v>3273</v>
      </c>
      <c r="C1422" s="3" t="s">
        <v>3274</v>
      </c>
      <c r="D1422" s="3" t="s">
        <v>14</v>
      </c>
      <c r="E1422" s="3" t="s">
        <v>14</v>
      </c>
      <c r="F1422" s="3" t="s">
        <v>258</v>
      </c>
      <c r="G1422" s="3" t="s">
        <v>257</v>
      </c>
      <c r="H1422" s="3" t="s">
        <v>76</v>
      </c>
      <c r="I1422" s="3" t="s">
        <v>77</v>
      </c>
      <c r="J1422" s="3" t="s">
        <v>78</v>
      </c>
      <c r="K1422" s="3" t="s">
        <v>79</v>
      </c>
      <c r="O1422"/>
      <c r="P1422"/>
    </row>
    <row r="1423" spans="1:16" x14ac:dyDescent="0.35">
      <c r="A1423" s="3" t="s">
        <v>3275</v>
      </c>
      <c r="B1423" s="3" t="s">
        <v>3275</v>
      </c>
      <c r="C1423" s="3" t="s">
        <v>3268</v>
      </c>
      <c r="D1423" s="3" t="s">
        <v>14</v>
      </c>
      <c r="E1423" s="3" t="s">
        <v>14</v>
      </c>
      <c r="F1423" s="3" t="s">
        <v>258</v>
      </c>
      <c r="G1423" s="3" t="s">
        <v>257</v>
      </c>
      <c r="H1423" s="3" t="s">
        <v>76</v>
      </c>
      <c r="I1423" s="3" t="s">
        <v>77</v>
      </c>
      <c r="J1423" s="3" t="s">
        <v>78</v>
      </c>
      <c r="K1423" s="3" t="s">
        <v>79</v>
      </c>
      <c r="O1423"/>
      <c r="P1423"/>
    </row>
    <row r="1424" spans="1:16" x14ac:dyDescent="0.35">
      <c r="A1424" s="3" t="s">
        <v>3276</v>
      </c>
      <c r="B1424" s="3" t="s">
        <v>3276</v>
      </c>
      <c r="C1424" s="3" t="s">
        <v>2514</v>
      </c>
      <c r="D1424" s="3" t="s">
        <v>14</v>
      </c>
      <c r="E1424" s="3" t="s">
        <v>14</v>
      </c>
      <c r="F1424" s="3" t="s">
        <v>258</v>
      </c>
      <c r="G1424" s="3" t="s">
        <v>257</v>
      </c>
      <c r="H1424" s="3" t="s">
        <v>76</v>
      </c>
      <c r="I1424" s="3" t="s">
        <v>77</v>
      </c>
      <c r="J1424" s="3" t="s">
        <v>78</v>
      </c>
      <c r="K1424" s="3" t="s">
        <v>79</v>
      </c>
      <c r="O1424"/>
      <c r="P1424"/>
    </row>
    <row r="1425" spans="1:16" x14ac:dyDescent="0.35">
      <c r="A1425" s="3" t="s">
        <v>3277</v>
      </c>
      <c r="B1425" s="3" t="s">
        <v>3277</v>
      </c>
      <c r="C1425" s="3" t="s">
        <v>3278</v>
      </c>
      <c r="D1425" s="3" t="s">
        <v>14</v>
      </c>
      <c r="E1425" s="3" t="s">
        <v>14</v>
      </c>
      <c r="F1425" s="3" t="s">
        <v>30</v>
      </c>
      <c r="G1425" s="3" t="s">
        <v>29</v>
      </c>
      <c r="H1425" s="3" t="s">
        <v>133</v>
      </c>
      <c r="I1425" s="3" t="s">
        <v>134</v>
      </c>
      <c r="J1425" s="3" t="s">
        <v>21</v>
      </c>
      <c r="K1425" s="3" t="s">
        <v>134</v>
      </c>
      <c r="O1425"/>
      <c r="P1425"/>
    </row>
    <row r="1426" spans="1:16" x14ac:dyDescent="0.35">
      <c r="A1426" s="3" t="s">
        <v>3279</v>
      </c>
      <c r="B1426" s="3" t="s">
        <v>3279</v>
      </c>
      <c r="C1426" s="3" t="s">
        <v>3280</v>
      </c>
      <c r="D1426" s="3" t="s">
        <v>14</v>
      </c>
      <c r="E1426" s="3" t="s">
        <v>14</v>
      </c>
      <c r="F1426" s="3" t="s">
        <v>30</v>
      </c>
      <c r="G1426" s="3" t="s">
        <v>29</v>
      </c>
      <c r="H1426" s="3" t="s">
        <v>133</v>
      </c>
      <c r="I1426" s="3" t="s">
        <v>134</v>
      </c>
      <c r="J1426" s="3" t="s">
        <v>21</v>
      </c>
      <c r="K1426" s="3" t="s">
        <v>134</v>
      </c>
      <c r="O1426"/>
      <c r="P1426"/>
    </row>
    <row r="1427" spans="1:16" x14ac:dyDescent="0.35">
      <c r="A1427" s="3" t="s">
        <v>3281</v>
      </c>
      <c r="B1427" s="3" t="s">
        <v>3281</v>
      </c>
      <c r="C1427" s="3" t="s">
        <v>3282</v>
      </c>
      <c r="D1427" s="3" t="s">
        <v>14</v>
      </c>
      <c r="E1427" s="3" t="s">
        <v>14</v>
      </c>
      <c r="F1427" s="3" t="s">
        <v>30</v>
      </c>
      <c r="G1427" s="3" t="s">
        <v>29</v>
      </c>
      <c r="H1427" s="3" t="s">
        <v>133</v>
      </c>
      <c r="I1427" s="3" t="s">
        <v>134</v>
      </c>
      <c r="J1427" s="3" t="s">
        <v>21</v>
      </c>
      <c r="K1427" s="3" t="s">
        <v>134</v>
      </c>
      <c r="O1427"/>
      <c r="P1427"/>
    </row>
    <row r="1428" spans="1:16" x14ac:dyDescent="0.35">
      <c r="A1428" s="3" t="s">
        <v>3283</v>
      </c>
      <c r="B1428" s="3" t="s">
        <v>3283</v>
      </c>
      <c r="C1428" s="3" t="s">
        <v>3284</v>
      </c>
      <c r="D1428" s="3" t="s">
        <v>14</v>
      </c>
      <c r="E1428" s="3" t="s">
        <v>14</v>
      </c>
      <c r="F1428" s="3" t="s">
        <v>30</v>
      </c>
      <c r="G1428" s="3" t="s">
        <v>29</v>
      </c>
      <c r="H1428" s="3" t="s">
        <v>133</v>
      </c>
      <c r="I1428" s="3" t="s">
        <v>134</v>
      </c>
      <c r="J1428" s="3" t="s">
        <v>21</v>
      </c>
      <c r="K1428" s="3" t="s">
        <v>134</v>
      </c>
      <c r="O1428"/>
      <c r="P1428"/>
    </row>
    <row r="1429" spans="1:16" x14ac:dyDescent="0.35">
      <c r="A1429" s="3" t="s">
        <v>3285</v>
      </c>
      <c r="B1429" s="3" t="s">
        <v>3285</v>
      </c>
      <c r="C1429" s="3" t="s">
        <v>3286</v>
      </c>
      <c r="D1429" s="3" t="s">
        <v>14</v>
      </c>
      <c r="E1429" s="3" t="s">
        <v>14</v>
      </c>
      <c r="F1429" s="3" t="s">
        <v>30</v>
      </c>
      <c r="G1429" s="3" t="s">
        <v>29</v>
      </c>
      <c r="H1429" s="3" t="s">
        <v>133</v>
      </c>
      <c r="I1429" s="3" t="s">
        <v>134</v>
      </c>
      <c r="J1429" s="3" t="s">
        <v>21</v>
      </c>
      <c r="K1429" s="3" t="s">
        <v>134</v>
      </c>
      <c r="O1429"/>
      <c r="P1429"/>
    </row>
    <row r="1430" spans="1:16" x14ac:dyDescent="0.35">
      <c r="A1430" s="3" t="s">
        <v>3287</v>
      </c>
      <c r="B1430" s="3" t="s">
        <v>3287</v>
      </c>
      <c r="C1430" s="3" t="s">
        <v>3288</v>
      </c>
      <c r="D1430" s="3" t="s">
        <v>14</v>
      </c>
      <c r="E1430" s="3" t="s">
        <v>14</v>
      </c>
      <c r="F1430" s="3" t="s">
        <v>30</v>
      </c>
      <c r="G1430" s="3" t="s">
        <v>29</v>
      </c>
      <c r="H1430" s="3" t="s">
        <v>133</v>
      </c>
      <c r="I1430" s="3" t="s">
        <v>134</v>
      </c>
      <c r="J1430" s="3" t="s">
        <v>21</v>
      </c>
      <c r="K1430" s="3" t="s">
        <v>134</v>
      </c>
      <c r="O1430"/>
      <c r="P1430"/>
    </row>
    <row r="1431" spans="1:16" x14ac:dyDescent="0.35">
      <c r="A1431" s="3" t="s">
        <v>3289</v>
      </c>
      <c r="B1431" s="3" t="s">
        <v>3289</v>
      </c>
      <c r="C1431" s="3" t="s">
        <v>3290</v>
      </c>
      <c r="D1431" s="3" t="s">
        <v>14</v>
      </c>
      <c r="E1431" s="3" t="s">
        <v>14</v>
      </c>
      <c r="F1431" s="3" t="s">
        <v>30</v>
      </c>
      <c r="G1431" s="3" t="s">
        <v>29</v>
      </c>
      <c r="H1431" s="3" t="s">
        <v>133</v>
      </c>
      <c r="I1431" s="3" t="s">
        <v>134</v>
      </c>
      <c r="J1431" s="3" t="s">
        <v>21</v>
      </c>
      <c r="K1431" s="3" t="s">
        <v>134</v>
      </c>
      <c r="O1431"/>
      <c r="P1431"/>
    </row>
    <row r="1432" spans="1:16" x14ac:dyDescent="0.35">
      <c r="A1432" s="3" t="s">
        <v>3291</v>
      </c>
      <c r="B1432" s="3" t="s">
        <v>3291</v>
      </c>
      <c r="C1432" s="3" t="s">
        <v>3292</v>
      </c>
      <c r="D1432" s="3" t="s">
        <v>14</v>
      </c>
      <c r="E1432" s="3" t="s">
        <v>14</v>
      </c>
      <c r="F1432" s="3" t="s">
        <v>30</v>
      </c>
      <c r="G1432" s="3" t="s">
        <v>29</v>
      </c>
      <c r="H1432" s="3" t="s">
        <v>133</v>
      </c>
      <c r="I1432" s="3" t="s">
        <v>134</v>
      </c>
      <c r="J1432" s="3" t="s">
        <v>21</v>
      </c>
      <c r="K1432" s="3" t="s">
        <v>134</v>
      </c>
      <c r="O1432"/>
      <c r="P1432"/>
    </row>
    <row r="1433" spans="1:16" x14ac:dyDescent="0.35">
      <c r="A1433" s="3" t="s">
        <v>3293</v>
      </c>
      <c r="B1433" s="3" t="s">
        <v>3293</v>
      </c>
      <c r="C1433" s="3" t="s">
        <v>3294</v>
      </c>
      <c r="D1433" s="3" t="s">
        <v>14</v>
      </c>
      <c r="E1433" s="3" t="s">
        <v>14</v>
      </c>
      <c r="F1433" s="3" t="s">
        <v>30</v>
      </c>
      <c r="G1433" s="3" t="s">
        <v>29</v>
      </c>
      <c r="H1433" s="3" t="s">
        <v>133</v>
      </c>
      <c r="I1433" s="3" t="s">
        <v>134</v>
      </c>
      <c r="J1433" s="3" t="s">
        <v>21</v>
      </c>
      <c r="K1433" s="3" t="s">
        <v>134</v>
      </c>
      <c r="O1433"/>
      <c r="P1433"/>
    </row>
    <row r="1434" spans="1:16" x14ac:dyDescent="0.35">
      <c r="A1434" s="3" t="s">
        <v>3295</v>
      </c>
      <c r="B1434" s="3" t="s">
        <v>3295</v>
      </c>
      <c r="C1434" s="3" t="s">
        <v>3296</v>
      </c>
      <c r="D1434" s="3" t="s">
        <v>14</v>
      </c>
      <c r="E1434" s="3" t="s">
        <v>14</v>
      </c>
      <c r="F1434" s="3" t="s">
        <v>30</v>
      </c>
      <c r="G1434" s="3" t="s">
        <v>29</v>
      </c>
      <c r="H1434" s="3" t="s">
        <v>133</v>
      </c>
      <c r="I1434" s="3" t="s">
        <v>134</v>
      </c>
      <c r="J1434" s="3" t="s">
        <v>21</v>
      </c>
      <c r="K1434" s="3" t="s">
        <v>134</v>
      </c>
      <c r="O1434"/>
      <c r="P1434"/>
    </row>
    <row r="1435" spans="1:16" x14ac:dyDescent="0.35">
      <c r="A1435" s="3" t="s">
        <v>3297</v>
      </c>
      <c r="B1435" s="3" t="s">
        <v>3297</v>
      </c>
      <c r="C1435" s="3" t="s">
        <v>3298</v>
      </c>
      <c r="D1435" s="3" t="s">
        <v>14</v>
      </c>
      <c r="E1435" s="3" t="s">
        <v>14</v>
      </c>
      <c r="F1435" s="3" t="s">
        <v>30</v>
      </c>
      <c r="G1435" s="3" t="s">
        <v>29</v>
      </c>
      <c r="H1435" s="3" t="s">
        <v>133</v>
      </c>
      <c r="I1435" s="3" t="s">
        <v>134</v>
      </c>
      <c r="J1435" s="3" t="s">
        <v>21</v>
      </c>
      <c r="K1435" s="3" t="s">
        <v>134</v>
      </c>
      <c r="O1435"/>
      <c r="P1435"/>
    </row>
    <row r="1436" spans="1:16" x14ac:dyDescent="0.35">
      <c r="A1436" s="3" t="s">
        <v>3299</v>
      </c>
      <c r="B1436" s="3" t="s">
        <v>3299</v>
      </c>
      <c r="C1436" s="3" t="s">
        <v>3300</v>
      </c>
      <c r="D1436" s="3" t="s">
        <v>14</v>
      </c>
      <c r="E1436" s="3" t="s">
        <v>14</v>
      </c>
      <c r="F1436" s="3" t="s">
        <v>30</v>
      </c>
      <c r="G1436" s="3" t="s">
        <v>29</v>
      </c>
      <c r="H1436" s="3" t="s">
        <v>133</v>
      </c>
      <c r="I1436" s="3" t="s">
        <v>134</v>
      </c>
      <c r="J1436" s="3" t="s">
        <v>21</v>
      </c>
      <c r="K1436" s="3" t="s">
        <v>134</v>
      </c>
      <c r="O1436"/>
      <c r="P1436"/>
    </row>
    <row r="1437" spans="1:16" x14ac:dyDescent="0.35">
      <c r="A1437" s="3" t="s">
        <v>3301</v>
      </c>
      <c r="B1437" s="3" t="s">
        <v>3301</v>
      </c>
      <c r="C1437" s="3" t="s">
        <v>3302</v>
      </c>
      <c r="D1437" s="3" t="s">
        <v>14</v>
      </c>
      <c r="E1437" s="3" t="s">
        <v>14</v>
      </c>
      <c r="F1437" s="3" t="s">
        <v>30</v>
      </c>
      <c r="G1437" s="3" t="s">
        <v>29</v>
      </c>
      <c r="H1437" s="3" t="s">
        <v>133</v>
      </c>
      <c r="I1437" s="3" t="s">
        <v>134</v>
      </c>
      <c r="J1437" s="3" t="s">
        <v>21</v>
      </c>
      <c r="K1437" s="3" t="s">
        <v>134</v>
      </c>
      <c r="O1437"/>
      <c r="P1437"/>
    </row>
    <row r="1438" spans="1:16" x14ac:dyDescent="0.35">
      <c r="A1438" s="3" t="s">
        <v>3303</v>
      </c>
      <c r="B1438" s="3" t="s">
        <v>3303</v>
      </c>
      <c r="C1438" s="3" t="s">
        <v>3304</v>
      </c>
      <c r="D1438" s="3" t="s">
        <v>14</v>
      </c>
      <c r="E1438" s="3" t="s">
        <v>14</v>
      </c>
      <c r="F1438" s="3" t="s">
        <v>30</v>
      </c>
      <c r="G1438" s="3" t="s">
        <v>29</v>
      </c>
      <c r="H1438" s="3" t="s">
        <v>133</v>
      </c>
      <c r="I1438" s="3" t="s">
        <v>134</v>
      </c>
      <c r="J1438" s="3" t="s">
        <v>21</v>
      </c>
      <c r="K1438" s="3" t="s">
        <v>134</v>
      </c>
      <c r="O1438"/>
      <c r="P1438"/>
    </row>
    <row r="1439" spans="1:16" x14ac:dyDescent="0.35">
      <c r="A1439" s="3" t="s">
        <v>3305</v>
      </c>
      <c r="B1439" s="3" t="s">
        <v>3305</v>
      </c>
      <c r="C1439" s="3" t="s">
        <v>3306</v>
      </c>
      <c r="D1439" s="3" t="s">
        <v>14</v>
      </c>
      <c r="E1439" s="3" t="s">
        <v>14</v>
      </c>
      <c r="F1439" s="3" t="s">
        <v>30</v>
      </c>
      <c r="G1439" s="3" t="s">
        <v>29</v>
      </c>
      <c r="H1439" s="3" t="s">
        <v>133</v>
      </c>
      <c r="I1439" s="3" t="s">
        <v>134</v>
      </c>
      <c r="J1439" s="3" t="s">
        <v>21</v>
      </c>
      <c r="K1439" s="3" t="s">
        <v>134</v>
      </c>
      <c r="O1439"/>
      <c r="P1439"/>
    </row>
    <row r="1440" spans="1:16" x14ac:dyDescent="0.35">
      <c r="A1440" s="3" t="s">
        <v>3307</v>
      </c>
      <c r="B1440" s="3" t="s">
        <v>3307</v>
      </c>
      <c r="C1440" s="3" t="s">
        <v>3308</v>
      </c>
      <c r="D1440" s="3" t="s">
        <v>14</v>
      </c>
      <c r="E1440" s="3" t="s">
        <v>14</v>
      </c>
      <c r="F1440" s="3" t="s">
        <v>30</v>
      </c>
      <c r="G1440" s="3" t="s">
        <v>29</v>
      </c>
      <c r="H1440" s="3" t="s">
        <v>133</v>
      </c>
      <c r="I1440" s="3" t="s">
        <v>134</v>
      </c>
      <c r="J1440" s="3" t="s">
        <v>21</v>
      </c>
      <c r="K1440" s="3" t="s">
        <v>134</v>
      </c>
      <c r="O1440"/>
      <c r="P1440"/>
    </row>
    <row r="1441" spans="1:16" x14ac:dyDescent="0.35">
      <c r="A1441" s="3" t="s">
        <v>3309</v>
      </c>
      <c r="B1441" s="3" t="s">
        <v>3309</v>
      </c>
      <c r="C1441" s="3" t="s">
        <v>3310</v>
      </c>
      <c r="D1441" s="3" t="s">
        <v>14</v>
      </c>
      <c r="E1441" s="3" t="s">
        <v>14</v>
      </c>
      <c r="F1441" s="3" t="s">
        <v>30</v>
      </c>
      <c r="G1441" s="3" t="s">
        <v>29</v>
      </c>
      <c r="H1441" s="3" t="s">
        <v>133</v>
      </c>
      <c r="I1441" s="3" t="s">
        <v>134</v>
      </c>
      <c r="J1441" s="3" t="s">
        <v>21</v>
      </c>
      <c r="K1441" s="3" t="s">
        <v>134</v>
      </c>
      <c r="O1441"/>
      <c r="P1441"/>
    </row>
    <row r="1442" spans="1:16" x14ac:dyDescent="0.35">
      <c r="A1442" s="3" t="s">
        <v>3311</v>
      </c>
      <c r="B1442" s="3" t="s">
        <v>3311</v>
      </c>
      <c r="C1442" s="3" t="s">
        <v>3312</v>
      </c>
      <c r="D1442" s="3" t="s">
        <v>14</v>
      </c>
      <c r="E1442" s="3" t="s">
        <v>14</v>
      </c>
      <c r="F1442" s="3" t="s">
        <v>30</v>
      </c>
      <c r="G1442" s="3" t="s">
        <v>29</v>
      </c>
      <c r="H1442" s="3" t="s">
        <v>133</v>
      </c>
      <c r="I1442" s="3" t="s">
        <v>134</v>
      </c>
      <c r="J1442" s="3" t="s">
        <v>21</v>
      </c>
      <c r="K1442" s="3" t="s">
        <v>134</v>
      </c>
      <c r="O1442"/>
      <c r="P1442"/>
    </row>
    <row r="1443" spans="1:16" x14ac:dyDescent="0.35">
      <c r="A1443" s="3" t="s">
        <v>3313</v>
      </c>
      <c r="B1443" s="3" t="s">
        <v>3313</v>
      </c>
      <c r="C1443" s="3" t="s">
        <v>3314</v>
      </c>
      <c r="D1443" s="3" t="s">
        <v>14</v>
      </c>
      <c r="E1443" s="3" t="s">
        <v>14</v>
      </c>
      <c r="F1443" s="3" t="s">
        <v>30</v>
      </c>
      <c r="G1443" s="3" t="s">
        <v>29</v>
      </c>
      <c r="H1443" s="3" t="s">
        <v>133</v>
      </c>
      <c r="I1443" s="3" t="s">
        <v>134</v>
      </c>
      <c r="J1443" s="3" t="s">
        <v>21</v>
      </c>
      <c r="K1443" s="3" t="s">
        <v>134</v>
      </c>
      <c r="O1443"/>
      <c r="P1443"/>
    </row>
    <row r="1444" spans="1:16" x14ac:dyDescent="0.35">
      <c r="A1444" s="3" t="s">
        <v>3315</v>
      </c>
      <c r="B1444" s="3" t="s">
        <v>3315</v>
      </c>
      <c r="C1444" s="3" t="s">
        <v>3316</v>
      </c>
      <c r="D1444" s="3" t="s">
        <v>14</v>
      </c>
      <c r="E1444" s="3" t="s">
        <v>14</v>
      </c>
      <c r="F1444" s="3" t="s">
        <v>30</v>
      </c>
      <c r="G1444" s="3" t="s">
        <v>29</v>
      </c>
      <c r="H1444" s="3" t="s">
        <v>133</v>
      </c>
      <c r="I1444" s="3" t="s">
        <v>134</v>
      </c>
      <c r="J1444" s="3" t="s">
        <v>21</v>
      </c>
      <c r="K1444" s="3" t="s">
        <v>134</v>
      </c>
      <c r="O1444"/>
      <c r="P1444"/>
    </row>
    <row r="1445" spans="1:16" x14ac:dyDescent="0.35">
      <c r="A1445" s="3" t="s">
        <v>3317</v>
      </c>
      <c r="B1445" s="3" t="s">
        <v>3317</v>
      </c>
      <c r="C1445" s="3" t="s">
        <v>3318</v>
      </c>
      <c r="D1445" s="3" t="s">
        <v>14</v>
      </c>
      <c r="E1445" s="3" t="s">
        <v>14</v>
      </c>
      <c r="F1445" s="3" t="s">
        <v>30</v>
      </c>
      <c r="G1445" s="3" t="s">
        <v>29</v>
      </c>
      <c r="H1445" s="3" t="s">
        <v>133</v>
      </c>
      <c r="I1445" s="3" t="s">
        <v>134</v>
      </c>
      <c r="J1445" s="3" t="s">
        <v>21</v>
      </c>
      <c r="K1445" s="3" t="s">
        <v>134</v>
      </c>
      <c r="O1445"/>
      <c r="P1445"/>
    </row>
    <row r="1446" spans="1:16" x14ac:dyDescent="0.35">
      <c r="A1446" s="3" t="s">
        <v>3319</v>
      </c>
      <c r="B1446" s="3" t="s">
        <v>3319</v>
      </c>
      <c r="C1446" s="3" t="s">
        <v>3320</v>
      </c>
      <c r="D1446" s="3" t="s">
        <v>14</v>
      </c>
      <c r="E1446" s="3" t="s">
        <v>14</v>
      </c>
      <c r="F1446" s="3" t="s">
        <v>30</v>
      </c>
      <c r="G1446" s="3" t="s">
        <v>29</v>
      </c>
      <c r="H1446" s="3" t="s">
        <v>133</v>
      </c>
      <c r="I1446" s="3" t="s">
        <v>134</v>
      </c>
      <c r="J1446" s="3" t="s">
        <v>21</v>
      </c>
      <c r="K1446" s="3" t="s">
        <v>134</v>
      </c>
      <c r="O1446"/>
      <c r="P1446"/>
    </row>
    <row r="1447" spans="1:16" x14ac:dyDescent="0.35">
      <c r="A1447" s="3" t="s">
        <v>3321</v>
      </c>
      <c r="B1447" s="3" t="s">
        <v>3321</v>
      </c>
      <c r="C1447" s="3" t="s">
        <v>3322</v>
      </c>
      <c r="D1447" s="3" t="s">
        <v>14</v>
      </c>
      <c r="E1447" s="3" t="s">
        <v>14</v>
      </c>
      <c r="F1447" s="3" t="s">
        <v>30</v>
      </c>
      <c r="G1447" s="3" t="s">
        <v>29</v>
      </c>
      <c r="H1447" s="3" t="s">
        <v>133</v>
      </c>
      <c r="I1447" s="3" t="s">
        <v>134</v>
      </c>
      <c r="J1447" s="3" t="s">
        <v>21</v>
      </c>
      <c r="K1447" s="3" t="s">
        <v>134</v>
      </c>
      <c r="O1447"/>
      <c r="P1447"/>
    </row>
    <row r="1448" spans="1:16" x14ac:dyDescent="0.35">
      <c r="A1448" s="3" t="s">
        <v>3323</v>
      </c>
      <c r="B1448" s="3" t="s">
        <v>3323</v>
      </c>
      <c r="C1448" s="3" t="s">
        <v>3324</v>
      </c>
      <c r="D1448" s="3" t="s">
        <v>14</v>
      </c>
      <c r="E1448" s="3" t="s">
        <v>14</v>
      </c>
      <c r="F1448" s="3" t="s">
        <v>30</v>
      </c>
      <c r="G1448" s="3" t="s">
        <v>29</v>
      </c>
      <c r="H1448" s="3" t="s">
        <v>133</v>
      </c>
      <c r="I1448" s="3" t="s">
        <v>134</v>
      </c>
      <c r="J1448" s="3" t="s">
        <v>21</v>
      </c>
      <c r="K1448" s="3" t="s">
        <v>134</v>
      </c>
      <c r="O1448"/>
      <c r="P1448"/>
    </row>
    <row r="1449" spans="1:16" x14ac:dyDescent="0.35">
      <c r="A1449" s="3" t="s">
        <v>3325</v>
      </c>
      <c r="B1449" s="3" t="s">
        <v>3325</v>
      </c>
      <c r="C1449" s="3" t="s">
        <v>3326</v>
      </c>
      <c r="D1449" s="3" t="s">
        <v>14</v>
      </c>
      <c r="E1449" s="3" t="s">
        <v>14</v>
      </c>
      <c r="F1449" s="3" t="s">
        <v>30</v>
      </c>
      <c r="G1449" s="3" t="s">
        <v>29</v>
      </c>
      <c r="H1449" s="3" t="s">
        <v>133</v>
      </c>
      <c r="I1449" s="3" t="s">
        <v>134</v>
      </c>
      <c r="J1449" s="3" t="s">
        <v>21</v>
      </c>
      <c r="K1449" s="3" t="s">
        <v>134</v>
      </c>
      <c r="O1449"/>
      <c r="P1449"/>
    </row>
    <row r="1450" spans="1:16" x14ac:dyDescent="0.35">
      <c r="A1450" s="3" t="s">
        <v>3327</v>
      </c>
      <c r="B1450" s="3" t="s">
        <v>3327</v>
      </c>
      <c r="C1450" s="3" t="s">
        <v>3328</v>
      </c>
      <c r="D1450" s="3" t="s">
        <v>14</v>
      </c>
      <c r="E1450" s="3" t="s">
        <v>14</v>
      </c>
      <c r="F1450" s="3" t="s">
        <v>30</v>
      </c>
      <c r="G1450" s="3" t="s">
        <v>29</v>
      </c>
      <c r="H1450" s="3" t="s">
        <v>133</v>
      </c>
      <c r="I1450" s="3" t="s">
        <v>134</v>
      </c>
      <c r="J1450" s="3" t="s">
        <v>21</v>
      </c>
      <c r="K1450" s="3" t="s">
        <v>134</v>
      </c>
      <c r="O1450"/>
      <c r="P1450"/>
    </row>
    <row r="1451" spans="1:16" x14ac:dyDescent="0.35">
      <c r="A1451" s="3" t="s">
        <v>3329</v>
      </c>
      <c r="B1451" s="3" t="s">
        <v>3329</v>
      </c>
      <c r="C1451" s="3" t="s">
        <v>3330</v>
      </c>
      <c r="D1451" s="3" t="s">
        <v>14</v>
      </c>
      <c r="E1451" s="3" t="s">
        <v>14</v>
      </c>
      <c r="F1451" s="3" t="s">
        <v>30</v>
      </c>
      <c r="G1451" s="3" t="s">
        <v>29</v>
      </c>
      <c r="H1451" s="3" t="s">
        <v>133</v>
      </c>
      <c r="I1451" s="3" t="s">
        <v>134</v>
      </c>
      <c r="J1451" s="3" t="s">
        <v>21</v>
      </c>
      <c r="K1451" s="3" t="s">
        <v>134</v>
      </c>
      <c r="O1451"/>
      <c r="P1451"/>
    </row>
    <row r="1452" spans="1:16" x14ac:dyDescent="0.35">
      <c r="A1452" s="3" t="s">
        <v>3331</v>
      </c>
      <c r="B1452" s="3" t="s">
        <v>3331</v>
      </c>
      <c r="C1452" s="3" t="s">
        <v>3332</v>
      </c>
      <c r="D1452" s="3" t="s">
        <v>14</v>
      </c>
      <c r="E1452" s="3" t="s">
        <v>14</v>
      </c>
      <c r="F1452" s="3" t="s">
        <v>30</v>
      </c>
      <c r="G1452" s="3" t="s">
        <v>29</v>
      </c>
      <c r="H1452" s="3" t="s">
        <v>133</v>
      </c>
      <c r="I1452" s="3" t="s">
        <v>134</v>
      </c>
      <c r="J1452" s="3" t="s">
        <v>21</v>
      </c>
      <c r="K1452" s="3" t="s">
        <v>134</v>
      </c>
      <c r="O1452"/>
      <c r="P1452"/>
    </row>
    <row r="1453" spans="1:16" x14ac:dyDescent="0.35">
      <c r="A1453" s="3" t="s">
        <v>3333</v>
      </c>
      <c r="B1453" s="3" t="s">
        <v>3333</v>
      </c>
      <c r="C1453" s="3" t="s">
        <v>3334</v>
      </c>
      <c r="D1453" s="3" t="s">
        <v>14</v>
      </c>
      <c r="E1453" s="3" t="s">
        <v>14</v>
      </c>
      <c r="F1453" s="3" t="s">
        <v>30</v>
      </c>
      <c r="G1453" s="3" t="s">
        <v>29</v>
      </c>
      <c r="H1453" s="3" t="s">
        <v>133</v>
      </c>
      <c r="I1453" s="3" t="s">
        <v>134</v>
      </c>
      <c r="J1453" s="3" t="s">
        <v>21</v>
      </c>
      <c r="K1453" s="3" t="s">
        <v>134</v>
      </c>
      <c r="O1453"/>
      <c r="P1453"/>
    </row>
    <row r="1454" spans="1:16" x14ac:dyDescent="0.35">
      <c r="A1454" s="3" t="s">
        <v>3335</v>
      </c>
      <c r="B1454" s="3" t="s">
        <v>3335</v>
      </c>
      <c r="C1454" s="3" t="s">
        <v>3336</v>
      </c>
      <c r="D1454" s="3" t="s">
        <v>14</v>
      </c>
      <c r="E1454" s="3" t="s">
        <v>14</v>
      </c>
      <c r="F1454" s="3" t="s">
        <v>30</v>
      </c>
      <c r="G1454" s="3" t="s">
        <v>29</v>
      </c>
      <c r="H1454" s="3" t="s">
        <v>133</v>
      </c>
      <c r="I1454" s="3" t="s">
        <v>134</v>
      </c>
      <c r="J1454" s="3" t="s">
        <v>21</v>
      </c>
      <c r="K1454" s="3" t="s">
        <v>134</v>
      </c>
      <c r="O1454"/>
      <c r="P1454"/>
    </row>
    <row r="1455" spans="1:16" x14ac:dyDescent="0.35">
      <c r="A1455" s="3" t="s">
        <v>3337</v>
      </c>
      <c r="B1455" s="3" t="s">
        <v>3337</v>
      </c>
      <c r="C1455" s="3" t="s">
        <v>3338</v>
      </c>
      <c r="D1455" s="3" t="s">
        <v>14</v>
      </c>
      <c r="E1455" s="3" t="s">
        <v>14</v>
      </c>
      <c r="F1455" s="3" t="s">
        <v>30</v>
      </c>
      <c r="G1455" s="3" t="s">
        <v>29</v>
      </c>
      <c r="H1455" s="3" t="s">
        <v>133</v>
      </c>
      <c r="I1455" s="3" t="s">
        <v>134</v>
      </c>
      <c r="J1455" s="3" t="s">
        <v>21</v>
      </c>
      <c r="K1455" s="3" t="s">
        <v>134</v>
      </c>
      <c r="O1455"/>
      <c r="P1455"/>
    </row>
    <row r="1456" spans="1:16" x14ac:dyDescent="0.35">
      <c r="A1456" s="3" t="s">
        <v>3339</v>
      </c>
      <c r="B1456" s="3" t="s">
        <v>3339</v>
      </c>
      <c r="C1456" s="3" t="s">
        <v>3340</v>
      </c>
      <c r="D1456" s="3" t="s">
        <v>14</v>
      </c>
      <c r="E1456" s="3" t="s">
        <v>14</v>
      </c>
      <c r="F1456" s="3" t="s">
        <v>30</v>
      </c>
      <c r="G1456" s="3" t="s">
        <v>29</v>
      </c>
      <c r="H1456" s="3" t="s">
        <v>133</v>
      </c>
      <c r="I1456" s="3" t="s">
        <v>134</v>
      </c>
      <c r="J1456" s="3" t="s">
        <v>21</v>
      </c>
      <c r="K1456" s="3" t="s">
        <v>134</v>
      </c>
      <c r="O1456"/>
      <c r="P1456"/>
    </row>
    <row r="1457" spans="1:16" x14ac:dyDescent="0.35">
      <c r="A1457" s="3" t="s">
        <v>3341</v>
      </c>
      <c r="B1457" s="3" t="s">
        <v>3341</v>
      </c>
      <c r="C1457" s="3" t="s">
        <v>3342</v>
      </c>
      <c r="D1457" s="3" t="s">
        <v>14</v>
      </c>
      <c r="E1457" s="3" t="s">
        <v>14</v>
      </c>
      <c r="F1457" s="3" t="s">
        <v>266</v>
      </c>
      <c r="G1457" s="3" t="s">
        <v>265</v>
      </c>
      <c r="H1457" s="3" t="s">
        <v>200</v>
      </c>
      <c r="I1457" s="3" t="s">
        <v>201</v>
      </c>
      <c r="J1457" s="3" t="s">
        <v>202</v>
      </c>
      <c r="K1457" s="3" t="s">
        <v>201</v>
      </c>
      <c r="O1457"/>
      <c r="P1457"/>
    </row>
    <row r="1458" spans="1:16" x14ac:dyDescent="0.35">
      <c r="A1458" s="3" t="s">
        <v>3343</v>
      </c>
      <c r="B1458" s="3" t="s">
        <v>3343</v>
      </c>
      <c r="C1458" s="3" t="s">
        <v>3344</v>
      </c>
      <c r="D1458" s="3" t="s">
        <v>14</v>
      </c>
      <c r="E1458" s="3" t="s">
        <v>14</v>
      </c>
      <c r="F1458" s="3" t="s">
        <v>266</v>
      </c>
      <c r="G1458" s="3" t="s">
        <v>265</v>
      </c>
      <c r="H1458" s="3" t="s">
        <v>200</v>
      </c>
      <c r="I1458" s="3" t="s">
        <v>201</v>
      </c>
      <c r="J1458" s="3" t="s">
        <v>202</v>
      </c>
      <c r="K1458" s="3" t="s">
        <v>201</v>
      </c>
      <c r="O1458"/>
      <c r="P1458"/>
    </row>
    <row r="1459" spans="1:16" x14ac:dyDescent="0.35">
      <c r="A1459" s="3" t="s">
        <v>3345</v>
      </c>
      <c r="B1459" s="3" t="s">
        <v>3345</v>
      </c>
      <c r="C1459" s="3" t="s">
        <v>3346</v>
      </c>
      <c r="D1459" s="3" t="s">
        <v>14</v>
      </c>
      <c r="E1459" s="3" t="s">
        <v>14</v>
      </c>
      <c r="F1459" s="3" t="s">
        <v>266</v>
      </c>
      <c r="G1459" s="3" t="s">
        <v>265</v>
      </c>
      <c r="H1459" s="3" t="s">
        <v>200</v>
      </c>
      <c r="I1459" s="3" t="s">
        <v>201</v>
      </c>
      <c r="J1459" s="3" t="s">
        <v>202</v>
      </c>
      <c r="K1459" s="3" t="s">
        <v>201</v>
      </c>
      <c r="O1459"/>
      <c r="P1459"/>
    </row>
    <row r="1460" spans="1:16" x14ac:dyDescent="0.35">
      <c r="A1460" s="3" t="s">
        <v>3347</v>
      </c>
      <c r="B1460" s="3" t="s">
        <v>3347</v>
      </c>
      <c r="C1460" s="3" t="s">
        <v>3348</v>
      </c>
      <c r="D1460" s="3" t="s">
        <v>14</v>
      </c>
      <c r="E1460" s="3" t="s">
        <v>14</v>
      </c>
      <c r="F1460" s="3" t="s">
        <v>266</v>
      </c>
      <c r="G1460" s="3" t="s">
        <v>265</v>
      </c>
      <c r="H1460" s="3" t="s">
        <v>200</v>
      </c>
      <c r="I1460" s="3" t="s">
        <v>201</v>
      </c>
      <c r="J1460" s="3" t="s">
        <v>202</v>
      </c>
      <c r="K1460" s="3" t="s">
        <v>201</v>
      </c>
      <c r="O1460"/>
      <c r="P1460"/>
    </row>
    <row r="1461" spans="1:16" x14ac:dyDescent="0.35">
      <c r="A1461" s="3" t="s">
        <v>3349</v>
      </c>
      <c r="B1461" s="3" t="s">
        <v>3349</v>
      </c>
      <c r="C1461" s="3" t="s">
        <v>3350</v>
      </c>
      <c r="D1461" s="3" t="s">
        <v>14</v>
      </c>
      <c r="E1461" s="3" t="s">
        <v>14</v>
      </c>
      <c r="F1461" s="3" t="s">
        <v>266</v>
      </c>
      <c r="G1461" s="3" t="s">
        <v>265</v>
      </c>
      <c r="H1461" s="3" t="s">
        <v>200</v>
      </c>
      <c r="I1461" s="3" t="s">
        <v>201</v>
      </c>
      <c r="J1461" s="3" t="s">
        <v>202</v>
      </c>
      <c r="K1461" s="3" t="s">
        <v>201</v>
      </c>
      <c r="O1461"/>
      <c r="P1461"/>
    </row>
    <row r="1462" spans="1:16" x14ac:dyDescent="0.35">
      <c r="A1462" s="3" t="s">
        <v>3351</v>
      </c>
      <c r="B1462" s="3" t="s">
        <v>3351</v>
      </c>
      <c r="C1462" s="3" t="s">
        <v>3352</v>
      </c>
      <c r="D1462" s="3" t="s">
        <v>14</v>
      </c>
      <c r="E1462" s="3" t="s">
        <v>14</v>
      </c>
      <c r="F1462" s="3" t="s">
        <v>266</v>
      </c>
      <c r="G1462" s="3" t="s">
        <v>265</v>
      </c>
      <c r="H1462" s="3" t="s">
        <v>200</v>
      </c>
      <c r="I1462" s="3" t="s">
        <v>201</v>
      </c>
      <c r="J1462" s="3" t="s">
        <v>202</v>
      </c>
      <c r="K1462" s="3" t="s">
        <v>201</v>
      </c>
      <c r="O1462"/>
      <c r="P1462"/>
    </row>
    <row r="1463" spans="1:16" x14ac:dyDescent="0.35">
      <c r="A1463" s="3" t="s">
        <v>3353</v>
      </c>
      <c r="B1463" s="3" t="s">
        <v>3353</v>
      </c>
      <c r="C1463" s="3" t="s">
        <v>3354</v>
      </c>
      <c r="D1463" s="3" t="s">
        <v>14</v>
      </c>
      <c r="E1463" s="3" t="s">
        <v>14</v>
      </c>
      <c r="F1463" s="3" t="s">
        <v>266</v>
      </c>
      <c r="G1463" s="3" t="s">
        <v>265</v>
      </c>
      <c r="H1463" s="3" t="s">
        <v>200</v>
      </c>
      <c r="I1463" s="3" t="s">
        <v>201</v>
      </c>
      <c r="J1463" s="3" t="s">
        <v>202</v>
      </c>
      <c r="K1463" s="3" t="s">
        <v>201</v>
      </c>
      <c r="O1463"/>
      <c r="P1463"/>
    </row>
    <row r="1464" spans="1:16" x14ac:dyDescent="0.35">
      <c r="A1464" s="3" t="s">
        <v>3355</v>
      </c>
      <c r="B1464" s="3" t="s">
        <v>3355</v>
      </c>
      <c r="C1464" s="3" t="s">
        <v>3356</v>
      </c>
      <c r="D1464" s="3" t="s">
        <v>14</v>
      </c>
      <c r="E1464" s="3" t="s">
        <v>14</v>
      </c>
      <c r="F1464" s="3" t="s">
        <v>266</v>
      </c>
      <c r="G1464" s="3" t="s">
        <v>265</v>
      </c>
      <c r="H1464" s="3" t="s">
        <v>200</v>
      </c>
      <c r="I1464" s="3" t="s">
        <v>201</v>
      </c>
      <c r="J1464" s="3" t="s">
        <v>202</v>
      </c>
      <c r="K1464" s="3" t="s">
        <v>201</v>
      </c>
      <c r="O1464"/>
      <c r="P1464"/>
    </row>
    <row r="1465" spans="1:16" x14ac:dyDescent="0.35">
      <c r="A1465" s="3" t="s">
        <v>3357</v>
      </c>
      <c r="B1465" s="3" t="s">
        <v>3357</v>
      </c>
      <c r="C1465" s="3" t="s">
        <v>3358</v>
      </c>
      <c r="D1465" s="3" t="s">
        <v>14</v>
      </c>
      <c r="E1465" s="3" t="s">
        <v>14</v>
      </c>
      <c r="F1465" s="3" t="s">
        <v>266</v>
      </c>
      <c r="G1465" s="3" t="s">
        <v>265</v>
      </c>
      <c r="H1465" s="3" t="s">
        <v>200</v>
      </c>
      <c r="I1465" s="3" t="s">
        <v>201</v>
      </c>
      <c r="J1465" s="3" t="s">
        <v>202</v>
      </c>
      <c r="K1465" s="3" t="s">
        <v>201</v>
      </c>
      <c r="O1465"/>
      <c r="P1465"/>
    </row>
    <row r="1466" spans="1:16" x14ac:dyDescent="0.35">
      <c r="A1466" s="3" t="s">
        <v>3359</v>
      </c>
      <c r="B1466" s="3" t="s">
        <v>3359</v>
      </c>
      <c r="C1466" s="3" t="s">
        <v>3360</v>
      </c>
      <c r="D1466" s="3" t="s">
        <v>14</v>
      </c>
      <c r="E1466" s="3" t="s">
        <v>14</v>
      </c>
      <c r="F1466" s="3" t="s">
        <v>266</v>
      </c>
      <c r="G1466" s="3" t="s">
        <v>265</v>
      </c>
      <c r="H1466" s="3" t="s">
        <v>200</v>
      </c>
      <c r="I1466" s="3" t="s">
        <v>201</v>
      </c>
      <c r="J1466" s="3" t="s">
        <v>202</v>
      </c>
      <c r="K1466" s="3" t="s">
        <v>201</v>
      </c>
      <c r="O1466"/>
      <c r="P1466"/>
    </row>
    <row r="1467" spans="1:16" x14ac:dyDescent="0.35">
      <c r="A1467" s="3" t="s">
        <v>3361</v>
      </c>
      <c r="B1467" s="3" t="s">
        <v>3361</v>
      </c>
      <c r="C1467" s="3" t="s">
        <v>3362</v>
      </c>
      <c r="D1467" s="3" t="s">
        <v>14</v>
      </c>
      <c r="E1467" s="3" t="s">
        <v>14</v>
      </c>
      <c r="F1467" s="3" t="s">
        <v>266</v>
      </c>
      <c r="G1467" s="3" t="s">
        <v>265</v>
      </c>
      <c r="H1467" s="3" t="s">
        <v>200</v>
      </c>
      <c r="I1467" s="3" t="s">
        <v>201</v>
      </c>
      <c r="J1467" s="3" t="s">
        <v>202</v>
      </c>
      <c r="K1467" s="3" t="s">
        <v>201</v>
      </c>
      <c r="O1467"/>
      <c r="P1467"/>
    </row>
    <row r="1468" spans="1:16" x14ac:dyDescent="0.35">
      <c r="A1468" s="3" t="s">
        <v>3363</v>
      </c>
      <c r="B1468" s="3" t="s">
        <v>3363</v>
      </c>
      <c r="C1468" s="3" t="s">
        <v>3364</v>
      </c>
      <c r="D1468" s="3" t="s">
        <v>14</v>
      </c>
      <c r="E1468" s="3" t="s">
        <v>14</v>
      </c>
      <c r="F1468" s="3" t="s">
        <v>266</v>
      </c>
      <c r="G1468" s="3" t="s">
        <v>265</v>
      </c>
      <c r="H1468" s="3" t="s">
        <v>200</v>
      </c>
      <c r="I1468" s="3" t="s">
        <v>201</v>
      </c>
      <c r="J1468" s="3" t="s">
        <v>202</v>
      </c>
      <c r="K1468" s="3" t="s">
        <v>201</v>
      </c>
      <c r="O1468"/>
      <c r="P1468"/>
    </row>
    <row r="1469" spans="1:16" x14ac:dyDescent="0.35">
      <c r="A1469" s="3" t="s">
        <v>3365</v>
      </c>
      <c r="B1469" s="3" t="s">
        <v>3365</v>
      </c>
      <c r="C1469" s="3" t="s">
        <v>3366</v>
      </c>
      <c r="D1469" s="3" t="s">
        <v>14</v>
      </c>
      <c r="E1469" s="3" t="s">
        <v>14</v>
      </c>
      <c r="F1469" s="3" t="s">
        <v>266</v>
      </c>
      <c r="G1469" s="3" t="s">
        <v>265</v>
      </c>
      <c r="H1469" s="3" t="s">
        <v>200</v>
      </c>
      <c r="I1469" s="3" t="s">
        <v>201</v>
      </c>
      <c r="J1469" s="3" t="s">
        <v>202</v>
      </c>
      <c r="K1469" s="3" t="s">
        <v>201</v>
      </c>
      <c r="O1469"/>
      <c r="P1469"/>
    </row>
    <row r="1470" spans="1:16" x14ac:dyDescent="0.35">
      <c r="A1470" s="3" t="s">
        <v>3367</v>
      </c>
      <c r="B1470" s="3" t="s">
        <v>3367</v>
      </c>
      <c r="C1470" s="3" t="s">
        <v>3368</v>
      </c>
      <c r="D1470" s="3" t="s">
        <v>14</v>
      </c>
      <c r="E1470" s="3" t="s">
        <v>14</v>
      </c>
      <c r="F1470" s="3" t="s">
        <v>285</v>
      </c>
      <c r="G1470" s="3" t="s">
        <v>284</v>
      </c>
      <c r="H1470" s="3" t="s">
        <v>92</v>
      </c>
      <c r="I1470" s="3" t="s">
        <v>93</v>
      </c>
      <c r="J1470" s="3" t="s">
        <v>94</v>
      </c>
      <c r="K1470" s="3" t="s">
        <v>93</v>
      </c>
      <c r="O1470"/>
      <c r="P1470"/>
    </row>
    <row r="1471" spans="1:16" x14ac:dyDescent="0.35">
      <c r="A1471" s="3" t="s">
        <v>3369</v>
      </c>
      <c r="B1471" s="3" t="s">
        <v>3369</v>
      </c>
      <c r="C1471" s="3" t="s">
        <v>3370</v>
      </c>
      <c r="D1471" s="3" t="s">
        <v>14</v>
      </c>
      <c r="E1471" s="3" t="s">
        <v>14</v>
      </c>
      <c r="F1471" s="3" t="s">
        <v>285</v>
      </c>
      <c r="G1471" s="3" t="s">
        <v>284</v>
      </c>
      <c r="H1471" s="3" t="s">
        <v>92</v>
      </c>
      <c r="I1471" s="3" t="s">
        <v>93</v>
      </c>
      <c r="J1471" s="3" t="s">
        <v>94</v>
      </c>
      <c r="K1471" s="3" t="s">
        <v>93</v>
      </c>
      <c r="O1471"/>
      <c r="P1471"/>
    </row>
    <row r="1472" spans="1:16" x14ac:dyDescent="0.35">
      <c r="A1472" s="3" t="s">
        <v>3371</v>
      </c>
      <c r="B1472" s="3" t="s">
        <v>3371</v>
      </c>
      <c r="C1472" s="3" t="s">
        <v>3372</v>
      </c>
      <c r="D1472" s="3" t="s">
        <v>14</v>
      </c>
      <c r="E1472" s="3" t="s">
        <v>14</v>
      </c>
      <c r="F1472" s="3" t="s">
        <v>285</v>
      </c>
      <c r="G1472" s="3" t="s">
        <v>284</v>
      </c>
      <c r="H1472" s="3" t="s">
        <v>92</v>
      </c>
      <c r="I1472" s="3" t="s">
        <v>93</v>
      </c>
      <c r="J1472" s="3" t="s">
        <v>94</v>
      </c>
      <c r="K1472" s="3" t="s">
        <v>93</v>
      </c>
      <c r="O1472"/>
      <c r="P1472"/>
    </row>
    <row r="1473" spans="1:16" x14ac:dyDescent="0.35">
      <c r="A1473" s="3" t="s">
        <v>3373</v>
      </c>
      <c r="B1473" s="3" t="s">
        <v>3373</v>
      </c>
      <c r="C1473" s="3" t="s">
        <v>3374</v>
      </c>
      <c r="D1473" s="3" t="s">
        <v>14</v>
      </c>
      <c r="E1473" s="3" t="s">
        <v>14</v>
      </c>
      <c r="F1473" s="3" t="s">
        <v>270</v>
      </c>
      <c r="G1473" s="3" t="s">
        <v>269</v>
      </c>
      <c r="H1473" s="3" t="s">
        <v>133</v>
      </c>
      <c r="I1473" s="3" t="s">
        <v>134</v>
      </c>
      <c r="J1473" s="3" t="s">
        <v>21</v>
      </c>
      <c r="K1473" s="3" t="s">
        <v>134</v>
      </c>
      <c r="O1473"/>
      <c r="P1473"/>
    </row>
    <row r="1474" spans="1:16" x14ac:dyDescent="0.35">
      <c r="A1474" s="3" t="s">
        <v>3375</v>
      </c>
      <c r="B1474" s="3" t="s">
        <v>3375</v>
      </c>
      <c r="C1474" s="3" t="s">
        <v>3376</v>
      </c>
      <c r="D1474" s="3" t="s">
        <v>14</v>
      </c>
      <c r="E1474" s="3" t="s">
        <v>14</v>
      </c>
      <c r="F1474" s="3" t="s">
        <v>270</v>
      </c>
      <c r="G1474" s="3" t="s">
        <v>269</v>
      </c>
      <c r="H1474" s="3" t="s">
        <v>133</v>
      </c>
      <c r="I1474" s="3" t="s">
        <v>134</v>
      </c>
      <c r="J1474" s="3" t="s">
        <v>21</v>
      </c>
      <c r="K1474" s="3" t="s">
        <v>134</v>
      </c>
      <c r="O1474"/>
      <c r="P1474"/>
    </row>
    <row r="1475" spans="1:16" x14ac:dyDescent="0.35">
      <c r="A1475" s="3" t="s">
        <v>3377</v>
      </c>
      <c r="B1475" s="3" t="s">
        <v>3377</v>
      </c>
      <c r="C1475" s="3" t="s">
        <v>3378</v>
      </c>
      <c r="D1475" s="3" t="s">
        <v>14</v>
      </c>
      <c r="E1475" s="3" t="s">
        <v>14</v>
      </c>
      <c r="F1475" s="3" t="s">
        <v>270</v>
      </c>
      <c r="G1475" s="3" t="s">
        <v>269</v>
      </c>
      <c r="H1475" s="3" t="s">
        <v>133</v>
      </c>
      <c r="I1475" s="3" t="s">
        <v>134</v>
      </c>
      <c r="J1475" s="3" t="s">
        <v>21</v>
      </c>
      <c r="K1475" s="3" t="s">
        <v>134</v>
      </c>
      <c r="O1475"/>
      <c r="P1475"/>
    </row>
    <row r="1476" spans="1:16" x14ac:dyDescent="0.35">
      <c r="A1476" s="3" t="s">
        <v>3379</v>
      </c>
      <c r="B1476" s="3" t="s">
        <v>3379</v>
      </c>
      <c r="C1476" s="3" t="s">
        <v>3380</v>
      </c>
      <c r="D1476" s="3" t="s">
        <v>14</v>
      </c>
      <c r="E1476" s="3" t="s">
        <v>14</v>
      </c>
      <c r="F1476" s="3" t="s">
        <v>270</v>
      </c>
      <c r="G1476" s="3" t="s">
        <v>269</v>
      </c>
      <c r="H1476" s="3" t="s">
        <v>133</v>
      </c>
      <c r="I1476" s="3" t="s">
        <v>134</v>
      </c>
      <c r="J1476" s="3" t="s">
        <v>21</v>
      </c>
      <c r="K1476" s="3" t="s">
        <v>134</v>
      </c>
      <c r="O1476"/>
      <c r="P1476"/>
    </row>
    <row r="1477" spans="1:16" x14ac:dyDescent="0.35">
      <c r="A1477" s="3" t="s">
        <v>3381</v>
      </c>
      <c r="B1477" s="3" t="s">
        <v>3381</v>
      </c>
      <c r="C1477" s="3" t="s">
        <v>3382</v>
      </c>
      <c r="D1477" s="3" t="s">
        <v>14</v>
      </c>
      <c r="E1477" s="3" t="s">
        <v>14</v>
      </c>
      <c r="F1477" s="3" t="s">
        <v>270</v>
      </c>
      <c r="G1477" s="3" t="s">
        <v>269</v>
      </c>
      <c r="H1477" s="3" t="s">
        <v>133</v>
      </c>
      <c r="I1477" s="3" t="s">
        <v>134</v>
      </c>
      <c r="J1477" s="3" t="s">
        <v>21</v>
      </c>
      <c r="K1477" s="3" t="s">
        <v>134</v>
      </c>
      <c r="O1477"/>
      <c r="P1477"/>
    </row>
    <row r="1478" spans="1:16" x14ac:dyDescent="0.35">
      <c r="A1478" s="3" t="s">
        <v>3383</v>
      </c>
      <c r="B1478" s="3" t="s">
        <v>3383</v>
      </c>
      <c r="C1478" s="3" t="s">
        <v>3384</v>
      </c>
      <c r="D1478" s="3" t="s">
        <v>14</v>
      </c>
      <c r="E1478" s="3" t="s">
        <v>14</v>
      </c>
      <c r="F1478" s="3" t="s">
        <v>270</v>
      </c>
      <c r="G1478" s="3" t="s">
        <v>269</v>
      </c>
      <c r="H1478" s="3" t="s">
        <v>133</v>
      </c>
      <c r="I1478" s="3" t="s">
        <v>134</v>
      </c>
      <c r="J1478" s="3" t="s">
        <v>21</v>
      </c>
      <c r="K1478" s="3" t="s">
        <v>134</v>
      </c>
      <c r="O1478"/>
      <c r="P1478"/>
    </row>
    <row r="1479" spans="1:16" x14ac:dyDescent="0.35">
      <c r="A1479" s="3" t="s">
        <v>3385</v>
      </c>
      <c r="B1479" s="3" t="s">
        <v>3385</v>
      </c>
      <c r="C1479" s="3" t="s">
        <v>3386</v>
      </c>
      <c r="D1479" s="3" t="s">
        <v>14</v>
      </c>
      <c r="E1479" s="3" t="s">
        <v>14</v>
      </c>
      <c r="F1479" s="3" t="s">
        <v>270</v>
      </c>
      <c r="G1479" s="3" t="s">
        <v>269</v>
      </c>
      <c r="H1479" s="3" t="s">
        <v>133</v>
      </c>
      <c r="I1479" s="3" t="s">
        <v>134</v>
      </c>
      <c r="J1479" s="3" t="s">
        <v>21</v>
      </c>
      <c r="K1479" s="3" t="s">
        <v>134</v>
      </c>
      <c r="O1479"/>
      <c r="P1479"/>
    </row>
    <row r="1480" spans="1:16" x14ac:dyDescent="0.35">
      <c r="A1480" s="3" t="s">
        <v>3387</v>
      </c>
      <c r="B1480" s="3" t="s">
        <v>3377</v>
      </c>
      <c r="C1480" s="3" t="s">
        <v>3378</v>
      </c>
      <c r="D1480" s="3" t="s">
        <v>14</v>
      </c>
      <c r="E1480" s="3" t="s">
        <v>14</v>
      </c>
      <c r="F1480" s="3" t="s">
        <v>270</v>
      </c>
      <c r="G1480" s="3" t="s">
        <v>269</v>
      </c>
      <c r="H1480" s="3" t="s">
        <v>133</v>
      </c>
      <c r="I1480" s="3" t="s">
        <v>134</v>
      </c>
      <c r="J1480" s="3" t="s">
        <v>21</v>
      </c>
      <c r="K1480" s="3" t="s">
        <v>134</v>
      </c>
      <c r="O1480"/>
      <c r="P1480"/>
    </row>
    <row r="1481" spans="1:16" x14ac:dyDescent="0.35">
      <c r="A1481" s="3" t="s">
        <v>3388</v>
      </c>
      <c r="B1481" s="3" t="s">
        <v>3388</v>
      </c>
      <c r="C1481" s="3" t="s">
        <v>3389</v>
      </c>
      <c r="D1481" s="3" t="s">
        <v>14</v>
      </c>
      <c r="E1481" s="3" t="s">
        <v>14</v>
      </c>
      <c r="F1481" s="3" t="s">
        <v>270</v>
      </c>
      <c r="G1481" s="3" t="s">
        <v>269</v>
      </c>
      <c r="H1481" s="3" t="s">
        <v>133</v>
      </c>
      <c r="I1481" s="3" t="s">
        <v>134</v>
      </c>
      <c r="J1481" s="3" t="s">
        <v>21</v>
      </c>
      <c r="K1481" s="3" t="s">
        <v>134</v>
      </c>
      <c r="O1481"/>
      <c r="P1481"/>
    </row>
    <row r="1482" spans="1:16" x14ac:dyDescent="0.35">
      <c r="A1482" s="3" t="s">
        <v>3390</v>
      </c>
      <c r="B1482" s="3" t="s">
        <v>3390</v>
      </c>
      <c r="C1482" s="3" t="s">
        <v>3391</v>
      </c>
      <c r="D1482" s="3" t="s">
        <v>14</v>
      </c>
      <c r="E1482" s="3" t="s">
        <v>14</v>
      </c>
      <c r="F1482" s="3" t="s">
        <v>270</v>
      </c>
      <c r="G1482" s="3" t="s">
        <v>269</v>
      </c>
      <c r="H1482" s="3" t="s">
        <v>133</v>
      </c>
      <c r="I1482" s="3" t="s">
        <v>134</v>
      </c>
      <c r="J1482" s="3" t="s">
        <v>21</v>
      </c>
      <c r="K1482" s="3" t="s">
        <v>134</v>
      </c>
      <c r="O1482"/>
      <c r="P1482"/>
    </row>
    <row r="1483" spans="1:16" x14ac:dyDescent="0.35">
      <c r="A1483" s="3" t="s">
        <v>3392</v>
      </c>
      <c r="B1483" s="3" t="s">
        <v>3392</v>
      </c>
      <c r="C1483" s="3" t="s">
        <v>3393</v>
      </c>
      <c r="D1483" s="3" t="s">
        <v>14</v>
      </c>
      <c r="E1483" s="3" t="s">
        <v>14</v>
      </c>
      <c r="F1483" s="3" t="s">
        <v>270</v>
      </c>
      <c r="G1483" s="3" t="s">
        <v>269</v>
      </c>
      <c r="H1483" s="3" t="s">
        <v>133</v>
      </c>
      <c r="I1483" s="3" t="s">
        <v>134</v>
      </c>
      <c r="J1483" s="3" t="s">
        <v>21</v>
      </c>
      <c r="K1483" s="3" t="s">
        <v>134</v>
      </c>
      <c r="O1483"/>
      <c r="P1483"/>
    </row>
    <row r="1484" spans="1:16" x14ac:dyDescent="0.35">
      <c r="A1484" s="3" t="s">
        <v>3394</v>
      </c>
      <c r="B1484" s="3" t="s">
        <v>3394</v>
      </c>
      <c r="C1484" s="3" t="s">
        <v>3395</v>
      </c>
      <c r="D1484" s="3" t="s">
        <v>14</v>
      </c>
      <c r="E1484" s="3" t="s">
        <v>14</v>
      </c>
      <c r="F1484" s="3" t="s">
        <v>270</v>
      </c>
      <c r="G1484" s="3" t="s">
        <v>269</v>
      </c>
      <c r="H1484" s="3" t="s">
        <v>133</v>
      </c>
      <c r="I1484" s="3" t="s">
        <v>134</v>
      </c>
      <c r="J1484" s="3" t="s">
        <v>21</v>
      </c>
      <c r="K1484" s="3" t="s">
        <v>134</v>
      </c>
      <c r="O1484"/>
      <c r="P1484"/>
    </row>
    <row r="1485" spans="1:16" x14ac:dyDescent="0.35">
      <c r="A1485" s="3" t="s">
        <v>3396</v>
      </c>
      <c r="B1485" s="3" t="s">
        <v>3396</v>
      </c>
      <c r="C1485" s="3" t="s">
        <v>3397</v>
      </c>
      <c r="D1485" s="3" t="s">
        <v>14</v>
      </c>
      <c r="E1485" s="3" t="s">
        <v>14</v>
      </c>
      <c r="F1485" s="3" t="s">
        <v>270</v>
      </c>
      <c r="G1485" s="3" t="s">
        <v>269</v>
      </c>
      <c r="H1485" s="3" t="s">
        <v>133</v>
      </c>
      <c r="I1485" s="3" t="s">
        <v>134</v>
      </c>
      <c r="J1485" s="3" t="s">
        <v>21</v>
      </c>
      <c r="K1485" s="3" t="s">
        <v>134</v>
      </c>
      <c r="O1485"/>
      <c r="P1485"/>
    </row>
    <row r="1486" spans="1:16" x14ac:dyDescent="0.35">
      <c r="A1486" s="3" t="s">
        <v>3398</v>
      </c>
      <c r="B1486" s="3" t="s">
        <v>3398</v>
      </c>
      <c r="C1486" s="3" t="s">
        <v>3399</v>
      </c>
      <c r="D1486" s="3" t="s">
        <v>14</v>
      </c>
      <c r="E1486" s="3" t="s">
        <v>14</v>
      </c>
      <c r="F1486" s="3" t="s">
        <v>270</v>
      </c>
      <c r="G1486" s="3" t="s">
        <v>269</v>
      </c>
      <c r="H1486" s="3" t="s">
        <v>133</v>
      </c>
      <c r="I1486" s="3" t="s">
        <v>134</v>
      </c>
      <c r="J1486" s="3" t="s">
        <v>21</v>
      </c>
      <c r="K1486" s="3" t="s">
        <v>134</v>
      </c>
      <c r="O1486"/>
      <c r="P1486"/>
    </row>
    <row r="1487" spans="1:16" x14ac:dyDescent="0.35">
      <c r="A1487" s="3" t="s">
        <v>3400</v>
      </c>
      <c r="B1487" s="3" t="s">
        <v>3400</v>
      </c>
      <c r="C1487" s="3" t="s">
        <v>3401</v>
      </c>
      <c r="D1487" s="3" t="s">
        <v>14</v>
      </c>
      <c r="E1487" s="3" t="s">
        <v>14</v>
      </c>
      <c r="F1487" s="3" t="s">
        <v>270</v>
      </c>
      <c r="G1487" s="3" t="s">
        <v>269</v>
      </c>
      <c r="H1487" s="3" t="s">
        <v>133</v>
      </c>
      <c r="I1487" s="3" t="s">
        <v>134</v>
      </c>
      <c r="J1487" s="3" t="s">
        <v>21</v>
      </c>
      <c r="K1487" s="3" t="s">
        <v>134</v>
      </c>
      <c r="O1487"/>
      <c r="P1487"/>
    </row>
    <row r="1488" spans="1:16" x14ac:dyDescent="0.35">
      <c r="A1488" s="3" t="s">
        <v>3402</v>
      </c>
      <c r="B1488" s="3" t="s">
        <v>3402</v>
      </c>
      <c r="C1488" s="3" t="s">
        <v>3403</v>
      </c>
      <c r="D1488" s="3" t="s">
        <v>14</v>
      </c>
      <c r="E1488" s="3" t="s">
        <v>14</v>
      </c>
      <c r="F1488" s="3" t="s">
        <v>270</v>
      </c>
      <c r="G1488" s="3" t="s">
        <v>269</v>
      </c>
      <c r="H1488" s="3" t="s">
        <v>133</v>
      </c>
      <c r="I1488" s="3" t="s">
        <v>134</v>
      </c>
      <c r="J1488" s="3" t="s">
        <v>21</v>
      </c>
      <c r="K1488" s="3" t="s">
        <v>134</v>
      </c>
      <c r="O1488"/>
      <c r="P1488"/>
    </row>
    <row r="1489" spans="1:16" x14ac:dyDescent="0.35">
      <c r="A1489" s="3" t="s">
        <v>3404</v>
      </c>
      <c r="B1489" s="3" t="s">
        <v>3404</v>
      </c>
      <c r="C1489" s="3" t="s">
        <v>3405</v>
      </c>
      <c r="D1489" s="3" t="s">
        <v>14</v>
      </c>
      <c r="E1489" s="3" t="s">
        <v>14</v>
      </c>
      <c r="F1489" s="3" t="s">
        <v>281</v>
      </c>
      <c r="G1489" s="3" t="s">
        <v>280</v>
      </c>
      <c r="H1489" s="3" t="s">
        <v>133</v>
      </c>
      <c r="I1489" s="3" t="s">
        <v>134</v>
      </c>
      <c r="J1489" s="3" t="s">
        <v>21</v>
      </c>
      <c r="K1489" s="3" t="s">
        <v>134</v>
      </c>
      <c r="O1489"/>
      <c r="P1489"/>
    </row>
    <row r="1490" spans="1:16" x14ac:dyDescent="0.35">
      <c r="A1490" s="3" t="s">
        <v>3406</v>
      </c>
      <c r="B1490" s="3" t="s">
        <v>3406</v>
      </c>
      <c r="C1490" s="3" t="s">
        <v>3407</v>
      </c>
      <c r="D1490" s="3" t="s">
        <v>14</v>
      </c>
      <c r="E1490" s="3" t="s">
        <v>14</v>
      </c>
      <c r="F1490" s="3" t="s">
        <v>281</v>
      </c>
      <c r="G1490" s="3" t="s">
        <v>280</v>
      </c>
      <c r="H1490" s="3" t="s">
        <v>133</v>
      </c>
      <c r="I1490" s="3" t="s">
        <v>134</v>
      </c>
      <c r="J1490" s="3" t="s">
        <v>21</v>
      </c>
      <c r="K1490" s="3" t="s">
        <v>134</v>
      </c>
      <c r="O1490"/>
      <c r="P1490"/>
    </row>
    <row r="1491" spans="1:16" x14ac:dyDescent="0.35">
      <c r="A1491" s="3" t="s">
        <v>3408</v>
      </c>
      <c r="B1491" s="3" t="s">
        <v>3408</v>
      </c>
      <c r="C1491" s="3" t="s">
        <v>3409</v>
      </c>
      <c r="D1491" s="3" t="s">
        <v>14</v>
      </c>
      <c r="E1491" s="3" t="s">
        <v>14</v>
      </c>
      <c r="F1491" s="3" t="s">
        <v>770</v>
      </c>
      <c r="G1491" s="3" t="s">
        <v>769</v>
      </c>
      <c r="H1491" s="3" t="s">
        <v>92</v>
      </c>
      <c r="I1491" s="3" t="s">
        <v>93</v>
      </c>
      <c r="J1491" s="3" t="s">
        <v>94</v>
      </c>
      <c r="K1491" s="3" t="s">
        <v>93</v>
      </c>
      <c r="O1491"/>
      <c r="P1491"/>
    </row>
    <row r="1492" spans="1:16" x14ac:dyDescent="0.35">
      <c r="A1492" s="3" t="s">
        <v>3410</v>
      </c>
      <c r="B1492" s="3" t="s">
        <v>3410</v>
      </c>
      <c r="C1492" s="3" t="s">
        <v>3411</v>
      </c>
      <c r="D1492" s="3" t="s">
        <v>14</v>
      </c>
      <c r="E1492" s="3" t="s">
        <v>14</v>
      </c>
      <c r="F1492" s="3" t="s">
        <v>770</v>
      </c>
      <c r="G1492" s="3" t="s">
        <v>769</v>
      </c>
      <c r="H1492" s="3" t="s">
        <v>92</v>
      </c>
      <c r="I1492" s="3" t="s">
        <v>93</v>
      </c>
      <c r="J1492" s="3" t="s">
        <v>94</v>
      </c>
      <c r="K1492" s="3" t="s">
        <v>93</v>
      </c>
      <c r="O1492"/>
      <c r="P1492"/>
    </row>
    <row r="1493" spans="1:16" x14ac:dyDescent="0.35">
      <c r="A1493" s="3" t="s">
        <v>3412</v>
      </c>
      <c r="B1493" s="3" t="s">
        <v>3412</v>
      </c>
      <c r="C1493" s="3" t="s">
        <v>3413</v>
      </c>
      <c r="D1493" s="3" t="s">
        <v>14</v>
      </c>
      <c r="E1493" s="3" t="s">
        <v>14</v>
      </c>
      <c r="F1493" s="3" t="s">
        <v>770</v>
      </c>
      <c r="G1493" s="3" t="s">
        <v>769</v>
      </c>
      <c r="H1493" s="3" t="s">
        <v>92</v>
      </c>
      <c r="I1493" s="3" t="s">
        <v>93</v>
      </c>
      <c r="J1493" s="3" t="s">
        <v>94</v>
      </c>
      <c r="K1493" s="3" t="s">
        <v>93</v>
      </c>
      <c r="O1493"/>
      <c r="P1493"/>
    </row>
    <row r="1494" spans="1:16" x14ac:dyDescent="0.35">
      <c r="A1494" s="3" t="s">
        <v>3414</v>
      </c>
      <c r="B1494" s="3" t="s">
        <v>3414</v>
      </c>
      <c r="C1494" s="3" t="s">
        <v>3415</v>
      </c>
      <c r="D1494" s="3" t="s">
        <v>14</v>
      </c>
      <c r="E1494" s="3" t="s">
        <v>14</v>
      </c>
      <c r="F1494" s="3" t="s">
        <v>770</v>
      </c>
      <c r="G1494" s="3" t="s">
        <v>769</v>
      </c>
      <c r="H1494" s="3" t="s">
        <v>92</v>
      </c>
      <c r="I1494" s="3" t="s">
        <v>93</v>
      </c>
      <c r="J1494" s="3" t="s">
        <v>94</v>
      </c>
      <c r="K1494" s="3" t="s">
        <v>93</v>
      </c>
      <c r="O1494"/>
      <c r="P1494"/>
    </row>
    <row r="1495" spans="1:16" x14ac:dyDescent="0.35">
      <c r="A1495" s="3" t="s">
        <v>3416</v>
      </c>
      <c r="B1495" s="3" t="s">
        <v>3416</v>
      </c>
      <c r="C1495" s="3" t="s">
        <v>3417</v>
      </c>
      <c r="D1495" s="3" t="s">
        <v>14</v>
      </c>
      <c r="E1495" s="3" t="s">
        <v>14</v>
      </c>
      <c r="F1495" s="3" t="s">
        <v>770</v>
      </c>
      <c r="G1495" s="3" t="s">
        <v>769</v>
      </c>
      <c r="H1495" s="3" t="s">
        <v>92</v>
      </c>
      <c r="I1495" s="3" t="s">
        <v>93</v>
      </c>
      <c r="J1495" s="3" t="s">
        <v>94</v>
      </c>
      <c r="K1495" s="3" t="s">
        <v>93</v>
      </c>
      <c r="O1495"/>
      <c r="P1495"/>
    </row>
    <row r="1496" spans="1:16" x14ac:dyDescent="0.35">
      <c r="A1496" s="3" t="s">
        <v>3418</v>
      </c>
      <c r="B1496" s="3" t="s">
        <v>3418</v>
      </c>
      <c r="C1496" s="3" t="s">
        <v>3419</v>
      </c>
      <c r="D1496" s="3" t="s">
        <v>14</v>
      </c>
      <c r="E1496" s="3" t="s">
        <v>14</v>
      </c>
      <c r="F1496" s="3" t="s">
        <v>770</v>
      </c>
      <c r="G1496" s="3" t="s">
        <v>769</v>
      </c>
      <c r="H1496" s="3" t="s">
        <v>92</v>
      </c>
      <c r="I1496" s="3" t="s">
        <v>93</v>
      </c>
      <c r="J1496" s="3" t="s">
        <v>94</v>
      </c>
      <c r="K1496" s="3" t="s">
        <v>93</v>
      </c>
      <c r="O1496"/>
      <c r="P1496"/>
    </row>
    <row r="1497" spans="1:16" x14ac:dyDescent="0.35">
      <c r="A1497" s="3" t="s">
        <v>3420</v>
      </c>
      <c r="B1497" s="3" t="s">
        <v>3420</v>
      </c>
      <c r="C1497" s="3" t="s">
        <v>3421</v>
      </c>
      <c r="D1497" s="3" t="s">
        <v>14</v>
      </c>
      <c r="E1497" s="3" t="s">
        <v>14</v>
      </c>
      <c r="F1497" s="3" t="s">
        <v>770</v>
      </c>
      <c r="G1497" s="3" t="s">
        <v>769</v>
      </c>
      <c r="H1497" s="3" t="s">
        <v>92</v>
      </c>
      <c r="I1497" s="3" t="s">
        <v>93</v>
      </c>
      <c r="J1497" s="3" t="s">
        <v>94</v>
      </c>
      <c r="K1497" s="3" t="s">
        <v>93</v>
      </c>
      <c r="O1497"/>
      <c r="P1497"/>
    </row>
    <row r="1498" spans="1:16" x14ac:dyDescent="0.35">
      <c r="A1498" s="3" t="s">
        <v>3422</v>
      </c>
      <c r="B1498" s="3" t="s">
        <v>3422</v>
      </c>
      <c r="C1498" s="3" t="s">
        <v>3423</v>
      </c>
      <c r="D1498" s="3" t="s">
        <v>14</v>
      </c>
      <c r="E1498" s="3" t="s">
        <v>14</v>
      </c>
      <c r="F1498" s="3" t="s">
        <v>770</v>
      </c>
      <c r="G1498" s="3" t="s">
        <v>769</v>
      </c>
      <c r="H1498" s="3" t="s">
        <v>92</v>
      </c>
      <c r="I1498" s="3" t="s">
        <v>93</v>
      </c>
      <c r="J1498" s="3" t="s">
        <v>94</v>
      </c>
      <c r="K1498" s="3" t="s">
        <v>93</v>
      </c>
      <c r="O1498"/>
      <c r="P1498"/>
    </row>
    <row r="1499" spans="1:16" x14ac:dyDescent="0.35">
      <c r="A1499" s="3" t="s">
        <v>3424</v>
      </c>
      <c r="B1499" s="3" t="s">
        <v>3424</v>
      </c>
      <c r="C1499" s="3" t="s">
        <v>3425</v>
      </c>
      <c r="D1499" s="3" t="s">
        <v>14</v>
      </c>
      <c r="E1499" s="3" t="s">
        <v>14</v>
      </c>
      <c r="F1499" s="3" t="s">
        <v>770</v>
      </c>
      <c r="G1499" s="3" t="s">
        <v>769</v>
      </c>
      <c r="H1499" s="3" t="s">
        <v>92</v>
      </c>
      <c r="I1499" s="3" t="s">
        <v>93</v>
      </c>
      <c r="J1499" s="3" t="s">
        <v>94</v>
      </c>
      <c r="K1499" s="3" t="s">
        <v>93</v>
      </c>
      <c r="O1499"/>
      <c r="P1499"/>
    </row>
    <row r="1500" spans="1:16" x14ac:dyDescent="0.35">
      <c r="A1500" s="3" t="s">
        <v>3426</v>
      </c>
      <c r="B1500" s="3" t="s">
        <v>3426</v>
      </c>
      <c r="C1500" s="3" t="s">
        <v>3427</v>
      </c>
      <c r="D1500" s="3" t="s">
        <v>14</v>
      </c>
      <c r="E1500" s="3" t="s">
        <v>14</v>
      </c>
      <c r="F1500" s="3" t="s">
        <v>770</v>
      </c>
      <c r="G1500" s="3" t="s">
        <v>769</v>
      </c>
      <c r="H1500" s="3" t="s">
        <v>92</v>
      </c>
      <c r="I1500" s="3" t="s">
        <v>93</v>
      </c>
      <c r="J1500" s="3" t="s">
        <v>94</v>
      </c>
      <c r="K1500" s="3" t="s">
        <v>93</v>
      </c>
      <c r="O1500"/>
      <c r="P1500"/>
    </row>
    <row r="1501" spans="1:16" x14ac:dyDescent="0.35">
      <c r="A1501" s="3" t="s">
        <v>3428</v>
      </c>
      <c r="B1501" s="3" t="s">
        <v>3428</v>
      </c>
      <c r="C1501" s="3" t="s">
        <v>3429</v>
      </c>
      <c r="D1501" s="3" t="s">
        <v>14</v>
      </c>
      <c r="E1501" s="3" t="s">
        <v>14</v>
      </c>
      <c r="F1501" s="3" t="s">
        <v>770</v>
      </c>
      <c r="G1501" s="3" t="s">
        <v>769</v>
      </c>
      <c r="H1501" s="3" t="s">
        <v>92</v>
      </c>
      <c r="I1501" s="3" t="s">
        <v>93</v>
      </c>
      <c r="J1501" s="3" t="s">
        <v>94</v>
      </c>
      <c r="K1501" s="3" t="s">
        <v>93</v>
      </c>
      <c r="O1501"/>
      <c r="P1501"/>
    </row>
    <row r="1502" spans="1:16" x14ac:dyDescent="0.35">
      <c r="A1502" s="3" t="s">
        <v>3430</v>
      </c>
      <c r="B1502" s="3" t="s">
        <v>3430</v>
      </c>
      <c r="C1502" s="3" t="s">
        <v>3431</v>
      </c>
      <c r="D1502" s="3" t="s">
        <v>14</v>
      </c>
      <c r="E1502" s="3" t="s">
        <v>14</v>
      </c>
      <c r="F1502" s="3" t="s">
        <v>770</v>
      </c>
      <c r="G1502" s="3" t="s">
        <v>769</v>
      </c>
      <c r="H1502" s="3" t="s">
        <v>92</v>
      </c>
      <c r="I1502" s="3" t="s">
        <v>93</v>
      </c>
      <c r="J1502" s="3" t="s">
        <v>94</v>
      </c>
      <c r="K1502" s="3" t="s">
        <v>93</v>
      </c>
      <c r="O1502"/>
      <c r="P1502"/>
    </row>
    <row r="1503" spans="1:16" x14ac:dyDescent="0.35">
      <c r="A1503" s="3" t="s">
        <v>3432</v>
      </c>
      <c r="B1503" s="3" t="s">
        <v>3432</v>
      </c>
      <c r="C1503" s="3" t="s">
        <v>3433</v>
      </c>
      <c r="D1503" s="3" t="s">
        <v>14</v>
      </c>
      <c r="E1503" s="3" t="s">
        <v>14</v>
      </c>
      <c r="F1503" s="3" t="s">
        <v>770</v>
      </c>
      <c r="G1503" s="3" t="s">
        <v>769</v>
      </c>
      <c r="H1503" s="3" t="s">
        <v>92</v>
      </c>
      <c r="I1503" s="3" t="s">
        <v>93</v>
      </c>
      <c r="J1503" s="3" t="s">
        <v>94</v>
      </c>
      <c r="K1503" s="3" t="s">
        <v>93</v>
      </c>
      <c r="O1503"/>
      <c r="P1503"/>
    </row>
    <row r="1504" spans="1:16" x14ac:dyDescent="0.35">
      <c r="A1504" s="3" t="s">
        <v>3434</v>
      </c>
      <c r="B1504" s="3" t="s">
        <v>3434</v>
      </c>
      <c r="C1504" s="3" t="s">
        <v>3435</v>
      </c>
      <c r="D1504" s="3" t="s">
        <v>14</v>
      </c>
      <c r="E1504" s="3" t="s">
        <v>14</v>
      </c>
      <c r="F1504" s="3" t="s">
        <v>770</v>
      </c>
      <c r="G1504" s="3" t="s">
        <v>769</v>
      </c>
      <c r="H1504" s="3" t="s">
        <v>92</v>
      </c>
      <c r="I1504" s="3" t="s">
        <v>93</v>
      </c>
      <c r="J1504" s="3" t="s">
        <v>94</v>
      </c>
      <c r="K1504" s="3" t="s">
        <v>93</v>
      </c>
      <c r="O1504"/>
      <c r="P1504"/>
    </row>
    <row r="1505" spans="1:16" x14ac:dyDescent="0.35">
      <c r="A1505" s="3" t="s">
        <v>3436</v>
      </c>
      <c r="B1505" s="3" t="s">
        <v>3436</v>
      </c>
      <c r="C1505" s="3" t="s">
        <v>3437</v>
      </c>
      <c r="D1505" s="3" t="s">
        <v>14</v>
      </c>
      <c r="E1505" s="3" t="s">
        <v>14</v>
      </c>
      <c r="F1505" s="3" t="s">
        <v>770</v>
      </c>
      <c r="G1505" s="3" t="s">
        <v>769</v>
      </c>
      <c r="H1505" s="3" t="s">
        <v>92</v>
      </c>
      <c r="I1505" s="3" t="s">
        <v>93</v>
      </c>
      <c r="J1505" s="3" t="s">
        <v>94</v>
      </c>
      <c r="K1505" s="3" t="s">
        <v>93</v>
      </c>
      <c r="O1505"/>
      <c r="P1505"/>
    </row>
    <row r="1506" spans="1:16" x14ac:dyDescent="0.35">
      <c r="A1506" s="3" t="s">
        <v>3438</v>
      </c>
      <c r="B1506" s="3" t="s">
        <v>3438</v>
      </c>
      <c r="C1506" s="3" t="s">
        <v>3439</v>
      </c>
      <c r="D1506" s="3" t="s">
        <v>14</v>
      </c>
      <c r="E1506" s="3" t="s">
        <v>14</v>
      </c>
      <c r="F1506" s="3" t="s">
        <v>770</v>
      </c>
      <c r="G1506" s="3" t="s">
        <v>769</v>
      </c>
      <c r="H1506" s="3" t="s">
        <v>92</v>
      </c>
      <c r="I1506" s="3" t="s">
        <v>93</v>
      </c>
      <c r="J1506" s="3" t="s">
        <v>94</v>
      </c>
      <c r="K1506" s="3" t="s">
        <v>93</v>
      </c>
      <c r="O1506"/>
      <c r="P1506"/>
    </row>
    <row r="1507" spans="1:16" x14ac:dyDescent="0.35">
      <c r="A1507" s="3" t="s">
        <v>3440</v>
      </c>
      <c r="B1507" s="3" t="s">
        <v>3440</v>
      </c>
      <c r="C1507" s="3" t="s">
        <v>3441</v>
      </c>
      <c r="D1507" s="3" t="s">
        <v>14</v>
      </c>
      <c r="E1507" s="3" t="s">
        <v>14</v>
      </c>
      <c r="F1507" s="3" t="s">
        <v>770</v>
      </c>
      <c r="G1507" s="3" t="s">
        <v>769</v>
      </c>
      <c r="H1507" s="3" t="s">
        <v>92</v>
      </c>
      <c r="I1507" s="3" t="s">
        <v>93</v>
      </c>
      <c r="J1507" s="3" t="s">
        <v>94</v>
      </c>
      <c r="K1507" s="3" t="s">
        <v>93</v>
      </c>
      <c r="O1507"/>
      <c r="P1507"/>
    </row>
    <row r="1508" spans="1:16" x14ac:dyDescent="0.35">
      <c r="A1508" s="3" t="s">
        <v>3442</v>
      </c>
      <c r="B1508" s="3" t="s">
        <v>3442</v>
      </c>
      <c r="C1508" s="3" t="s">
        <v>3443</v>
      </c>
      <c r="D1508" s="3" t="s">
        <v>14</v>
      </c>
      <c r="E1508" s="3" t="s">
        <v>14</v>
      </c>
      <c r="F1508" s="3" t="s">
        <v>770</v>
      </c>
      <c r="G1508" s="3" t="s">
        <v>769</v>
      </c>
      <c r="H1508" s="3" t="s">
        <v>92</v>
      </c>
      <c r="I1508" s="3" t="s">
        <v>93</v>
      </c>
      <c r="J1508" s="3" t="s">
        <v>94</v>
      </c>
      <c r="K1508" s="3" t="s">
        <v>93</v>
      </c>
      <c r="O1508"/>
      <c r="P1508"/>
    </row>
    <row r="1509" spans="1:16" x14ac:dyDescent="0.35">
      <c r="A1509" s="3" t="s">
        <v>3444</v>
      </c>
      <c r="B1509" s="3" t="s">
        <v>3444</v>
      </c>
      <c r="C1509" s="3" t="s">
        <v>3445</v>
      </c>
      <c r="D1509" s="3" t="s">
        <v>14</v>
      </c>
      <c r="E1509" s="3" t="s">
        <v>14</v>
      </c>
      <c r="F1509" s="3" t="s">
        <v>770</v>
      </c>
      <c r="G1509" s="3" t="s">
        <v>769</v>
      </c>
      <c r="H1509" s="3" t="s">
        <v>92</v>
      </c>
      <c r="I1509" s="3" t="s">
        <v>93</v>
      </c>
      <c r="J1509" s="3" t="s">
        <v>94</v>
      </c>
      <c r="K1509" s="3" t="s">
        <v>93</v>
      </c>
      <c r="O1509"/>
      <c r="P1509"/>
    </row>
    <row r="1510" spans="1:16" x14ac:dyDescent="0.35">
      <c r="A1510" s="3" t="s">
        <v>3446</v>
      </c>
      <c r="B1510" s="3" t="s">
        <v>3446</v>
      </c>
      <c r="C1510" s="3" t="s">
        <v>3447</v>
      </c>
      <c r="D1510" s="3" t="s">
        <v>14</v>
      </c>
      <c r="E1510" s="3" t="s">
        <v>14</v>
      </c>
      <c r="F1510" s="3" t="s">
        <v>770</v>
      </c>
      <c r="G1510" s="3" t="s">
        <v>769</v>
      </c>
      <c r="H1510" s="3" t="s">
        <v>92</v>
      </c>
      <c r="I1510" s="3" t="s">
        <v>93</v>
      </c>
      <c r="J1510" s="3" t="s">
        <v>94</v>
      </c>
      <c r="K1510" s="3" t="s">
        <v>93</v>
      </c>
      <c r="O1510"/>
      <c r="P1510"/>
    </row>
    <row r="1511" spans="1:16" x14ac:dyDescent="0.35">
      <c r="A1511" s="3" t="s">
        <v>3448</v>
      </c>
      <c r="B1511" s="3" t="s">
        <v>3448</v>
      </c>
      <c r="C1511" s="3" t="s">
        <v>3449</v>
      </c>
      <c r="D1511" s="3" t="s">
        <v>14</v>
      </c>
      <c r="E1511" s="3" t="s">
        <v>14</v>
      </c>
      <c r="F1511" s="3" t="s">
        <v>770</v>
      </c>
      <c r="G1511" s="3" t="s">
        <v>769</v>
      </c>
      <c r="H1511" s="3" t="s">
        <v>92</v>
      </c>
      <c r="I1511" s="3" t="s">
        <v>93</v>
      </c>
      <c r="J1511" s="3" t="s">
        <v>94</v>
      </c>
      <c r="K1511" s="3" t="s">
        <v>93</v>
      </c>
      <c r="O1511"/>
      <c r="P1511"/>
    </row>
    <row r="1512" spans="1:16" x14ac:dyDescent="0.35">
      <c r="A1512" s="3" t="s">
        <v>3450</v>
      </c>
      <c r="B1512" s="3" t="s">
        <v>3450</v>
      </c>
      <c r="C1512" s="3" t="s">
        <v>3451</v>
      </c>
      <c r="D1512" s="3" t="s">
        <v>14</v>
      </c>
      <c r="E1512" s="3" t="s">
        <v>14</v>
      </c>
      <c r="F1512" s="3" t="s">
        <v>770</v>
      </c>
      <c r="G1512" s="3" t="s">
        <v>769</v>
      </c>
      <c r="H1512" s="3" t="s">
        <v>92</v>
      </c>
      <c r="I1512" s="3" t="s">
        <v>93</v>
      </c>
      <c r="J1512" s="3" t="s">
        <v>94</v>
      </c>
      <c r="K1512" s="3" t="s">
        <v>93</v>
      </c>
      <c r="O1512"/>
      <c r="P1512"/>
    </row>
    <row r="1513" spans="1:16" x14ac:dyDescent="0.35">
      <c r="A1513" s="3" t="s">
        <v>3452</v>
      </c>
      <c r="B1513" s="3" t="s">
        <v>3452</v>
      </c>
      <c r="C1513" s="3" t="s">
        <v>3453</v>
      </c>
      <c r="D1513" s="3" t="s">
        <v>14</v>
      </c>
      <c r="E1513" s="3" t="s">
        <v>14</v>
      </c>
      <c r="F1513" s="3" t="s">
        <v>770</v>
      </c>
      <c r="G1513" s="3" t="s">
        <v>769</v>
      </c>
      <c r="H1513" s="3" t="s">
        <v>92</v>
      </c>
      <c r="I1513" s="3" t="s">
        <v>93</v>
      </c>
      <c r="J1513" s="3" t="s">
        <v>94</v>
      </c>
      <c r="K1513" s="3" t="s">
        <v>93</v>
      </c>
      <c r="O1513"/>
      <c r="P1513"/>
    </row>
    <row r="1514" spans="1:16" x14ac:dyDescent="0.35">
      <c r="A1514" s="3" t="s">
        <v>3454</v>
      </c>
      <c r="B1514" s="3" t="s">
        <v>3454</v>
      </c>
      <c r="C1514" s="3" t="s">
        <v>3455</v>
      </c>
      <c r="D1514" s="3" t="s">
        <v>14</v>
      </c>
      <c r="E1514" s="3" t="s">
        <v>14</v>
      </c>
      <c r="F1514" s="3" t="s">
        <v>770</v>
      </c>
      <c r="G1514" s="3" t="s">
        <v>769</v>
      </c>
      <c r="H1514" s="3" t="s">
        <v>92</v>
      </c>
      <c r="I1514" s="3" t="s">
        <v>93</v>
      </c>
      <c r="J1514" s="3" t="s">
        <v>94</v>
      </c>
      <c r="K1514" s="3" t="s">
        <v>93</v>
      </c>
      <c r="O1514"/>
      <c r="P1514"/>
    </row>
    <row r="1515" spans="1:16" x14ac:dyDescent="0.35">
      <c r="A1515" s="3" t="s">
        <v>3456</v>
      </c>
      <c r="B1515" s="3" t="s">
        <v>3456</v>
      </c>
      <c r="C1515" s="3" t="s">
        <v>3457</v>
      </c>
      <c r="D1515" s="3" t="s">
        <v>14</v>
      </c>
      <c r="E1515" s="3" t="s">
        <v>14</v>
      </c>
      <c r="F1515" s="3" t="s">
        <v>770</v>
      </c>
      <c r="G1515" s="3" t="s">
        <v>769</v>
      </c>
      <c r="H1515" s="3" t="s">
        <v>92</v>
      </c>
      <c r="I1515" s="3" t="s">
        <v>93</v>
      </c>
      <c r="J1515" s="3" t="s">
        <v>94</v>
      </c>
      <c r="K1515" s="3" t="s">
        <v>93</v>
      </c>
      <c r="O1515"/>
      <c r="P1515"/>
    </row>
    <row r="1516" spans="1:16" x14ac:dyDescent="0.35">
      <c r="A1516" s="3" t="s">
        <v>3458</v>
      </c>
      <c r="B1516" s="3" t="s">
        <v>3458</v>
      </c>
      <c r="C1516" s="3" t="s">
        <v>3459</v>
      </c>
      <c r="D1516" s="3" t="s">
        <v>14</v>
      </c>
      <c r="E1516" s="3" t="s">
        <v>14</v>
      </c>
      <c r="F1516" s="3" t="s">
        <v>770</v>
      </c>
      <c r="G1516" s="3" t="s">
        <v>769</v>
      </c>
      <c r="H1516" s="3" t="s">
        <v>92</v>
      </c>
      <c r="I1516" s="3" t="s">
        <v>93</v>
      </c>
      <c r="J1516" s="3" t="s">
        <v>94</v>
      </c>
      <c r="K1516" s="3" t="s">
        <v>93</v>
      </c>
      <c r="O1516"/>
      <c r="P1516"/>
    </row>
    <row r="1517" spans="1:16" x14ac:dyDescent="0.35">
      <c r="A1517" s="3" t="s">
        <v>3460</v>
      </c>
      <c r="B1517" s="3" t="s">
        <v>3460</v>
      </c>
      <c r="C1517" s="3" t="s">
        <v>3461</v>
      </c>
      <c r="D1517" s="3" t="s">
        <v>14</v>
      </c>
      <c r="E1517" s="3" t="s">
        <v>14</v>
      </c>
      <c r="F1517" s="3" t="s">
        <v>770</v>
      </c>
      <c r="G1517" s="3" t="s">
        <v>769</v>
      </c>
      <c r="H1517" s="3" t="s">
        <v>92</v>
      </c>
      <c r="I1517" s="3" t="s">
        <v>93</v>
      </c>
      <c r="J1517" s="3" t="s">
        <v>94</v>
      </c>
      <c r="K1517" s="3" t="s">
        <v>93</v>
      </c>
      <c r="O1517"/>
      <c r="P1517"/>
    </row>
    <row r="1518" spans="1:16" x14ac:dyDescent="0.35">
      <c r="A1518" s="3" t="s">
        <v>3462</v>
      </c>
      <c r="B1518" s="3" t="s">
        <v>3462</v>
      </c>
      <c r="C1518" s="3" t="s">
        <v>3463</v>
      </c>
      <c r="D1518" s="3" t="s">
        <v>14</v>
      </c>
      <c r="E1518" s="3" t="s">
        <v>14</v>
      </c>
      <c r="F1518" s="3" t="s">
        <v>770</v>
      </c>
      <c r="G1518" s="3" t="s">
        <v>769</v>
      </c>
      <c r="H1518" s="3" t="s">
        <v>92</v>
      </c>
      <c r="I1518" s="3" t="s">
        <v>93</v>
      </c>
      <c r="J1518" s="3" t="s">
        <v>94</v>
      </c>
      <c r="K1518" s="3" t="s">
        <v>93</v>
      </c>
      <c r="O1518"/>
      <c r="P1518"/>
    </row>
    <row r="1519" spans="1:16" x14ac:dyDescent="0.35">
      <c r="A1519" s="3" t="s">
        <v>3464</v>
      </c>
      <c r="B1519" s="3" t="s">
        <v>3464</v>
      </c>
      <c r="C1519" s="3" t="s">
        <v>3465</v>
      </c>
      <c r="D1519" s="3" t="s">
        <v>14</v>
      </c>
      <c r="E1519" s="3" t="s">
        <v>14</v>
      </c>
      <c r="F1519" s="3" t="s">
        <v>770</v>
      </c>
      <c r="G1519" s="3" t="s">
        <v>769</v>
      </c>
      <c r="H1519" s="3" t="s">
        <v>92</v>
      </c>
      <c r="I1519" s="3" t="s">
        <v>93</v>
      </c>
      <c r="J1519" s="3" t="s">
        <v>94</v>
      </c>
      <c r="K1519" s="3" t="s">
        <v>93</v>
      </c>
      <c r="O1519"/>
      <c r="P1519"/>
    </row>
    <row r="1520" spans="1:16" x14ac:dyDescent="0.35">
      <c r="A1520" s="3" t="s">
        <v>3466</v>
      </c>
      <c r="B1520" s="3" t="s">
        <v>3466</v>
      </c>
      <c r="C1520" s="3" t="s">
        <v>3467</v>
      </c>
      <c r="D1520" s="3" t="s">
        <v>14</v>
      </c>
      <c r="E1520" s="3" t="s">
        <v>14</v>
      </c>
      <c r="F1520" s="3" t="s">
        <v>770</v>
      </c>
      <c r="G1520" s="3" t="s">
        <v>769</v>
      </c>
      <c r="H1520" s="3" t="s">
        <v>92</v>
      </c>
      <c r="I1520" s="3" t="s">
        <v>93</v>
      </c>
      <c r="J1520" s="3" t="s">
        <v>94</v>
      </c>
      <c r="K1520" s="3" t="s">
        <v>93</v>
      </c>
      <c r="O1520"/>
      <c r="P1520"/>
    </row>
    <row r="1521" spans="1:16" x14ac:dyDescent="0.35">
      <c r="A1521" s="3" t="s">
        <v>3468</v>
      </c>
      <c r="B1521" s="3" t="s">
        <v>3468</v>
      </c>
      <c r="C1521" s="3" t="s">
        <v>3469</v>
      </c>
      <c r="D1521" s="3" t="s">
        <v>14</v>
      </c>
      <c r="E1521" s="3" t="s">
        <v>14</v>
      </c>
      <c r="F1521" s="3" t="s">
        <v>770</v>
      </c>
      <c r="G1521" s="3" t="s">
        <v>769</v>
      </c>
      <c r="H1521" s="3" t="s">
        <v>92</v>
      </c>
      <c r="I1521" s="3" t="s">
        <v>93</v>
      </c>
      <c r="J1521" s="3" t="s">
        <v>94</v>
      </c>
      <c r="K1521" s="3" t="s">
        <v>93</v>
      </c>
      <c r="O1521"/>
      <c r="P1521"/>
    </row>
    <row r="1522" spans="1:16" x14ac:dyDescent="0.35">
      <c r="A1522" s="3" t="s">
        <v>3470</v>
      </c>
      <c r="B1522" s="3" t="s">
        <v>3470</v>
      </c>
      <c r="C1522" s="3" t="s">
        <v>3471</v>
      </c>
      <c r="D1522" s="3" t="s">
        <v>14</v>
      </c>
      <c r="E1522" s="3" t="s">
        <v>14</v>
      </c>
      <c r="F1522" s="3" t="s">
        <v>770</v>
      </c>
      <c r="G1522" s="3" t="s">
        <v>769</v>
      </c>
      <c r="H1522" s="3" t="s">
        <v>92</v>
      </c>
      <c r="I1522" s="3" t="s">
        <v>93</v>
      </c>
      <c r="J1522" s="3" t="s">
        <v>94</v>
      </c>
      <c r="K1522" s="3" t="s">
        <v>93</v>
      </c>
      <c r="O1522"/>
      <c r="P1522"/>
    </row>
    <row r="1523" spans="1:16" x14ac:dyDescent="0.35">
      <c r="A1523" s="3" t="s">
        <v>3472</v>
      </c>
      <c r="B1523" s="3" t="s">
        <v>3472</v>
      </c>
      <c r="C1523" s="3" t="s">
        <v>3473</v>
      </c>
      <c r="D1523" s="3" t="s">
        <v>14</v>
      </c>
      <c r="E1523" s="3" t="s">
        <v>14</v>
      </c>
      <c r="F1523" s="3" t="s">
        <v>770</v>
      </c>
      <c r="G1523" s="3" t="s">
        <v>769</v>
      </c>
      <c r="H1523" s="3" t="s">
        <v>92</v>
      </c>
      <c r="I1523" s="3" t="s">
        <v>93</v>
      </c>
      <c r="J1523" s="3" t="s">
        <v>94</v>
      </c>
      <c r="K1523" s="3" t="s">
        <v>93</v>
      </c>
      <c r="O1523"/>
      <c r="P1523"/>
    </row>
    <row r="1524" spans="1:16" x14ac:dyDescent="0.35">
      <c r="A1524" s="3" t="s">
        <v>3474</v>
      </c>
      <c r="B1524" s="3" t="s">
        <v>3474</v>
      </c>
      <c r="C1524" s="3" t="s">
        <v>3475</v>
      </c>
      <c r="D1524" s="3" t="s">
        <v>14</v>
      </c>
      <c r="E1524" s="3" t="s">
        <v>14</v>
      </c>
      <c r="F1524" s="3" t="s">
        <v>770</v>
      </c>
      <c r="G1524" s="3" t="s">
        <v>769</v>
      </c>
      <c r="H1524" s="3" t="s">
        <v>92</v>
      </c>
      <c r="I1524" s="3" t="s">
        <v>93</v>
      </c>
      <c r="J1524" s="3" t="s">
        <v>94</v>
      </c>
      <c r="K1524" s="3" t="s">
        <v>93</v>
      </c>
      <c r="O1524"/>
      <c r="P1524"/>
    </row>
    <row r="1525" spans="1:16" x14ac:dyDescent="0.35">
      <c r="A1525" s="3" t="s">
        <v>3476</v>
      </c>
      <c r="B1525" s="3" t="s">
        <v>3476</v>
      </c>
      <c r="C1525" s="3" t="s">
        <v>3477</v>
      </c>
      <c r="D1525" s="3" t="s">
        <v>14</v>
      </c>
      <c r="E1525" s="3" t="s">
        <v>14</v>
      </c>
      <c r="F1525" s="3" t="s">
        <v>770</v>
      </c>
      <c r="G1525" s="3" t="s">
        <v>769</v>
      </c>
      <c r="H1525" s="3" t="s">
        <v>92</v>
      </c>
      <c r="I1525" s="3" t="s">
        <v>93</v>
      </c>
      <c r="J1525" s="3" t="s">
        <v>94</v>
      </c>
      <c r="K1525" s="3" t="s">
        <v>93</v>
      </c>
      <c r="O1525"/>
      <c r="P1525"/>
    </row>
    <row r="1526" spans="1:16" x14ac:dyDescent="0.35">
      <c r="A1526" s="3" t="s">
        <v>3478</v>
      </c>
      <c r="B1526" s="3" t="s">
        <v>3478</v>
      </c>
      <c r="C1526" s="3" t="s">
        <v>3479</v>
      </c>
      <c r="D1526" s="3" t="s">
        <v>14</v>
      </c>
      <c r="E1526" s="3" t="s">
        <v>14</v>
      </c>
      <c r="F1526" s="3" t="s">
        <v>770</v>
      </c>
      <c r="G1526" s="3" t="s">
        <v>769</v>
      </c>
      <c r="H1526" s="3" t="s">
        <v>92</v>
      </c>
      <c r="I1526" s="3" t="s">
        <v>93</v>
      </c>
      <c r="J1526" s="3" t="s">
        <v>94</v>
      </c>
      <c r="K1526" s="3" t="s">
        <v>93</v>
      </c>
      <c r="O1526"/>
      <c r="P1526"/>
    </row>
    <row r="1527" spans="1:16" x14ac:dyDescent="0.35">
      <c r="A1527" s="3" t="s">
        <v>3480</v>
      </c>
      <c r="B1527" s="3" t="s">
        <v>3480</v>
      </c>
      <c r="C1527" s="3" t="s">
        <v>3481</v>
      </c>
      <c r="D1527" s="3" t="s">
        <v>14</v>
      </c>
      <c r="E1527" s="3" t="s">
        <v>14</v>
      </c>
      <c r="F1527" s="3" t="s">
        <v>770</v>
      </c>
      <c r="G1527" s="3" t="s">
        <v>769</v>
      </c>
      <c r="H1527" s="3" t="s">
        <v>92</v>
      </c>
      <c r="I1527" s="3" t="s">
        <v>93</v>
      </c>
      <c r="J1527" s="3" t="s">
        <v>94</v>
      </c>
      <c r="K1527" s="3" t="s">
        <v>93</v>
      </c>
      <c r="O1527"/>
      <c r="P1527"/>
    </row>
    <row r="1528" spans="1:16" x14ac:dyDescent="0.35">
      <c r="A1528" s="3" t="s">
        <v>3482</v>
      </c>
      <c r="B1528" s="3" t="s">
        <v>3482</v>
      </c>
      <c r="C1528" s="3" t="s">
        <v>3483</v>
      </c>
      <c r="D1528" s="3" t="s">
        <v>14</v>
      </c>
      <c r="E1528" s="3" t="s">
        <v>14</v>
      </c>
      <c r="F1528" s="3" t="s">
        <v>770</v>
      </c>
      <c r="G1528" s="3" t="s">
        <v>769</v>
      </c>
      <c r="H1528" s="3" t="s">
        <v>92</v>
      </c>
      <c r="I1528" s="3" t="s">
        <v>93</v>
      </c>
      <c r="J1528" s="3" t="s">
        <v>94</v>
      </c>
      <c r="K1528" s="3" t="s">
        <v>93</v>
      </c>
      <c r="O1528"/>
      <c r="P1528"/>
    </row>
    <row r="1529" spans="1:16" x14ac:dyDescent="0.35">
      <c r="A1529" s="3" t="s">
        <v>3484</v>
      </c>
      <c r="B1529" s="3" t="s">
        <v>3482</v>
      </c>
      <c r="C1529" s="3" t="s">
        <v>3483</v>
      </c>
      <c r="D1529" s="3" t="s">
        <v>14</v>
      </c>
      <c r="E1529" s="3" t="s">
        <v>14</v>
      </c>
      <c r="F1529" s="3" t="s">
        <v>770</v>
      </c>
      <c r="G1529" s="3" t="s">
        <v>769</v>
      </c>
      <c r="H1529" s="3" t="s">
        <v>92</v>
      </c>
      <c r="I1529" s="3" t="s">
        <v>93</v>
      </c>
      <c r="J1529" s="3" t="s">
        <v>94</v>
      </c>
      <c r="K1529" s="3" t="s">
        <v>93</v>
      </c>
      <c r="O1529"/>
      <c r="P1529"/>
    </row>
    <row r="1530" spans="1:16" x14ac:dyDescent="0.35">
      <c r="A1530" s="3" t="s">
        <v>3485</v>
      </c>
      <c r="B1530" s="3" t="s">
        <v>3482</v>
      </c>
      <c r="C1530" s="3" t="s">
        <v>3483</v>
      </c>
      <c r="D1530" s="3" t="s">
        <v>14</v>
      </c>
      <c r="E1530" s="3" t="s">
        <v>14</v>
      </c>
      <c r="F1530" s="3" t="s">
        <v>770</v>
      </c>
      <c r="G1530" s="3" t="s">
        <v>769</v>
      </c>
      <c r="H1530" s="3" t="s">
        <v>92</v>
      </c>
      <c r="I1530" s="3" t="s">
        <v>93</v>
      </c>
      <c r="J1530" s="3" t="s">
        <v>94</v>
      </c>
      <c r="K1530" s="3" t="s">
        <v>93</v>
      </c>
      <c r="O1530"/>
      <c r="P1530"/>
    </row>
    <row r="1531" spans="1:16" x14ac:dyDescent="0.35">
      <c r="A1531" s="3" t="s">
        <v>3486</v>
      </c>
      <c r="B1531" s="3" t="s">
        <v>3486</v>
      </c>
      <c r="C1531" s="3" t="s">
        <v>3487</v>
      </c>
      <c r="D1531" s="3" t="s">
        <v>14</v>
      </c>
      <c r="E1531" s="3" t="s">
        <v>14</v>
      </c>
      <c r="F1531" s="3" t="s">
        <v>770</v>
      </c>
      <c r="G1531" s="3" t="s">
        <v>769</v>
      </c>
      <c r="H1531" s="3" t="s">
        <v>92</v>
      </c>
      <c r="I1531" s="3" t="s">
        <v>93</v>
      </c>
      <c r="J1531" s="3" t="s">
        <v>94</v>
      </c>
      <c r="K1531" s="3" t="s">
        <v>93</v>
      </c>
      <c r="O1531"/>
      <c r="P1531"/>
    </row>
    <row r="1532" spans="1:16" x14ac:dyDescent="0.35">
      <c r="A1532" s="3" t="s">
        <v>3488</v>
      </c>
      <c r="B1532" s="3" t="s">
        <v>3488</v>
      </c>
      <c r="C1532" s="3" t="s">
        <v>3489</v>
      </c>
      <c r="D1532" s="3" t="s">
        <v>14</v>
      </c>
      <c r="E1532" s="3" t="s">
        <v>14</v>
      </c>
      <c r="F1532" s="3" t="s">
        <v>770</v>
      </c>
      <c r="G1532" s="3" t="s">
        <v>769</v>
      </c>
      <c r="H1532" s="3" t="s">
        <v>92</v>
      </c>
      <c r="I1532" s="3" t="s">
        <v>93</v>
      </c>
      <c r="J1532" s="3" t="s">
        <v>94</v>
      </c>
      <c r="K1532" s="3" t="s">
        <v>93</v>
      </c>
      <c r="O1532"/>
      <c r="P1532"/>
    </row>
    <row r="1533" spans="1:16" x14ac:dyDescent="0.35">
      <c r="A1533" s="3" t="s">
        <v>3490</v>
      </c>
      <c r="B1533" s="3" t="s">
        <v>3490</v>
      </c>
      <c r="C1533" s="3" t="s">
        <v>1691</v>
      </c>
      <c r="D1533" s="3" t="s">
        <v>14</v>
      </c>
      <c r="E1533" s="3" t="s">
        <v>14</v>
      </c>
      <c r="F1533" s="3" t="s">
        <v>770</v>
      </c>
      <c r="G1533" s="3" t="s">
        <v>769</v>
      </c>
      <c r="H1533" s="3" t="s">
        <v>92</v>
      </c>
      <c r="I1533" s="3" t="s">
        <v>93</v>
      </c>
      <c r="J1533" s="3" t="s">
        <v>94</v>
      </c>
      <c r="K1533" s="3" t="s">
        <v>93</v>
      </c>
      <c r="O1533"/>
      <c r="P1533"/>
    </row>
    <row r="1534" spans="1:16" x14ac:dyDescent="0.35">
      <c r="A1534" s="3" t="s">
        <v>3491</v>
      </c>
      <c r="B1534" s="3" t="s">
        <v>3491</v>
      </c>
      <c r="C1534" s="3" t="s">
        <v>3492</v>
      </c>
      <c r="D1534" s="3" t="s">
        <v>14</v>
      </c>
      <c r="E1534" s="3" t="s">
        <v>14</v>
      </c>
      <c r="F1534" s="3" t="s">
        <v>770</v>
      </c>
      <c r="G1534" s="3" t="s">
        <v>769</v>
      </c>
      <c r="H1534" s="3" t="s">
        <v>92</v>
      </c>
      <c r="I1534" s="3" t="s">
        <v>93</v>
      </c>
      <c r="J1534" s="3" t="s">
        <v>94</v>
      </c>
      <c r="K1534" s="3" t="s">
        <v>93</v>
      </c>
      <c r="O1534"/>
      <c r="P1534"/>
    </row>
    <row r="1535" spans="1:16" x14ac:dyDescent="0.35">
      <c r="A1535" s="3" t="s">
        <v>3493</v>
      </c>
      <c r="B1535" s="3" t="s">
        <v>3493</v>
      </c>
      <c r="C1535" s="3" t="s">
        <v>3494</v>
      </c>
      <c r="D1535" s="3" t="s">
        <v>14</v>
      </c>
      <c r="E1535" s="3" t="s">
        <v>14</v>
      </c>
      <c r="F1535" s="3" t="s">
        <v>770</v>
      </c>
      <c r="G1535" s="3" t="s">
        <v>769</v>
      </c>
      <c r="H1535" s="3" t="s">
        <v>92</v>
      </c>
      <c r="I1535" s="3" t="s">
        <v>93</v>
      </c>
      <c r="J1535" s="3" t="s">
        <v>94</v>
      </c>
      <c r="K1535" s="3" t="s">
        <v>93</v>
      </c>
      <c r="O1535"/>
      <c r="P1535"/>
    </row>
    <row r="1536" spans="1:16" x14ac:dyDescent="0.35">
      <c r="A1536" s="3" t="s">
        <v>3495</v>
      </c>
      <c r="B1536" s="3" t="s">
        <v>3450</v>
      </c>
      <c r="C1536" s="3" t="s">
        <v>3451</v>
      </c>
      <c r="D1536" s="3" t="s">
        <v>14</v>
      </c>
      <c r="E1536" s="3" t="s">
        <v>14</v>
      </c>
      <c r="F1536" s="3" t="s">
        <v>770</v>
      </c>
      <c r="G1536" s="3" t="s">
        <v>769</v>
      </c>
      <c r="H1536" s="3" t="s">
        <v>92</v>
      </c>
      <c r="I1536" s="3" t="s">
        <v>93</v>
      </c>
      <c r="J1536" s="3" t="s">
        <v>94</v>
      </c>
      <c r="K1536" s="3" t="s">
        <v>93</v>
      </c>
      <c r="O1536"/>
      <c r="P1536"/>
    </row>
    <row r="1537" spans="1:16" x14ac:dyDescent="0.35">
      <c r="A1537" s="3" t="s">
        <v>3496</v>
      </c>
      <c r="B1537" s="3" t="s">
        <v>3496</v>
      </c>
      <c r="C1537" s="3" t="s">
        <v>3497</v>
      </c>
      <c r="D1537" s="3" t="s">
        <v>14</v>
      </c>
      <c r="E1537" s="3" t="s">
        <v>14</v>
      </c>
      <c r="F1537" s="3" t="s">
        <v>770</v>
      </c>
      <c r="G1537" s="3" t="s">
        <v>769</v>
      </c>
      <c r="H1537" s="3" t="s">
        <v>92</v>
      </c>
      <c r="I1537" s="3" t="s">
        <v>93</v>
      </c>
      <c r="J1537" s="3" t="s">
        <v>94</v>
      </c>
      <c r="K1537" s="3" t="s">
        <v>93</v>
      </c>
      <c r="O1537"/>
      <c r="P1537"/>
    </row>
    <row r="1538" spans="1:16" x14ac:dyDescent="0.35">
      <c r="A1538" s="3" t="s">
        <v>3498</v>
      </c>
      <c r="B1538" s="3" t="s">
        <v>3412</v>
      </c>
      <c r="C1538" s="3" t="s">
        <v>3413</v>
      </c>
      <c r="D1538" s="3" t="s">
        <v>14</v>
      </c>
      <c r="E1538" s="3" t="s">
        <v>14</v>
      </c>
      <c r="F1538" s="3" t="s">
        <v>770</v>
      </c>
      <c r="G1538" s="3" t="s">
        <v>769</v>
      </c>
      <c r="H1538" s="3" t="s">
        <v>92</v>
      </c>
      <c r="I1538" s="3" t="s">
        <v>93</v>
      </c>
      <c r="J1538" s="3" t="s">
        <v>94</v>
      </c>
      <c r="K1538" s="3" t="s">
        <v>93</v>
      </c>
      <c r="O1538"/>
      <c r="P1538"/>
    </row>
    <row r="1539" spans="1:16" x14ac:dyDescent="0.35">
      <c r="A1539" s="3" t="s">
        <v>3499</v>
      </c>
      <c r="B1539" s="3" t="s">
        <v>3499</v>
      </c>
      <c r="C1539" s="3" t="s">
        <v>3500</v>
      </c>
      <c r="D1539" s="3" t="s">
        <v>14</v>
      </c>
      <c r="E1539" s="3" t="s">
        <v>14</v>
      </c>
      <c r="F1539" s="3" t="s">
        <v>770</v>
      </c>
      <c r="G1539" s="3" t="s">
        <v>769</v>
      </c>
      <c r="H1539" s="3" t="s">
        <v>92</v>
      </c>
      <c r="I1539" s="3" t="s">
        <v>93</v>
      </c>
      <c r="J1539" s="3" t="s">
        <v>94</v>
      </c>
      <c r="K1539" s="3" t="s">
        <v>93</v>
      </c>
      <c r="O1539"/>
      <c r="P1539"/>
    </row>
    <row r="1540" spans="1:16" x14ac:dyDescent="0.35">
      <c r="A1540" s="3" t="s">
        <v>3501</v>
      </c>
      <c r="B1540" s="3" t="s">
        <v>3501</v>
      </c>
      <c r="C1540" s="3" t="s">
        <v>3502</v>
      </c>
      <c r="D1540" s="3" t="s">
        <v>14</v>
      </c>
      <c r="E1540" s="3" t="s">
        <v>14</v>
      </c>
      <c r="F1540" s="3" t="s">
        <v>289</v>
      </c>
      <c r="G1540" s="3" t="s">
        <v>288</v>
      </c>
      <c r="H1540" s="3" t="s">
        <v>133</v>
      </c>
      <c r="I1540" s="3" t="s">
        <v>134</v>
      </c>
      <c r="J1540" s="3" t="s">
        <v>21</v>
      </c>
      <c r="K1540" s="3" t="s">
        <v>134</v>
      </c>
      <c r="O1540"/>
      <c r="P1540"/>
    </row>
    <row r="1541" spans="1:16" x14ac:dyDescent="0.35">
      <c r="A1541" s="3" t="s">
        <v>3503</v>
      </c>
      <c r="B1541" s="3" t="s">
        <v>3503</v>
      </c>
      <c r="C1541" s="3" t="s">
        <v>3504</v>
      </c>
      <c r="D1541" s="3" t="s">
        <v>14</v>
      </c>
      <c r="E1541" s="3" t="s">
        <v>14</v>
      </c>
      <c r="F1541" s="3" t="s">
        <v>289</v>
      </c>
      <c r="G1541" s="3" t="s">
        <v>288</v>
      </c>
      <c r="H1541" s="3" t="s">
        <v>133</v>
      </c>
      <c r="I1541" s="3" t="s">
        <v>134</v>
      </c>
      <c r="J1541" s="3" t="s">
        <v>21</v>
      </c>
      <c r="K1541" s="3" t="s">
        <v>134</v>
      </c>
      <c r="O1541"/>
      <c r="P1541"/>
    </row>
    <row r="1542" spans="1:16" x14ac:dyDescent="0.35">
      <c r="A1542" s="3" t="s">
        <v>3505</v>
      </c>
      <c r="B1542" s="3" t="s">
        <v>3505</v>
      </c>
      <c r="C1542" s="3" t="s">
        <v>3506</v>
      </c>
      <c r="D1542" s="3" t="s">
        <v>14</v>
      </c>
      <c r="E1542" s="3" t="s">
        <v>14</v>
      </c>
      <c r="F1542" s="3" t="s">
        <v>289</v>
      </c>
      <c r="G1542" s="3" t="s">
        <v>288</v>
      </c>
      <c r="H1542" s="3" t="s">
        <v>133</v>
      </c>
      <c r="I1542" s="3" t="s">
        <v>134</v>
      </c>
      <c r="J1542" s="3" t="s">
        <v>21</v>
      </c>
      <c r="K1542" s="3" t="s">
        <v>134</v>
      </c>
      <c r="O1542"/>
      <c r="P1542"/>
    </row>
    <row r="1543" spans="1:16" x14ac:dyDescent="0.35">
      <c r="A1543" s="3" t="s">
        <v>3507</v>
      </c>
      <c r="B1543" s="3" t="s">
        <v>3507</v>
      </c>
      <c r="C1543" s="3" t="s">
        <v>3508</v>
      </c>
      <c r="D1543" s="3" t="s">
        <v>14</v>
      </c>
      <c r="E1543" s="3" t="s">
        <v>14</v>
      </c>
      <c r="F1543" s="3" t="s">
        <v>289</v>
      </c>
      <c r="G1543" s="3" t="s">
        <v>288</v>
      </c>
      <c r="H1543" s="3" t="s">
        <v>133</v>
      </c>
      <c r="I1543" s="3" t="s">
        <v>134</v>
      </c>
      <c r="J1543" s="3" t="s">
        <v>21</v>
      </c>
      <c r="K1543" s="3" t="s">
        <v>134</v>
      </c>
      <c r="O1543"/>
      <c r="P1543"/>
    </row>
    <row r="1544" spans="1:16" x14ac:dyDescent="0.35">
      <c r="A1544" s="3" t="s">
        <v>3509</v>
      </c>
      <c r="B1544" s="3" t="s">
        <v>3509</v>
      </c>
      <c r="C1544" s="3" t="s">
        <v>3510</v>
      </c>
      <c r="D1544" s="3" t="s">
        <v>14</v>
      </c>
      <c r="E1544" s="3" t="s">
        <v>14</v>
      </c>
      <c r="F1544" s="3" t="s">
        <v>289</v>
      </c>
      <c r="G1544" s="3" t="s">
        <v>288</v>
      </c>
      <c r="H1544" s="3" t="s">
        <v>133</v>
      </c>
      <c r="I1544" s="3" t="s">
        <v>134</v>
      </c>
      <c r="J1544" s="3" t="s">
        <v>21</v>
      </c>
      <c r="K1544" s="3" t="s">
        <v>134</v>
      </c>
      <c r="O1544"/>
      <c r="P1544"/>
    </row>
    <row r="1545" spans="1:16" x14ac:dyDescent="0.35">
      <c r="A1545" s="3" t="s">
        <v>3511</v>
      </c>
      <c r="B1545" s="3" t="s">
        <v>3511</v>
      </c>
      <c r="C1545" s="3" t="s">
        <v>3512</v>
      </c>
      <c r="D1545" s="3" t="s">
        <v>14</v>
      </c>
      <c r="E1545" s="3" t="s">
        <v>14</v>
      </c>
      <c r="F1545" s="3" t="s">
        <v>289</v>
      </c>
      <c r="G1545" s="3" t="s">
        <v>288</v>
      </c>
      <c r="H1545" s="3" t="s">
        <v>133</v>
      </c>
      <c r="I1545" s="3" t="s">
        <v>134</v>
      </c>
      <c r="J1545" s="3" t="s">
        <v>21</v>
      </c>
      <c r="K1545" s="3" t="s">
        <v>134</v>
      </c>
      <c r="O1545"/>
      <c r="P1545"/>
    </row>
    <row r="1546" spans="1:16" x14ac:dyDescent="0.35">
      <c r="A1546" s="3" t="s">
        <v>3513</v>
      </c>
      <c r="B1546" s="3" t="s">
        <v>3513</v>
      </c>
      <c r="C1546" s="3" t="s">
        <v>3514</v>
      </c>
      <c r="D1546" s="3" t="s">
        <v>14</v>
      </c>
      <c r="E1546" s="3" t="s">
        <v>14</v>
      </c>
      <c r="F1546" s="3" t="s">
        <v>289</v>
      </c>
      <c r="G1546" s="3" t="s">
        <v>288</v>
      </c>
      <c r="H1546" s="3" t="s">
        <v>133</v>
      </c>
      <c r="I1546" s="3" t="s">
        <v>134</v>
      </c>
      <c r="J1546" s="3" t="s">
        <v>21</v>
      </c>
      <c r="K1546" s="3" t="s">
        <v>134</v>
      </c>
      <c r="O1546"/>
      <c r="P1546"/>
    </row>
    <row r="1547" spans="1:16" x14ac:dyDescent="0.35">
      <c r="A1547" s="3" t="s">
        <v>3515</v>
      </c>
      <c r="B1547" s="3" t="s">
        <v>3515</v>
      </c>
      <c r="C1547" s="3" t="s">
        <v>3516</v>
      </c>
      <c r="D1547" s="3" t="s">
        <v>14</v>
      </c>
      <c r="E1547" s="3" t="s">
        <v>14</v>
      </c>
      <c r="F1547" s="3" t="s">
        <v>289</v>
      </c>
      <c r="G1547" s="3" t="s">
        <v>288</v>
      </c>
      <c r="H1547" s="3" t="s">
        <v>133</v>
      </c>
      <c r="I1547" s="3" t="s">
        <v>134</v>
      </c>
      <c r="J1547" s="3" t="s">
        <v>21</v>
      </c>
      <c r="K1547" s="3" t="s">
        <v>134</v>
      </c>
      <c r="O1547"/>
      <c r="P1547"/>
    </row>
    <row r="1548" spans="1:16" x14ac:dyDescent="0.35">
      <c r="A1548" s="3" t="s">
        <v>3517</v>
      </c>
      <c r="B1548" s="3" t="s">
        <v>3517</v>
      </c>
      <c r="C1548" s="3" t="s">
        <v>3518</v>
      </c>
      <c r="D1548" s="3" t="s">
        <v>14</v>
      </c>
      <c r="E1548" s="3" t="s">
        <v>14</v>
      </c>
      <c r="F1548" s="3" t="s">
        <v>289</v>
      </c>
      <c r="G1548" s="3" t="s">
        <v>288</v>
      </c>
      <c r="H1548" s="3" t="s">
        <v>133</v>
      </c>
      <c r="I1548" s="3" t="s">
        <v>134</v>
      </c>
      <c r="J1548" s="3" t="s">
        <v>21</v>
      </c>
      <c r="K1548" s="3" t="s">
        <v>134</v>
      </c>
      <c r="O1548"/>
      <c r="P1548"/>
    </row>
    <row r="1549" spans="1:16" x14ac:dyDescent="0.35">
      <c r="A1549" s="3" t="s">
        <v>3519</v>
      </c>
      <c r="B1549" s="3" t="s">
        <v>3519</v>
      </c>
      <c r="C1549" s="3" t="s">
        <v>3520</v>
      </c>
      <c r="D1549" s="3" t="s">
        <v>14</v>
      </c>
      <c r="E1549" s="3" t="s">
        <v>14</v>
      </c>
      <c r="F1549" s="3" t="s">
        <v>289</v>
      </c>
      <c r="G1549" s="3" t="s">
        <v>288</v>
      </c>
      <c r="H1549" s="3" t="s">
        <v>133</v>
      </c>
      <c r="I1549" s="3" t="s">
        <v>134</v>
      </c>
      <c r="J1549" s="3" t="s">
        <v>21</v>
      </c>
      <c r="K1549" s="3" t="s">
        <v>134</v>
      </c>
      <c r="O1549"/>
      <c r="P1549"/>
    </row>
    <row r="1550" spans="1:16" x14ac:dyDescent="0.35">
      <c r="A1550" s="3" t="s">
        <v>3521</v>
      </c>
      <c r="B1550" s="3" t="s">
        <v>3521</v>
      </c>
      <c r="C1550" s="3" t="s">
        <v>3522</v>
      </c>
      <c r="D1550" s="3" t="s">
        <v>14</v>
      </c>
      <c r="E1550" s="3" t="s">
        <v>14</v>
      </c>
      <c r="F1550" s="3" t="s">
        <v>289</v>
      </c>
      <c r="G1550" s="3" t="s">
        <v>288</v>
      </c>
      <c r="H1550" s="3" t="s">
        <v>133</v>
      </c>
      <c r="I1550" s="3" t="s">
        <v>134</v>
      </c>
      <c r="J1550" s="3" t="s">
        <v>21</v>
      </c>
      <c r="K1550" s="3" t="s">
        <v>134</v>
      </c>
      <c r="O1550"/>
      <c r="P1550"/>
    </row>
    <row r="1551" spans="1:16" x14ac:dyDescent="0.35">
      <c r="A1551" s="3" t="s">
        <v>3523</v>
      </c>
      <c r="B1551" s="3" t="s">
        <v>3523</v>
      </c>
      <c r="C1551" s="3" t="s">
        <v>3524</v>
      </c>
      <c r="D1551" s="3" t="s">
        <v>14</v>
      </c>
      <c r="E1551" s="3" t="s">
        <v>14</v>
      </c>
      <c r="F1551" s="3" t="s">
        <v>289</v>
      </c>
      <c r="G1551" s="3" t="s">
        <v>288</v>
      </c>
      <c r="H1551" s="3" t="s">
        <v>133</v>
      </c>
      <c r="I1551" s="3" t="s">
        <v>134</v>
      </c>
      <c r="J1551" s="3" t="s">
        <v>21</v>
      </c>
      <c r="K1551" s="3" t="s">
        <v>134</v>
      </c>
      <c r="O1551"/>
      <c r="P1551"/>
    </row>
    <row r="1552" spans="1:16" x14ac:dyDescent="0.35">
      <c r="A1552" s="3" t="s">
        <v>3525</v>
      </c>
      <c r="B1552" s="3" t="s">
        <v>3525</v>
      </c>
      <c r="C1552" s="3" t="s">
        <v>3526</v>
      </c>
      <c r="D1552" s="3" t="s">
        <v>14</v>
      </c>
      <c r="E1552" s="3" t="s">
        <v>14</v>
      </c>
      <c r="F1552" s="3" t="s">
        <v>289</v>
      </c>
      <c r="G1552" s="3" t="s">
        <v>288</v>
      </c>
      <c r="H1552" s="3" t="s">
        <v>133</v>
      </c>
      <c r="I1552" s="3" t="s">
        <v>134</v>
      </c>
      <c r="J1552" s="3" t="s">
        <v>21</v>
      </c>
      <c r="K1552" s="3" t="s">
        <v>134</v>
      </c>
      <c r="O1552"/>
      <c r="P1552"/>
    </row>
    <row r="1553" spans="1:16" x14ac:dyDescent="0.35">
      <c r="A1553" s="3" t="s">
        <v>3527</v>
      </c>
      <c r="B1553" s="3" t="s">
        <v>3527</v>
      </c>
      <c r="C1553" s="3" t="s">
        <v>3528</v>
      </c>
      <c r="D1553" s="3" t="s">
        <v>14</v>
      </c>
      <c r="E1553" s="3" t="s">
        <v>14</v>
      </c>
      <c r="F1553" s="3" t="s">
        <v>289</v>
      </c>
      <c r="G1553" s="3" t="s">
        <v>288</v>
      </c>
      <c r="H1553" s="3" t="s">
        <v>133</v>
      </c>
      <c r="I1553" s="3" t="s">
        <v>134</v>
      </c>
      <c r="J1553" s="3" t="s">
        <v>21</v>
      </c>
      <c r="K1553" s="3" t="s">
        <v>134</v>
      </c>
      <c r="O1553"/>
      <c r="P1553"/>
    </row>
    <row r="1554" spans="1:16" x14ac:dyDescent="0.35">
      <c r="A1554" s="3" t="s">
        <v>3529</v>
      </c>
      <c r="B1554" s="3" t="s">
        <v>3529</v>
      </c>
      <c r="C1554" s="3" t="s">
        <v>3530</v>
      </c>
      <c r="D1554" s="3" t="s">
        <v>14</v>
      </c>
      <c r="E1554" s="3" t="s">
        <v>14</v>
      </c>
      <c r="F1554" s="3" t="s">
        <v>289</v>
      </c>
      <c r="G1554" s="3" t="s">
        <v>288</v>
      </c>
      <c r="H1554" s="3" t="s">
        <v>133</v>
      </c>
      <c r="I1554" s="3" t="s">
        <v>134</v>
      </c>
      <c r="J1554" s="3" t="s">
        <v>21</v>
      </c>
      <c r="K1554" s="3" t="s">
        <v>134</v>
      </c>
      <c r="O1554"/>
      <c r="P1554"/>
    </row>
    <row r="1555" spans="1:16" x14ac:dyDescent="0.35">
      <c r="A1555" s="3" t="s">
        <v>3531</v>
      </c>
      <c r="B1555" s="3" t="s">
        <v>3531</v>
      </c>
      <c r="C1555" s="3" t="s">
        <v>3532</v>
      </c>
      <c r="D1555" s="3" t="s">
        <v>14</v>
      </c>
      <c r="E1555" s="3" t="s">
        <v>14</v>
      </c>
      <c r="F1555" s="3" t="s">
        <v>289</v>
      </c>
      <c r="G1555" s="3" t="s">
        <v>288</v>
      </c>
      <c r="H1555" s="3" t="s">
        <v>133</v>
      </c>
      <c r="I1555" s="3" t="s">
        <v>134</v>
      </c>
      <c r="J1555" s="3" t="s">
        <v>21</v>
      </c>
      <c r="K1555" s="3" t="s">
        <v>134</v>
      </c>
      <c r="O1555"/>
      <c r="P1555"/>
    </row>
    <row r="1556" spans="1:16" x14ac:dyDescent="0.35">
      <c r="A1556" s="3" t="s">
        <v>3533</v>
      </c>
      <c r="B1556" s="3" t="s">
        <v>3533</v>
      </c>
      <c r="C1556" s="3" t="s">
        <v>3534</v>
      </c>
      <c r="D1556" s="3" t="s">
        <v>14</v>
      </c>
      <c r="E1556" s="3" t="s">
        <v>14</v>
      </c>
      <c r="F1556" s="3" t="s">
        <v>289</v>
      </c>
      <c r="G1556" s="3" t="s">
        <v>288</v>
      </c>
      <c r="H1556" s="3" t="s">
        <v>133</v>
      </c>
      <c r="I1556" s="3" t="s">
        <v>134</v>
      </c>
      <c r="J1556" s="3" t="s">
        <v>21</v>
      </c>
      <c r="K1556" s="3" t="s">
        <v>134</v>
      </c>
      <c r="O1556"/>
      <c r="P1556"/>
    </row>
    <row r="1557" spans="1:16" x14ac:dyDescent="0.35">
      <c r="A1557" s="3" t="s">
        <v>3535</v>
      </c>
      <c r="B1557" s="3" t="s">
        <v>3535</v>
      </c>
      <c r="C1557" s="3" t="s">
        <v>3536</v>
      </c>
      <c r="D1557" s="3" t="s">
        <v>14</v>
      </c>
      <c r="E1557" s="3" t="s">
        <v>14</v>
      </c>
      <c r="F1557" s="3" t="s">
        <v>289</v>
      </c>
      <c r="G1557" s="3" t="s">
        <v>288</v>
      </c>
      <c r="H1557" s="3" t="s">
        <v>133</v>
      </c>
      <c r="I1557" s="3" t="s">
        <v>134</v>
      </c>
      <c r="J1557" s="3" t="s">
        <v>21</v>
      </c>
      <c r="K1557" s="3" t="s">
        <v>134</v>
      </c>
      <c r="O1557"/>
      <c r="P1557"/>
    </row>
    <row r="1558" spans="1:16" x14ac:dyDescent="0.35">
      <c r="A1558" s="3" t="s">
        <v>3537</v>
      </c>
      <c r="B1558" s="3" t="s">
        <v>3537</v>
      </c>
      <c r="C1558" s="3" t="s">
        <v>3538</v>
      </c>
      <c r="D1558" s="3" t="s">
        <v>14</v>
      </c>
      <c r="E1558" s="3" t="s">
        <v>14</v>
      </c>
      <c r="F1558" s="3" t="s">
        <v>289</v>
      </c>
      <c r="G1558" s="3" t="s">
        <v>288</v>
      </c>
      <c r="H1558" s="3" t="s">
        <v>133</v>
      </c>
      <c r="I1558" s="3" t="s">
        <v>134</v>
      </c>
      <c r="J1558" s="3" t="s">
        <v>21</v>
      </c>
      <c r="K1558" s="3" t="s">
        <v>134</v>
      </c>
      <c r="O1558"/>
      <c r="P1558"/>
    </row>
    <row r="1559" spans="1:16" x14ac:dyDescent="0.35">
      <c r="A1559" s="3" t="s">
        <v>3539</v>
      </c>
      <c r="B1559" s="3" t="s">
        <v>3539</v>
      </c>
      <c r="C1559" s="3" t="s">
        <v>3540</v>
      </c>
      <c r="D1559" s="3" t="s">
        <v>14</v>
      </c>
      <c r="E1559" s="3" t="s">
        <v>14</v>
      </c>
      <c r="F1559" s="3" t="s">
        <v>289</v>
      </c>
      <c r="G1559" s="3" t="s">
        <v>288</v>
      </c>
      <c r="H1559" s="3" t="s">
        <v>133</v>
      </c>
      <c r="I1559" s="3" t="s">
        <v>134</v>
      </c>
      <c r="J1559" s="3" t="s">
        <v>21</v>
      </c>
      <c r="K1559" s="3" t="s">
        <v>134</v>
      </c>
      <c r="O1559"/>
      <c r="P1559"/>
    </row>
    <row r="1560" spans="1:16" x14ac:dyDescent="0.35">
      <c r="A1560" s="3" t="s">
        <v>3541</v>
      </c>
      <c r="B1560" s="3" t="s">
        <v>3541</v>
      </c>
      <c r="C1560" s="3" t="s">
        <v>3542</v>
      </c>
      <c r="D1560" s="3" t="s">
        <v>14</v>
      </c>
      <c r="E1560" s="3" t="s">
        <v>14</v>
      </c>
      <c r="F1560" s="3" t="s">
        <v>289</v>
      </c>
      <c r="G1560" s="3" t="s">
        <v>288</v>
      </c>
      <c r="H1560" s="3" t="s">
        <v>133</v>
      </c>
      <c r="I1560" s="3" t="s">
        <v>134</v>
      </c>
      <c r="J1560" s="3" t="s">
        <v>21</v>
      </c>
      <c r="K1560" s="3" t="s">
        <v>134</v>
      </c>
      <c r="O1560"/>
      <c r="P1560"/>
    </row>
    <row r="1561" spans="1:16" x14ac:dyDescent="0.35">
      <c r="A1561" s="3" t="s">
        <v>3543</v>
      </c>
      <c r="B1561" s="3" t="s">
        <v>3543</v>
      </c>
      <c r="C1561" s="3" t="s">
        <v>3544</v>
      </c>
      <c r="D1561" s="3" t="s">
        <v>14</v>
      </c>
      <c r="E1561" s="3" t="s">
        <v>14</v>
      </c>
      <c r="F1561" s="3" t="s">
        <v>289</v>
      </c>
      <c r="G1561" s="3" t="s">
        <v>288</v>
      </c>
      <c r="H1561" s="3" t="s">
        <v>133</v>
      </c>
      <c r="I1561" s="3" t="s">
        <v>134</v>
      </c>
      <c r="J1561" s="3" t="s">
        <v>21</v>
      </c>
      <c r="K1561" s="3" t="s">
        <v>134</v>
      </c>
      <c r="O1561"/>
      <c r="P1561"/>
    </row>
    <row r="1562" spans="1:16" x14ac:dyDescent="0.35">
      <c r="A1562" s="3" t="s">
        <v>3545</v>
      </c>
      <c r="B1562" s="3" t="s">
        <v>3545</v>
      </c>
      <c r="C1562" s="3" t="s">
        <v>3546</v>
      </c>
      <c r="D1562" s="3" t="s">
        <v>14</v>
      </c>
      <c r="E1562" s="3" t="s">
        <v>14</v>
      </c>
      <c r="F1562" s="3" t="s">
        <v>289</v>
      </c>
      <c r="G1562" s="3" t="s">
        <v>288</v>
      </c>
      <c r="H1562" s="3" t="s">
        <v>133</v>
      </c>
      <c r="I1562" s="3" t="s">
        <v>134</v>
      </c>
      <c r="J1562" s="3" t="s">
        <v>21</v>
      </c>
      <c r="K1562" s="3" t="s">
        <v>134</v>
      </c>
      <c r="O1562"/>
      <c r="P1562"/>
    </row>
    <row r="1563" spans="1:16" x14ac:dyDescent="0.35">
      <c r="A1563" s="3" t="s">
        <v>3547</v>
      </c>
      <c r="B1563" s="3" t="s">
        <v>3547</v>
      </c>
      <c r="C1563" s="3" t="s">
        <v>3548</v>
      </c>
      <c r="D1563" s="3" t="s">
        <v>14</v>
      </c>
      <c r="E1563" s="3" t="s">
        <v>14</v>
      </c>
      <c r="F1563" s="3" t="s">
        <v>289</v>
      </c>
      <c r="G1563" s="3" t="s">
        <v>288</v>
      </c>
      <c r="H1563" s="3" t="s">
        <v>133</v>
      </c>
      <c r="I1563" s="3" t="s">
        <v>134</v>
      </c>
      <c r="J1563" s="3" t="s">
        <v>21</v>
      </c>
      <c r="K1563" s="3" t="s">
        <v>134</v>
      </c>
      <c r="O1563"/>
      <c r="P1563"/>
    </row>
    <row r="1564" spans="1:16" x14ac:dyDescent="0.35">
      <c r="A1564" s="3" t="s">
        <v>3549</v>
      </c>
      <c r="B1564" s="3" t="s">
        <v>3549</v>
      </c>
      <c r="C1564" s="3" t="s">
        <v>3550</v>
      </c>
      <c r="D1564" s="3" t="s">
        <v>14</v>
      </c>
      <c r="E1564" s="3" t="s">
        <v>14</v>
      </c>
      <c r="F1564" s="3" t="s">
        <v>289</v>
      </c>
      <c r="G1564" s="3" t="s">
        <v>288</v>
      </c>
      <c r="H1564" s="3" t="s">
        <v>133</v>
      </c>
      <c r="I1564" s="3" t="s">
        <v>134</v>
      </c>
      <c r="J1564" s="3" t="s">
        <v>21</v>
      </c>
      <c r="K1564" s="3" t="s">
        <v>134</v>
      </c>
      <c r="O1564"/>
      <c r="P1564"/>
    </row>
    <row r="1565" spans="1:16" x14ac:dyDescent="0.35">
      <c r="A1565" s="3" t="s">
        <v>3551</v>
      </c>
      <c r="B1565" s="3" t="s">
        <v>3551</v>
      </c>
      <c r="C1565" s="3" t="s">
        <v>3552</v>
      </c>
      <c r="D1565" s="3" t="s">
        <v>14</v>
      </c>
      <c r="E1565" s="3" t="s">
        <v>14</v>
      </c>
      <c r="F1565" s="3" t="s">
        <v>289</v>
      </c>
      <c r="G1565" s="3" t="s">
        <v>288</v>
      </c>
      <c r="H1565" s="3" t="s">
        <v>133</v>
      </c>
      <c r="I1565" s="3" t="s">
        <v>134</v>
      </c>
      <c r="J1565" s="3" t="s">
        <v>21</v>
      </c>
      <c r="K1565" s="3" t="s">
        <v>134</v>
      </c>
      <c r="O1565"/>
      <c r="P1565"/>
    </row>
    <row r="1566" spans="1:16" x14ac:dyDescent="0.35">
      <c r="A1566" s="3" t="s">
        <v>3553</v>
      </c>
      <c r="B1566" s="3" t="s">
        <v>3553</v>
      </c>
      <c r="C1566" s="3" t="s">
        <v>3554</v>
      </c>
      <c r="D1566" s="3" t="s">
        <v>14</v>
      </c>
      <c r="E1566" s="3" t="s">
        <v>14</v>
      </c>
      <c r="F1566" s="3" t="s">
        <v>289</v>
      </c>
      <c r="G1566" s="3" t="s">
        <v>288</v>
      </c>
      <c r="H1566" s="3" t="s">
        <v>133</v>
      </c>
      <c r="I1566" s="3" t="s">
        <v>134</v>
      </c>
      <c r="J1566" s="3" t="s">
        <v>21</v>
      </c>
      <c r="K1566" s="3" t="s">
        <v>134</v>
      </c>
      <c r="O1566"/>
      <c r="P1566"/>
    </row>
    <row r="1567" spans="1:16" x14ac:dyDescent="0.35">
      <c r="A1567" s="3" t="s">
        <v>3555</v>
      </c>
      <c r="B1567" s="3" t="s">
        <v>3555</v>
      </c>
      <c r="C1567" s="3" t="s">
        <v>3556</v>
      </c>
      <c r="D1567" s="3" t="s">
        <v>14</v>
      </c>
      <c r="E1567" s="3" t="s">
        <v>14</v>
      </c>
      <c r="F1567" s="3" t="s">
        <v>289</v>
      </c>
      <c r="G1567" s="3" t="s">
        <v>288</v>
      </c>
      <c r="H1567" s="3" t="s">
        <v>133</v>
      </c>
      <c r="I1567" s="3" t="s">
        <v>134</v>
      </c>
      <c r="J1567" s="3" t="s">
        <v>21</v>
      </c>
      <c r="K1567" s="3" t="s">
        <v>134</v>
      </c>
      <c r="O1567"/>
      <c r="P1567"/>
    </row>
    <row r="1568" spans="1:16" x14ac:dyDescent="0.35">
      <c r="A1568" s="3" t="s">
        <v>3557</v>
      </c>
      <c r="B1568" s="3" t="s">
        <v>3557</v>
      </c>
      <c r="C1568" s="3" t="s">
        <v>3558</v>
      </c>
      <c r="D1568" s="3" t="s">
        <v>14</v>
      </c>
      <c r="E1568" s="3" t="s">
        <v>14</v>
      </c>
      <c r="F1568" s="3" t="s">
        <v>289</v>
      </c>
      <c r="G1568" s="3" t="s">
        <v>288</v>
      </c>
      <c r="H1568" s="3" t="s">
        <v>133</v>
      </c>
      <c r="I1568" s="3" t="s">
        <v>134</v>
      </c>
      <c r="J1568" s="3" t="s">
        <v>21</v>
      </c>
      <c r="K1568" s="3" t="s">
        <v>134</v>
      </c>
      <c r="O1568"/>
      <c r="P1568"/>
    </row>
    <row r="1569" spans="1:16" x14ac:dyDescent="0.35">
      <c r="A1569" s="3" t="s">
        <v>3559</v>
      </c>
      <c r="B1569" s="3" t="s">
        <v>3559</v>
      </c>
      <c r="C1569" s="3" t="s">
        <v>3560</v>
      </c>
      <c r="D1569" s="3" t="s">
        <v>14</v>
      </c>
      <c r="E1569" s="3" t="s">
        <v>14</v>
      </c>
      <c r="F1569" s="3" t="s">
        <v>289</v>
      </c>
      <c r="G1569" s="3" t="s">
        <v>288</v>
      </c>
      <c r="H1569" s="3" t="s">
        <v>133</v>
      </c>
      <c r="I1569" s="3" t="s">
        <v>134</v>
      </c>
      <c r="J1569" s="3" t="s">
        <v>21</v>
      </c>
      <c r="K1569" s="3" t="s">
        <v>134</v>
      </c>
      <c r="O1569"/>
      <c r="P1569"/>
    </row>
    <row r="1570" spans="1:16" x14ac:dyDescent="0.35">
      <c r="A1570" s="3" t="s">
        <v>3561</v>
      </c>
      <c r="B1570" s="3" t="s">
        <v>3561</v>
      </c>
      <c r="C1570" s="3" t="s">
        <v>3562</v>
      </c>
      <c r="D1570" s="3" t="s">
        <v>14</v>
      </c>
      <c r="E1570" s="3" t="s">
        <v>14</v>
      </c>
      <c r="F1570" s="3" t="s">
        <v>289</v>
      </c>
      <c r="G1570" s="3" t="s">
        <v>288</v>
      </c>
      <c r="H1570" s="3" t="s">
        <v>133</v>
      </c>
      <c r="I1570" s="3" t="s">
        <v>134</v>
      </c>
      <c r="J1570" s="3" t="s">
        <v>21</v>
      </c>
      <c r="K1570" s="3" t="s">
        <v>134</v>
      </c>
      <c r="O1570"/>
      <c r="P1570"/>
    </row>
    <row r="1571" spans="1:16" x14ac:dyDescent="0.35">
      <c r="A1571" s="3" t="s">
        <v>3563</v>
      </c>
      <c r="B1571" s="3" t="s">
        <v>3563</v>
      </c>
      <c r="C1571" s="3" t="s">
        <v>3564</v>
      </c>
      <c r="D1571" s="3" t="s">
        <v>14</v>
      </c>
      <c r="E1571" s="3" t="s">
        <v>14</v>
      </c>
      <c r="F1571" s="3" t="s">
        <v>289</v>
      </c>
      <c r="G1571" s="3" t="s">
        <v>288</v>
      </c>
      <c r="H1571" s="3" t="s">
        <v>133</v>
      </c>
      <c r="I1571" s="3" t="s">
        <v>134</v>
      </c>
      <c r="J1571" s="3" t="s">
        <v>21</v>
      </c>
      <c r="K1571" s="3" t="s">
        <v>134</v>
      </c>
      <c r="O1571"/>
      <c r="P1571"/>
    </row>
    <row r="1572" spans="1:16" x14ac:dyDescent="0.35">
      <c r="A1572" s="3" t="s">
        <v>3565</v>
      </c>
      <c r="B1572" s="3" t="s">
        <v>3565</v>
      </c>
      <c r="C1572" s="3" t="s">
        <v>3566</v>
      </c>
      <c r="D1572" s="3" t="s">
        <v>14</v>
      </c>
      <c r="E1572" s="3" t="s">
        <v>14</v>
      </c>
      <c r="F1572" s="3" t="s">
        <v>305</v>
      </c>
      <c r="G1572" s="3" t="s">
        <v>304</v>
      </c>
      <c r="H1572" s="3" t="s">
        <v>92</v>
      </c>
      <c r="I1572" s="3" t="s">
        <v>93</v>
      </c>
      <c r="J1572" s="3" t="s">
        <v>94</v>
      </c>
      <c r="K1572" s="3" t="s">
        <v>93</v>
      </c>
      <c r="O1572"/>
      <c r="P1572"/>
    </row>
    <row r="1573" spans="1:16" x14ac:dyDescent="0.35">
      <c r="A1573" s="3" t="s">
        <v>3567</v>
      </c>
      <c r="B1573" s="3" t="s">
        <v>3567</v>
      </c>
      <c r="C1573" s="3" t="s">
        <v>3568</v>
      </c>
      <c r="D1573" s="3" t="s">
        <v>14</v>
      </c>
      <c r="E1573" s="3" t="s">
        <v>14</v>
      </c>
      <c r="F1573" s="3" t="s">
        <v>305</v>
      </c>
      <c r="G1573" s="3" t="s">
        <v>304</v>
      </c>
      <c r="H1573" s="3" t="s">
        <v>92</v>
      </c>
      <c r="I1573" s="3" t="s">
        <v>93</v>
      </c>
      <c r="J1573" s="3" t="s">
        <v>94</v>
      </c>
      <c r="K1573" s="3" t="s">
        <v>93</v>
      </c>
      <c r="O1573"/>
      <c r="P1573"/>
    </row>
    <row r="1574" spans="1:16" x14ac:dyDescent="0.35">
      <c r="A1574" s="3" t="s">
        <v>3569</v>
      </c>
      <c r="B1574" s="3" t="s">
        <v>3569</v>
      </c>
      <c r="C1574" s="3" t="s">
        <v>3568</v>
      </c>
      <c r="D1574" s="3" t="s">
        <v>14</v>
      </c>
      <c r="E1574" s="3" t="s">
        <v>14</v>
      </c>
      <c r="F1574" s="3" t="s">
        <v>305</v>
      </c>
      <c r="G1574" s="3" t="s">
        <v>304</v>
      </c>
      <c r="H1574" s="3" t="s">
        <v>92</v>
      </c>
      <c r="I1574" s="3" t="s">
        <v>93</v>
      </c>
      <c r="J1574" s="3" t="s">
        <v>94</v>
      </c>
      <c r="K1574" s="3" t="s">
        <v>93</v>
      </c>
      <c r="O1574"/>
      <c r="P1574"/>
    </row>
    <row r="1575" spans="1:16" x14ac:dyDescent="0.35">
      <c r="A1575" s="3" t="s">
        <v>3570</v>
      </c>
      <c r="B1575" s="3" t="s">
        <v>3570</v>
      </c>
      <c r="C1575" s="3" t="s">
        <v>3571</v>
      </c>
      <c r="D1575" s="3" t="s">
        <v>14</v>
      </c>
      <c r="E1575" s="3" t="s">
        <v>14</v>
      </c>
      <c r="F1575" s="3" t="s">
        <v>305</v>
      </c>
      <c r="G1575" s="3" t="s">
        <v>304</v>
      </c>
      <c r="H1575" s="3" t="s">
        <v>92</v>
      </c>
      <c r="I1575" s="3" t="s">
        <v>93</v>
      </c>
      <c r="J1575" s="3" t="s">
        <v>94</v>
      </c>
      <c r="K1575" s="3" t="s">
        <v>93</v>
      </c>
      <c r="O1575"/>
      <c r="P1575"/>
    </row>
    <row r="1576" spans="1:16" x14ac:dyDescent="0.35">
      <c r="A1576" s="3" t="s">
        <v>3572</v>
      </c>
      <c r="B1576" s="3" t="s">
        <v>3572</v>
      </c>
      <c r="C1576" s="3" t="s">
        <v>3573</v>
      </c>
      <c r="D1576" s="3" t="s">
        <v>14</v>
      </c>
      <c r="E1576" s="3" t="s">
        <v>14</v>
      </c>
      <c r="F1576" s="3" t="s">
        <v>305</v>
      </c>
      <c r="G1576" s="3" t="s">
        <v>304</v>
      </c>
      <c r="H1576" s="3" t="s">
        <v>92</v>
      </c>
      <c r="I1576" s="3" t="s">
        <v>93</v>
      </c>
      <c r="J1576" s="3" t="s">
        <v>94</v>
      </c>
      <c r="K1576" s="3" t="s">
        <v>93</v>
      </c>
      <c r="O1576"/>
      <c r="P1576"/>
    </row>
    <row r="1577" spans="1:16" x14ac:dyDescent="0.35">
      <c r="A1577" s="3" t="s">
        <v>3574</v>
      </c>
      <c r="B1577" s="3" t="s">
        <v>3574</v>
      </c>
      <c r="C1577" s="3" t="s">
        <v>3575</v>
      </c>
      <c r="D1577" s="3" t="s">
        <v>14</v>
      </c>
      <c r="E1577" s="3" t="s">
        <v>14</v>
      </c>
      <c r="F1577" s="3" t="s">
        <v>305</v>
      </c>
      <c r="G1577" s="3" t="s">
        <v>304</v>
      </c>
      <c r="H1577" s="3" t="s">
        <v>92</v>
      </c>
      <c r="I1577" s="3" t="s">
        <v>93</v>
      </c>
      <c r="J1577" s="3" t="s">
        <v>94</v>
      </c>
      <c r="K1577" s="3" t="s">
        <v>93</v>
      </c>
      <c r="O1577"/>
      <c r="P1577"/>
    </row>
    <row r="1578" spans="1:16" x14ac:dyDescent="0.35">
      <c r="A1578" s="3" t="s">
        <v>3576</v>
      </c>
      <c r="B1578" s="3" t="s">
        <v>3576</v>
      </c>
      <c r="C1578" s="3" t="s">
        <v>3577</v>
      </c>
      <c r="D1578" s="3" t="s">
        <v>14</v>
      </c>
      <c r="E1578" s="3" t="s">
        <v>14</v>
      </c>
      <c r="F1578" s="3" t="s">
        <v>305</v>
      </c>
      <c r="G1578" s="3" t="s">
        <v>304</v>
      </c>
      <c r="H1578" s="3" t="s">
        <v>92</v>
      </c>
      <c r="I1578" s="3" t="s">
        <v>93</v>
      </c>
      <c r="J1578" s="3" t="s">
        <v>94</v>
      </c>
      <c r="K1578" s="3" t="s">
        <v>93</v>
      </c>
      <c r="O1578"/>
      <c r="P1578"/>
    </row>
    <row r="1579" spans="1:16" x14ac:dyDescent="0.35">
      <c r="A1579" s="3" t="s">
        <v>3578</v>
      </c>
      <c r="B1579" s="3" t="s">
        <v>3578</v>
      </c>
      <c r="C1579" s="3" t="s">
        <v>3579</v>
      </c>
      <c r="D1579" s="3" t="s">
        <v>14</v>
      </c>
      <c r="E1579" s="3" t="s">
        <v>14</v>
      </c>
      <c r="F1579" s="3" t="s">
        <v>305</v>
      </c>
      <c r="G1579" s="3" t="s">
        <v>304</v>
      </c>
      <c r="H1579" s="3" t="s">
        <v>92</v>
      </c>
      <c r="I1579" s="3" t="s">
        <v>93</v>
      </c>
      <c r="J1579" s="3" t="s">
        <v>94</v>
      </c>
      <c r="K1579" s="3" t="s">
        <v>93</v>
      </c>
      <c r="O1579"/>
      <c r="P1579"/>
    </row>
    <row r="1580" spans="1:16" x14ac:dyDescent="0.35">
      <c r="A1580" s="3" t="s">
        <v>3580</v>
      </c>
      <c r="B1580" s="3" t="s">
        <v>3580</v>
      </c>
      <c r="C1580" s="3" t="s">
        <v>3581</v>
      </c>
      <c r="D1580" s="3" t="s">
        <v>14</v>
      </c>
      <c r="E1580" s="3" t="s">
        <v>14</v>
      </c>
      <c r="F1580" s="3" t="s">
        <v>305</v>
      </c>
      <c r="G1580" s="3" t="s">
        <v>304</v>
      </c>
      <c r="H1580" s="3" t="s">
        <v>92</v>
      </c>
      <c r="I1580" s="3" t="s">
        <v>93</v>
      </c>
      <c r="J1580" s="3" t="s">
        <v>94</v>
      </c>
      <c r="K1580" s="3" t="s">
        <v>93</v>
      </c>
      <c r="O1580"/>
      <c r="P1580"/>
    </row>
    <row r="1581" spans="1:16" x14ac:dyDescent="0.35">
      <c r="A1581" s="3" t="s">
        <v>3582</v>
      </c>
      <c r="B1581" s="3" t="s">
        <v>3582</v>
      </c>
      <c r="C1581" s="3" t="s">
        <v>3583</v>
      </c>
      <c r="D1581" s="3" t="s">
        <v>14</v>
      </c>
      <c r="E1581" s="3" t="s">
        <v>14</v>
      </c>
      <c r="F1581" s="3" t="s">
        <v>305</v>
      </c>
      <c r="G1581" s="3" t="s">
        <v>304</v>
      </c>
      <c r="H1581" s="3" t="s">
        <v>92</v>
      </c>
      <c r="I1581" s="3" t="s">
        <v>93</v>
      </c>
      <c r="J1581" s="3" t="s">
        <v>94</v>
      </c>
      <c r="K1581" s="3" t="s">
        <v>93</v>
      </c>
      <c r="O1581"/>
      <c r="P1581"/>
    </row>
    <row r="1582" spans="1:16" x14ac:dyDescent="0.35">
      <c r="A1582" s="3" t="s">
        <v>3584</v>
      </c>
      <c r="B1582" s="3" t="s">
        <v>3584</v>
      </c>
      <c r="C1582" s="3" t="s">
        <v>3585</v>
      </c>
      <c r="D1582" s="3" t="s">
        <v>14</v>
      </c>
      <c r="E1582" s="3" t="s">
        <v>14</v>
      </c>
      <c r="F1582" s="3" t="s">
        <v>305</v>
      </c>
      <c r="G1582" s="3" t="s">
        <v>304</v>
      </c>
      <c r="H1582" s="3" t="s">
        <v>92</v>
      </c>
      <c r="I1582" s="3" t="s">
        <v>93</v>
      </c>
      <c r="J1582" s="3" t="s">
        <v>94</v>
      </c>
      <c r="K1582" s="3" t="s">
        <v>93</v>
      </c>
      <c r="O1582"/>
      <c r="P1582"/>
    </row>
    <row r="1583" spans="1:16" x14ac:dyDescent="0.35">
      <c r="A1583" s="3" t="s">
        <v>3586</v>
      </c>
      <c r="B1583" s="3" t="s">
        <v>3586</v>
      </c>
      <c r="C1583" s="3" t="s">
        <v>3587</v>
      </c>
      <c r="D1583" s="3" t="s">
        <v>14</v>
      </c>
      <c r="E1583" s="3" t="s">
        <v>14</v>
      </c>
      <c r="F1583" s="3" t="s">
        <v>305</v>
      </c>
      <c r="G1583" s="3" t="s">
        <v>304</v>
      </c>
      <c r="H1583" s="3" t="s">
        <v>92</v>
      </c>
      <c r="I1583" s="3" t="s">
        <v>93</v>
      </c>
      <c r="J1583" s="3" t="s">
        <v>94</v>
      </c>
      <c r="K1583" s="3" t="s">
        <v>93</v>
      </c>
      <c r="O1583"/>
      <c r="P1583"/>
    </row>
    <row r="1584" spans="1:16" x14ac:dyDescent="0.35">
      <c r="A1584" s="3" t="s">
        <v>3588</v>
      </c>
      <c r="B1584" s="3" t="s">
        <v>3588</v>
      </c>
      <c r="C1584" s="3" t="s">
        <v>3589</v>
      </c>
      <c r="D1584" s="3" t="s">
        <v>14</v>
      </c>
      <c r="E1584" s="3" t="s">
        <v>14</v>
      </c>
      <c r="F1584" s="3" t="s">
        <v>305</v>
      </c>
      <c r="G1584" s="3" t="s">
        <v>304</v>
      </c>
      <c r="H1584" s="3" t="s">
        <v>92</v>
      </c>
      <c r="I1584" s="3" t="s">
        <v>93</v>
      </c>
      <c r="J1584" s="3" t="s">
        <v>94</v>
      </c>
      <c r="K1584" s="3" t="s">
        <v>93</v>
      </c>
      <c r="O1584"/>
      <c r="P1584"/>
    </row>
    <row r="1585" spans="1:16" x14ac:dyDescent="0.35">
      <c r="A1585" s="3" t="s">
        <v>3590</v>
      </c>
      <c r="B1585" s="3" t="s">
        <v>3590</v>
      </c>
      <c r="C1585" s="3" t="s">
        <v>3591</v>
      </c>
      <c r="D1585" s="3" t="s">
        <v>14</v>
      </c>
      <c r="E1585" s="3" t="s">
        <v>14</v>
      </c>
      <c r="F1585" s="3" t="s">
        <v>305</v>
      </c>
      <c r="G1585" s="3" t="s">
        <v>304</v>
      </c>
      <c r="H1585" s="3" t="s">
        <v>92</v>
      </c>
      <c r="I1585" s="3" t="s">
        <v>93</v>
      </c>
      <c r="J1585" s="3" t="s">
        <v>94</v>
      </c>
      <c r="K1585" s="3" t="s">
        <v>93</v>
      </c>
      <c r="O1585"/>
      <c r="P1585"/>
    </row>
    <row r="1586" spans="1:16" x14ac:dyDescent="0.35">
      <c r="A1586" s="3" t="s">
        <v>3592</v>
      </c>
      <c r="B1586" s="3" t="s">
        <v>3592</v>
      </c>
      <c r="C1586" s="3" t="s">
        <v>3593</v>
      </c>
      <c r="D1586" s="3" t="s">
        <v>14</v>
      </c>
      <c r="E1586" s="3" t="s">
        <v>14</v>
      </c>
      <c r="F1586" s="3" t="s">
        <v>305</v>
      </c>
      <c r="G1586" s="3" t="s">
        <v>304</v>
      </c>
      <c r="H1586" s="3" t="s">
        <v>92</v>
      </c>
      <c r="I1586" s="3" t="s">
        <v>93</v>
      </c>
      <c r="J1586" s="3" t="s">
        <v>94</v>
      </c>
      <c r="K1586" s="3" t="s">
        <v>93</v>
      </c>
      <c r="O1586"/>
      <c r="P1586"/>
    </row>
    <row r="1587" spans="1:16" x14ac:dyDescent="0.35">
      <c r="A1587" s="3" t="s">
        <v>3594</v>
      </c>
      <c r="B1587" s="3" t="s">
        <v>3594</v>
      </c>
      <c r="C1587" s="3" t="s">
        <v>3595</v>
      </c>
      <c r="D1587" s="3" t="s">
        <v>14</v>
      </c>
      <c r="E1587" s="3" t="s">
        <v>14</v>
      </c>
      <c r="F1587" s="3" t="s">
        <v>305</v>
      </c>
      <c r="G1587" s="3" t="s">
        <v>304</v>
      </c>
      <c r="H1587" s="3" t="s">
        <v>92</v>
      </c>
      <c r="I1587" s="3" t="s">
        <v>93</v>
      </c>
      <c r="J1587" s="3" t="s">
        <v>94</v>
      </c>
      <c r="K1587" s="3" t="s">
        <v>93</v>
      </c>
      <c r="O1587"/>
      <c r="P1587"/>
    </row>
    <row r="1588" spans="1:16" x14ac:dyDescent="0.35">
      <c r="A1588" s="3" t="s">
        <v>3596</v>
      </c>
      <c r="B1588" s="3" t="s">
        <v>3596</v>
      </c>
      <c r="C1588" s="3" t="s">
        <v>3597</v>
      </c>
      <c r="D1588" s="3" t="s">
        <v>14</v>
      </c>
      <c r="E1588" s="3" t="s">
        <v>14</v>
      </c>
      <c r="F1588" s="3" t="s">
        <v>305</v>
      </c>
      <c r="G1588" s="3" t="s">
        <v>304</v>
      </c>
      <c r="H1588" s="3" t="s">
        <v>92</v>
      </c>
      <c r="I1588" s="3" t="s">
        <v>93</v>
      </c>
      <c r="J1588" s="3" t="s">
        <v>94</v>
      </c>
      <c r="K1588" s="3" t="s">
        <v>93</v>
      </c>
      <c r="O1588"/>
      <c r="P1588"/>
    </row>
    <row r="1589" spans="1:16" x14ac:dyDescent="0.35">
      <c r="A1589" s="3" t="s">
        <v>3598</v>
      </c>
      <c r="B1589" s="3" t="s">
        <v>3598</v>
      </c>
      <c r="C1589" s="3" t="s">
        <v>3599</v>
      </c>
      <c r="D1589" s="3" t="s">
        <v>14</v>
      </c>
      <c r="E1589" s="3" t="s">
        <v>14</v>
      </c>
      <c r="F1589" s="3" t="s">
        <v>305</v>
      </c>
      <c r="G1589" s="3" t="s">
        <v>304</v>
      </c>
      <c r="H1589" s="3" t="s">
        <v>92</v>
      </c>
      <c r="I1589" s="3" t="s">
        <v>93</v>
      </c>
      <c r="J1589" s="3" t="s">
        <v>94</v>
      </c>
      <c r="K1589" s="3" t="s">
        <v>93</v>
      </c>
      <c r="O1589"/>
      <c r="P1589"/>
    </row>
    <row r="1590" spans="1:16" x14ac:dyDescent="0.35">
      <c r="A1590" s="3" t="s">
        <v>3600</v>
      </c>
      <c r="B1590" s="3" t="s">
        <v>3600</v>
      </c>
      <c r="C1590" s="3" t="s">
        <v>3601</v>
      </c>
      <c r="D1590" s="3" t="s">
        <v>14</v>
      </c>
      <c r="E1590" s="3" t="s">
        <v>14</v>
      </c>
      <c r="F1590" s="3" t="s">
        <v>305</v>
      </c>
      <c r="G1590" s="3" t="s">
        <v>304</v>
      </c>
      <c r="H1590" s="3" t="s">
        <v>92</v>
      </c>
      <c r="I1590" s="3" t="s">
        <v>93</v>
      </c>
      <c r="J1590" s="3" t="s">
        <v>94</v>
      </c>
      <c r="K1590" s="3" t="s">
        <v>93</v>
      </c>
      <c r="O1590"/>
      <c r="P1590"/>
    </row>
    <row r="1591" spans="1:16" x14ac:dyDescent="0.35">
      <c r="A1591" s="3" t="s">
        <v>3602</v>
      </c>
      <c r="B1591" s="3" t="s">
        <v>3602</v>
      </c>
      <c r="C1591" s="3" t="s">
        <v>3603</v>
      </c>
      <c r="D1591" s="3" t="s">
        <v>14</v>
      </c>
      <c r="E1591" s="3" t="s">
        <v>14</v>
      </c>
      <c r="F1591" s="3" t="s">
        <v>305</v>
      </c>
      <c r="G1591" s="3" t="s">
        <v>304</v>
      </c>
      <c r="H1591" s="3" t="s">
        <v>92</v>
      </c>
      <c r="I1591" s="3" t="s">
        <v>93</v>
      </c>
      <c r="J1591" s="3" t="s">
        <v>94</v>
      </c>
      <c r="K1591" s="3" t="s">
        <v>93</v>
      </c>
      <c r="O1591"/>
      <c r="P1591"/>
    </row>
    <row r="1592" spans="1:16" x14ac:dyDescent="0.35">
      <c r="A1592" s="3" t="s">
        <v>3604</v>
      </c>
      <c r="B1592" s="3" t="s">
        <v>3604</v>
      </c>
      <c r="C1592" s="3" t="s">
        <v>3605</v>
      </c>
      <c r="D1592" s="3" t="s">
        <v>14</v>
      </c>
      <c r="E1592" s="3" t="s">
        <v>14</v>
      </c>
      <c r="F1592" s="3" t="s">
        <v>305</v>
      </c>
      <c r="G1592" s="3" t="s">
        <v>304</v>
      </c>
      <c r="H1592" s="3" t="s">
        <v>92</v>
      </c>
      <c r="I1592" s="3" t="s">
        <v>93</v>
      </c>
      <c r="J1592" s="3" t="s">
        <v>94</v>
      </c>
      <c r="K1592" s="3" t="s">
        <v>93</v>
      </c>
      <c r="O1592"/>
      <c r="P1592"/>
    </row>
    <row r="1593" spans="1:16" x14ac:dyDescent="0.35">
      <c r="A1593" s="3" t="s">
        <v>3606</v>
      </c>
      <c r="B1593" s="3" t="s">
        <v>3606</v>
      </c>
      <c r="C1593" s="3" t="s">
        <v>3607</v>
      </c>
      <c r="D1593" s="3" t="s">
        <v>14</v>
      </c>
      <c r="E1593" s="3" t="s">
        <v>14</v>
      </c>
      <c r="F1593" s="3" t="s">
        <v>305</v>
      </c>
      <c r="G1593" s="3" t="s">
        <v>304</v>
      </c>
      <c r="H1593" s="3" t="s">
        <v>92</v>
      </c>
      <c r="I1593" s="3" t="s">
        <v>93</v>
      </c>
      <c r="J1593" s="3" t="s">
        <v>94</v>
      </c>
      <c r="K1593" s="3" t="s">
        <v>93</v>
      </c>
      <c r="O1593"/>
      <c r="P1593"/>
    </row>
    <row r="1594" spans="1:16" x14ac:dyDescent="0.35">
      <c r="A1594" s="3" t="s">
        <v>3608</v>
      </c>
      <c r="B1594" s="3" t="s">
        <v>3608</v>
      </c>
      <c r="C1594" s="3" t="s">
        <v>3609</v>
      </c>
      <c r="D1594" s="3" t="s">
        <v>14</v>
      </c>
      <c r="E1594" s="3" t="s">
        <v>14</v>
      </c>
      <c r="F1594" s="3" t="s">
        <v>305</v>
      </c>
      <c r="G1594" s="3" t="s">
        <v>304</v>
      </c>
      <c r="H1594" s="3" t="s">
        <v>92</v>
      </c>
      <c r="I1594" s="3" t="s">
        <v>93</v>
      </c>
      <c r="J1594" s="3" t="s">
        <v>94</v>
      </c>
      <c r="K1594" s="3" t="s">
        <v>93</v>
      </c>
      <c r="O1594"/>
      <c r="P1594"/>
    </row>
    <row r="1595" spans="1:16" x14ac:dyDescent="0.35">
      <c r="A1595" s="3" t="s">
        <v>3610</v>
      </c>
      <c r="B1595" s="3" t="s">
        <v>3610</v>
      </c>
      <c r="C1595" s="3" t="s">
        <v>3611</v>
      </c>
      <c r="D1595" s="3" t="s">
        <v>14</v>
      </c>
      <c r="E1595" s="3" t="s">
        <v>14</v>
      </c>
      <c r="F1595" s="3" t="s">
        <v>305</v>
      </c>
      <c r="G1595" s="3" t="s">
        <v>304</v>
      </c>
      <c r="H1595" s="3" t="s">
        <v>92</v>
      </c>
      <c r="I1595" s="3" t="s">
        <v>93</v>
      </c>
      <c r="J1595" s="3" t="s">
        <v>94</v>
      </c>
      <c r="K1595" s="3" t="s">
        <v>93</v>
      </c>
      <c r="O1595"/>
      <c r="P1595"/>
    </row>
    <row r="1596" spans="1:16" x14ac:dyDescent="0.35">
      <c r="A1596" s="3" t="s">
        <v>3612</v>
      </c>
      <c r="B1596" s="3" t="s">
        <v>3612</v>
      </c>
      <c r="C1596" s="3" t="s">
        <v>3613</v>
      </c>
      <c r="D1596" s="3" t="s">
        <v>14</v>
      </c>
      <c r="E1596" s="3" t="s">
        <v>14</v>
      </c>
      <c r="F1596" s="3" t="s">
        <v>305</v>
      </c>
      <c r="G1596" s="3" t="s">
        <v>304</v>
      </c>
      <c r="H1596" s="3" t="s">
        <v>92</v>
      </c>
      <c r="I1596" s="3" t="s">
        <v>93</v>
      </c>
      <c r="J1596" s="3" t="s">
        <v>94</v>
      </c>
      <c r="K1596" s="3" t="s">
        <v>93</v>
      </c>
      <c r="O1596"/>
      <c r="P1596"/>
    </row>
    <row r="1597" spans="1:16" x14ac:dyDescent="0.35">
      <c r="A1597" s="3" t="s">
        <v>3614</v>
      </c>
      <c r="B1597" s="3" t="s">
        <v>3614</v>
      </c>
      <c r="C1597" s="3" t="s">
        <v>3615</v>
      </c>
      <c r="D1597" s="3" t="s">
        <v>14</v>
      </c>
      <c r="E1597" s="3" t="s">
        <v>14</v>
      </c>
      <c r="F1597" s="3" t="s">
        <v>305</v>
      </c>
      <c r="G1597" s="3" t="s">
        <v>304</v>
      </c>
      <c r="H1597" s="3" t="s">
        <v>92</v>
      </c>
      <c r="I1597" s="3" t="s">
        <v>93</v>
      </c>
      <c r="J1597" s="3" t="s">
        <v>94</v>
      </c>
      <c r="K1597" s="3" t="s">
        <v>93</v>
      </c>
      <c r="O1597"/>
      <c r="P1597"/>
    </row>
    <row r="1598" spans="1:16" x14ac:dyDescent="0.35">
      <c r="A1598" s="3" t="s">
        <v>3616</v>
      </c>
      <c r="B1598" s="3" t="s">
        <v>3616</v>
      </c>
      <c r="C1598" s="3" t="s">
        <v>3617</v>
      </c>
      <c r="D1598" s="3" t="s">
        <v>14</v>
      </c>
      <c r="E1598" s="3" t="s">
        <v>14</v>
      </c>
      <c r="F1598" s="3" t="s">
        <v>305</v>
      </c>
      <c r="G1598" s="3" t="s">
        <v>304</v>
      </c>
      <c r="H1598" s="3" t="s">
        <v>92</v>
      </c>
      <c r="I1598" s="3" t="s">
        <v>93</v>
      </c>
      <c r="J1598" s="3" t="s">
        <v>94</v>
      </c>
      <c r="K1598" s="3" t="s">
        <v>93</v>
      </c>
      <c r="O1598"/>
      <c r="P1598"/>
    </row>
    <row r="1599" spans="1:16" x14ac:dyDescent="0.35">
      <c r="A1599" s="3" t="s">
        <v>3618</v>
      </c>
      <c r="B1599" s="3" t="s">
        <v>3618</v>
      </c>
      <c r="C1599" s="3" t="s">
        <v>3619</v>
      </c>
      <c r="D1599" s="3" t="s">
        <v>14</v>
      </c>
      <c r="E1599" s="3" t="s">
        <v>14</v>
      </c>
      <c r="F1599" s="3" t="s">
        <v>305</v>
      </c>
      <c r="G1599" s="3" t="s">
        <v>304</v>
      </c>
      <c r="H1599" s="3" t="s">
        <v>92</v>
      </c>
      <c r="I1599" s="3" t="s">
        <v>93</v>
      </c>
      <c r="J1599" s="3" t="s">
        <v>94</v>
      </c>
      <c r="K1599" s="3" t="s">
        <v>93</v>
      </c>
      <c r="O1599"/>
      <c r="P1599"/>
    </row>
    <row r="1600" spans="1:16" x14ac:dyDescent="0.35">
      <c r="A1600" s="3" t="s">
        <v>3620</v>
      </c>
      <c r="B1600" s="3" t="s">
        <v>3620</v>
      </c>
      <c r="C1600" s="3" t="s">
        <v>3621</v>
      </c>
      <c r="D1600" s="3" t="s">
        <v>14</v>
      </c>
      <c r="E1600" s="3" t="s">
        <v>14</v>
      </c>
      <c r="F1600" s="3" t="s">
        <v>305</v>
      </c>
      <c r="G1600" s="3" t="s">
        <v>304</v>
      </c>
      <c r="H1600" s="3" t="s">
        <v>92</v>
      </c>
      <c r="I1600" s="3" t="s">
        <v>93</v>
      </c>
      <c r="J1600" s="3" t="s">
        <v>94</v>
      </c>
      <c r="K1600" s="3" t="s">
        <v>93</v>
      </c>
      <c r="O1600"/>
      <c r="P1600"/>
    </row>
    <row r="1601" spans="1:16" x14ac:dyDescent="0.35">
      <c r="A1601" s="3" t="s">
        <v>3622</v>
      </c>
      <c r="B1601" s="3" t="s">
        <v>3622</v>
      </c>
      <c r="C1601" s="3" t="s">
        <v>3623</v>
      </c>
      <c r="D1601" s="3" t="s">
        <v>14</v>
      </c>
      <c r="E1601" s="3" t="s">
        <v>14</v>
      </c>
      <c r="F1601" s="3" t="s">
        <v>301</v>
      </c>
      <c r="G1601" s="3" t="s">
        <v>300</v>
      </c>
      <c r="H1601" s="3" t="s">
        <v>522</v>
      </c>
      <c r="I1601" s="3" t="s">
        <v>523</v>
      </c>
      <c r="J1601" s="3" t="s">
        <v>478</v>
      </c>
      <c r="K1601" s="3" t="s">
        <v>479</v>
      </c>
      <c r="O1601"/>
      <c r="P1601"/>
    </row>
    <row r="1602" spans="1:16" x14ac:dyDescent="0.35">
      <c r="A1602" s="3" t="s">
        <v>3624</v>
      </c>
      <c r="B1602" s="3" t="s">
        <v>3624</v>
      </c>
      <c r="C1602" s="3" t="s">
        <v>3625</v>
      </c>
      <c r="D1602" s="3" t="s">
        <v>14</v>
      </c>
      <c r="E1602" s="3" t="s">
        <v>14</v>
      </c>
      <c r="F1602" s="3" t="s">
        <v>301</v>
      </c>
      <c r="G1602" s="3" t="s">
        <v>300</v>
      </c>
      <c r="H1602" s="3" t="s">
        <v>522</v>
      </c>
      <c r="I1602" s="3" t="s">
        <v>523</v>
      </c>
      <c r="J1602" s="3" t="s">
        <v>478</v>
      </c>
      <c r="K1602" s="3" t="s">
        <v>479</v>
      </c>
      <c r="O1602"/>
      <c r="P1602"/>
    </row>
    <row r="1603" spans="1:16" x14ac:dyDescent="0.35">
      <c r="A1603" s="3" t="s">
        <v>3626</v>
      </c>
      <c r="B1603" s="3" t="s">
        <v>3626</v>
      </c>
      <c r="C1603" s="3" t="s">
        <v>3627</v>
      </c>
      <c r="D1603" s="3" t="s">
        <v>14</v>
      </c>
      <c r="E1603" s="3" t="s">
        <v>14</v>
      </c>
      <c r="F1603" s="3" t="s">
        <v>301</v>
      </c>
      <c r="G1603" s="3" t="s">
        <v>300</v>
      </c>
      <c r="H1603" s="3" t="s">
        <v>522</v>
      </c>
      <c r="I1603" s="3" t="s">
        <v>523</v>
      </c>
      <c r="J1603" s="3" t="s">
        <v>478</v>
      </c>
      <c r="K1603" s="3" t="s">
        <v>479</v>
      </c>
      <c r="O1603"/>
      <c r="P1603"/>
    </row>
    <row r="1604" spans="1:16" x14ac:dyDescent="0.35">
      <c r="A1604" s="3" t="s">
        <v>3628</v>
      </c>
      <c r="B1604" s="3" t="s">
        <v>3628</v>
      </c>
      <c r="C1604" s="3" t="s">
        <v>3629</v>
      </c>
      <c r="D1604" s="3" t="s">
        <v>14</v>
      </c>
      <c r="E1604" s="3" t="s">
        <v>14</v>
      </c>
      <c r="F1604" s="3" t="s">
        <v>301</v>
      </c>
      <c r="G1604" s="3" t="s">
        <v>300</v>
      </c>
      <c r="H1604" s="3" t="s">
        <v>522</v>
      </c>
      <c r="I1604" s="3" t="s">
        <v>523</v>
      </c>
      <c r="J1604" s="3" t="s">
        <v>478</v>
      </c>
      <c r="K1604" s="3" t="s">
        <v>479</v>
      </c>
      <c r="O1604"/>
      <c r="P1604"/>
    </row>
    <row r="1605" spans="1:16" x14ac:dyDescent="0.35">
      <c r="A1605" s="3" t="s">
        <v>3630</v>
      </c>
      <c r="B1605" s="3" t="s">
        <v>3630</v>
      </c>
      <c r="C1605" s="3" t="s">
        <v>3631</v>
      </c>
      <c r="D1605" s="3" t="s">
        <v>14</v>
      </c>
      <c r="E1605" s="3" t="s">
        <v>14</v>
      </c>
      <c r="F1605" s="3" t="s">
        <v>301</v>
      </c>
      <c r="G1605" s="3" t="s">
        <v>300</v>
      </c>
      <c r="H1605" s="3" t="s">
        <v>522</v>
      </c>
      <c r="I1605" s="3" t="s">
        <v>523</v>
      </c>
      <c r="J1605" s="3" t="s">
        <v>478</v>
      </c>
      <c r="K1605" s="3" t="s">
        <v>479</v>
      </c>
      <c r="O1605"/>
      <c r="P1605"/>
    </row>
    <row r="1606" spans="1:16" x14ac:dyDescent="0.35">
      <c r="A1606" s="3" t="s">
        <v>3632</v>
      </c>
      <c r="B1606" s="3" t="s">
        <v>3632</v>
      </c>
      <c r="C1606" s="3" t="s">
        <v>3633</v>
      </c>
      <c r="D1606" s="3" t="s">
        <v>14</v>
      </c>
      <c r="E1606" s="3" t="s">
        <v>14</v>
      </c>
      <c r="F1606" s="3" t="s">
        <v>301</v>
      </c>
      <c r="G1606" s="3" t="s">
        <v>300</v>
      </c>
      <c r="H1606" s="3" t="s">
        <v>522</v>
      </c>
      <c r="I1606" s="3" t="s">
        <v>523</v>
      </c>
      <c r="J1606" s="3" t="s">
        <v>478</v>
      </c>
      <c r="K1606" s="3" t="s">
        <v>479</v>
      </c>
      <c r="O1606"/>
      <c r="P1606"/>
    </row>
    <row r="1607" spans="1:16" x14ac:dyDescent="0.35">
      <c r="A1607" s="3" t="s">
        <v>3634</v>
      </c>
      <c r="B1607" s="3" t="s">
        <v>3634</v>
      </c>
      <c r="C1607" s="3" t="s">
        <v>3635</v>
      </c>
      <c r="D1607" s="3" t="s">
        <v>14</v>
      </c>
      <c r="E1607" s="3" t="s">
        <v>14</v>
      </c>
      <c r="F1607" s="3" t="s">
        <v>301</v>
      </c>
      <c r="G1607" s="3" t="s">
        <v>300</v>
      </c>
      <c r="H1607" s="3" t="s">
        <v>522</v>
      </c>
      <c r="I1607" s="3" t="s">
        <v>523</v>
      </c>
      <c r="J1607" s="3" t="s">
        <v>478</v>
      </c>
      <c r="K1607" s="3" t="s">
        <v>479</v>
      </c>
      <c r="O1607"/>
      <c r="P1607"/>
    </row>
    <row r="1608" spans="1:16" x14ac:dyDescent="0.35">
      <c r="A1608" s="3" t="s">
        <v>3636</v>
      </c>
      <c r="B1608" s="3" t="s">
        <v>3636</v>
      </c>
      <c r="C1608" s="3" t="s">
        <v>3637</v>
      </c>
      <c r="D1608" s="3" t="s">
        <v>14</v>
      </c>
      <c r="E1608" s="3" t="s">
        <v>14</v>
      </c>
      <c r="F1608" s="3" t="s">
        <v>301</v>
      </c>
      <c r="G1608" s="3" t="s">
        <v>300</v>
      </c>
      <c r="H1608" s="3" t="s">
        <v>522</v>
      </c>
      <c r="I1608" s="3" t="s">
        <v>523</v>
      </c>
      <c r="J1608" s="3" t="s">
        <v>478</v>
      </c>
      <c r="K1608" s="3" t="s">
        <v>479</v>
      </c>
      <c r="O1608"/>
      <c r="P1608"/>
    </row>
    <row r="1609" spans="1:16" x14ac:dyDescent="0.35">
      <c r="A1609" s="3" t="s">
        <v>3638</v>
      </c>
      <c r="B1609" s="3" t="s">
        <v>3638</v>
      </c>
      <c r="C1609" s="3" t="s">
        <v>3639</v>
      </c>
      <c r="D1609" s="3" t="s">
        <v>14</v>
      </c>
      <c r="E1609" s="3" t="s">
        <v>14</v>
      </c>
      <c r="F1609" s="3" t="s">
        <v>301</v>
      </c>
      <c r="G1609" s="3" t="s">
        <v>300</v>
      </c>
      <c r="H1609" s="3" t="s">
        <v>522</v>
      </c>
      <c r="I1609" s="3" t="s">
        <v>523</v>
      </c>
      <c r="J1609" s="3" t="s">
        <v>478</v>
      </c>
      <c r="K1609" s="3" t="s">
        <v>479</v>
      </c>
      <c r="O1609"/>
      <c r="P1609"/>
    </row>
    <row r="1610" spans="1:16" x14ac:dyDescent="0.35">
      <c r="A1610" s="3" t="s">
        <v>3640</v>
      </c>
      <c r="B1610" s="3" t="s">
        <v>3640</v>
      </c>
      <c r="C1610" s="3" t="s">
        <v>3641</v>
      </c>
      <c r="D1610" s="3" t="s">
        <v>14</v>
      </c>
      <c r="E1610" s="3" t="s">
        <v>14</v>
      </c>
      <c r="F1610" s="3" t="s">
        <v>301</v>
      </c>
      <c r="G1610" s="3" t="s">
        <v>300</v>
      </c>
      <c r="H1610" s="3" t="s">
        <v>522</v>
      </c>
      <c r="I1610" s="3" t="s">
        <v>523</v>
      </c>
      <c r="J1610" s="3" t="s">
        <v>478</v>
      </c>
      <c r="K1610" s="3" t="s">
        <v>479</v>
      </c>
      <c r="O1610"/>
      <c r="P1610"/>
    </row>
    <row r="1611" spans="1:16" x14ac:dyDescent="0.35">
      <c r="A1611" s="3" t="s">
        <v>3642</v>
      </c>
      <c r="B1611" s="3" t="s">
        <v>3642</v>
      </c>
      <c r="C1611" s="3" t="s">
        <v>3643</v>
      </c>
      <c r="D1611" s="3" t="s">
        <v>14</v>
      </c>
      <c r="E1611" s="3" t="s">
        <v>14</v>
      </c>
      <c r="F1611" s="3" t="s">
        <v>301</v>
      </c>
      <c r="G1611" s="3" t="s">
        <v>300</v>
      </c>
      <c r="H1611" s="3" t="s">
        <v>522</v>
      </c>
      <c r="I1611" s="3" t="s">
        <v>523</v>
      </c>
      <c r="J1611" s="3" t="s">
        <v>478</v>
      </c>
      <c r="K1611" s="3" t="s">
        <v>479</v>
      </c>
      <c r="O1611"/>
      <c r="P1611"/>
    </row>
    <row r="1612" spans="1:16" x14ac:dyDescent="0.35">
      <c r="A1612" s="3" t="s">
        <v>3644</v>
      </c>
      <c r="B1612" s="3" t="s">
        <v>3644</v>
      </c>
      <c r="C1612" s="3" t="s">
        <v>3645</v>
      </c>
      <c r="D1612" s="3" t="s">
        <v>14</v>
      </c>
      <c r="E1612" s="3" t="s">
        <v>14</v>
      </c>
      <c r="F1612" s="3" t="s">
        <v>301</v>
      </c>
      <c r="G1612" s="3" t="s">
        <v>300</v>
      </c>
      <c r="H1612" s="3" t="s">
        <v>522</v>
      </c>
      <c r="I1612" s="3" t="s">
        <v>523</v>
      </c>
      <c r="J1612" s="3" t="s">
        <v>478</v>
      </c>
      <c r="K1612" s="3" t="s">
        <v>479</v>
      </c>
      <c r="O1612"/>
      <c r="P1612"/>
    </row>
    <row r="1613" spans="1:16" x14ac:dyDescent="0.35">
      <c r="A1613" s="3" t="s">
        <v>3646</v>
      </c>
      <c r="B1613" s="3" t="s">
        <v>3646</v>
      </c>
      <c r="C1613" s="3" t="s">
        <v>3647</v>
      </c>
      <c r="D1613" s="3" t="s">
        <v>14</v>
      </c>
      <c r="E1613" s="3" t="s">
        <v>14</v>
      </c>
      <c r="F1613" s="3" t="s">
        <v>301</v>
      </c>
      <c r="G1613" s="3" t="s">
        <v>300</v>
      </c>
      <c r="H1613" s="3" t="s">
        <v>522</v>
      </c>
      <c r="I1613" s="3" t="s">
        <v>523</v>
      </c>
      <c r="J1613" s="3" t="s">
        <v>478</v>
      </c>
      <c r="K1613" s="3" t="s">
        <v>479</v>
      </c>
      <c r="O1613"/>
      <c r="P1613"/>
    </row>
    <row r="1614" spans="1:16" x14ac:dyDescent="0.35">
      <c r="A1614" s="3" t="s">
        <v>3648</v>
      </c>
      <c r="B1614" s="3" t="s">
        <v>3648</v>
      </c>
      <c r="C1614" s="3" t="s">
        <v>3649</v>
      </c>
      <c r="D1614" s="3" t="s">
        <v>14</v>
      </c>
      <c r="E1614" s="3" t="s">
        <v>14</v>
      </c>
      <c r="F1614" s="3" t="s">
        <v>301</v>
      </c>
      <c r="G1614" s="3" t="s">
        <v>300</v>
      </c>
      <c r="H1614" s="3" t="s">
        <v>522</v>
      </c>
      <c r="I1614" s="3" t="s">
        <v>523</v>
      </c>
      <c r="J1614" s="3" t="s">
        <v>478</v>
      </c>
      <c r="K1614" s="3" t="s">
        <v>479</v>
      </c>
      <c r="O1614"/>
      <c r="P1614"/>
    </row>
    <row r="1615" spans="1:16" x14ac:dyDescent="0.35">
      <c r="A1615" s="3" t="s">
        <v>3650</v>
      </c>
      <c r="B1615" s="3" t="s">
        <v>3650</v>
      </c>
      <c r="C1615" s="3" t="s">
        <v>3651</v>
      </c>
      <c r="D1615" s="3" t="s">
        <v>14</v>
      </c>
      <c r="E1615" s="3" t="s">
        <v>14</v>
      </c>
      <c r="F1615" s="3" t="s">
        <v>301</v>
      </c>
      <c r="G1615" s="3" t="s">
        <v>300</v>
      </c>
      <c r="H1615" s="3" t="s">
        <v>522</v>
      </c>
      <c r="I1615" s="3" t="s">
        <v>523</v>
      </c>
      <c r="J1615" s="3" t="s">
        <v>478</v>
      </c>
      <c r="K1615" s="3" t="s">
        <v>479</v>
      </c>
      <c r="O1615"/>
      <c r="P1615"/>
    </row>
    <row r="1616" spans="1:16" x14ac:dyDescent="0.35">
      <c r="A1616" s="3" t="s">
        <v>3652</v>
      </c>
      <c r="B1616" s="3" t="s">
        <v>3652</v>
      </c>
      <c r="C1616" s="3" t="s">
        <v>3653</v>
      </c>
      <c r="D1616" s="3" t="s">
        <v>14</v>
      </c>
      <c r="E1616" s="3" t="s">
        <v>14</v>
      </c>
      <c r="F1616" s="3" t="s">
        <v>301</v>
      </c>
      <c r="G1616" s="3" t="s">
        <v>300</v>
      </c>
      <c r="H1616" s="3" t="s">
        <v>522</v>
      </c>
      <c r="I1616" s="3" t="s">
        <v>523</v>
      </c>
      <c r="J1616" s="3" t="s">
        <v>478</v>
      </c>
      <c r="K1616" s="3" t="s">
        <v>479</v>
      </c>
      <c r="O1616"/>
      <c r="P1616"/>
    </row>
    <row r="1617" spans="1:16" x14ac:dyDescent="0.35">
      <c r="A1617" s="3" t="s">
        <v>3654</v>
      </c>
      <c r="B1617" s="3" t="s">
        <v>3654</v>
      </c>
      <c r="C1617" s="3" t="s">
        <v>3655</v>
      </c>
      <c r="D1617" s="3" t="s">
        <v>14</v>
      </c>
      <c r="E1617" s="3" t="s">
        <v>14</v>
      </c>
      <c r="F1617" s="3" t="s">
        <v>301</v>
      </c>
      <c r="G1617" s="3" t="s">
        <v>300</v>
      </c>
      <c r="H1617" s="3" t="s">
        <v>522</v>
      </c>
      <c r="I1617" s="3" t="s">
        <v>523</v>
      </c>
      <c r="J1617" s="3" t="s">
        <v>478</v>
      </c>
      <c r="K1617" s="3" t="s">
        <v>479</v>
      </c>
      <c r="O1617"/>
      <c r="P1617"/>
    </row>
    <row r="1618" spans="1:16" x14ac:dyDescent="0.35">
      <c r="A1618" s="3" t="s">
        <v>3656</v>
      </c>
      <c r="B1618" s="3" t="s">
        <v>3656</v>
      </c>
      <c r="C1618" s="3" t="s">
        <v>3657</v>
      </c>
      <c r="D1618" s="3" t="s">
        <v>14</v>
      </c>
      <c r="E1618" s="3" t="s">
        <v>14</v>
      </c>
      <c r="F1618" s="3" t="s">
        <v>301</v>
      </c>
      <c r="G1618" s="3" t="s">
        <v>300</v>
      </c>
      <c r="H1618" s="3" t="s">
        <v>522</v>
      </c>
      <c r="I1618" s="3" t="s">
        <v>523</v>
      </c>
      <c r="J1618" s="3" t="s">
        <v>478</v>
      </c>
      <c r="K1618" s="3" t="s">
        <v>479</v>
      </c>
      <c r="O1618"/>
      <c r="P1618"/>
    </row>
    <row r="1619" spans="1:16" x14ac:dyDescent="0.35">
      <c r="A1619" s="3" t="s">
        <v>3658</v>
      </c>
      <c r="B1619" s="3" t="s">
        <v>3658</v>
      </c>
      <c r="C1619" s="3" t="s">
        <v>3659</v>
      </c>
      <c r="D1619" s="3" t="s">
        <v>14</v>
      </c>
      <c r="E1619" s="3" t="s">
        <v>14</v>
      </c>
      <c r="F1619" s="3" t="s">
        <v>301</v>
      </c>
      <c r="G1619" s="3" t="s">
        <v>300</v>
      </c>
      <c r="H1619" s="3" t="s">
        <v>522</v>
      </c>
      <c r="I1619" s="3" t="s">
        <v>523</v>
      </c>
      <c r="J1619" s="3" t="s">
        <v>478</v>
      </c>
      <c r="K1619" s="3" t="s">
        <v>479</v>
      </c>
      <c r="O1619"/>
      <c r="P1619"/>
    </row>
    <row r="1620" spans="1:16" x14ac:dyDescent="0.35">
      <c r="A1620" s="3" t="s">
        <v>3660</v>
      </c>
      <c r="B1620" s="3" t="s">
        <v>3660</v>
      </c>
      <c r="C1620" s="3" t="s">
        <v>3661</v>
      </c>
      <c r="D1620" s="3" t="s">
        <v>14</v>
      </c>
      <c r="E1620" s="3" t="s">
        <v>14</v>
      </c>
      <c r="F1620" s="3" t="s">
        <v>293</v>
      </c>
      <c r="G1620" s="3" t="s">
        <v>3662</v>
      </c>
      <c r="H1620" s="3" t="s">
        <v>200</v>
      </c>
      <c r="I1620" s="3" t="s">
        <v>201</v>
      </c>
      <c r="J1620" s="3" t="s">
        <v>202</v>
      </c>
      <c r="K1620" s="3" t="s">
        <v>201</v>
      </c>
      <c r="O1620"/>
      <c r="P1620"/>
    </row>
    <row r="1621" spans="1:16" x14ac:dyDescent="0.35">
      <c r="A1621" s="3" t="s">
        <v>3663</v>
      </c>
      <c r="B1621" s="3" t="s">
        <v>3663</v>
      </c>
      <c r="C1621" s="3" t="s">
        <v>3664</v>
      </c>
      <c r="D1621" s="3" t="s">
        <v>14</v>
      </c>
      <c r="E1621" s="3" t="s">
        <v>14</v>
      </c>
      <c r="F1621" s="3" t="s">
        <v>557</v>
      </c>
      <c r="G1621" s="3" t="s">
        <v>3665</v>
      </c>
      <c r="H1621" s="3" t="s">
        <v>522</v>
      </c>
      <c r="I1621" s="3" t="s">
        <v>523</v>
      </c>
      <c r="J1621" s="3" t="s">
        <v>478</v>
      </c>
      <c r="K1621" s="3" t="s">
        <v>479</v>
      </c>
      <c r="O1621"/>
      <c r="P1621"/>
    </row>
    <row r="1622" spans="1:16" x14ac:dyDescent="0.35">
      <c r="A1622" s="3" t="s">
        <v>3666</v>
      </c>
      <c r="B1622" s="3" t="s">
        <v>3666</v>
      </c>
      <c r="C1622" s="3" t="s">
        <v>3667</v>
      </c>
      <c r="D1622" s="3" t="s">
        <v>14</v>
      </c>
      <c r="E1622" s="3" t="s">
        <v>14</v>
      </c>
      <c r="F1622" s="3" t="s">
        <v>557</v>
      </c>
      <c r="G1622" s="3" t="s">
        <v>3665</v>
      </c>
      <c r="H1622" s="3" t="s">
        <v>522</v>
      </c>
      <c r="I1622" s="3" t="s">
        <v>523</v>
      </c>
      <c r="J1622" s="3" t="s">
        <v>478</v>
      </c>
      <c r="K1622" s="3" t="s">
        <v>479</v>
      </c>
      <c r="O1622"/>
      <c r="P1622"/>
    </row>
    <row r="1623" spans="1:16" x14ac:dyDescent="0.35">
      <c r="A1623" s="3" t="s">
        <v>3668</v>
      </c>
      <c r="B1623" s="3" t="s">
        <v>3668</v>
      </c>
      <c r="C1623" s="3" t="s">
        <v>3669</v>
      </c>
      <c r="D1623" s="3" t="s">
        <v>14</v>
      </c>
      <c r="E1623" s="3" t="s">
        <v>14</v>
      </c>
      <c r="F1623" s="3" t="s">
        <v>557</v>
      </c>
      <c r="G1623" s="3" t="s">
        <v>3665</v>
      </c>
      <c r="H1623" s="3" t="s">
        <v>522</v>
      </c>
      <c r="I1623" s="3" t="s">
        <v>523</v>
      </c>
      <c r="J1623" s="3" t="s">
        <v>478</v>
      </c>
      <c r="K1623" s="3" t="s">
        <v>479</v>
      </c>
      <c r="O1623"/>
      <c r="P1623"/>
    </row>
    <row r="1624" spans="1:16" x14ac:dyDescent="0.35">
      <c r="A1624" s="3" t="s">
        <v>3670</v>
      </c>
      <c r="B1624" s="3" t="s">
        <v>3670</v>
      </c>
      <c r="C1624" s="3" t="s">
        <v>3671</v>
      </c>
      <c r="D1624" s="3" t="s">
        <v>14</v>
      </c>
      <c r="E1624" s="3" t="s">
        <v>14</v>
      </c>
      <c r="F1624" s="3" t="s">
        <v>557</v>
      </c>
      <c r="G1624" s="3" t="s">
        <v>3665</v>
      </c>
      <c r="H1624" s="3" t="s">
        <v>522</v>
      </c>
      <c r="I1624" s="3" t="s">
        <v>523</v>
      </c>
      <c r="J1624" s="3" t="s">
        <v>478</v>
      </c>
      <c r="K1624" s="3" t="s">
        <v>479</v>
      </c>
      <c r="O1624"/>
      <c r="P1624"/>
    </row>
    <row r="1625" spans="1:16" x14ac:dyDescent="0.35">
      <c r="A1625" s="3" t="s">
        <v>3672</v>
      </c>
      <c r="B1625" s="3" t="s">
        <v>3672</v>
      </c>
      <c r="C1625" s="3" t="s">
        <v>296</v>
      </c>
      <c r="D1625" s="3" t="s">
        <v>14</v>
      </c>
      <c r="E1625" s="3" t="s">
        <v>14</v>
      </c>
      <c r="F1625" s="3" t="s">
        <v>297</v>
      </c>
      <c r="G1625" s="3" t="s">
        <v>296</v>
      </c>
      <c r="H1625" s="3" t="s">
        <v>92</v>
      </c>
      <c r="I1625" s="3" t="s">
        <v>93</v>
      </c>
      <c r="J1625" s="3" t="s">
        <v>94</v>
      </c>
      <c r="K1625" s="3" t="s">
        <v>93</v>
      </c>
      <c r="O1625"/>
      <c r="P1625"/>
    </row>
    <row r="1626" spans="1:16" x14ac:dyDescent="0.35">
      <c r="A1626" s="3" t="s">
        <v>3673</v>
      </c>
      <c r="B1626" s="3" t="s">
        <v>3673</v>
      </c>
      <c r="C1626" s="3" t="s">
        <v>3674</v>
      </c>
      <c r="D1626" s="3" t="s">
        <v>14</v>
      </c>
      <c r="E1626" s="3" t="s">
        <v>14</v>
      </c>
      <c r="F1626" s="3" t="s">
        <v>309</v>
      </c>
      <c r="G1626" s="3" t="s">
        <v>308</v>
      </c>
      <c r="H1626" s="3" t="s">
        <v>92</v>
      </c>
      <c r="I1626" s="3" t="s">
        <v>93</v>
      </c>
      <c r="J1626" s="3" t="s">
        <v>94</v>
      </c>
      <c r="K1626" s="3" t="s">
        <v>93</v>
      </c>
      <c r="O1626"/>
      <c r="P1626"/>
    </row>
    <row r="1627" spans="1:16" x14ac:dyDescent="0.35">
      <c r="A1627" s="3" t="s">
        <v>3675</v>
      </c>
      <c r="B1627" s="3" t="s">
        <v>3675</v>
      </c>
      <c r="C1627" s="3" t="s">
        <v>3676</v>
      </c>
      <c r="D1627" s="3" t="s">
        <v>14</v>
      </c>
      <c r="E1627" s="3" t="s">
        <v>14</v>
      </c>
      <c r="F1627" s="3" t="s">
        <v>309</v>
      </c>
      <c r="G1627" s="3" t="s">
        <v>308</v>
      </c>
      <c r="H1627" s="3" t="s">
        <v>92</v>
      </c>
      <c r="I1627" s="3" t="s">
        <v>93</v>
      </c>
      <c r="J1627" s="3" t="s">
        <v>94</v>
      </c>
      <c r="K1627" s="3" t="s">
        <v>93</v>
      </c>
      <c r="O1627"/>
      <c r="P1627"/>
    </row>
    <row r="1628" spans="1:16" x14ac:dyDescent="0.35">
      <c r="A1628" s="3" t="s">
        <v>3677</v>
      </c>
      <c r="B1628" s="3" t="s">
        <v>3677</v>
      </c>
      <c r="C1628" s="3" t="s">
        <v>3678</v>
      </c>
      <c r="D1628" s="3" t="s">
        <v>14</v>
      </c>
      <c r="E1628" s="3" t="s">
        <v>14</v>
      </c>
      <c r="F1628" s="3" t="s">
        <v>309</v>
      </c>
      <c r="G1628" s="3" t="s">
        <v>308</v>
      </c>
      <c r="H1628" s="3" t="s">
        <v>92</v>
      </c>
      <c r="I1628" s="3" t="s">
        <v>93</v>
      </c>
      <c r="J1628" s="3" t="s">
        <v>94</v>
      </c>
      <c r="K1628" s="3" t="s">
        <v>93</v>
      </c>
      <c r="O1628"/>
      <c r="P1628"/>
    </row>
    <row r="1629" spans="1:16" x14ac:dyDescent="0.35">
      <c r="A1629" s="3" t="s">
        <v>3679</v>
      </c>
      <c r="B1629" s="3" t="s">
        <v>3679</v>
      </c>
      <c r="C1629" s="3" t="s">
        <v>3680</v>
      </c>
      <c r="D1629" s="3" t="s">
        <v>14</v>
      </c>
      <c r="E1629" s="3" t="s">
        <v>14</v>
      </c>
      <c r="F1629" s="3" t="s">
        <v>309</v>
      </c>
      <c r="G1629" s="3" t="s">
        <v>308</v>
      </c>
      <c r="H1629" s="3" t="s">
        <v>92</v>
      </c>
      <c r="I1629" s="3" t="s">
        <v>93</v>
      </c>
      <c r="J1629" s="3" t="s">
        <v>94</v>
      </c>
      <c r="K1629" s="3" t="s">
        <v>93</v>
      </c>
      <c r="O1629"/>
      <c r="P1629"/>
    </row>
    <row r="1630" spans="1:16" x14ac:dyDescent="0.35">
      <c r="A1630" s="3" t="s">
        <v>3681</v>
      </c>
      <c r="B1630" s="3" t="s">
        <v>3681</v>
      </c>
      <c r="C1630" s="3" t="s">
        <v>3682</v>
      </c>
      <c r="D1630" s="3" t="s">
        <v>14</v>
      </c>
      <c r="E1630" s="3" t="s">
        <v>14</v>
      </c>
      <c r="F1630" s="3" t="s">
        <v>309</v>
      </c>
      <c r="G1630" s="3" t="s">
        <v>308</v>
      </c>
      <c r="H1630" s="3" t="s">
        <v>92</v>
      </c>
      <c r="I1630" s="3" t="s">
        <v>93</v>
      </c>
      <c r="J1630" s="3" t="s">
        <v>94</v>
      </c>
      <c r="K1630" s="3" t="s">
        <v>93</v>
      </c>
      <c r="O1630"/>
      <c r="P1630"/>
    </row>
    <row r="1631" spans="1:16" x14ac:dyDescent="0.35">
      <c r="A1631" s="3" t="s">
        <v>3683</v>
      </c>
      <c r="B1631" s="3" t="s">
        <v>3683</v>
      </c>
      <c r="C1631" s="3" t="s">
        <v>3684</v>
      </c>
      <c r="D1631" s="3" t="s">
        <v>14</v>
      </c>
      <c r="E1631" s="3" t="s">
        <v>14</v>
      </c>
      <c r="F1631" s="3" t="s">
        <v>309</v>
      </c>
      <c r="G1631" s="3" t="s">
        <v>308</v>
      </c>
      <c r="H1631" s="3" t="s">
        <v>92</v>
      </c>
      <c r="I1631" s="3" t="s">
        <v>93</v>
      </c>
      <c r="J1631" s="3" t="s">
        <v>94</v>
      </c>
      <c r="K1631" s="3" t="s">
        <v>93</v>
      </c>
      <c r="O1631"/>
      <c r="P1631"/>
    </row>
    <row r="1632" spans="1:16" x14ac:dyDescent="0.35">
      <c r="A1632" s="3" t="s">
        <v>3685</v>
      </c>
      <c r="B1632" s="3" t="s">
        <v>3685</v>
      </c>
      <c r="C1632" s="3" t="s">
        <v>3686</v>
      </c>
      <c r="D1632" s="3" t="s">
        <v>14</v>
      </c>
      <c r="E1632" s="3" t="s">
        <v>14</v>
      </c>
      <c r="F1632" s="3" t="s">
        <v>309</v>
      </c>
      <c r="G1632" s="3" t="s">
        <v>308</v>
      </c>
      <c r="H1632" s="3" t="s">
        <v>92</v>
      </c>
      <c r="I1632" s="3" t="s">
        <v>93</v>
      </c>
      <c r="J1632" s="3" t="s">
        <v>94</v>
      </c>
      <c r="K1632" s="3" t="s">
        <v>93</v>
      </c>
      <c r="O1632"/>
      <c r="P1632"/>
    </row>
    <row r="1633" spans="1:16" x14ac:dyDescent="0.35">
      <c r="A1633" s="3" t="s">
        <v>3687</v>
      </c>
      <c r="B1633" s="3" t="s">
        <v>3687</v>
      </c>
      <c r="C1633" s="3" t="s">
        <v>3688</v>
      </c>
      <c r="D1633" s="3" t="s">
        <v>14</v>
      </c>
      <c r="E1633" s="3" t="s">
        <v>14</v>
      </c>
      <c r="F1633" s="3" t="s">
        <v>309</v>
      </c>
      <c r="G1633" s="3" t="s">
        <v>308</v>
      </c>
      <c r="H1633" s="3" t="s">
        <v>92</v>
      </c>
      <c r="I1633" s="3" t="s">
        <v>93</v>
      </c>
      <c r="J1633" s="3" t="s">
        <v>94</v>
      </c>
      <c r="K1633" s="3" t="s">
        <v>93</v>
      </c>
      <c r="O1633"/>
      <c r="P1633"/>
    </row>
    <row r="1634" spans="1:16" x14ac:dyDescent="0.35">
      <c r="A1634" s="3" t="s">
        <v>3689</v>
      </c>
      <c r="B1634" s="3" t="s">
        <v>3689</v>
      </c>
      <c r="C1634" s="3" t="s">
        <v>3690</v>
      </c>
      <c r="D1634" s="3" t="s">
        <v>14</v>
      </c>
      <c r="E1634" s="3" t="s">
        <v>14</v>
      </c>
      <c r="F1634" s="3" t="s">
        <v>309</v>
      </c>
      <c r="G1634" s="3" t="s">
        <v>308</v>
      </c>
      <c r="H1634" s="3" t="s">
        <v>92</v>
      </c>
      <c r="I1634" s="3" t="s">
        <v>93</v>
      </c>
      <c r="J1634" s="3" t="s">
        <v>94</v>
      </c>
      <c r="K1634" s="3" t="s">
        <v>93</v>
      </c>
      <c r="O1634"/>
      <c r="P1634"/>
    </row>
    <row r="1635" spans="1:16" x14ac:dyDescent="0.35">
      <c r="A1635" s="3" t="s">
        <v>3691</v>
      </c>
      <c r="B1635" s="3" t="s">
        <v>3691</v>
      </c>
      <c r="C1635" s="3" t="s">
        <v>3692</v>
      </c>
      <c r="D1635" s="3" t="s">
        <v>14</v>
      </c>
      <c r="E1635" s="3" t="s">
        <v>14</v>
      </c>
      <c r="F1635" s="3" t="s">
        <v>309</v>
      </c>
      <c r="G1635" s="3" t="s">
        <v>308</v>
      </c>
      <c r="H1635" s="3" t="s">
        <v>92</v>
      </c>
      <c r="I1635" s="3" t="s">
        <v>93</v>
      </c>
      <c r="J1635" s="3" t="s">
        <v>94</v>
      </c>
      <c r="K1635" s="3" t="s">
        <v>93</v>
      </c>
      <c r="O1635"/>
      <c r="P1635"/>
    </row>
    <row r="1636" spans="1:16" x14ac:dyDescent="0.35">
      <c r="A1636" s="3" t="s">
        <v>3693</v>
      </c>
      <c r="B1636" s="3" t="s">
        <v>3693</v>
      </c>
      <c r="C1636" s="3" t="s">
        <v>3694</v>
      </c>
      <c r="D1636" s="3" t="s">
        <v>14</v>
      </c>
      <c r="E1636" s="3" t="s">
        <v>14</v>
      </c>
      <c r="F1636" s="3" t="s">
        <v>309</v>
      </c>
      <c r="G1636" s="3" t="s">
        <v>308</v>
      </c>
      <c r="H1636" s="3" t="s">
        <v>92</v>
      </c>
      <c r="I1636" s="3" t="s">
        <v>93</v>
      </c>
      <c r="J1636" s="3" t="s">
        <v>94</v>
      </c>
      <c r="K1636" s="3" t="s">
        <v>93</v>
      </c>
      <c r="O1636"/>
      <c r="P1636"/>
    </row>
    <row r="1637" spans="1:16" x14ac:dyDescent="0.35">
      <c r="A1637" s="3" t="s">
        <v>3695</v>
      </c>
      <c r="B1637" s="3" t="s">
        <v>3695</v>
      </c>
      <c r="C1637" s="3" t="s">
        <v>3696</v>
      </c>
      <c r="D1637" s="3" t="s">
        <v>14</v>
      </c>
      <c r="E1637" s="3" t="s">
        <v>14</v>
      </c>
      <c r="F1637" s="3" t="s">
        <v>309</v>
      </c>
      <c r="G1637" s="3" t="s">
        <v>308</v>
      </c>
      <c r="H1637" s="3" t="s">
        <v>92</v>
      </c>
      <c r="I1637" s="3" t="s">
        <v>93</v>
      </c>
      <c r="J1637" s="3" t="s">
        <v>94</v>
      </c>
      <c r="K1637" s="3" t="s">
        <v>93</v>
      </c>
      <c r="O1637"/>
      <c r="P1637"/>
    </row>
    <row r="1638" spans="1:16" x14ac:dyDescent="0.35">
      <c r="A1638" s="3" t="s">
        <v>3697</v>
      </c>
      <c r="B1638" s="3" t="s">
        <v>3697</v>
      </c>
      <c r="C1638" s="3" t="s">
        <v>3698</v>
      </c>
      <c r="D1638" s="3" t="s">
        <v>14</v>
      </c>
      <c r="E1638" s="3" t="s">
        <v>14</v>
      </c>
      <c r="F1638" s="3" t="s">
        <v>309</v>
      </c>
      <c r="G1638" s="3" t="s">
        <v>308</v>
      </c>
      <c r="H1638" s="3" t="s">
        <v>92</v>
      </c>
      <c r="I1638" s="3" t="s">
        <v>93</v>
      </c>
      <c r="J1638" s="3" t="s">
        <v>94</v>
      </c>
      <c r="K1638" s="3" t="s">
        <v>93</v>
      </c>
      <c r="O1638"/>
      <c r="P1638"/>
    </row>
    <row r="1639" spans="1:16" x14ac:dyDescent="0.35">
      <c r="A1639" s="3" t="s">
        <v>3699</v>
      </c>
      <c r="B1639" s="3" t="s">
        <v>3699</v>
      </c>
      <c r="C1639" s="3" t="s">
        <v>3700</v>
      </c>
      <c r="D1639" s="3" t="s">
        <v>14</v>
      </c>
      <c r="E1639" s="3" t="s">
        <v>14</v>
      </c>
      <c r="F1639" s="3" t="s">
        <v>309</v>
      </c>
      <c r="G1639" s="3" t="s">
        <v>308</v>
      </c>
      <c r="H1639" s="3" t="s">
        <v>92</v>
      </c>
      <c r="I1639" s="3" t="s">
        <v>93</v>
      </c>
      <c r="J1639" s="3" t="s">
        <v>94</v>
      </c>
      <c r="K1639" s="3" t="s">
        <v>93</v>
      </c>
      <c r="O1639"/>
      <c r="P1639"/>
    </row>
    <row r="1640" spans="1:16" x14ac:dyDescent="0.35">
      <c r="A1640" s="3" t="s">
        <v>3701</v>
      </c>
      <c r="B1640" s="3" t="s">
        <v>3701</v>
      </c>
      <c r="C1640" s="3" t="s">
        <v>3702</v>
      </c>
      <c r="D1640" s="3" t="s">
        <v>14</v>
      </c>
      <c r="E1640" s="3" t="s">
        <v>14</v>
      </c>
      <c r="F1640" s="3" t="s">
        <v>309</v>
      </c>
      <c r="G1640" s="3" t="s">
        <v>308</v>
      </c>
      <c r="H1640" s="3" t="s">
        <v>92</v>
      </c>
      <c r="I1640" s="3" t="s">
        <v>93</v>
      </c>
      <c r="J1640" s="3" t="s">
        <v>94</v>
      </c>
      <c r="K1640" s="3" t="s">
        <v>93</v>
      </c>
      <c r="O1640"/>
      <c r="P1640"/>
    </row>
    <row r="1641" spans="1:16" x14ac:dyDescent="0.35">
      <c r="A1641" s="3" t="s">
        <v>3703</v>
      </c>
      <c r="B1641" s="3" t="s">
        <v>3703</v>
      </c>
      <c r="C1641" s="3" t="s">
        <v>3704</v>
      </c>
      <c r="D1641" s="3" t="s">
        <v>14</v>
      </c>
      <c r="E1641" s="3" t="s">
        <v>14</v>
      </c>
      <c r="F1641" s="3" t="s">
        <v>309</v>
      </c>
      <c r="G1641" s="3" t="s">
        <v>308</v>
      </c>
      <c r="H1641" s="3" t="s">
        <v>92</v>
      </c>
      <c r="I1641" s="3" t="s">
        <v>93</v>
      </c>
      <c r="J1641" s="3" t="s">
        <v>94</v>
      </c>
      <c r="K1641" s="3" t="s">
        <v>93</v>
      </c>
      <c r="O1641"/>
      <c r="P1641"/>
    </row>
    <row r="1642" spans="1:16" x14ac:dyDescent="0.35">
      <c r="A1642" s="3" t="s">
        <v>3705</v>
      </c>
      <c r="B1642" s="3" t="s">
        <v>3705</v>
      </c>
      <c r="C1642" s="3" t="s">
        <v>3706</v>
      </c>
      <c r="D1642" s="3" t="s">
        <v>14</v>
      </c>
      <c r="E1642" s="3" t="s">
        <v>14</v>
      </c>
      <c r="F1642" s="3" t="s">
        <v>309</v>
      </c>
      <c r="G1642" s="3" t="s">
        <v>308</v>
      </c>
      <c r="H1642" s="3" t="s">
        <v>92</v>
      </c>
      <c r="I1642" s="3" t="s">
        <v>93</v>
      </c>
      <c r="J1642" s="3" t="s">
        <v>94</v>
      </c>
      <c r="K1642" s="3" t="s">
        <v>93</v>
      </c>
      <c r="O1642"/>
      <c r="P1642"/>
    </row>
    <row r="1643" spans="1:16" x14ac:dyDescent="0.35">
      <c r="A1643" s="3" t="s">
        <v>3707</v>
      </c>
      <c r="B1643" s="3" t="s">
        <v>3708</v>
      </c>
      <c r="C1643" s="3" t="s">
        <v>3698</v>
      </c>
      <c r="D1643" s="3" t="s">
        <v>14</v>
      </c>
      <c r="E1643" s="3" t="s">
        <v>14</v>
      </c>
      <c r="F1643" s="3" t="s">
        <v>309</v>
      </c>
      <c r="G1643" s="3" t="s">
        <v>308</v>
      </c>
      <c r="H1643" s="3" t="s">
        <v>92</v>
      </c>
      <c r="I1643" s="3" t="s">
        <v>93</v>
      </c>
      <c r="J1643" s="3" t="s">
        <v>94</v>
      </c>
      <c r="K1643" s="3" t="s">
        <v>93</v>
      </c>
      <c r="O1643"/>
      <c r="P1643"/>
    </row>
    <row r="1644" spans="1:16" x14ac:dyDescent="0.35">
      <c r="A1644" s="3" t="s">
        <v>3709</v>
      </c>
      <c r="B1644" s="3" t="s">
        <v>3709</v>
      </c>
      <c r="C1644" s="3" t="s">
        <v>3710</v>
      </c>
      <c r="D1644" s="3" t="s">
        <v>14</v>
      </c>
      <c r="E1644" s="3" t="s">
        <v>14</v>
      </c>
      <c r="F1644" s="3" t="s">
        <v>309</v>
      </c>
      <c r="G1644" s="3" t="s">
        <v>308</v>
      </c>
      <c r="H1644" s="3" t="s">
        <v>92</v>
      </c>
      <c r="I1644" s="3" t="s">
        <v>93</v>
      </c>
      <c r="J1644" s="3" t="s">
        <v>94</v>
      </c>
      <c r="K1644" s="3" t="s">
        <v>93</v>
      </c>
      <c r="O1644"/>
      <c r="P1644"/>
    </row>
    <row r="1645" spans="1:16" x14ac:dyDescent="0.35">
      <c r="A1645" s="3" t="s">
        <v>3711</v>
      </c>
      <c r="B1645" s="3" t="s">
        <v>3711</v>
      </c>
      <c r="C1645" s="3" t="s">
        <v>3712</v>
      </c>
      <c r="D1645" s="3" t="s">
        <v>14</v>
      </c>
      <c r="E1645" s="3" t="s">
        <v>14</v>
      </c>
      <c r="F1645" s="3" t="s">
        <v>309</v>
      </c>
      <c r="G1645" s="3" t="s">
        <v>308</v>
      </c>
      <c r="H1645" s="3" t="s">
        <v>92</v>
      </c>
      <c r="I1645" s="3" t="s">
        <v>93</v>
      </c>
      <c r="J1645" s="3" t="s">
        <v>94</v>
      </c>
      <c r="K1645" s="3" t="s">
        <v>93</v>
      </c>
      <c r="O1645"/>
      <c r="P1645"/>
    </row>
    <row r="1646" spans="1:16" x14ac:dyDescent="0.35">
      <c r="A1646" s="3" t="s">
        <v>3713</v>
      </c>
      <c r="B1646" s="3" t="s">
        <v>3713</v>
      </c>
      <c r="C1646" s="3" t="s">
        <v>3714</v>
      </c>
      <c r="D1646" s="3" t="s">
        <v>14</v>
      </c>
      <c r="E1646" s="3" t="s">
        <v>14</v>
      </c>
      <c r="F1646" s="3" t="s">
        <v>309</v>
      </c>
      <c r="G1646" s="3" t="s">
        <v>308</v>
      </c>
      <c r="H1646" s="3" t="s">
        <v>92</v>
      </c>
      <c r="I1646" s="3" t="s">
        <v>93</v>
      </c>
      <c r="J1646" s="3" t="s">
        <v>94</v>
      </c>
      <c r="K1646" s="3" t="s">
        <v>93</v>
      </c>
      <c r="O1646"/>
      <c r="P1646"/>
    </row>
    <row r="1647" spans="1:16" x14ac:dyDescent="0.35">
      <c r="A1647" s="3" t="s">
        <v>3715</v>
      </c>
      <c r="B1647" s="3" t="s">
        <v>3715</v>
      </c>
      <c r="C1647" s="3" t="s">
        <v>3716</v>
      </c>
      <c r="D1647" s="3" t="s">
        <v>14</v>
      </c>
      <c r="E1647" s="3" t="s">
        <v>14</v>
      </c>
      <c r="F1647" s="3" t="s">
        <v>309</v>
      </c>
      <c r="G1647" s="3" t="s">
        <v>308</v>
      </c>
      <c r="H1647" s="3" t="s">
        <v>92</v>
      </c>
      <c r="I1647" s="3" t="s">
        <v>93</v>
      </c>
      <c r="J1647" s="3" t="s">
        <v>94</v>
      </c>
      <c r="K1647" s="3" t="s">
        <v>93</v>
      </c>
      <c r="O1647"/>
      <c r="P1647"/>
    </row>
    <row r="1648" spans="1:16" x14ac:dyDescent="0.35">
      <c r="A1648" s="3" t="s">
        <v>3717</v>
      </c>
      <c r="B1648" s="3" t="s">
        <v>3717</v>
      </c>
      <c r="C1648" s="3" t="s">
        <v>3718</v>
      </c>
      <c r="D1648" s="3" t="s">
        <v>14</v>
      </c>
      <c r="E1648" s="3" t="s">
        <v>14</v>
      </c>
      <c r="F1648" s="3" t="s">
        <v>309</v>
      </c>
      <c r="G1648" s="3" t="s">
        <v>308</v>
      </c>
      <c r="H1648" s="3" t="s">
        <v>92</v>
      </c>
      <c r="I1648" s="3" t="s">
        <v>93</v>
      </c>
      <c r="J1648" s="3" t="s">
        <v>94</v>
      </c>
      <c r="K1648" s="3" t="s">
        <v>93</v>
      </c>
      <c r="O1648"/>
      <c r="P1648"/>
    </row>
    <row r="1649" spans="1:16" x14ac:dyDescent="0.35">
      <c r="A1649" s="3" t="s">
        <v>3719</v>
      </c>
      <c r="B1649" s="3" t="s">
        <v>3719</v>
      </c>
      <c r="C1649" s="3" t="s">
        <v>3720</v>
      </c>
      <c r="D1649" s="3" t="s">
        <v>14</v>
      </c>
      <c r="E1649" s="3" t="s">
        <v>14</v>
      </c>
      <c r="F1649" s="3" t="s">
        <v>309</v>
      </c>
      <c r="G1649" s="3" t="s">
        <v>308</v>
      </c>
      <c r="H1649" s="3" t="s">
        <v>92</v>
      </c>
      <c r="I1649" s="3" t="s">
        <v>93</v>
      </c>
      <c r="J1649" s="3" t="s">
        <v>94</v>
      </c>
      <c r="K1649" s="3" t="s">
        <v>93</v>
      </c>
      <c r="O1649"/>
      <c r="P1649"/>
    </row>
    <row r="1650" spans="1:16" x14ac:dyDescent="0.35">
      <c r="A1650" s="3" t="s">
        <v>3721</v>
      </c>
      <c r="B1650" s="3" t="s">
        <v>3721</v>
      </c>
      <c r="C1650" s="3" t="s">
        <v>3722</v>
      </c>
      <c r="D1650" s="3" t="s">
        <v>14</v>
      </c>
      <c r="E1650" s="3" t="s">
        <v>14</v>
      </c>
      <c r="F1650" s="3" t="s">
        <v>309</v>
      </c>
      <c r="G1650" s="3" t="s">
        <v>308</v>
      </c>
      <c r="H1650" s="3" t="s">
        <v>92</v>
      </c>
      <c r="I1650" s="3" t="s">
        <v>93</v>
      </c>
      <c r="J1650" s="3" t="s">
        <v>94</v>
      </c>
      <c r="K1650" s="3" t="s">
        <v>93</v>
      </c>
      <c r="O1650"/>
      <c r="P1650"/>
    </row>
    <row r="1651" spans="1:16" x14ac:dyDescent="0.35">
      <c r="A1651" s="3" t="s">
        <v>3723</v>
      </c>
      <c r="B1651" s="3" t="s">
        <v>3723</v>
      </c>
      <c r="C1651" s="3" t="s">
        <v>3724</v>
      </c>
      <c r="D1651" s="3" t="s">
        <v>14</v>
      </c>
      <c r="E1651" s="3" t="s">
        <v>14</v>
      </c>
      <c r="F1651" s="3" t="s">
        <v>309</v>
      </c>
      <c r="G1651" s="3" t="s">
        <v>308</v>
      </c>
      <c r="H1651" s="3" t="s">
        <v>92</v>
      </c>
      <c r="I1651" s="3" t="s">
        <v>93</v>
      </c>
      <c r="J1651" s="3" t="s">
        <v>94</v>
      </c>
      <c r="K1651" s="3" t="s">
        <v>93</v>
      </c>
      <c r="O1651"/>
      <c r="P1651"/>
    </row>
    <row r="1652" spans="1:16" x14ac:dyDescent="0.35">
      <c r="A1652" s="3" t="s">
        <v>3725</v>
      </c>
      <c r="B1652" s="3" t="s">
        <v>3725</v>
      </c>
      <c r="C1652" s="3" t="s">
        <v>3726</v>
      </c>
      <c r="D1652" s="3" t="s">
        <v>14</v>
      </c>
      <c r="E1652" s="3" t="s">
        <v>14</v>
      </c>
      <c r="F1652" s="3" t="s">
        <v>309</v>
      </c>
      <c r="G1652" s="3" t="s">
        <v>308</v>
      </c>
      <c r="H1652" s="3" t="s">
        <v>92</v>
      </c>
      <c r="I1652" s="3" t="s">
        <v>93</v>
      </c>
      <c r="J1652" s="3" t="s">
        <v>94</v>
      </c>
      <c r="K1652" s="3" t="s">
        <v>93</v>
      </c>
      <c r="O1652"/>
      <c r="P1652"/>
    </row>
    <row r="1653" spans="1:16" x14ac:dyDescent="0.35">
      <c r="A1653" s="3" t="s">
        <v>3727</v>
      </c>
      <c r="B1653" s="3" t="s">
        <v>3727</v>
      </c>
      <c r="C1653" s="3" t="s">
        <v>3728</v>
      </c>
      <c r="D1653" s="3" t="s">
        <v>14</v>
      </c>
      <c r="E1653" s="3" t="s">
        <v>14</v>
      </c>
      <c r="F1653" s="3" t="s">
        <v>309</v>
      </c>
      <c r="G1653" s="3" t="s">
        <v>308</v>
      </c>
      <c r="H1653" s="3" t="s">
        <v>92</v>
      </c>
      <c r="I1653" s="3" t="s">
        <v>93</v>
      </c>
      <c r="J1653" s="3" t="s">
        <v>94</v>
      </c>
      <c r="K1653" s="3" t="s">
        <v>93</v>
      </c>
      <c r="O1653"/>
      <c r="P1653"/>
    </row>
    <row r="1654" spans="1:16" x14ac:dyDescent="0.35">
      <c r="A1654" s="3" t="s">
        <v>3729</v>
      </c>
      <c r="B1654" s="3" t="s">
        <v>3729</v>
      </c>
      <c r="C1654" s="3" t="s">
        <v>3730</v>
      </c>
      <c r="D1654" s="3" t="s">
        <v>14</v>
      </c>
      <c r="E1654" s="3" t="s">
        <v>14</v>
      </c>
      <c r="F1654" s="3" t="s">
        <v>309</v>
      </c>
      <c r="G1654" s="3" t="s">
        <v>308</v>
      </c>
      <c r="H1654" s="3" t="s">
        <v>92</v>
      </c>
      <c r="I1654" s="3" t="s">
        <v>93</v>
      </c>
      <c r="J1654" s="3" t="s">
        <v>94</v>
      </c>
      <c r="K1654" s="3" t="s">
        <v>93</v>
      </c>
      <c r="O1654"/>
      <c r="P1654"/>
    </row>
    <row r="1655" spans="1:16" x14ac:dyDescent="0.35">
      <c r="A1655" s="3" t="s">
        <v>3731</v>
      </c>
      <c r="B1655" s="3" t="s">
        <v>3731</v>
      </c>
      <c r="C1655" s="3" t="s">
        <v>3732</v>
      </c>
      <c r="D1655" s="3" t="s">
        <v>14</v>
      </c>
      <c r="E1655" s="3" t="s">
        <v>14</v>
      </c>
      <c r="F1655" s="3" t="s">
        <v>309</v>
      </c>
      <c r="G1655" s="3" t="s">
        <v>308</v>
      </c>
      <c r="H1655" s="3" t="s">
        <v>92</v>
      </c>
      <c r="I1655" s="3" t="s">
        <v>93</v>
      </c>
      <c r="J1655" s="3" t="s">
        <v>94</v>
      </c>
      <c r="K1655" s="3" t="s">
        <v>93</v>
      </c>
      <c r="O1655"/>
      <c r="P1655"/>
    </row>
    <row r="1656" spans="1:16" x14ac:dyDescent="0.35">
      <c r="A1656" s="3" t="s">
        <v>3733</v>
      </c>
      <c r="B1656" s="3" t="s">
        <v>3733</v>
      </c>
      <c r="C1656" s="3" t="s">
        <v>3734</v>
      </c>
      <c r="D1656" s="3" t="s">
        <v>14</v>
      </c>
      <c r="E1656" s="3" t="s">
        <v>14</v>
      </c>
      <c r="F1656" s="3" t="s">
        <v>309</v>
      </c>
      <c r="G1656" s="3" t="s">
        <v>308</v>
      </c>
      <c r="H1656" s="3" t="s">
        <v>92</v>
      </c>
      <c r="I1656" s="3" t="s">
        <v>93</v>
      </c>
      <c r="J1656" s="3" t="s">
        <v>94</v>
      </c>
      <c r="K1656" s="3" t="s">
        <v>93</v>
      </c>
      <c r="O1656"/>
      <c r="P1656"/>
    </row>
    <row r="1657" spans="1:16" x14ac:dyDescent="0.35">
      <c r="A1657" s="3" t="s">
        <v>3735</v>
      </c>
      <c r="B1657" s="3" t="s">
        <v>3735</v>
      </c>
      <c r="C1657" s="3" t="s">
        <v>3736</v>
      </c>
      <c r="D1657" s="3" t="s">
        <v>14</v>
      </c>
      <c r="E1657" s="3" t="s">
        <v>14</v>
      </c>
      <c r="F1657" s="3" t="s">
        <v>309</v>
      </c>
      <c r="G1657" s="3" t="s">
        <v>308</v>
      </c>
      <c r="H1657" s="3" t="s">
        <v>92</v>
      </c>
      <c r="I1657" s="3" t="s">
        <v>93</v>
      </c>
      <c r="J1657" s="3" t="s">
        <v>94</v>
      </c>
      <c r="K1657" s="3" t="s">
        <v>93</v>
      </c>
      <c r="O1657"/>
      <c r="P1657"/>
    </row>
    <row r="1658" spans="1:16" x14ac:dyDescent="0.35">
      <c r="A1658" s="3" t="s">
        <v>3737</v>
      </c>
      <c r="B1658" s="3" t="s">
        <v>3737</v>
      </c>
      <c r="C1658" s="3" t="s">
        <v>3738</v>
      </c>
      <c r="D1658" s="3" t="s">
        <v>14</v>
      </c>
      <c r="E1658" s="3" t="s">
        <v>14</v>
      </c>
      <c r="F1658" s="3" t="s">
        <v>309</v>
      </c>
      <c r="G1658" s="3" t="s">
        <v>308</v>
      </c>
      <c r="H1658" s="3" t="s">
        <v>92</v>
      </c>
      <c r="I1658" s="3" t="s">
        <v>93</v>
      </c>
      <c r="J1658" s="3" t="s">
        <v>94</v>
      </c>
      <c r="K1658" s="3" t="s">
        <v>93</v>
      </c>
      <c r="O1658"/>
      <c r="P1658"/>
    </row>
    <row r="1659" spans="1:16" x14ac:dyDescent="0.35">
      <c r="A1659" s="3" t="s">
        <v>3739</v>
      </c>
      <c r="B1659" s="3" t="s">
        <v>3739</v>
      </c>
      <c r="C1659" s="3" t="s">
        <v>3740</v>
      </c>
      <c r="D1659" s="3" t="s">
        <v>14</v>
      </c>
      <c r="E1659" s="3" t="s">
        <v>14</v>
      </c>
      <c r="F1659" s="3" t="s">
        <v>309</v>
      </c>
      <c r="G1659" s="3" t="s">
        <v>308</v>
      </c>
      <c r="H1659" s="3" t="s">
        <v>92</v>
      </c>
      <c r="I1659" s="3" t="s">
        <v>93</v>
      </c>
      <c r="J1659" s="3" t="s">
        <v>94</v>
      </c>
      <c r="K1659" s="3" t="s">
        <v>93</v>
      </c>
      <c r="O1659"/>
      <c r="P1659"/>
    </row>
    <row r="1660" spans="1:16" x14ac:dyDescent="0.35">
      <c r="A1660" s="3" t="s">
        <v>3741</v>
      </c>
      <c r="B1660" s="3" t="s">
        <v>3741</v>
      </c>
      <c r="C1660" s="3" t="s">
        <v>3742</v>
      </c>
      <c r="D1660" s="3" t="s">
        <v>14</v>
      </c>
      <c r="E1660" s="3" t="s">
        <v>14</v>
      </c>
      <c r="F1660" s="3" t="s">
        <v>309</v>
      </c>
      <c r="G1660" s="3" t="s">
        <v>308</v>
      </c>
      <c r="H1660" s="3" t="s">
        <v>92</v>
      </c>
      <c r="I1660" s="3" t="s">
        <v>93</v>
      </c>
      <c r="J1660" s="3" t="s">
        <v>94</v>
      </c>
      <c r="K1660" s="3" t="s">
        <v>93</v>
      </c>
      <c r="O1660"/>
      <c r="P1660"/>
    </row>
    <row r="1661" spans="1:16" x14ac:dyDescent="0.35">
      <c r="A1661" s="3" t="s">
        <v>3743</v>
      </c>
      <c r="B1661" s="3" t="s">
        <v>3743</v>
      </c>
      <c r="C1661" s="3" t="s">
        <v>3744</v>
      </c>
      <c r="D1661" s="3" t="s">
        <v>14</v>
      </c>
      <c r="E1661" s="3" t="s">
        <v>14</v>
      </c>
      <c r="F1661" s="3" t="s">
        <v>309</v>
      </c>
      <c r="G1661" s="3" t="s">
        <v>308</v>
      </c>
      <c r="H1661" s="3" t="s">
        <v>92</v>
      </c>
      <c r="I1661" s="3" t="s">
        <v>93</v>
      </c>
      <c r="J1661" s="3" t="s">
        <v>94</v>
      </c>
      <c r="K1661" s="3" t="s">
        <v>93</v>
      </c>
      <c r="O1661"/>
      <c r="P1661"/>
    </row>
    <row r="1662" spans="1:16" x14ac:dyDescent="0.35">
      <c r="A1662" s="3" t="s">
        <v>3745</v>
      </c>
      <c r="B1662" s="3" t="s">
        <v>3745</v>
      </c>
      <c r="C1662" s="3" t="s">
        <v>3746</v>
      </c>
      <c r="D1662" s="3" t="s">
        <v>14</v>
      </c>
      <c r="E1662" s="3" t="s">
        <v>14</v>
      </c>
      <c r="F1662" s="3" t="s">
        <v>309</v>
      </c>
      <c r="G1662" s="3" t="s">
        <v>308</v>
      </c>
      <c r="H1662" s="3" t="s">
        <v>92</v>
      </c>
      <c r="I1662" s="3" t="s">
        <v>93</v>
      </c>
      <c r="J1662" s="3" t="s">
        <v>94</v>
      </c>
      <c r="K1662" s="3" t="s">
        <v>93</v>
      </c>
      <c r="O1662"/>
      <c r="P1662"/>
    </row>
    <row r="1663" spans="1:16" x14ac:dyDescent="0.35">
      <c r="A1663" s="3" t="s">
        <v>3747</v>
      </c>
      <c r="B1663" s="3" t="s">
        <v>3748</v>
      </c>
      <c r="C1663" s="3" t="s">
        <v>3749</v>
      </c>
      <c r="D1663" s="3" t="s">
        <v>14</v>
      </c>
      <c r="E1663" s="3" t="s">
        <v>14</v>
      </c>
      <c r="F1663" s="3" t="s">
        <v>309</v>
      </c>
      <c r="G1663" s="3" t="s">
        <v>308</v>
      </c>
      <c r="H1663" s="3" t="s">
        <v>92</v>
      </c>
      <c r="I1663" s="3" t="s">
        <v>93</v>
      </c>
      <c r="J1663" s="3" t="s">
        <v>94</v>
      </c>
      <c r="K1663" s="3" t="s">
        <v>93</v>
      </c>
      <c r="O1663"/>
      <c r="P1663"/>
    </row>
    <row r="1664" spans="1:16" x14ac:dyDescent="0.35">
      <c r="A1664" s="3" t="s">
        <v>3750</v>
      </c>
      <c r="B1664" s="3" t="s">
        <v>3750</v>
      </c>
      <c r="C1664" s="3" t="s">
        <v>3751</v>
      </c>
      <c r="D1664" s="3" t="s">
        <v>14</v>
      </c>
      <c r="E1664" s="3" t="s">
        <v>14</v>
      </c>
      <c r="F1664" s="3" t="s">
        <v>309</v>
      </c>
      <c r="G1664" s="3" t="s">
        <v>308</v>
      </c>
      <c r="H1664" s="3" t="s">
        <v>92</v>
      </c>
      <c r="I1664" s="3" t="s">
        <v>93</v>
      </c>
      <c r="J1664" s="3" t="s">
        <v>94</v>
      </c>
      <c r="K1664" s="3" t="s">
        <v>93</v>
      </c>
      <c r="O1664"/>
      <c r="P1664"/>
    </row>
    <row r="1665" spans="1:16" x14ac:dyDescent="0.35">
      <c r="A1665" s="3" t="s">
        <v>3752</v>
      </c>
      <c r="B1665" s="3" t="s">
        <v>3752</v>
      </c>
      <c r="C1665" s="3" t="s">
        <v>3753</v>
      </c>
      <c r="D1665" s="3" t="s">
        <v>14</v>
      </c>
      <c r="E1665" s="3" t="s">
        <v>14</v>
      </c>
      <c r="F1665" s="3" t="s">
        <v>309</v>
      </c>
      <c r="G1665" s="3" t="s">
        <v>308</v>
      </c>
      <c r="H1665" s="3" t="s">
        <v>92</v>
      </c>
      <c r="I1665" s="3" t="s">
        <v>93</v>
      </c>
      <c r="J1665" s="3" t="s">
        <v>94</v>
      </c>
      <c r="K1665" s="3" t="s">
        <v>93</v>
      </c>
      <c r="O1665"/>
      <c r="P1665"/>
    </row>
    <row r="1666" spans="1:16" x14ac:dyDescent="0.35">
      <c r="A1666" s="3" t="s">
        <v>3754</v>
      </c>
      <c r="B1666" s="3" t="s">
        <v>3709</v>
      </c>
      <c r="C1666" s="3" t="s">
        <v>3710</v>
      </c>
      <c r="D1666" s="3" t="s">
        <v>14</v>
      </c>
      <c r="E1666" s="3" t="s">
        <v>14</v>
      </c>
      <c r="F1666" s="3" t="s">
        <v>309</v>
      </c>
      <c r="G1666" s="3" t="s">
        <v>308</v>
      </c>
      <c r="H1666" s="3" t="s">
        <v>92</v>
      </c>
      <c r="I1666" s="3" t="s">
        <v>93</v>
      </c>
      <c r="J1666" s="3" t="s">
        <v>94</v>
      </c>
      <c r="K1666" s="3" t="s">
        <v>93</v>
      </c>
      <c r="O1666"/>
      <c r="P1666"/>
    </row>
    <row r="1667" spans="1:16" x14ac:dyDescent="0.35">
      <c r="A1667" s="3" t="s">
        <v>3755</v>
      </c>
      <c r="B1667" s="3" t="s">
        <v>3755</v>
      </c>
      <c r="C1667" s="3" t="s">
        <v>3756</v>
      </c>
      <c r="D1667" s="3" t="s">
        <v>14</v>
      </c>
      <c r="E1667" s="3" t="s">
        <v>14</v>
      </c>
      <c r="F1667" s="3" t="s">
        <v>309</v>
      </c>
      <c r="G1667" s="3" t="s">
        <v>308</v>
      </c>
      <c r="H1667" s="3" t="s">
        <v>92</v>
      </c>
      <c r="I1667" s="3" t="s">
        <v>93</v>
      </c>
      <c r="J1667" s="3" t="s">
        <v>94</v>
      </c>
      <c r="K1667" s="3" t="s">
        <v>93</v>
      </c>
      <c r="O1667"/>
      <c r="P1667"/>
    </row>
    <row r="1668" spans="1:16" x14ac:dyDescent="0.35">
      <c r="A1668" s="3" t="s">
        <v>3757</v>
      </c>
      <c r="B1668" s="3" t="s">
        <v>3708</v>
      </c>
      <c r="C1668" s="3" t="s">
        <v>3698</v>
      </c>
      <c r="D1668" s="3" t="s">
        <v>14</v>
      </c>
      <c r="E1668" s="3" t="s">
        <v>14</v>
      </c>
      <c r="F1668" s="3" t="s">
        <v>309</v>
      </c>
      <c r="G1668" s="3" t="s">
        <v>308</v>
      </c>
      <c r="H1668" s="3" t="s">
        <v>92</v>
      </c>
      <c r="I1668" s="3" t="s">
        <v>93</v>
      </c>
      <c r="J1668" s="3" t="s">
        <v>94</v>
      </c>
      <c r="K1668" s="3" t="s">
        <v>93</v>
      </c>
      <c r="O1668"/>
      <c r="P1668"/>
    </row>
    <row r="1669" spans="1:16" x14ac:dyDescent="0.35">
      <c r="A1669" s="3" t="s">
        <v>3758</v>
      </c>
      <c r="B1669" s="3" t="s">
        <v>3758</v>
      </c>
      <c r="C1669" s="3" t="s">
        <v>3759</v>
      </c>
      <c r="D1669" s="3" t="s">
        <v>14</v>
      </c>
      <c r="E1669" s="3" t="s">
        <v>14</v>
      </c>
      <c r="F1669" s="3" t="s">
        <v>309</v>
      </c>
      <c r="G1669" s="3" t="s">
        <v>308</v>
      </c>
      <c r="H1669" s="3" t="s">
        <v>92</v>
      </c>
      <c r="I1669" s="3" t="s">
        <v>93</v>
      </c>
      <c r="J1669" s="3" t="s">
        <v>94</v>
      </c>
      <c r="K1669" s="3" t="s">
        <v>93</v>
      </c>
      <c r="O1669"/>
      <c r="P1669"/>
    </row>
    <row r="1670" spans="1:16" x14ac:dyDescent="0.35">
      <c r="A1670" s="3" t="s">
        <v>3760</v>
      </c>
      <c r="B1670" s="3" t="s">
        <v>3760</v>
      </c>
      <c r="C1670" s="3" t="s">
        <v>3761</v>
      </c>
      <c r="D1670" s="3" t="s">
        <v>14</v>
      </c>
      <c r="E1670" s="3" t="s">
        <v>14</v>
      </c>
      <c r="F1670" s="3" t="s">
        <v>309</v>
      </c>
      <c r="G1670" s="3" t="s">
        <v>308</v>
      </c>
      <c r="H1670" s="3" t="s">
        <v>92</v>
      </c>
      <c r="I1670" s="3" t="s">
        <v>93</v>
      </c>
      <c r="J1670" s="3" t="s">
        <v>94</v>
      </c>
      <c r="K1670" s="3" t="s">
        <v>93</v>
      </c>
      <c r="O1670"/>
      <c r="P1670"/>
    </row>
    <row r="1671" spans="1:16" x14ac:dyDescent="0.35">
      <c r="A1671" s="3" t="s">
        <v>3762</v>
      </c>
      <c r="B1671" s="3" t="s">
        <v>3762</v>
      </c>
      <c r="C1671" s="3" t="s">
        <v>3763</v>
      </c>
      <c r="D1671" s="3" t="s">
        <v>14</v>
      </c>
      <c r="E1671" s="3" t="s">
        <v>14</v>
      </c>
      <c r="F1671" s="3" t="s">
        <v>309</v>
      </c>
      <c r="G1671" s="3" t="s">
        <v>308</v>
      </c>
      <c r="H1671" s="3" t="s">
        <v>92</v>
      </c>
      <c r="I1671" s="3" t="s">
        <v>93</v>
      </c>
      <c r="J1671" s="3" t="s">
        <v>94</v>
      </c>
      <c r="K1671" s="3" t="s">
        <v>93</v>
      </c>
      <c r="O1671"/>
      <c r="P1671"/>
    </row>
    <row r="1672" spans="1:16" x14ac:dyDescent="0.35">
      <c r="A1672" s="3" t="s">
        <v>3764</v>
      </c>
      <c r="B1672" s="3" t="s">
        <v>3764</v>
      </c>
      <c r="C1672" s="3" t="s">
        <v>3765</v>
      </c>
      <c r="D1672" s="3" t="s">
        <v>14</v>
      </c>
      <c r="E1672" s="3" t="s">
        <v>14</v>
      </c>
      <c r="F1672" s="3" t="s">
        <v>309</v>
      </c>
      <c r="G1672" s="3" t="s">
        <v>308</v>
      </c>
      <c r="H1672" s="3" t="s">
        <v>92</v>
      </c>
      <c r="I1672" s="3" t="s">
        <v>93</v>
      </c>
      <c r="J1672" s="3" t="s">
        <v>94</v>
      </c>
      <c r="K1672" s="3" t="s">
        <v>93</v>
      </c>
      <c r="O1672"/>
      <c r="P1672"/>
    </row>
    <row r="1673" spans="1:16" x14ac:dyDescent="0.35">
      <c r="A1673" s="3" t="s">
        <v>3766</v>
      </c>
      <c r="B1673" s="3" t="s">
        <v>3766</v>
      </c>
      <c r="C1673" s="3" t="s">
        <v>3767</v>
      </c>
      <c r="D1673" s="3" t="s">
        <v>14</v>
      </c>
      <c r="E1673" s="3" t="s">
        <v>14</v>
      </c>
      <c r="F1673" s="3" t="s">
        <v>309</v>
      </c>
      <c r="G1673" s="3" t="s">
        <v>308</v>
      </c>
      <c r="H1673" s="3" t="s">
        <v>92</v>
      </c>
      <c r="I1673" s="3" t="s">
        <v>93</v>
      </c>
      <c r="J1673" s="3" t="s">
        <v>94</v>
      </c>
      <c r="K1673" s="3" t="s">
        <v>93</v>
      </c>
      <c r="O1673"/>
      <c r="P1673"/>
    </row>
    <row r="1674" spans="1:16" x14ac:dyDescent="0.35">
      <c r="A1674" s="3" t="s">
        <v>3768</v>
      </c>
      <c r="B1674" s="3" t="s">
        <v>3768</v>
      </c>
      <c r="C1674" s="3" t="s">
        <v>3769</v>
      </c>
      <c r="D1674" s="3" t="s">
        <v>14</v>
      </c>
      <c r="E1674" s="3" t="s">
        <v>14</v>
      </c>
      <c r="F1674" s="3" t="s">
        <v>309</v>
      </c>
      <c r="G1674" s="3" t="s">
        <v>308</v>
      </c>
      <c r="H1674" s="3" t="s">
        <v>92</v>
      </c>
      <c r="I1674" s="3" t="s">
        <v>93</v>
      </c>
      <c r="J1674" s="3" t="s">
        <v>94</v>
      </c>
      <c r="K1674" s="3" t="s">
        <v>93</v>
      </c>
      <c r="O1674"/>
      <c r="P1674"/>
    </row>
    <row r="1675" spans="1:16" x14ac:dyDescent="0.35">
      <c r="A1675" s="3" t="s">
        <v>3770</v>
      </c>
      <c r="B1675" s="3" t="s">
        <v>3770</v>
      </c>
      <c r="C1675" s="3" t="s">
        <v>3771</v>
      </c>
      <c r="D1675" s="3" t="s">
        <v>14</v>
      </c>
      <c r="E1675" s="3" t="s">
        <v>14</v>
      </c>
      <c r="F1675" s="3" t="s">
        <v>309</v>
      </c>
      <c r="G1675" s="3" t="s">
        <v>308</v>
      </c>
      <c r="H1675" s="3" t="s">
        <v>92</v>
      </c>
      <c r="I1675" s="3" t="s">
        <v>93</v>
      </c>
      <c r="J1675" s="3" t="s">
        <v>94</v>
      </c>
      <c r="K1675" s="3" t="s">
        <v>93</v>
      </c>
      <c r="O1675"/>
      <c r="P1675"/>
    </row>
    <row r="1676" spans="1:16" x14ac:dyDescent="0.35">
      <c r="A1676" s="3" t="s">
        <v>3772</v>
      </c>
      <c r="B1676" s="3" t="s">
        <v>3772</v>
      </c>
      <c r="C1676" s="3" t="s">
        <v>3773</v>
      </c>
      <c r="D1676" s="3" t="s">
        <v>14</v>
      </c>
      <c r="E1676" s="3" t="s">
        <v>14</v>
      </c>
      <c r="F1676" s="3" t="s">
        <v>309</v>
      </c>
      <c r="G1676" s="3" t="s">
        <v>308</v>
      </c>
      <c r="H1676" s="3" t="s">
        <v>92</v>
      </c>
      <c r="I1676" s="3" t="s">
        <v>93</v>
      </c>
      <c r="J1676" s="3" t="s">
        <v>94</v>
      </c>
      <c r="K1676" s="3" t="s">
        <v>93</v>
      </c>
      <c r="O1676"/>
      <c r="P1676"/>
    </row>
    <row r="1677" spans="1:16" x14ac:dyDescent="0.35">
      <c r="A1677" s="3" t="s">
        <v>3774</v>
      </c>
      <c r="B1677" s="3" t="s">
        <v>3774</v>
      </c>
      <c r="C1677" s="3" t="s">
        <v>3775</v>
      </c>
      <c r="D1677" s="3" t="s">
        <v>14</v>
      </c>
      <c r="E1677" s="3" t="s">
        <v>14</v>
      </c>
      <c r="F1677" s="3" t="s">
        <v>309</v>
      </c>
      <c r="G1677" s="3" t="s">
        <v>308</v>
      </c>
      <c r="H1677" s="3" t="s">
        <v>92</v>
      </c>
      <c r="I1677" s="3" t="s">
        <v>93</v>
      </c>
      <c r="J1677" s="3" t="s">
        <v>94</v>
      </c>
      <c r="K1677" s="3" t="s">
        <v>93</v>
      </c>
      <c r="O1677"/>
      <c r="P1677"/>
    </row>
    <row r="1678" spans="1:16" x14ac:dyDescent="0.35">
      <c r="A1678" s="3" t="s">
        <v>3776</v>
      </c>
      <c r="B1678" s="3" t="s">
        <v>3776</v>
      </c>
      <c r="C1678" s="3" t="s">
        <v>3777</v>
      </c>
      <c r="D1678" s="3" t="s">
        <v>14</v>
      </c>
      <c r="E1678" s="3" t="s">
        <v>14</v>
      </c>
      <c r="F1678" s="3" t="s">
        <v>309</v>
      </c>
      <c r="G1678" s="3" t="s">
        <v>308</v>
      </c>
      <c r="H1678" s="3" t="s">
        <v>92</v>
      </c>
      <c r="I1678" s="3" t="s">
        <v>93</v>
      </c>
      <c r="J1678" s="3" t="s">
        <v>94</v>
      </c>
      <c r="K1678" s="3" t="s">
        <v>93</v>
      </c>
      <c r="O1678"/>
      <c r="P1678"/>
    </row>
    <row r="1679" spans="1:16" x14ac:dyDescent="0.35">
      <c r="A1679" s="3" t="s">
        <v>3778</v>
      </c>
      <c r="B1679" s="3" t="s">
        <v>3778</v>
      </c>
      <c r="C1679" s="3" t="s">
        <v>3779</v>
      </c>
      <c r="D1679" s="3" t="s">
        <v>14</v>
      </c>
      <c r="E1679" s="3" t="s">
        <v>14</v>
      </c>
      <c r="F1679" s="3" t="s">
        <v>309</v>
      </c>
      <c r="G1679" s="3" t="s">
        <v>308</v>
      </c>
      <c r="H1679" s="3" t="s">
        <v>92</v>
      </c>
      <c r="I1679" s="3" t="s">
        <v>93</v>
      </c>
      <c r="J1679" s="3" t="s">
        <v>94</v>
      </c>
      <c r="K1679" s="3" t="s">
        <v>93</v>
      </c>
      <c r="O1679"/>
      <c r="P1679"/>
    </row>
    <row r="1680" spans="1:16" x14ac:dyDescent="0.35">
      <c r="A1680" s="3" t="s">
        <v>3780</v>
      </c>
      <c r="B1680" s="3" t="s">
        <v>3780</v>
      </c>
      <c r="C1680" s="3" t="s">
        <v>3781</v>
      </c>
      <c r="D1680" s="3" t="s">
        <v>14</v>
      </c>
      <c r="E1680" s="3" t="s">
        <v>14</v>
      </c>
      <c r="F1680" s="3" t="s">
        <v>309</v>
      </c>
      <c r="G1680" s="3" t="s">
        <v>308</v>
      </c>
      <c r="H1680" s="3" t="s">
        <v>92</v>
      </c>
      <c r="I1680" s="3" t="s">
        <v>93</v>
      </c>
      <c r="J1680" s="3" t="s">
        <v>94</v>
      </c>
      <c r="K1680" s="3" t="s">
        <v>93</v>
      </c>
      <c r="O1680"/>
      <c r="P1680"/>
    </row>
    <row r="1681" spans="1:16" x14ac:dyDescent="0.35">
      <c r="A1681" s="3" t="s">
        <v>3782</v>
      </c>
      <c r="B1681" s="3" t="s">
        <v>3782</v>
      </c>
      <c r="C1681" s="3" t="s">
        <v>3783</v>
      </c>
      <c r="D1681" s="3" t="s">
        <v>14</v>
      </c>
      <c r="E1681" s="3" t="s">
        <v>14</v>
      </c>
      <c r="F1681" s="3" t="s">
        <v>309</v>
      </c>
      <c r="G1681" s="3" t="s">
        <v>308</v>
      </c>
      <c r="H1681" s="3" t="s">
        <v>92</v>
      </c>
      <c r="I1681" s="3" t="s">
        <v>93</v>
      </c>
      <c r="J1681" s="3" t="s">
        <v>94</v>
      </c>
      <c r="K1681" s="3" t="s">
        <v>93</v>
      </c>
      <c r="O1681"/>
      <c r="P1681"/>
    </row>
    <row r="1682" spans="1:16" x14ac:dyDescent="0.35">
      <c r="A1682" s="3" t="s">
        <v>3748</v>
      </c>
      <c r="B1682" s="3" t="s">
        <v>3748</v>
      </c>
      <c r="C1682" s="3" t="s">
        <v>3749</v>
      </c>
      <c r="D1682" s="3" t="s">
        <v>14</v>
      </c>
      <c r="E1682" s="3" t="s">
        <v>14</v>
      </c>
      <c r="F1682" s="3" t="s">
        <v>309</v>
      </c>
      <c r="G1682" s="3" t="s">
        <v>308</v>
      </c>
      <c r="H1682" s="3" t="s">
        <v>92</v>
      </c>
      <c r="I1682" s="3" t="s">
        <v>93</v>
      </c>
      <c r="J1682" s="3" t="s">
        <v>94</v>
      </c>
      <c r="K1682" s="3" t="s">
        <v>93</v>
      </c>
      <c r="O1682"/>
      <c r="P1682"/>
    </row>
    <row r="1683" spans="1:16" x14ac:dyDescent="0.35">
      <c r="A1683" s="3" t="s">
        <v>3784</v>
      </c>
      <c r="B1683" s="3" t="s">
        <v>3784</v>
      </c>
      <c r="C1683" s="3" t="s">
        <v>3785</v>
      </c>
      <c r="D1683" s="3" t="s">
        <v>14</v>
      </c>
      <c r="E1683" s="3" t="s">
        <v>14</v>
      </c>
      <c r="F1683" s="3" t="s">
        <v>309</v>
      </c>
      <c r="G1683" s="3" t="s">
        <v>308</v>
      </c>
      <c r="H1683" s="3" t="s">
        <v>92</v>
      </c>
      <c r="I1683" s="3" t="s">
        <v>93</v>
      </c>
      <c r="J1683" s="3" t="s">
        <v>94</v>
      </c>
      <c r="K1683" s="3" t="s">
        <v>93</v>
      </c>
      <c r="O1683"/>
      <c r="P1683"/>
    </row>
    <row r="1684" spans="1:16" x14ac:dyDescent="0.35">
      <c r="A1684" s="3" t="s">
        <v>3786</v>
      </c>
      <c r="B1684" s="3" t="s">
        <v>2443</v>
      </c>
      <c r="C1684" s="3" t="s">
        <v>2444</v>
      </c>
      <c r="D1684" s="3" t="s">
        <v>14</v>
      </c>
      <c r="E1684" s="3" t="s">
        <v>14</v>
      </c>
      <c r="F1684" s="3" t="s">
        <v>309</v>
      </c>
      <c r="G1684" s="3" t="s">
        <v>308</v>
      </c>
      <c r="H1684" s="3" t="s">
        <v>92</v>
      </c>
      <c r="I1684" s="3" t="s">
        <v>93</v>
      </c>
      <c r="J1684" s="3" t="s">
        <v>94</v>
      </c>
      <c r="K1684" s="3" t="s">
        <v>93</v>
      </c>
      <c r="O1684"/>
      <c r="P1684"/>
    </row>
    <row r="1685" spans="1:16" x14ac:dyDescent="0.35">
      <c r="A1685" s="3" t="s">
        <v>3787</v>
      </c>
      <c r="B1685" s="3" t="s">
        <v>3787</v>
      </c>
      <c r="C1685" s="3" t="s">
        <v>3788</v>
      </c>
      <c r="D1685" s="3" t="s">
        <v>14</v>
      </c>
      <c r="E1685" s="3" t="s">
        <v>14</v>
      </c>
      <c r="F1685" s="3" t="s">
        <v>309</v>
      </c>
      <c r="G1685" s="3" t="s">
        <v>308</v>
      </c>
      <c r="H1685" s="3" t="s">
        <v>92</v>
      </c>
      <c r="I1685" s="3" t="s">
        <v>93</v>
      </c>
      <c r="J1685" s="3" t="s">
        <v>94</v>
      </c>
      <c r="K1685" s="3" t="s">
        <v>93</v>
      </c>
      <c r="O1685"/>
      <c r="P1685"/>
    </row>
    <row r="1686" spans="1:16" x14ac:dyDescent="0.35">
      <c r="A1686" s="3" t="s">
        <v>3789</v>
      </c>
      <c r="B1686" s="3" t="s">
        <v>3789</v>
      </c>
      <c r="C1686" s="3" t="s">
        <v>3790</v>
      </c>
      <c r="D1686" s="3" t="s">
        <v>14</v>
      </c>
      <c r="E1686" s="3" t="s">
        <v>14</v>
      </c>
      <c r="F1686" s="3" t="s">
        <v>309</v>
      </c>
      <c r="G1686" s="3" t="s">
        <v>308</v>
      </c>
      <c r="H1686" s="3" t="s">
        <v>92</v>
      </c>
      <c r="I1686" s="3" t="s">
        <v>93</v>
      </c>
      <c r="J1686" s="3" t="s">
        <v>94</v>
      </c>
      <c r="K1686" s="3" t="s">
        <v>93</v>
      </c>
      <c r="O1686"/>
      <c r="P1686"/>
    </row>
    <row r="1687" spans="1:16" x14ac:dyDescent="0.35">
      <c r="A1687" s="3" t="s">
        <v>3791</v>
      </c>
      <c r="B1687" s="3" t="s">
        <v>3791</v>
      </c>
      <c r="C1687" s="3" t="s">
        <v>3792</v>
      </c>
      <c r="D1687" s="3" t="s">
        <v>14</v>
      </c>
      <c r="E1687" s="3" t="s">
        <v>14</v>
      </c>
      <c r="F1687" s="3" t="s">
        <v>309</v>
      </c>
      <c r="G1687" s="3" t="s">
        <v>308</v>
      </c>
      <c r="H1687" s="3" t="s">
        <v>92</v>
      </c>
      <c r="I1687" s="3" t="s">
        <v>93</v>
      </c>
      <c r="J1687" s="3" t="s">
        <v>94</v>
      </c>
      <c r="K1687" s="3" t="s">
        <v>93</v>
      </c>
      <c r="O1687"/>
      <c r="P1687"/>
    </row>
    <row r="1688" spans="1:16" x14ac:dyDescent="0.35">
      <c r="A1688" s="3" t="s">
        <v>3793</v>
      </c>
      <c r="B1688" s="3" t="s">
        <v>3793</v>
      </c>
      <c r="C1688" s="3" t="s">
        <v>3794</v>
      </c>
      <c r="D1688" s="3" t="s">
        <v>14</v>
      </c>
      <c r="E1688" s="3" t="s">
        <v>14</v>
      </c>
      <c r="F1688" s="3" t="s">
        <v>309</v>
      </c>
      <c r="G1688" s="3" t="s">
        <v>308</v>
      </c>
      <c r="H1688" s="3" t="s">
        <v>92</v>
      </c>
      <c r="I1688" s="3" t="s">
        <v>93</v>
      </c>
      <c r="J1688" s="3" t="s">
        <v>94</v>
      </c>
      <c r="K1688" s="3" t="s">
        <v>93</v>
      </c>
      <c r="O1688"/>
      <c r="P1688"/>
    </row>
    <row r="1689" spans="1:16" x14ac:dyDescent="0.35">
      <c r="A1689" s="3" t="s">
        <v>3795</v>
      </c>
      <c r="B1689" s="3" t="s">
        <v>3795</v>
      </c>
      <c r="C1689" s="3" t="s">
        <v>3796</v>
      </c>
      <c r="D1689" s="3" t="s">
        <v>14</v>
      </c>
      <c r="E1689" s="3" t="s">
        <v>14</v>
      </c>
      <c r="F1689" s="3" t="s">
        <v>309</v>
      </c>
      <c r="G1689" s="3" t="s">
        <v>308</v>
      </c>
      <c r="H1689" s="3" t="s">
        <v>92</v>
      </c>
      <c r="I1689" s="3" t="s">
        <v>93</v>
      </c>
      <c r="J1689" s="3" t="s">
        <v>94</v>
      </c>
      <c r="K1689" s="3" t="s">
        <v>93</v>
      </c>
      <c r="O1689"/>
      <c r="P1689"/>
    </row>
    <row r="1690" spans="1:16" x14ac:dyDescent="0.35">
      <c r="A1690" s="3" t="s">
        <v>3797</v>
      </c>
      <c r="B1690" s="3" t="s">
        <v>3797</v>
      </c>
      <c r="C1690" s="3" t="s">
        <v>3798</v>
      </c>
      <c r="D1690" s="3" t="s">
        <v>14</v>
      </c>
      <c r="E1690" s="3" t="s">
        <v>14</v>
      </c>
      <c r="F1690" s="3" t="s">
        <v>309</v>
      </c>
      <c r="G1690" s="3" t="s">
        <v>308</v>
      </c>
      <c r="H1690" s="3" t="s">
        <v>92</v>
      </c>
      <c r="I1690" s="3" t="s">
        <v>93</v>
      </c>
      <c r="J1690" s="3" t="s">
        <v>94</v>
      </c>
      <c r="K1690" s="3" t="s">
        <v>93</v>
      </c>
      <c r="O1690"/>
      <c r="P1690"/>
    </row>
    <row r="1691" spans="1:16" x14ac:dyDescent="0.35">
      <c r="A1691" s="3" t="s">
        <v>3799</v>
      </c>
      <c r="B1691" s="3" t="s">
        <v>3799</v>
      </c>
      <c r="C1691" s="3" t="s">
        <v>3800</v>
      </c>
      <c r="D1691" s="3" t="s">
        <v>14</v>
      </c>
      <c r="E1691" s="3" t="s">
        <v>14</v>
      </c>
      <c r="F1691" s="3" t="s">
        <v>309</v>
      </c>
      <c r="G1691" s="3" t="s">
        <v>308</v>
      </c>
      <c r="H1691" s="3" t="s">
        <v>92</v>
      </c>
      <c r="I1691" s="3" t="s">
        <v>93</v>
      </c>
      <c r="J1691" s="3" t="s">
        <v>94</v>
      </c>
      <c r="K1691" s="3" t="s">
        <v>93</v>
      </c>
      <c r="O1691"/>
      <c r="P1691"/>
    </row>
    <row r="1692" spans="1:16" x14ac:dyDescent="0.35">
      <c r="A1692" s="3" t="s">
        <v>3801</v>
      </c>
      <c r="B1692" s="3" t="s">
        <v>3801</v>
      </c>
      <c r="C1692" s="3" t="s">
        <v>3802</v>
      </c>
      <c r="D1692" s="3" t="s">
        <v>14</v>
      </c>
      <c r="E1692" s="3" t="s">
        <v>14</v>
      </c>
      <c r="F1692" s="3" t="s">
        <v>309</v>
      </c>
      <c r="G1692" s="3" t="s">
        <v>308</v>
      </c>
      <c r="H1692" s="3" t="s">
        <v>92</v>
      </c>
      <c r="I1692" s="3" t="s">
        <v>93</v>
      </c>
      <c r="J1692" s="3" t="s">
        <v>94</v>
      </c>
      <c r="K1692" s="3" t="s">
        <v>93</v>
      </c>
      <c r="O1692"/>
      <c r="P1692"/>
    </row>
    <row r="1693" spans="1:16" x14ac:dyDescent="0.35">
      <c r="A1693" s="3" t="s">
        <v>3803</v>
      </c>
      <c r="B1693" s="3" t="s">
        <v>3803</v>
      </c>
      <c r="C1693" s="3" t="s">
        <v>3804</v>
      </c>
      <c r="D1693" s="3" t="s">
        <v>14</v>
      </c>
      <c r="E1693" s="3" t="s">
        <v>14</v>
      </c>
      <c r="F1693" s="3" t="s">
        <v>309</v>
      </c>
      <c r="G1693" s="3" t="s">
        <v>308</v>
      </c>
      <c r="H1693" s="3" t="s">
        <v>92</v>
      </c>
      <c r="I1693" s="3" t="s">
        <v>93</v>
      </c>
      <c r="J1693" s="3" t="s">
        <v>94</v>
      </c>
      <c r="K1693" s="3" t="s">
        <v>93</v>
      </c>
      <c r="O1693"/>
      <c r="P1693"/>
    </row>
    <row r="1694" spans="1:16" x14ac:dyDescent="0.35">
      <c r="A1694" s="3" t="s">
        <v>3805</v>
      </c>
      <c r="B1694" s="3" t="s">
        <v>3708</v>
      </c>
      <c r="C1694" s="3" t="s">
        <v>3698</v>
      </c>
      <c r="D1694" s="3" t="s">
        <v>14</v>
      </c>
      <c r="E1694" s="3" t="s">
        <v>14</v>
      </c>
      <c r="F1694" s="3" t="s">
        <v>309</v>
      </c>
      <c r="G1694" s="3" t="s">
        <v>308</v>
      </c>
      <c r="H1694" s="3" t="s">
        <v>92</v>
      </c>
      <c r="I1694" s="3" t="s">
        <v>93</v>
      </c>
      <c r="J1694" s="3" t="s">
        <v>94</v>
      </c>
      <c r="K1694" s="3" t="s">
        <v>93</v>
      </c>
      <c r="O1694"/>
      <c r="P1694"/>
    </row>
    <row r="1695" spans="1:16" x14ac:dyDescent="0.35">
      <c r="A1695" s="3" t="s">
        <v>3708</v>
      </c>
      <c r="B1695" s="3" t="s">
        <v>3708</v>
      </c>
      <c r="C1695" s="3" t="s">
        <v>3698</v>
      </c>
      <c r="D1695" s="3" t="s">
        <v>14</v>
      </c>
      <c r="E1695" s="3" t="s">
        <v>14</v>
      </c>
      <c r="F1695" s="3" t="s">
        <v>309</v>
      </c>
      <c r="G1695" s="3" t="s">
        <v>308</v>
      </c>
      <c r="H1695" s="3" t="s">
        <v>92</v>
      </c>
      <c r="I1695" s="3" t="s">
        <v>93</v>
      </c>
      <c r="J1695" s="3" t="s">
        <v>94</v>
      </c>
      <c r="K1695" s="3" t="s">
        <v>93</v>
      </c>
      <c r="O1695"/>
      <c r="P1695"/>
    </row>
    <row r="1696" spans="1:16" x14ac:dyDescent="0.35">
      <c r="A1696" s="3" t="s">
        <v>3806</v>
      </c>
      <c r="B1696" s="3" t="s">
        <v>3806</v>
      </c>
      <c r="C1696" s="3" t="s">
        <v>3807</v>
      </c>
      <c r="D1696" s="3" t="s">
        <v>14</v>
      </c>
      <c r="E1696" s="3" t="s">
        <v>14</v>
      </c>
      <c r="F1696" s="3" t="s">
        <v>309</v>
      </c>
      <c r="G1696" s="3" t="s">
        <v>308</v>
      </c>
      <c r="H1696" s="3" t="s">
        <v>92</v>
      </c>
      <c r="I1696" s="3" t="s">
        <v>93</v>
      </c>
      <c r="J1696" s="3" t="s">
        <v>94</v>
      </c>
      <c r="K1696" s="3" t="s">
        <v>93</v>
      </c>
      <c r="O1696"/>
      <c r="P1696"/>
    </row>
    <row r="1697" spans="1:16" x14ac:dyDescent="0.35">
      <c r="A1697" s="3" t="s">
        <v>3808</v>
      </c>
      <c r="B1697" s="3" t="s">
        <v>3808</v>
      </c>
      <c r="C1697" s="3" t="s">
        <v>3809</v>
      </c>
      <c r="D1697" s="3" t="s">
        <v>14</v>
      </c>
      <c r="E1697" s="3" t="s">
        <v>14</v>
      </c>
      <c r="F1697" s="3" t="s">
        <v>309</v>
      </c>
      <c r="G1697" s="3" t="s">
        <v>308</v>
      </c>
      <c r="H1697" s="3" t="s">
        <v>92</v>
      </c>
      <c r="I1697" s="3" t="s">
        <v>93</v>
      </c>
      <c r="J1697" s="3" t="s">
        <v>94</v>
      </c>
      <c r="K1697" s="3" t="s">
        <v>93</v>
      </c>
      <c r="O1697"/>
      <c r="P1697"/>
    </row>
    <row r="1698" spans="1:16" x14ac:dyDescent="0.35">
      <c r="A1698" s="3" t="s">
        <v>3810</v>
      </c>
      <c r="B1698" s="3" t="s">
        <v>3810</v>
      </c>
      <c r="C1698" s="3" t="s">
        <v>3811</v>
      </c>
      <c r="D1698" s="3" t="s">
        <v>14</v>
      </c>
      <c r="E1698" s="3" t="s">
        <v>14</v>
      </c>
      <c r="F1698" s="3" t="s">
        <v>309</v>
      </c>
      <c r="G1698" s="3" t="s">
        <v>308</v>
      </c>
      <c r="H1698" s="3" t="s">
        <v>92</v>
      </c>
      <c r="I1698" s="3" t="s">
        <v>93</v>
      </c>
      <c r="J1698" s="3" t="s">
        <v>94</v>
      </c>
      <c r="K1698" s="3" t="s">
        <v>93</v>
      </c>
      <c r="O1698"/>
      <c r="P1698"/>
    </row>
    <row r="1699" spans="1:16" x14ac:dyDescent="0.35">
      <c r="A1699" s="3" t="s">
        <v>3812</v>
      </c>
      <c r="B1699" s="3" t="s">
        <v>3812</v>
      </c>
      <c r="C1699" s="3" t="s">
        <v>3813</v>
      </c>
      <c r="D1699" s="3" t="s">
        <v>14</v>
      </c>
      <c r="E1699" s="3" t="s">
        <v>14</v>
      </c>
      <c r="F1699" s="3" t="s">
        <v>309</v>
      </c>
      <c r="G1699" s="3" t="s">
        <v>308</v>
      </c>
      <c r="H1699" s="3" t="s">
        <v>92</v>
      </c>
      <c r="I1699" s="3" t="s">
        <v>93</v>
      </c>
      <c r="J1699" s="3" t="s">
        <v>94</v>
      </c>
      <c r="K1699" s="3" t="s">
        <v>93</v>
      </c>
      <c r="O1699"/>
      <c r="P1699"/>
    </row>
    <row r="1700" spans="1:16" x14ac:dyDescent="0.35">
      <c r="A1700" s="3" t="s">
        <v>3814</v>
      </c>
      <c r="B1700" s="3" t="s">
        <v>3814</v>
      </c>
      <c r="C1700" s="3" t="s">
        <v>3815</v>
      </c>
      <c r="D1700" s="3" t="s">
        <v>14</v>
      </c>
      <c r="E1700" s="3" t="s">
        <v>14</v>
      </c>
      <c r="F1700" s="3" t="s">
        <v>309</v>
      </c>
      <c r="G1700" s="3" t="s">
        <v>308</v>
      </c>
      <c r="H1700" s="3" t="s">
        <v>92</v>
      </c>
      <c r="I1700" s="3" t="s">
        <v>93</v>
      </c>
      <c r="J1700" s="3" t="s">
        <v>94</v>
      </c>
      <c r="K1700" s="3" t="s">
        <v>93</v>
      </c>
      <c r="O1700"/>
      <c r="P1700"/>
    </row>
    <row r="1701" spans="1:16" x14ac:dyDescent="0.35">
      <c r="A1701" s="3" t="s">
        <v>3816</v>
      </c>
      <c r="B1701" s="3" t="s">
        <v>3816</v>
      </c>
      <c r="C1701" s="3" t="s">
        <v>3817</v>
      </c>
      <c r="D1701" s="3" t="s">
        <v>14</v>
      </c>
      <c r="E1701" s="3" t="s">
        <v>14</v>
      </c>
      <c r="F1701" s="3" t="s">
        <v>309</v>
      </c>
      <c r="G1701" s="3" t="s">
        <v>308</v>
      </c>
      <c r="H1701" s="3" t="s">
        <v>92</v>
      </c>
      <c r="I1701" s="3" t="s">
        <v>93</v>
      </c>
      <c r="J1701" s="3" t="s">
        <v>94</v>
      </c>
      <c r="K1701" s="3" t="s">
        <v>93</v>
      </c>
      <c r="O1701"/>
      <c r="P1701"/>
    </row>
    <row r="1702" spans="1:16" x14ac:dyDescent="0.35">
      <c r="A1702" s="3" t="s">
        <v>3818</v>
      </c>
      <c r="B1702" s="3" t="s">
        <v>3818</v>
      </c>
      <c r="C1702" s="3" t="s">
        <v>3819</v>
      </c>
      <c r="D1702" s="3" t="s">
        <v>14</v>
      </c>
      <c r="E1702" s="3" t="s">
        <v>14</v>
      </c>
      <c r="F1702" s="3" t="s">
        <v>309</v>
      </c>
      <c r="G1702" s="3" t="s">
        <v>308</v>
      </c>
      <c r="H1702" s="3" t="s">
        <v>92</v>
      </c>
      <c r="I1702" s="3" t="s">
        <v>93</v>
      </c>
      <c r="J1702" s="3" t="s">
        <v>94</v>
      </c>
      <c r="K1702" s="3" t="s">
        <v>93</v>
      </c>
      <c r="O1702"/>
      <c r="P1702"/>
    </row>
    <row r="1703" spans="1:16" x14ac:dyDescent="0.35">
      <c r="A1703" s="3" t="s">
        <v>3820</v>
      </c>
      <c r="B1703" s="3" t="s">
        <v>3820</v>
      </c>
      <c r="C1703" s="3" t="s">
        <v>3821</v>
      </c>
      <c r="D1703" s="3" t="s">
        <v>14</v>
      </c>
      <c r="E1703" s="3" t="s">
        <v>14</v>
      </c>
      <c r="F1703" s="3" t="s">
        <v>309</v>
      </c>
      <c r="G1703" s="3" t="s">
        <v>308</v>
      </c>
      <c r="H1703" s="3" t="s">
        <v>92</v>
      </c>
      <c r="I1703" s="3" t="s">
        <v>93</v>
      </c>
      <c r="J1703" s="3" t="s">
        <v>94</v>
      </c>
      <c r="K1703" s="3" t="s">
        <v>93</v>
      </c>
      <c r="O1703"/>
      <c r="P1703"/>
    </row>
    <row r="1704" spans="1:16" x14ac:dyDescent="0.35">
      <c r="A1704" s="3" t="s">
        <v>3822</v>
      </c>
      <c r="B1704" s="3" t="s">
        <v>3822</v>
      </c>
      <c r="C1704" s="3" t="s">
        <v>3823</v>
      </c>
      <c r="D1704" s="3" t="s">
        <v>14</v>
      </c>
      <c r="E1704" s="3" t="s">
        <v>14</v>
      </c>
      <c r="F1704" s="3" t="s">
        <v>309</v>
      </c>
      <c r="G1704" s="3" t="s">
        <v>308</v>
      </c>
      <c r="H1704" s="3" t="s">
        <v>92</v>
      </c>
      <c r="I1704" s="3" t="s">
        <v>93</v>
      </c>
      <c r="J1704" s="3" t="s">
        <v>94</v>
      </c>
      <c r="K1704" s="3" t="s">
        <v>93</v>
      </c>
      <c r="O1704"/>
      <c r="P1704"/>
    </row>
    <row r="1705" spans="1:16" x14ac:dyDescent="0.35">
      <c r="A1705" s="3" t="s">
        <v>3824</v>
      </c>
      <c r="B1705" s="3" t="s">
        <v>3824</v>
      </c>
      <c r="C1705" s="3" t="s">
        <v>3825</v>
      </c>
      <c r="D1705" s="3" t="s">
        <v>14</v>
      </c>
      <c r="E1705" s="3" t="s">
        <v>14</v>
      </c>
      <c r="F1705" s="3" t="s">
        <v>309</v>
      </c>
      <c r="G1705" s="3" t="s">
        <v>308</v>
      </c>
      <c r="H1705" s="3" t="s">
        <v>92</v>
      </c>
      <c r="I1705" s="3" t="s">
        <v>93</v>
      </c>
      <c r="J1705" s="3" t="s">
        <v>94</v>
      </c>
      <c r="K1705" s="3" t="s">
        <v>93</v>
      </c>
      <c r="O1705"/>
      <c r="P1705"/>
    </row>
    <row r="1706" spans="1:16" x14ac:dyDescent="0.35">
      <c r="A1706" s="3" t="s">
        <v>3826</v>
      </c>
      <c r="B1706" s="3" t="s">
        <v>3826</v>
      </c>
      <c r="C1706" s="3" t="s">
        <v>3827</v>
      </c>
      <c r="D1706" s="3" t="s">
        <v>14</v>
      </c>
      <c r="E1706" s="3" t="s">
        <v>14</v>
      </c>
      <c r="F1706" s="3" t="s">
        <v>309</v>
      </c>
      <c r="G1706" s="3" t="s">
        <v>308</v>
      </c>
      <c r="H1706" s="3" t="s">
        <v>92</v>
      </c>
      <c r="I1706" s="3" t="s">
        <v>93</v>
      </c>
      <c r="J1706" s="3" t="s">
        <v>94</v>
      </c>
      <c r="K1706" s="3" t="s">
        <v>93</v>
      </c>
      <c r="O1706"/>
      <c r="P1706"/>
    </row>
    <row r="1707" spans="1:16" x14ac:dyDescent="0.35">
      <c r="A1707" s="3" t="s">
        <v>3828</v>
      </c>
      <c r="B1707" s="3" t="s">
        <v>3828</v>
      </c>
      <c r="C1707" s="3" t="s">
        <v>3829</v>
      </c>
      <c r="D1707" s="3" t="s">
        <v>14</v>
      </c>
      <c r="E1707" s="3" t="s">
        <v>14</v>
      </c>
      <c r="F1707" s="3" t="s">
        <v>309</v>
      </c>
      <c r="G1707" s="3" t="s">
        <v>308</v>
      </c>
      <c r="H1707" s="3" t="s">
        <v>92</v>
      </c>
      <c r="I1707" s="3" t="s">
        <v>93</v>
      </c>
      <c r="J1707" s="3" t="s">
        <v>94</v>
      </c>
      <c r="K1707" s="3" t="s">
        <v>93</v>
      </c>
      <c r="O1707"/>
      <c r="P1707"/>
    </row>
    <row r="1708" spans="1:16" x14ac:dyDescent="0.35">
      <c r="A1708" s="3" t="s">
        <v>3830</v>
      </c>
      <c r="B1708" s="3" t="s">
        <v>3830</v>
      </c>
      <c r="C1708" s="3" t="s">
        <v>3831</v>
      </c>
      <c r="D1708" s="3" t="s">
        <v>14</v>
      </c>
      <c r="E1708" s="3" t="s">
        <v>14</v>
      </c>
      <c r="F1708" s="3" t="s">
        <v>309</v>
      </c>
      <c r="G1708" s="3" t="s">
        <v>308</v>
      </c>
      <c r="H1708" s="3" t="s">
        <v>92</v>
      </c>
      <c r="I1708" s="3" t="s">
        <v>93</v>
      </c>
      <c r="J1708" s="3" t="s">
        <v>94</v>
      </c>
      <c r="K1708" s="3" t="s">
        <v>93</v>
      </c>
      <c r="O1708"/>
      <c r="P1708"/>
    </row>
    <row r="1709" spans="1:16" x14ac:dyDescent="0.35">
      <c r="A1709" s="3" t="s">
        <v>3832</v>
      </c>
      <c r="B1709" s="3" t="s">
        <v>3832</v>
      </c>
      <c r="C1709" s="3" t="s">
        <v>3833</v>
      </c>
      <c r="D1709" s="3" t="s">
        <v>14</v>
      </c>
      <c r="E1709" s="3" t="s">
        <v>14</v>
      </c>
      <c r="F1709" s="3" t="s">
        <v>309</v>
      </c>
      <c r="G1709" s="3" t="s">
        <v>308</v>
      </c>
      <c r="H1709" s="3" t="s">
        <v>92</v>
      </c>
      <c r="I1709" s="3" t="s">
        <v>93</v>
      </c>
      <c r="J1709" s="3" t="s">
        <v>94</v>
      </c>
      <c r="K1709" s="3" t="s">
        <v>93</v>
      </c>
      <c r="O1709"/>
      <c r="P1709"/>
    </row>
    <row r="1710" spans="1:16" x14ac:dyDescent="0.35">
      <c r="A1710" s="3" t="s">
        <v>3834</v>
      </c>
      <c r="B1710" s="3" t="s">
        <v>3834</v>
      </c>
      <c r="C1710" s="3" t="s">
        <v>3835</v>
      </c>
      <c r="D1710" s="3" t="s">
        <v>14</v>
      </c>
      <c r="E1710" s="3" t="s">
        <v>14</v>
      </c>
      <c r="F1710" s="3" t="s">
        <v>309</v>
      </c>
      <c r="G1710" s="3" t="s">
        <v>308</v>
      </c>
      <c r="H1710" s="3" t="s">
        <v>92</v>
      </c>
      <c r="I1710" s="3" t="s">
        <v>93</v>
      </c>
      <c r="J1710" s="3" t="s">
        <v>94</v>
      </c>
      <c r="K1710" s="3" t="s">
        <v>93</v>
      </c>
      <c r="O1710"/>
      <c r="P1710"/>
    </row>
    <row r="1711" spans="1:16" x14ac:dyDescent="0.35">
      <c r="A1711" s="3" t="s">
        <v>3836</v>
      </c>
      <c r="B1711" s="3" t="s">
        <v>3836</v>
      </c>
      <c r="C1711" s="3" t="s">
        <v>3837</v>
      </c>
      <c r="D1711" s="3" t="s">
        <v>14</v>
      </c>
      <c r="E1711" s="3" t="s">
        <v>14</v>
      </c>
      <c r="F1711" s="3" t="s">
        <v>309</v>
      </c>
      <c r="G1711" s="3" t="s">
        <v>308</v>
      </c>
      <c r="H1711" s="3" t="s">
        <v>92</v>
      </c>
      <c r="I1711" s="3" t="s">
        <v>93</v>
      </c>
      <c r="J1711" s="3" t="s">
        <v>94</v>
      </c>
      <c r="K1711" s="3" t="s">
        <v>93</v>
      </c>
      <c r="O1711"/>
      <c r="P1711"/>
    </row>
    <row r="1712" spans="1:16" x14ac:dyDescent="0.35">
      <c r="A1712" s="3" t="s">
        <v>3838</v>
      </c>
      <c r="B1712" s="3" t="s">
        <v>3838</v>
      </c>
      <c r="C1712" s="3" t="s">
        <v>3839</v>
      </c>
      <c r="D1712" s="3" t="s">
        <v>14</v>
      </c>
      <c r="E1712" s="3" t="s">
        <v>14</v>
      </c>
      <c r="F1712" s="3" t="s">
        <v>309</v>
      </c>
      <c r="G1712" s="3" t="s">
        <v>308</v>
      </c>
      <c r="H1712" s="3" t="s">
        <v>92</v>
      </c>
      <c r="I1712" s="3" t="s">
        <v>93</v>
      </c>
      <c r="J1712" s="3" t="s">
        <v>94</v>
      </c>
      <c r="K1712" s="3" t="s">
        <v>93</v>
      </c>
      <c r="O1712"/>
      <c r="P1712"/>
    </row>
    <row r="1713" spans="1:16" x14ac:dyDescent="0.35">
      <c r="A1713" s="3" t="s">
        <v>3840</v>
      </c>
      <c r="B1713" s="3" t="s">
        <v>3840</v>
      </c>
      <c r="C1713" s="3" t="s">
        <v>3841</v>
      </c>
      <c r="D1713" s="3" t="s">
        <v>14</v>
      </c>
      <c r="E1713" s="3" t="s">
        <v>14</v>
      </c>
      <c r="F1713" s="3" t="s">
        <v>309</v>
      </c>
      <c r="G1713" s="3" t="s">
        <v>308</v>
      </c>
      <c r="H1713" s="3" t="s">
        <v>92</v>
      </c>
      <c r="I1713" s="3" t="s">
        <v>93</v>
      </c>
      <c r="J1713" s="3" t="s">
        <v>94</v>
      </c>
      <c r="K1713" s="3" t="s">
        <v>93</v>
      </c>
      <c r="O1713"/>
      <c r="P1713"/>
    </row>
    <row r="1714" spans="1:16" x14ac:dyDescent="0.35">
      <c r="A1714" s="3" t="s">
        <v>3842</v>
      </c>
      <c r="B1714" s="3" t="s">
        <v>3842</v>
      </c>
      <c r="C1714" s="3" t="s">
        <v>3843</v>
      </c>
      <c r="D1714" s="3" t="s">
        <v>14</v>
      </c>
      <c r="E1714" s="3" t="s">
        <v>14</v>
      </c>
      <c r="F1714" s="3" t="s">
        <v>309</v>
      </c>
      <c r="G1714" s="3" t="s">
        <v>308</v>
      </c>
      <c r="H1714" s="3" t="s">
        <v>92</v>
      </c>
      <c r="I1714" s="3" t="s">
        <v>93</v>
      </c>
      <c r="J1714" s="3" t="s">
        <v>94</v>
      </c>
      <c r="K1714" s="3" t="s">
        <v>93</v>
      </c>
      <c r="O1714"/>
      <c r="P1714"/>
    </row>
    <row r="1715" spans="1:16" x14ac:dyDescent="0.35">
      <c r="A1715" s="3" t="s">
        <v>3844</v>
      </c>
      <c r="B1715" s="3" t="s">
        <v>3844</v>
      </c>
      <c r="C1715" s="3" t="s">
        <v>3845</v>
      </c>
      <c r="D1715" s="3" t="s">
        <v>14</v>
      </c>
      <c r="E1715" s="3" t="s">
        <v>14</v>
      </c>
      <c r="F1715" s="3" t="s">
        <v>309</v>
      </c>
      <c r="G1715" s="3" t="s">
        <v>308</v>
      </c>
      <c r="H1715" s="3" t="s">
        <v>92</v>
      </c>
      <c r="I1715" s="3" t="s">
        <v>93</v>
      </c>
      <c r="J1715" s="3" t="s">
        <v>94</v>
      </c>
      <c r="K1715" s="3" t="s">
        <v>93</v>
      </c>
      <c r="O1715"/>
      <c r="P1715"/>
    </row>
    <row r="1716" spans="1:16" x14ac:dyDescent="0.35">
      <c r="A1716" s="3" t="s">
        <v>3846</v>
      </c>
      <c r="B1716" s="3" t="s">
        <v>3708</v>
      </c>
      <c r="C1716" s="3" t="s">
        <v>3698</v>
      </c>
      <c r="D1716" s="3" t="s">
        <v>14</v>
      </c>
      <c r="E1716" s="3" t="s">
        <v>14</v>
      </c>
      <c r="F1716" s="3" t="s">
        <v>309</v>
      </c>
      <c r="G1716" s="3" t="s">
        <v>308</v>
      </c>
      <c r="H1716" s="3" t="s">
        <v>92</v>
      </c>
      <c r="I1716" s="3" t="s">
        <v>93</v>
      </c>
      <c r="J1716" s="3" t="s">
        <v>94</v>
      </c>
      <c r="K1716" s="3" t="s">
        <v>93</v>
      </c>
      <c r="O1716"/>
      <c r="P1716"/>
    </row>
    <row r="1717" spans="1:16" x14ac:dyDescent="0.35">
      <c r="A1717" s="3" t="s">
        <v>3847</v>
      </c>
      <c r="B1717" s="3" t="s">
        <v>3847</v>
      </c>
      <c r="C1717" s="3" t="s">
        <v>3848</v>
      </c>
      <c r="D1717" s="3" t="s">
        <v>14</v>
      </c>
      <c r="E1717" s="3" t="s">
        <v>14</v>
      </c>
      <c r="F1717" s="3" t="s">
        <v>309</v>
      </c>
      <c r="G1717" s="3" t="s">
        <v>308</v>
      </c>
      <c r="H1717" s="3" t="s">
        <v>92</v>
      </c>
      <c r="I1717" s="3" t="s">
        <v>93</v>
      </c>
      <c r="J1717" s="3" t="s">
        <v>94</v>
      </c>
      <c r="K1717" s="3" t="s">
        <v>93</v>
      </c>
      <c r="O1717"/>
      <c r="P1717"/>
    </row>
    <row r="1718" spans="1:16" x14ac:dyDescent="0.35">
      <c r="A1718" s="3" t="s">
        <v>3849</v>
      </c>
      <c r="B1718" s="3" t="s">
        <v>3849</v>
      </c>
      <c r="C1718" s="3" t="s">
        <v>3850</v>
      </c>
      <c r="D1718" s="3" t="s">
        <v>14</v>
      </c>
      <c r="E1718" s="3" t="s">
        <v>14</v>
      </c>
      <c r="F1718" s="3" t="s">
        <v>309</v>
      </c>
      <c r="G1718" s="3" t="s">
        <v>308</v>
      </c>
      <c r="H1718" s="3" t="s">
        <v>92</v>
      </c>
      <c r="I1718" s="3" t="s">
        <v>93</v>
      </c>
      <c r="J1718" s="3" t="s">
        <v>94</v>
      </c>
      <c r="K1718" s="3" t="s">
        <v>93</v>
      </c>
      <c r="O1718"/>
      <c r="P1718"/>
    </row>
    <row r="1719" spans="1:16" x14ac:dyDescent="0.35">
      <c r="A1719" s="3" t="s">
        <v>3851</v>
      </c>
      <c r="B1719" s="3" t="s">
        <v>3708</v>
      </c>
      <c r="C1719" s="3" t="s">
        <v>3698</v>
      </c>
      <c r="D1719" s="3" t="s">
        <v>14</v>
      </c>
      <c r="E1719" s="3" t="s">
        <v>14</v>
      </c>
      <c r="F1719" s="3" t="s">
        <v>309</v>
      </c>
      <c r="G1719" s="3" t="s">
        <v>308</v>
      </c>
      <c r="H1719" s="3" t="s">
        <v>92</v>
      </c>
      <c r="I1719" s="3" t="s">
        <v>93</v>
      </c>
      <c r="J1719" s="3" t="s">
        <v>94</v>
      </c>
      <c r="K1719" s="3" t="s">
        <v>93</v>
      </c>
      <c r="O1719"/>
      <c r="P1719"/>
    </row>
    <row r="1720" spans="1:16" x14ac:dyDescent="0.35">
      <c r="A1720" s="3" t="s">
        <v>3852</v>
      </c>
      <c r="B1720" s="3" t="s">
        <v>3708</v>
      </c>
      <c r="C1720" s="3" t="s">
        <v>3698</v>
      </c>
      <c r="D1720" s="3" t="s">
        <v>14</v>
      </c>
      <c r="E1720" s="3" t="s">
        <v>14</v>
      </c>
      <c r="F1720" s="3" t="s">
        <v>309</v>
      </c>
      <c r="G1720" s="3" t="s">
        <v>308</v>
      </c>
      <c r="H1720" s="3" t="s">
        <v>92</v>
      </c>
      <c r="I1720" s="3" t="s">
        <v>93</v>
      </c>
      <c r="J1720" s="3" t="s">
        <v>94</v>
      </c>
      <c r="K1720" s="3" t="s">
        <v>93</v>
      </c>
      <c r="O1720"/>
      <c r="P1720"/>
    </row>
    <row r="1721" spans="1:16" x14ac:dyDescent="0.35">
      <c r="A1721" s="3" t="s">
        <v>3853</v>
      </c>
      <c r="B1721" s="3" t="s">
        <v>3853</v>
      </c>
      <c r="C1721" s="3" t="s">
        <v>3854</v>
      </c>
      <c r="D1721" s="3" t="s">
        <v>14</v>
      </c>
      <c r="E1721" s="3" t="s">
        <v>14</v>
      </c>
      <c r="F1721" s="3" t="s">
        <v>309</v>
      </c>
      <c r="G1721" s="3" t="s">
        <v>308</v>
      </c>
      <c r="H1721" s="3" t="s">
        <v>92</v>
      </c>
      <c r="I1721" s="3" t="s">
        <v>93</v>
      </c>
      <c r="J1721" s="3" t="s">
        <v>94</v>
      </c>
      <c r="K1721" s="3" t="s">
        <v>93</v>
      </c>
      <c r="O1721"/>
      <c r="P1721"/>
    </row>
    <row r="1722" spans="1:16" x14ac:dyDescent="0.35">
      <c r="A1722" s="3" t="s">
        <v>3855</v>
      </c>
      <c r="B1722" s="3" t="s">
        <v>3830</v>
      </c>
      <c r="C1722" s="3" t="s">
        <v>3831</v>
      </c>
      <c r="D1722" s="3" t="s">
        <v>14</v>
      </c>
      <c r="E1722" s="3" t="s">
        <v>14</v>
      </c>
      <c r="F1722" s="3" t="s">
        <v>309</v>
      </c>
      <c r="G1722" s="3" t="s">
        <v>308</v>
      </c>
      <c r="H1722" s="3" t="s">
        <v>92</v>
      </c>
      <c r="I1722" s="3" t="s">
        <v>93</v>
      </c>
      <c r="J1722" s="3" t="s">
        <v>94</v>
      </c>
      <c r="K1722" s="3" t="s">
        <v>93</v>
      </c>
      <c r="O1722"/>
      <c r="P1722"/>
    </row>
    <row r="1723" spans="1:16" x14ac:dyDescent="0.35">
      <c r="A1723" s="3" t="s">
        <v>3856</v>
      </c>
      <c r="B1723" s="3" t="s">
        <v>3856</v>
      </c>
      <c r="C1723" s="3" t="s">
        <v>3857</v>
      </c>
      <c r="D1723" s="3" t="s">
        <v>14</v>
      </c>
      <c r="E1723" s="3" t="s">
        <v>14</v>
      </c>
      <c r="F1723" s="3" t="s">
        <v>309</v>
      </c>
      <c r="G1723" s="3" t="s">
        <v>308</v>
      </c>
      <c r="H1723" s="3" t="s">
        <v>92</v>
      </c>
      <c r="I1723" s="3" t="s">
        <v>93</v>
      </c>
      <c r="J1723" s="3" t="s">
        <v>94</v>
      </c>
      <c r="K1723" s="3" t="s">
        <v>93</v>
      </c>
      <c r="O1723"/>
      <c r="P1723"/>
    </row>
    <row r="1724" spans="1:16" x14ac:dyDescent="0.35">
      <c r="A1724" s="3" t="s">
        <v>3858</v>
      </c>
      <c r="B1724" s="3" t="s">
        <v>3858</v>
      </c>
      <c r="C1724" s="3" t="s">
        <v>3859</v>
      </c>
      <c r="D1724" s="3" t="s">
        <v>14</v>
      </c>
      <c r="E1724" s="3" t="s">
        <v>14</v>
      </c>
      <c r="F1724" s="3" t="s">
        <v>309</v>
      </c>
      <c r="G1724" s="3" t="s">
        <v>308</v>
      </c>
      <c r="H1724" s="3" t="s">
        <v>92</v>
      </c>
      <c r="I1724" s="3" t="s">
        <v>93</v>
      </c>
      <c r="J1724" s="3" t="s">
        <v>94</v>
      </c>
      <c r="K1724" s="3" t="s">
        <v>93</v>
      </c>
      <c r="O1724"/>
      <c r="P1724"/>
    </row>
    <row r="1725" spans="1:16" x14ac:dyDescent="0.35">
      <c r="A1725" s="3" t="s">
        <v>3860</v>
      </c>
      <c r="B1725" s="3" t="s">
        <v>3860</v>
      </c>
      <c r="C1725" s="3" t="s">
        <v>3861</v>
      </c>
      <c r="D1725" s="3" t="s">
        <v>14</v>
      </c>
      <c r="E1725" s="3" t="s">
        <v>14</v>
      </c>
      <c r="F1725" s="3" t="s">
        <v>321</v>
      </c>
      <c r="G1725" s="3" t="s">
        <v>320</v>
      </c>
      <c r="H1725" s="3" t="s">
        <v>133</v>
      </c>
      <c r="I1725" s="3" t="s">
        <v>134</v>
      </c>
      <c r="J1725" s="3" t="s">
        <v>21</v>
      </c>
      <c r="K1725" s="3" t="s">
        <v>134</v>
      </c>
      <c r="O1725"/>
      <c r="P1725"/>
    </row>
    <row r="1726" spans="1:16" x14ac:dyDescent="0.35">
      <c r="A1726" s="3" t="s">
        <v>3862</v>
      </c>
      <c r="B1726" s="3" t="s">
        <v>3862</v>
      </c>
      <c r="C1726" s="3" t="s">
        <v>3863</v>
      </c>
      <c r="D1726" s="3" t="s">
        <v>14</v>
      </c>
      <c r="E1726" s="3" t="s">
        <v>14</v>
      </c>
      <c r="F1726" s="3" t="s">
        <v>321</v>
      </c>
      <c r="G1726" s="3" t="s">
        <v>320</v>
      </c>
      <c r="H1726" s="3" t="s">
        <v>133</v>
      </c>
      <c r="I1726" s="3" t="s">
        <v>134</v>
      </c>
      <c r="J1726" s="3" t="s">
        <v>21</v>
      </c>
      <c r="K1726" s="3" t="s">
        <v>134</v>
      </c>
      <c r="O1726"/>
      <c r="P1726"/>
    </row>
    <row r="1727" spans="1:16" x14ac:dyDescent="0.35">
      <c r="A1727" s="3" t="s">
        <v>3864</v>
      </c>
      <c r="B1727" s="3" t="s">
        <v>3864</v>
      </c>
      <c r="C1727" s="3" t="s">
        <v>3865</v>
      </c>
      <c r="D1727" s="3" t="s">
        <v>14</v>
      </c>
      <c r="E1727" s="3" t="s">
        <v>14</v>
      </c>
      <c r="F1727" s="3" t="s">
        <v>321</v>
      </c>
      <c r="G1727" s="3" t="s">
        <v>320</v>
      </c>
      <c r="H1727" s="3" t="s">
        <v>133</v>
      </c>
      <c r="I1727" s="3" t="s">
        <v>134</v>
      </c>
      <c r="J1727" s="3" t="s">
        <v>21</v>
      </c>
      <c r="K1727" s="3" t="s">
        <v>134</v>
      </c>
      <c r="O1727"/>
      <c r="P1727"/>
    </row>
    <row r="1728" spans="1:16" x14ac:dyDescent="0.35">
      <c r="A1728" s="3" t="s">
        <v>3866</v>
      </c>
      <c r="B1728" s="3" t="s">
        <v>3866</v>
      </c>
      <c r="C1728" s="3" t="s">
        <v>3867</v>
      </c>
      <c r="D1728" s="3" t="s">
        <v>14</v>
      </c>
      <c r="E1728" s="3" t="s">
        <v>14</v>
      </c>
      <c r="F1728" s="3" t="s">
        <v>321</v>
      </c>
      <c r="G1728" s="3" t="s">
        <v>320</v>
      </c>
      <c r="H1728" s="3" t="s">
        <v>133</v>
      </c>
      <c r="I1728" s="3" t="s">
        <v>134</v>
      </c>
      <c r="J1728" s="3" t="s">
        <v>21</v>
      </c>
      <c r="K1728" s="3" t="s">
        <v>134</v>
      </c>
      <c r="O1728"/>
      <c r="P1728"/>
    </row>
    <row r="1729" spans="1:16" x14ac:dyDescent="0.35">
      <c r="A1729" s="3" t="s">
        <v>3868</v>
      </c>
      <c r="B1729" s="3" t="s">
        <v>3868</v>
      </c>
      <c r="C1729" s="3" t="s">
        <v>3869</v>
      </c>
      <c r="D1729" s="3" t="s">
        <v>14</v>
      </c>
      <c r="E1729" s="3" t="s">
        <v>14</v>
      </c>
      <c r="F1729" s="3" t="s">
        <v>321</v>
      </c>
      <c r="G1729" s="3" t="s">
        <v>320</v>
      </c>
      <c r="H1729" s="3" t="s">
        <v>133</v>
      </c>
      <c r="I1729" s="3" t="s">
        <v>134</v>
      </c>
      <c r="J1729" s="3" t="s">
        <v>21</v>
      </c>
      <c r="K1729" s="3" t="s">
        <v>134</v>
      </c>
      <c r="O1729"/>
      <c r="P1729"/>
    </row>
    <row r="1730" spans="1:16" x14ac:dyDescent="0.35">
      <c r="A1730" s="3" t="s">
        <v>3870</v>
      </c>
      <c r="B1730" s="3" t="s">
        <v>3870</v>
      </c>
      <c r="C1730" s="3" t="s">
        <v>3871</v>
      </c>
      <c r="D1730" s="3" t="s">
        <v>14</v>
      </c>
      <c r="E1730" s="3" t="s">
        <v>14</v>
      </c>
      <c r="F1730" s="3" t="s">
        <v>321</v>
      </c>
      <c r="G1730" s="3" t="s">
        <v>320</v>
      </c>
      <c r="H1730" s="3" t="s">
        <v>133</v>
      </c>
      <c r="I1730" s="3" t="s">
        <v>134</v>
      </c>
      <c r="J1730" s="3" t="s">
        <v>21</v>
      </c>
      <c r="K1730" s="3" t="s">
        <v>134</v>
      </c>
      <c r="O1730"/>
      <c r="P1730"/>
    </row>
    <row r="1731" spans="1:16" x14ac:dyDescent="0.35">
      <c r="A1731" s="3" t="s">
        <v>3872</v>
      </c>
      <c r="B1731" s="3" t="s">
        <v>3872</v>
      </c>
      <c r="C1731" s="3" t="s">
        <v>3873</v>
      </c>
      <c r="D1731" s="3" t="s">
        <v>14</v>
      </c>
      <c r="E1731" s="3" t="s">
        <v>14</v>
      </c>
      <c r="F1731" s="3" t="s">
        <v>321</v>
      </c>
      <c r="G1731" s="3" t="s">
        <v>320</v>
      </c>
      <c r="H1731" s="3" t="s">
        <v>133</v>
      </c>
      <c r="I1731" s="3" t="s">
        <v>134</v>
      </c>
      <c r="J1731" s="3" t="s">
        <v>21</v>
      </c>
      <c r="K1731" s="3" t="s">
        <v>134</v>
      </c>
      <c r="O1731"/>
      <c r="P1731"/>
    </row>
    <row r="1732" spans="1:16" x14ac:dyDescent="0.35">
      <c r="A1732" s="3" t="s">
        <v>3874</v>
      </c>
      <c r="B1732" s="3" t="s">
        <v>3874</v>
      </c>
      <c r="C1732" s="3" t="s">
        <v>3875</v>
      </c>
      <c r="D1732" s="3" t="s">
        <v>14</v>
      </c>
      <c r="E1732" s="3" t="s">
        <v>14</v>
      </c>
      <c r="F1732" s="3" t="s">
        <v>321</v>
      </c>
      <c r="G1732" s="3" t="s">
        <v>320</v>
      </c>
      <c r="H1732" s="3" t="s">
        <v>133</v>
      </c>
      <c r="I1732" s="3" t="s">
        <v>134</v>
      </c>
      <c r="J1732" s="3" t="s">
        <v>21</v>
      </c>
      <c r="K1732" s="3" t="s">
        <v>134</v>
      </c>
      <c r="O1732"/>
      <c r="P1732"/>
    </row>
    <row r="1733" spans="1:16" x14ac:dyDescent="0.35">
      <c r="A1733" s="3" t="s">
        <v>3876</v>
      </c>
      <c r="B1733" s="3" t="s">
        <v>3876</v>
      </c>
      <c r="C1733" s="3" t="s">
        <v>3877</v>
      </c>
      <c r="D1733" s="3" t="s">
        <v>14</v>
      </c>
      <c r="E1733" s="3" t="s">
        <v>14</v>
      </c>
      <c r="F1733" s="3" t="s">
        <v>321</v>
      </c>
      <c r="G1733" s="3" t="s">
        <v>320</v>
      </c>
      <c r="H1733" s="3" t="s">
        <v>133</v>
      </c>
      <c r="I1733" s="3" t="s">
        <v>134</v>
      </c>
      <c r="J1733" s="3" t="s">
        <v>21</v>
      </c>
      <c r="K1733" s="3" t="s">
        <v>134</v>
      </c>
      <c r="O1733"/>
      <c r="P1733"/>
    </row>
    <row r="1734" spans="1:16" x14ac:dyDescent="0.35">
      <c r="A1734" s="3" t="s">
        <v>3878</v>
      </c>
      <c r="B1734" s="3" t="s">
        <v>3878</v>
      </c>
      <c r="C1734" s="3" t="s">
        <v>3879</v>
      </c>
      <c r="D1734" s="3" t="s">
        <v>14</v>
      </c>
      <c r="E1734" s="3" t="s">
        <v>14</v>
      </c>
      <c r="F1734" s="3" t="s">
        <v>321</v>
      </c>
      <c r="G1734" s="3" t="s">
        <v>320</v>
      </c>
      <c r="H1734" s="3" t="s">
        <v>133</v>
      </c>
      <c r="I1734" s="3" t="s">
        <v>134</v>
      </c>
      <c r="J1734" s="3" t="s">
        <v>21</v>
      </c>
      <c r="K1734" s="3" t="s">
        <v>134</v>
      </c>
      <c r="O1734"/>
      <c r="P1734"/>
    </row>
    <row r="1735" spans="1:16" x14ac:dyDescent="0.35">
      <c r="A1735" s="3" t="s">
        <v>3880</v>
      </c>
      <c r="B1735" s="3" t="s">
        <v>3880</v>
      </c>
      <c r="C1735" s="3" t="s">
        <v>3881</v>
      </c>
      <c r="D1735" s="3" t="s">
        <v>14</v>
      </c>
      <c r="E1735" s="3" t="s">
        <v>14</v>
      </c>
      <c r="F1735" s="3" t="s">
        <v>321</v>
      </c>
      <c r="G1735" s="3" t="s">
        <v>320</v>
      </c>
      <c r="H1735" s="3" t="s">
        <v>133</v>
      </c>
      <c r="I1735" s="3" t="s">
        <v>134</v>
      </c>
      <c r="J1735" s="3" t="s">
        <v>21</v>
      </c>
      <c r="K1735" s="3" t="s">
        <v>134</v>
      </c>
      <c r="O1735"/>
      <c r="P1735"/>
    </row>
    <row r="1736" spans="1:16" x14ac:dyDescent="0.35">
      <c r="A1736" s="3" t="s">
        <v>3882</v>
      </c>
      <c r="B1736" s="3" t="s">
        <v>3882</v>
      </c>
      <c r="C1736" s="3" t="s">
        <v>3883</v>
      </c>
      <c r="D1736" s="3" t="s">
        <v>14</v>
      </c>
      <c r="E1736" s="3" t="s">
        <v>14</v>
      </c>
      <c r="F1736" s="3" t="s">
        <v>321</v>
      </c>
      <c r="G1736" s="3" t="s">
        <v>320</v>
      </c>
      <c r="H1736" s="3" t="s">
        <v>133</v>
      </c>
      <c r="I1736" s="3" t="s">
        <v>134</v>
      </c>
      <c r="J1736" s="3" t="s">
        <v>21</v>
      </c>
      <c r="K1736" s="3" t="s">
        <v>134</v>
      </c>
      <c r="O1736"/>
      <c r="P1736"/>
    </row>
    <row r="1737" spans="1:16" x14ac:dyDescent="0.35">
      <c r="A1737" s="3" t="s">
        <v>3884</v>
      </c>
      <c r="B1737" s="3" t="s">
        <v>3884</v>
      </c>
      <c r="C1737" s="3" t="s">
        <v>3885</v>
      </c>
      <c r="D1737" s="3" t="s">
        <v>14</v>
      </c>
      <c r="E1737" s="3" t="s">
        <v>14</v>
      </c>
      <c r="F1737" s="3" t="s">
        <v>321</v>
      </c>
      <c r="G1737" s="3" t="s">
        <v>320</v>
      </c>
      <c r="H1737" s="3" t="s">
        <v>133</v>
      </c>
      <c r="I1737" s="3" t="s">
        <v>134</v>
      </c>
      <c r="J1737" s="3" t="s">
        <v>21</v>
      </c>
      <c r="K1737" s="3" t="s">
        <v>134</v>
      </c>
      <c r="O1737"/>
      <c r="P1737"/>
    </row>
    <row r="1738" spans="1:16" x14ac:dyDescent="0.35">
      <c r="A1738" s="3" t="s">
        <v>3886</v>
      </c>
      <c r="B1738" s="3" t="s">
        <v>3886</v>
      </c>
      <c r="C1738" s="3" t="s">
        <v>3887</v>
      </c>
      <c r="D1738" s="3" t="s">
        <v>14</v>
      </c>
      <c r="E1738" s="3" t="s">
        <v>14</v>
      </c>
      <c r="F1738" s="3" t="s">
        <v>321</v>
      </c>
      <c r="G1738" s="3" t="s">
        <v>320</v>
      </c>
      <c r="H1738" s="3" t="s">
        <v>133</v>
      </c>
      <c r="I1738" s="3" t="s">
        <v>134</v>
      </c>
      <c r="J1738" s="3" t="s">
        <v>21</v>
      </c>
      <c r="K1738" s="3" t="s">
        <v>134</v>
      </c>
      <c r="O1738"/>
      <c r="P1738"/>
    </row>
    <row r="1739" spans="1:16" x14ac:dyDescent="0.35">
      <c r="A1739" s="3" t="s">
        <v>3888</v>
      </c>
      <c r="B1739" s="3" t="s">
        <v>3888</v>
      </c>
      <c r="C1739" s="3" t="s">
        <v>3889</v>
      </c>
      <c r="D1739" s="3" t="s">
        <v>14</v>
      </c>
      <c r="E1739" s="3" t="s">
        <v>14</v>
      </c>
      <c r="F1739" s="3" t="s">
        <v>321</v>
      </c>
      <c r="G1739" s="3" t="s">
        <v>320</v>
      </c>
      <c r="H1739" s="3" t="s">
        <v>133</v>
      </c>
      <c r="I1739" s="3" t="s">
        <v>134</v>
      </c>
      <c r="J1739" s="3" t="s">
        <v>21</v>
      </c>
      <c r="K1739" s="3" t="s">
        <v>134</v>
      </c>
      <c r="O1739"/>
      <c r="P1739"/>
    </row>
    <row r="1740" spans="1:16" x14ac:dyDescent="0.35">
      <c r="A1740" s="3" t="s">
        <v>3890</v>
      </c>
      <c r="B1740" s="3" t="s">
        <v>3890</v>
      </c>
      <c r="C1740" s="3" t="s">
        <v>3891</v>
      </c>
      <c r="D1740" s="3" t="s">
        <v>14</v>
      </c>
      <c r="E1740" s="3" t="s">
        <v>14</v>
      </c>
      <c r="F1740" s="3" t="s">
        <v>321</v>
      </c>
      <c r="G1740" s="3" t="s">
        <v>320</v>
      </c>
      <c r="H1740" s="3" t="s">
        <v>133</v>
      </c>
      <c r="I1740" s="3" t="s">
        <v>134</v>
      </c>
      <c r="J1740" s="3" t="s">
        <v>21</v>
      </c>
      <c r="K1740" s="3" t="s">
        <v>134</v>
      </c>
      <c r="O1740"/>
      <c r="P1740"/>
    </row>
    <row r="1741" spans="1:16" x14ac:dyDescent="0.35">
      <c r="A1741" s="3" t="s">
        <v>3892</v>
      </c>
      <c r="B1741" s="3" t="s">
        <v>3892</v>
      </c>
      <c r="C1741" s="3" t="s">
        <v>3893</v>
      </c>
      <c r="D1741" s="3" t="s">
        <v>14</v>
      </c>
      <c r="E1741" s="3" t="s">
        <v>14</v>
      </c>
      <c r="F1741" s="3" t="s">
        <v>321</v>
      </c>
      <c r="G1741" s="3" t="s">
        <v>320</v>
      </c>
      <c r="H1741" s="3" t="s">
        <v>133</v>
      </c>
      <c r="I1741" s="3" t="s">
        <v>134</v>
      </c>
      <c r="J1741" s="3" t="s">
        <v>21</v>
      </c>
      <c r="K1741" s="3" t="s">
        <v>134</v>
      </c>
      <c r="O1741"/>
      <c r="P1741"/>
    </row>
    <row r="1742" spans="1:16" x14ac:dyDescent="0.35">
      <c r="A1742" s="3" t="s">
        <v>3894</v>
      </c>
      <c r="B1742" s="3" t="s">
        <v>3894</v>
      </c>
      <c r="C1742" s="3" t="s">
        <v>3895</v>
      </c>
      <c r="D1742" s="3" t="s">
        <v>14</v>
      </c>
      <c r="E1742" s="3" t="s">
        <v>14</v>
      </c>
      <c r="F1742" s="3" t="s">
        <v>321</v>
      </c>
      <c r="G1742" s="3" t="s">
        <v>320</v>
      </c>
      <c r="H1742" s="3" t="s">
        <v>133</v>
      </c>
      <c r="I1742" s="3" t="s">
        <v>134</v>
      </c>
      <c r="J1742" s="3" t="s">
        <v>21</v>
      </c>
      <c r="K1742" s="3" t="s">
        <v>134</v>
      </c>
      <c r="O1742"/>
      <c r="P1742"/>
    </row>
    <row r="1743" spans="1:16" x14ac:dyDescent="0.35">
      <c r="A1743" s="3" t="s">
        <v>3896</v>
      </c>
      <c r="B1743" s="3" t="s">
        <v>3896</v>
      </c>
      <c r="C1743" s="3" t="s">
        <v>3897</v>
      </c>
      <c r="D1743" s="3" t="s">
        <v>14</v>
      </c>
      <c r="E1743" s="3" t="s">
        <v>14</v>
      </c>
      <c r="F1743" s="3" t="s">
        <v>321</v>
      </c>
      <c r="G1743" s="3" t="s">
        <v>320</v>
      </c>
      <c r="H1743" s="3" t="s">
        <v>133</v>
      </c>
      <c r="I1743" s="3" t="s">
        <v>134</v>
      </c>
      <c r="J1743" s="3" t="s">
        <v>21</v>
      </c>
      <c r="K1743" s="3" t="s">
        <v>134</v>
      </c>
      <c r="O1743"/>
      <c r="P1743"/>
    </row>
    <row r="1744" spans="1:16" x14ac:dyDescent="0.35">
      <c r="A1744" s="3" t="s">
        <v>3898</v>
      </c>
      <c r="B1744" s="3" t="s">
        <v>3898</v>
      </c>
      <c r="C1744" s="3" t="s">
        <v>3899</v>
      </c>
      <c r="D1744" s="3" t="s">
        <v>14</v>
      </c>
      <c r="E1744" s="3" t="s">
        <v>14</v>
      </c>
      <c r="F1744" s="3" t="s">
        <v>321</v>
      </c>
      <c r="G1744" s="3" t="s">
        <v>320</v>
      </c>
      <c r="H1744" s="3" t="s">
        <v>133</v>
      </c>
      <c r="I1744" s="3" t="s">
        <v>134</v>
      </c>
      <c r="J1744" s="3" t="s">
        <v>21</v>
      </c>
      <c r="K1744" s="3" t="s">
        <v>134</v>
      </c>
      <c r="O1744"/>
      <c r="P1744"/>
    </row>
    <row r="1745" spans="1:16" x14ac:dyDescent="0.35">
      <c r="A1745" s="3" t="s">
        <v>3900</v>
      </c>
      <c r="B1745" s="3" t="s">
        <v>3900</v>
      </c>
      <c r="C1745" s="3" t="s">
        <v>3901</v>
      </c>
      <c r="D1745" s="3" t="s">
        <v>14</v>
      </c>
      <c r="E1745" s="3" t="s">
        <v>14</v>
      </c>
      <c r="F1745" s="3" t="s">
        <v>321</v>
      </c>
      <c r="G1745" s="3" t="s">
        <v>320</v>
      </c>
      <c r="H1745" s="3" t="s">
        <v>133</v>
      </c>
      <c r="I1745" s="3" t="s">
        <v>134</v>
      </c>
      <c r="J1745" s="3" t="s">
        <v>21</v>
      </c>
      <c r="K1745" s="3" t="s">
        <v>134</v>
      </c>
      <c r="O1745"/>
      <c r="P1745"/>
    </row>
    <row r="1746" spans="1:16" x14ac:dyDescent="0.35">
      <c r="A1746" s="3" t="s">
        <v>3902</v>
      </c>
      <c r="B1746" s="3" t="s">
        <v>3902</v>
      </c>
      <c r="C1746" s="3" t="s">
        <v>3903</v>
      </c>
      <c r="D1746" s="3" t="s">
        <v>14</v>
      </c>
      <c r="E1746" s="3" t="s">
        <v>14</v>
      </c>
      <c r="F1746" s="3" t="s">
        <v>321</v>
      </c>
      <c r="G1746" s="3" t="s">
        <v>320</v>
      </c>
      <c r="H1746" s="3" t="s">
        <v>133</v>
      </c>
      <c r="I1746" s="3" t="s">
        <v>134</v>
      </c>
      <c r="J1746" s="3" t="s">
        <v>21</v>
      </c>
      <c r="K1746" s="3" t="s">
        <v>134</v>
      </c>
      <c r="O1746"/>
      <c r="P1746"/>
    </row>
    <row r="1747" spans="1:16" x14ac:dyDescent="0.35">
      <c r="A1747" s="3" t="s">
        <v>3904</v>
      </c>
      <c r="B1747" s="3" t="s">
        <v>3904</v>
      </c>
      <c r="C1747" s="3" t="s">
        <v>3905</v>
      </c>
      <c r="D1747" s="3" t="s">
        <v>14</v>
      </c>
      <c r="E1747" s="3" t="s">
        <v>14</v>
      </c>
      <c r="F1747" s="3" t="s">
        <v>321</v>
      </c>
      <c r="G1747" s="3" t="s">
        <v>320</v>
      </c>
      <c r="H1747" s="3" t="s">
        <v>133</v>
      </c>
      <c r="I1747" s="3" t="s">
        <v>134</v>
      </c>
      <c r="J1747" s="3" t="s">
        <v>21</v>
      </c>
      <c r="K1747" s="3" t="s">
        <v>134</v>
      </c>
      <c r="O1747"/>
      <c r="P1747"/>
    </row>
    <row r="1748" spans="1:16" x14ac:dyDescent="0.35">
      <c r="A1748" s="3" t="s">
        <v>3906</v>
      </c>
      <c r="B1748" s="3" t="s">
        <v>3906</v>
      </c>
      <c r="C1748" s="3" t="s">
        <v>3907</v>
      </c>
      <c r="D1748" s="3" t="s">
        <v>14</v>
      </c>
      <c r="E1748" s="3" t="s">
        <v>14</v>
      </c>
      <c r="F1748" s="3" t="s">
        <v>321</v>
      </c>
      <c r="G1748" s="3" t="s">
        <v>320</v>
      </c>
      <c r="H1748" s="3" t="s">
        <v>133</v>
      </c>
      <c r="I1748" s="3" t="s">
        <v>134</v>
      </c>
      <c r="J1748" s="3" t="s">
        <v>21</v>
      </c>
      <c r="K1748" s="3" t="s">
        <v>134</v>
      </c>
      <c r="O1748"/>
      <c r="P1748"/>
    </row>
    <row r="1749" spans="1:16" x14ac:dyDescent="0.35">
      <c r="A1749" s="3" t="s">
        <v>3908</v>
      </c>
      <c r="B1749" s="3" t="s">
        <v>3908</v>
      </c>
      <c r="C1749" s="3" t="s">
        <v>3909</v>
      </c>
      <c r="D1749" s="3" t="s">
        <v>14</v>
      </c>
      <c r="E1749" s="3" t="s">
        <v>14</v>
      </c>
      <c r="F1749" s="3" t="s">
        <v>874</v>
      </c>
      <c r="G1749" s="3" t="s">
        <v>873</v>
      </c>
      <c r="H1749" s="3" t="s">
        <v>92</v>
      </c>
      <c r="I1749" s="3" t="s">
        <v>93</v>
      </c>
      <c r="J1749" s="3" t="s">
        <v>94</v>
      </c>
      <c r="K1749" s="3" t="s">
        <v>93</v>
      </c>
      <c r="O1749"/>
      <c r="P1749"/>
    </row>
    <row r="1750" spans="1:16" x14ac:dyDescent="0.35">
      <c r="A1750" s="3" t="s">
        <v>3910</v>
      </c>
      <c r="B1750" s="3" t="s">
        <v>3910</v>
      </c>
      <c r="C1750" s="3" t="s">
        <v>3911</v>
      </c>
      <c r="D1750" s="3" t="s">
        <v>14</v>
      </c>
      <c r="E1750" s="3" t="s">
        <v>14</v>
      </c>
      <c r="F1750" s="3" t="s">
        <v>874</v>
      </c>
      <c r="G1750" s="3" t="s">
        <v>873</v>
      </c>
      <c r="H1750" s="3" t="s">
        <v>92</v>
      </c>
      <c r="I1750" s="3" t="s">
        <v>93</v>
      </c>
      <c r="J1750" s="3" t="s">
        <v>94</v>
      </c>
      <c r="K1750" s="3" t="s">
        <v>93</v>
      </c>
      <c r="O1750"/>
      <c r="P1750"/>
    </row>
    <row r="1751" spans="1:16" x14ac:dyDescent="0.35">
      <c r="A1751" s="3" t="s">
        <v>3912</v>
      </c>
      <c r="B1751" s="3" t="s">
        <v>3912</v>
      </c>
      <c r="C1751" s="3" t="s">
        <v>3913</v>
      </c>
      <c r="D1751" s="3" t="s">
        <v>14</v>
      </c>
      <c r="E1751" s="3" t="s">
        <v>14</v>
      </c>
      <c r="F1751" s="3" t="s">
        <v>874</v>
      </c>
      <c r="G1751" s="3" t="s">
        <v>873</v>
      </c>
      <c r="H1751" s="3" t="s">
        <v>92</v>
      </c>
      <c r="I1751" s="3" t="s">
        <v>93</v>
      </c>
      <c r="J1751" s="3" t="s">
        <v>94</v>
      </c>
      <c r="K1751" s="3" t="s">
        <v>93</v>
      </c>
      <c r="O1751"/>
      <c r="P1751"/>
    </row>
    <row r="1752" spans="1:16" x14ac:dyDescent="0.35">
      <c r="A1752" s="3" t="s">
        <v>3914</v>
      </c>
      <c r="B1752" s="3" t="s">
        <v>3914</v>
      </c>
      <c r="C1752" s="3" t="s">
        <v>3915</v>
      </c>
      <c r="D1752" s="3" t="s">
        <v>14</v>
      </c>
      <c r="E1752" s="3" t="s">
        <v>14</v>
      </c>
      <c r="F1752" s="3" t="s">
        <v>874</v>
      </c>
      <c r="G1752" s="3" t="s">
        <v>873</v>
      </c>
      <c r="H1752" s="3" t="s">
        <v>92</v>
      </c>
      <c r="I1752" s="3" t="s">
        <v>93</v>
      </c>
      <c r="J1752" s="3" t="s">
        <v>94</v>
      </c>
      <c r="K1752" s="3" t="s">
        <v>93</v>
      </c>
      <c r="O1752"/>
      <c r="P1752"/>
    </row>
    <row r="1753" spans="1:16" x14ac:dyDescent="0.35">
      <c r="A1753" s="3" t="s">
        <v>3916</v>
      </c>
      <c r="B1753" s="3" t="s">
        <v>3916</v>
      </c>
      <c r="C1753" s="3" t="s">
        <v>3917</v>
      </c>
      <c r="D1753" s="3" t="s">
        <v>14</v>
      </c>
      <c r="E1753" s="3" t="s">
        <v>14</v>
      </c>
      <c r="F1753" s="3" t="s">
        <v>874</v>
      </c>
      <c r="G1753" s="3" t="s">
        <v>873</v>
      </c>
      <c r="H1753" s="3" t="s">
        <v>92</v>
      </c>
      <c r="I1753" s="3" t="s">
        <v>93</v>
      </c>
      <c r="J1753" s="3" t="s">
        <v>94</v>
      </c>
      <c r="K1753" s="3" t="s">
        <v>93</v>
      </c>
      <c r="O1753"/>
      <c r="P1753"/>
    </row>
    <row r="1754" spans="1:16" x14ac:dyDescent="0.35">
      <c r="A1754" s="3" t="s">
        <v>3918</v>
      </c>
      <c r="B1754" s="3" t="s">
        <v>3918</v>
      </c>
      <c r="C1754" s="3" t="s">
        <v>3919</v>
      </c>
      <c r="D1754" s="3" t="s">
        <v>14</v>
      </c>
      <c r="E1754" s="3" t="s">
        <v>14</v>
      </c>
      <c r="F1754" s="3" t="s">
        <v>874</v>
      </c>
      <c r="G1754" s="3" t="s">
        <v>873</v>
      </c>
      <c r="H1754" s="3" t="s">
        <v>92</v>
      </c>
      <c r="I1754" s="3" t="s">
        <v>93</v>
      </c>
      <c r="J1754" s="3" t="s">
        <v>94</v>
      </c>
      <c r="K1754" s="3" t="s">
        <v>93</v>
      </c>
      <c r="O1754"/>
      <c r="P1754"/>
    </row>
    <row r="1755" spans="1:16" x14ac:dyDescent="0.35">
      <c r="A1755" s="3" t="s">
        <v>3920</v>
      </c>
      <c r="B1755" s="3" t="s">
        <v>3920</v>
      </c>
      <c r="C1755" s="3" t="s">
        <v>3921</v>
      </c>
      <c r="D1755" s="3" t="s">
        <v>14</v>
      </c>
      <c r="E1755" s="3" t="s">
        <v>14</v>
      </c>
      <c r="F1755" s="3" t="s">
        <v>874</v>
      </c>
      <c r="G1755" s="3" t="s">
        <v>873</v>
      </c>
      <c r="H1755" s="3" t="s">
        <v>92</v>
      </c>
      <c r="I1755" s="3" t="s">
        <v>93</v>
      </c>
      <c r="J1755" s="3" t="s">
        <v>94</v>
      </c>
      <c r="K1755" s="3" t="s">
        <v>93</v>
      </c>
      <c r="O1755"/>
      <c r="P1755"/>
    </row>
    <row r="1756" spans="1:16" x14ac:dyDescent="0.35">
      <c r="A1756" s="3" t="s">
        <v>3922</v>
      </c>
      <c r="B1756" s="3" t="s">
        <v>3922</v>
      </c>
      <c r="C1756" s="3" t="s">
        <v>3923</v>
      </c>
      <c r="D1756" s="3" t="s">
        <v>14</v>
      </c>
      <c r="E1756" s="3" t="s">
        <v>14</v>
      </c>
      <c r="F1756" s="3" t="s">
        <v>874</v>
      </c>
      <c r="G1756" s="3" t="s">
        <v>873</v>
      </c>
      <c r="H1756" s="3" t="s">
        <v>92</v>
      </c>
      <c r="I1756" s="3" t="s">
        <v>93</v>
      </c>
      <c r="J1756" s="3" t="s">
        <v>94</v>
      </c>
      <c r="K1756" s="3" t="s">
        <v>93</v>
      </c>
      <c r="O1756"/>
      <c r="P1756"/>
    </row>
    <row r="1757" spans="1:16" x14ac:dyDescent="0.35">
      <c r="A1757" s="3" t="s">
        <v>3924</v>
      </c>
      <c r="B1757" s="3" t="s">
        <v>3924</v>
      </c>
      <c r="C1757" s="3" t="s">
        <v>3925</v>
      </c>
      <c r="D1757" s="3" t="s">
        <v>14</v>
      </c>
      <c r="E1757" s="3" t="s">
        <v>14</v>
      </c>
      <c r="F1757" s="3" t="s">
        <v>874</v>
      </c>
      <c r="G1757" s="3" t="s">
        <v>873</v>
      </c>
      <c r="H1757" s="3" t="s">
        <v>92</v>
      </c>
      <c r="I1757" s="3" t="s">
        <v>93</v>
      </c>
      <c r="J1757" s="3" t="s">
        <v>94</v>
      </c>
      <c r="K1757" s="3" t="s">
        <v>93</v>
      </c>
      <c r="O1757"/>
      <c r="P1757"/>
    </row>
    <row r="1758" spans="1:16" x14ac:dyDescent="0.35">
      <c r="A1758" s="3" t="s">
        <v>3926</v>
      </c>
      <c r="B1758" s="3" t="s">
        <v>3924</v>
      </c>
      <c r="C1758" s="3" t="s">
        <v>3925</v>
      </c>
      <c r="D1758" s="3" t="s">
        <v>14</v>
      </c>
      <c r="E1758" s="3" t="s">
        <v>14</v>
      </c>
      <c r="F1758" s="3" t="s">
        <v>874</v>
      </c>
      <c r="G1758" s="3" t="s">
        <v>873</v>
      </c>
      <c r="H1758" s="3" t="s">
        <v>92</v>
      </c>
      <c r="I1758" s="3" t="s">
        <v>93</v>
      </c>
      <c r="J1758" s="3" t="s">
        <v>94</v>
      </c>
      <c r="K1758" s="3" t="s">
        <v>93</v>
      </c>
      <c r="O1758"/>
      <c r="P1758"/>
    </row>
    <row r="1759" spans="1:16" x14ac:dyDescent="0.35">
      <c r="A1759" s="3" t="s">
        <v>3927</v>
      </c>
      <c r="B1759" s="3" t="s">
        <v>3927</v>
      </c>
      <c r="C1759" s="3" t="s">
        <v>3928</v>
      </c>
      <c r="D1759" s="3" t="s">
        <v>14</v>
      </c>
      <c r="E1759" s="3" t="s">
        <v>14</v>
      </c>
      <c r="F1759" s="3" t="s">
        <v>874</v>
      </c>
      <c r="G1759" s="3" t="s">
        <v>873</v>
      </c>
      <c r="H1759" s="3" t="s">
        <v>92</v>
      </c>
      <c r="I1759" s="3" t="s">
        <v>93</v>
      </c>
      <c r="J1759" s="3" t="s">
        <v>94</v>
      </c>
      <c r="K1759" s="3" t="s">
        <v>93</v>
      </c>
      <c r="O1759"/>
      <c r="P1759"/>
    </row>
    <row r="1760" spans="1:16" x14ac:dyDescent="0.35">
      <c r="A1760" s="3" t="s">
        <v>3929</v>
      </c>
      <c r="B1760" s="3" t="s">
        <v>3929</v>
      </c>
      <c r="C1760" s="3" t="s">
        <v>3930</v>
      </c>
      <c r="D1760" s="3" t="s">
        <v>14</v>
      </c>
      <c r="E1760" s="3" t="s">
        <v>14</v>
      </c>
      <c r="F1760" s="3" t="s">
        <v>874</v>
      </c>
      <c r="G1760" s="3" t="s">
        <v>873</v>
      </c>
      <c r="H1760" s="3" t="s">
        <v>92</v>
      </c>
      <c r="I1760" s="3" t="s">
        <v>93</v>
      </c>
      <c r="J1760" s="3" t="s">
        <v>94</v>
      </c>
      <c r="K1760" s="3" t="s">
        <v>93</v>
      </c>
      <c r="O1760"/>
      <c r="P1760"/>
    </row>
    <row r="1761" spans="1:16" x14ac:dyDescent="0.35">
      <c r="A1761" s="3" t="s">
        <v>3931</v>
      </c>
      <c r="B1761" s="3" t="s">
        <v>3931</v>
      </c>
      <c r="C1761" s="3" t="s">
        <v>3932</v>
      </c>
      <c r="D1761" s="3" t="s">
        <v>14</v>
      </c>
      <c r="E1761" s="3" t="s">
        <v>14</v>
      </c>
      <c r="F1761" s="3" t="s">
        <v>874</v>
      </c>
      <c r="G1761" s="3" t="s">
        <v>873</v>
      </c>
      <c r="H1761" s="3" t="s">
        <v>92</v>
      </c>
      <c r="I1761" s="3" t="s">
        <v>93</v>
      </c>
      <c r="J1761" s="3" t="s">
        <v>94</v>
      </c>
      <c r="K1761" s="3" t="s">
        <v>93</v>
      </c>
      <c r="O1761"/>
      <c r="P1761"/>
    </row>
    <row r="1762" spans="1:16" x14ac:dyDescent="0.35">
      <c r="A1762" s="3" t="s">
        <v>3933</v>
      </c>
      <c r="B1762" s="3" t="s">
        <v>3933</v>
      </c>
      <c r="C1762" s="3" t="s">
        <v>3934</v>
      </c>
      <c r="D1762" s="3" t="s">
        <v>14</v>
      </c>
      <c r="E1762" s="3" t="s">
        <v>14</v>
      </c>
      <c r="F1762" s="3" t="s">
        <v>874</v>
      </c>
      <c r="G1762" s="3" t="s">
        <v>873</v>
      </c>
      <c r="H1762" s="3" t="s">
        <v>92</v>
      </c>
      <c r="I1762" s="3" t="s">
        <v>93</v>
      </c>
      <c r="J1762" s="3" t="s">
        <v>94</v>
      </c>
      <c r="K1762" s="3" t="s">
        <v>93</v>
      </c>
      <c r="O1762"/>
      <c r="P1762"/>
    </row>
    <row r="1763" spans="1:16" x14ac:dyDescent="0.35">
      <c r="A1763" s="3" t="s">
        <v>3935</v>
      </c>
      <c r="B1763" s="3" t="s">
        <v>3935</v>
      </c>
      <c r="C1763" s="3" t="s">
        <v>3936</v>
      </c>
      <c r="D1763" s="3" t="s">
        <v>14</v>
      </c>
      <c r="E1763" s="3" t="s">
        <v>14</v>
      </c>
      <c r="F1763" s="3" t="s">
        <v>874</v>
      </c>
      <c r="G1763" s="3" t="s">
        <v>873</v>
      </c>
      <c r="H1763" s="3" t="s">
        <v>92</v>
      </c>
      <c r="I1763" s="3" t="s">
        <v>93</v>
      </c>
      <c r="J1763" s="3" t="s">
        <v>94</v>
      </c>
      <c r="K1763" s="3" t="s">
        <v>93</v>
      </c>
      <c r="O1763"/>
      <c r="P1763"/>
    </row>
    <row r="1764" spans="1:16" x14ac:dyDescent="0.35">
      <c r="A1764" s="3" t="s">
        <v>3937</v>
      </c>
      <c r="B1764" s="3" t="s">
        <v>3938</v>
      </c>
      <c r="C1764" s="3" t="s">
        <v>2308</v>
      </c>
      <c r="D1764" s="3" t="s">
        <v>14</v>
      </c>
      <c r="E1764" s="3" t="s">
        <v>14</v>
      </c>
      <c r="F1764" s="3" t="s">
        <v>874</v>
      </c>
      <c r="G1764" s="3" t="s">
        <v>873</v>
      </c>
      <c r="H1764" s="3" t="s">
        <v>92</v>
      </c>
      <c r="I1764" s="3" t="s">
        <v>93</v>
      </c>
      <c r="J1764" s="3" t="s">
        <v>94</v>
      </c>
      <c r="K1764" s="3" t="s">
        <v>93</v>
      </c>
      <c r="O1764"/>
      <c r="P1764"/>
    </row>
    <row r="1765" spans="1:16" x14ac:dyDescent="0.35">
      <c r="A1765" s="3" t="s">
        <v>3939</v>
      </c>
      <c r="B1765" s="3" t="s">
        <v>3939</v>
      </c>
      <c r="C1765" s="3" t="s">
        <v>3940</v>
      </c>
      <c r="D1765" s="3" t="s">
        <v>14</v>
      </c>
      <c r="E1765" s="3" t="s">
        <v>14</v>
      </c>
      <c r="F1765" s="3" t="s">
        <v>874</v>
      </c>
      <c r="G1765" s="3" t="s">
        <v>873</v>
      </c>
      <c r="H1765" s="3" t="s">
        <v>92</v>
      </c>
      <c r="I1765" s="3" t="s">
        <v>93</v>
      </c>
      <c r="J1765" s="3" t="s">
        <v>94</v>
      </c>
      <c r="K1765" s="3" t="s">
        <v>93</v>
      </c>
      <c r="O1765"/>
      <c r="P1765"/>
    </row>
    <row r="1766" spans="1:16" x14ac:dyDescent="0.35">
      <c r="A1766" s="3" t="s">
        <v>3941</v>
      </c>
      <c r="B1766" s="3" t="s">
        <v>3941</v>
      </c>
      <c r="C1766" s="3" t="s">
        <v>3942</v>
      </c>
      <c r="D1766" s="3" t="s">
        <v>14</v>
      </c>
      <c r="E1766" s="3" t="s">
        <v>14</v>
      </c>
      <c r="F1766" s="3" t="s">
        <v>874</v>
      </c>
      <c r="G1766" s="3" t="s">
        <v>873</v>
      </c>
      <c r="H1766" s="3" t="s">
        <v>92</v>
      </c>
      <c r="I1766" s="3" t="s">
        <v>93</v>
      </c>
      <c r="J1766" s="3" t="s">
        <v>94</v>
      </c>
      <c r="K1766" s="3" t="s">
        <v>93</v>
      </c>
      <c r="O1766"/>
      <c r="P1766"/>
    </row>
    <row r="1767" spans="1:16" x14ac:dyDescent="0.35">
      <c r="A1767" s="3" t="s">
        <v>3943</v>
      </c>
      <c r="B1767" s="3" t="s">
        <v>3943</v>
      </c>
      <c r="C1767" s="3" t="s">
        <v>3944</v>
      </c>
      <c r="D1767" s="3" t="s">
        <v>14</v>
      </c>
      <c r="E1767" s="3" t="s">
        <v>14</v>
      </c>
      <c r="F1767" s="3" t="s">
        <v>874</v>
      </c>
      <c r="G1767" s="3" t="s">
        <v>873</v>
      </c>
      <c r="H1767" s="3" t="s">
        <v>92</v>
      </c>
      <c r="I1767" s="3" t="s">
        <v>93</v>
      </c>
      <c r="J1767" s="3" t="s">
        <v>94</v>
      </c>
      <c r="K1767" s="3" t="s">
        <v>93</v>
      </c>
      <c r="O1767"/>
      <c r="P1767"/>
    </row>
    <row r="1768" spans="1:16" x14ac:dyDescent="0.35">
      <c r="A1768" s="3" t="s">
        <v>3945</v>
      </c>
      <c r="B1768" s="3" t="s">
        <v>3945</v>
      </c>
      <c r="C1768" s="3" t="s">
        <v>3946</v>
      </c>
      <c r="D1768" s="3" t="s">
        <v>14</v>
      </c>
      <c r="E1768" s="3" t="s">
        <v>14</v>
      </c>
      <c r="F1768" s="3" t="s">
        <v>874</v>
      </c>
      <c r="G1768" s="3" t="s">
        <v>873</v>
      </c>
      <c r="H1768" s="3" t="s">
        <v>92</v>
      </c>
      <c r="I1768" s="3" t="s">
        <v>93</v>
      </c>
      <c r="J1768" s="3" t="s">
        <v>94</v>
      </c>
      <c r="K1768" s="3" t="s">
        <v>93</v>
      </c>
      <c r="O1768"/>
      <c r="P1768"/>
    </row>
    <row r="1769" spans="1:16" x14ac:dyDescent="0.35">
      <c r="A1769" s="3" t="s">
        <v>3947</v>
      </c>
      <c r="B1769" s="3" t="s">
        <v>3947</v>
      </c>
      <c r="C1769" s="3" t="s">
        <v>3948</v>
      </c>
      <c r="D1769" s="3" t="s">
        <v>14</v>
      </c>
      <c r="E1769" s="3" t="s">
        <v>14</v>
      </c>
      <c r="F1769" s="3" t="s">
        <v>874</v>
      </c>
      <c r="G1769" s="3" t="s">
        <v>873</v>
      </c>
      <c r="H1769" s="3" t="s">
        <v>92</v>
      </c>
      <c r="I1769" s="3" t="s">
        <v>93</v>
      </c>
      <c r="J1769" s="3" t="s">
        <v>94</v>
      </c>
      <c r="K1769" s="3" t="s">
        <v>93</v>
      </c>
      <c r="O1769"/>
      <c r="P1769"/>
    </row>
    <row r="1770" spans="1:16" x14ac:dyDescent="0.35">
      <c r="A1770" s="3" t="s">
        <v>3949</v>
      </c>
      <c r="B1770" s="3" t="s">
        <v>3949</v>
      </c>
      <c r="C1770" s="3" t="s">
        <v>3950</v>
      </c>
      <c r="D1770" s="3" t="s">
        <v>14</v>
      </c>
      <c r="E1770" s="3" t="s">
        <v>14</v>
      </c>
      <c r="F1770" s="3" t="s">
        <v>874</v>
      </c>
      <c r="G1770" s="3" t="s">
        <v>873</v>
      </c>
      <c r="H1770" s="3" t="s">
        <v>92</v>
      </c>
      <c r="I1770" s="3" t="s">
        <v>93</v>
      </c>
      <c r="J1770" s="3" t="s">
        <v>94</v>
      </c>
      <c r="K1770" s="3" t="s">
        <v>93</v>
      </c>
      <c r="O1770"/>
      <c r="P1770"/>
    </row>
    <row r="1771" spans="1:16" x14ac:dyDescent="0.35">
      <c r="A1771" s="3" t="s">
        <v>3951</v>
      </c>
      <c r="B1771" s="3" t="s">
        <v>3951</v>
      </c>
      <c r="C1771" s="3" t="s">
        <v>3952</v>
      </c>
      <c r="D1771" s="3" t="s">
        <v>14</v>
      </c>
      <c r="E1771" s="3" t="s">
        <v>14</v>
      </c>
      <c r="F1771" s="3" t="s">
        <v>874</v>
      </c>
      <c r="G1771" s="3" t="s">
        <v>873</v>
      </c>
      <c r="H1771" s="3" t="s">
        <v>92</v>
      </c>
      <c r="I1771" s="3" t="s">
        <v>93</v>
      </c>
      <c r="J1771" s="3" t="s">
        <v>94</v>
      </c>
      <c r="K1771" s="3" t="s">
        <v>93</v>
      </c>
      <c r="O1771"/>
      <c r="P1771"/>
    </row>
    <row r="1772" spans="1:16" x14ac:dyDescent="0.35">
      <c r="A1772" s="3" t="s">
        <v>3953</v>
      </c>
      <c r="B1772" s="3" t="s">
        <v>3953</v>
      </c>
      <c r="C1772" s="3" t="s">
        <v>3954</v>
      </c>
      <c r="D1772" s="3" t="s">
        <v>14</v>
      </c>
      <c r="E1772" s="3" t="s">
        <v>14</v>
      </c>
      <c r="F1772" s="3" t="s">
        <v>874</v>
      </c>
      <c r="G1772" s="3" t="s">
        <v>873</v>
      </c>
      <c r="H1772" s="3" t="s">
        <v>92</v>
      </c>
      <c r="I1772" s="3" t="s">
        <v>93</v>
      </c>
      <c r="J1772" s="3" t="s">
        <v>94</v>
      </c>
      <c r="K1772" s="3" t="s">
        <v>93</v>
      </c>
      <c r="O1772"/>
      <c r="P1772"/>
    </row>
    <row r="1773" spans="1:16" x14ac:dyDescent="0.35">
      <c r="A1773" s="3" t="s">
        <v>3955</v>
      </c>
      <c r="B1773" s="3" t="s">
        <v>3955</v>
      </c>
      <c r="C1773" s="3" t="s">
        <v>3956</v>
      </c>
      <c r="D1773" s="3" t="s">
        <v>14</v>
      </c>
      <c r="E1773" s="3" t="s">
        <v>14</v>
      </c>
      <c r="F1773" s="3" t="s">
        <v>874</v>
      </c>
      <c r="G1773" s="3" t="s">
        <v>873</v>
      </c>
      <c r="H1773" s="3" t="s">
        <v>92</v>
      </c>
      <c r="I1773" s="3" t="s">
        <v>93</v>
      </c>
      <c r="J1773" s="3" t="s">
        <v>94</v>
      </c>
      <c r="K1773" s="3" t="s">
        <v>93</v>
      </c>
      <c r="O1773"/>
      <c r="P1773"/>
    </row>
    <row r="1774" spans="1:16" x14ac:dyDescent="0.35">
      <c r="A1774" s="3" t="s">
        <v>3957</v>
      </c>
      <c r="B1774" s="3" t="s">
        <v>3957</v>
      </c>
      <c r="C1774" s="3" t="s">
        <v>3958</v>
      </c>
      <c r="D1774" s="3" t="s">
        <v>14</v>
      </c>
      <c r="E1774" s="3" t="s">
        <v>14</v>
      </c>
      <c r="F1774" s="3" t="s">
        <v>874</v>
      </c>
      <c r="G1774" s="3" t="s">
        <v>873</v>
      </c>
      <c r="H1774" s="3" t="s">
        <v>92</v>
      </c>
      <c r="I1774" s="3" t="s">
        <v>93</v>
      </c>
      <c r="J1774" s="3" t="s">
        <v>94</v>
      </c>
      <c r="K1774" s="3" t="s">
        <v>93</v>
      </c>
      <c r="O1774"/>
      <c r="P1774"/>
    </row>
    <row r="1775" spans="1:16" x14ac:dyDescent="0.35">
      <c r="A1775" s="3" t="s">
        <v>3959</v>
      </c>
      <c r="B1775" s="3" t="s">
        <v>3959</v>
      </c>
      <c r="C1775" s="3" t="s">
        <v>3954</v>
      </c>
      <c r="D1775" s="3" t="s">
        <v>14</v>
      </c>
      <c r="E1775" s="3" t="s">
        <v>14</v>
      </c>
      <c r="F1775" s="3" t="s">
        <v>874</v>
      </c>
      <c r="G1775" s="3" t="s">
        <v>873</v>
      </c>
      <c r="H1775" s="3" t="s">
        <v>92</v>
      </c>
      <c r="I1775" s="3" t="s">
        <v>93</v>
      </c>
      <c r="J1775" s="3" t="s">
        <v>94</v>
      </c>
      <c r="K1775" s="3" t="s">
        <v>93</v>
      </c>
      <c r="O1775"/>
      <c r="P1775"/>
    </row>
    <row r="1776" spans="1:16" x14ac:dyDescent="0.35">
      <c r="A1776" s="3" t="s">
        <v>3960</v>
      </c>
      <c r="B1776" s="3" t="s">
        <v>3960</v>
      </c>
      <c r="C1776" s="3" t="s">
        <v>3961</v>
      </c>
      <c r="D1776" s="3" t="s">
        <v>14</v>
      </c>
      <c r="E1776" s="3" t="s">
        <v>14</v>
      </c>
      <c r="F1776" s="3" t="s">
        <v>874</v>
      </c>
      <c r="G1776" s="3" t="s">
        <v>873</v>
      </c>
      <c r="H1776" s="3" t="s">
        <v>92</v>
      </c>
      <c r="I1776" s="3" t="s">
        <v>93</v>
      </c>
      <c r="J1776" s="3" t="s">
        <v>94</v>
      </c>
      <c r="K1776" s="3" t="s">
        <v>93</v>
      </c>
      <c r="O1776"/>
      <c r="P1776"/>
    </row>
    <row r="1777" spans="1:16" x14ac:dyDescent="0.35">
      <c r="A1777" s="3" t="s">
        <v>3962</v>
      </c>
      <c r="B1777" s="3" t="s">
        <v>3962</v>
      </c>
      <c r="C1777" s="3" t="s">
        <v>3963</v>
      </c>
      <c r="D1777" s="3" t="s">
        <v>14</v>
      </c>
      <c r="E1777" s="3" t="s">
        <v>14</v>
      </c>
      <c r="F1777" s="3" t="s">
        <v>874</v>
      </c>
      <c r="G1777" s="3" t="s">
        <v>873</v>
      </c>
      <c r="H1777" s="3" t="s">
        <v>92</v>
      </c>
      <c r="I1777" s="3" t="s">
        <v>93</v>
      </c>
      <c r="J1777" s="3" t="s">
        <v>94</v>
      </c>
      <c r="K1777" s="3" t="s">
        <v>93</v>
      </c>
      <c r="O1777"/>
      <c r="P1777"/>
    </row>
    <row r="1778" spans="1:16" x14ac:dyDescent="0.35">
      <c r="A1778" s="3" t="s">
        <v>3964</v>
      </c>
      <c r="B1778" s="3" t="s">
        <v>3964</v>
      </c>
      <c r="C1778" s="3" t="s">
        <v>3965</v>
      </c>
      <c r="D1778" s="3" t="s">
        <v>14</v>
      </c>
      <c r="E1778" s="3" t="s">
        <v>14</v>
      </c>
      <c r="F1778" s="3" t="s">
        <v>874</v>
      </c>
      <c r="G1778" s="3" t="s">
        <v>873</v>
      </c>
      <c r="H1778" s="3" t="s">
        <v>92</v>
      </c>
      <c r="I1778" s="3" t="s">
        <v>93</v>
      </c>
      <c r="J1778" s="3" t="s">
        <v>94</v>
      </c>
      <c r="K1778" s="3" t="s">
        <v>93</v>
      </c>
      <c r="O1778"/>
      <c r="P1778"/>
    </row>
    <row r="1779" spans="1:16" x14ac:dyDescent="0.35">
      <c r="A1779" s="3" t="s">
        <v>3966</v>
      </c>
      <c r="B1779" s="3" t="s">
        <v>3967</v>
      </c>
      <c r="C1779" s="3" t="s">
        <v>3968</v>
      </c>
      <c r="D1779" s="3" t="s">
        <v>14</v>
      </c>
      <c r="E1779" s="3" t="s">
        <v>14</v>
      </c>
      <c r="F1779" s="3" t="s">
        <v>874</v>
      </c>
      <c r="G1779" s="3" t="s">
        <v>873</v>
      </c>
      <c r="H1779" s="3" t="s">
        <v>92</v>
      </c>
      <c r="I1779" s="3" t="s">
        <v>93</v>
      </c>
      <c r="J1779" s="3" t="s">
        <v>94</v>
      </c>
      <c r="K1779" s="3" t="s">
        <v>93</v>
      </c>
      <c r="O1779"/>
      <c r="P1779"/>
    </row>
    <row r="1780" spans="1:16" x14ac:dyDescent="0.35">
      <c r="A1780" s="3" t="s">
        <v>3969</v>
      </c>
      <c r="B1780" s="3" t="s">
        <v>3969</v>
      </c>
      <c r="C1780" s="3" t="s">
        <v>3970</v>
      </c>
      <c r="D1780" s="3" t="s">
        <v>14</v>
      </c>
      <c r="E1780" s="3" t="s">
        <v>14</v>
      </c>
      <c r="F1780" s="3" t="s">
        <v>874</v>
      </c>
      <c r="G1780" s="3" t="s">
        <v>873</v>
      </c>
      <c r="H1780" s="3" t="s">
        <v>92</v>
      </c>
      <c r="I1780" s="3" t="s">
        <v>93</v>
      </c>
      <c r="J1780" s="3" t="s">
        <v>94</v>
      </c>
      <c r="K1780" s="3" t="s">
        <v>93</v>
      </c>
      <c r="O1780"/>
      <c r="P1780"/>
    </row>
    <row r="1781" spans="1:16" x14ac:dyDescent="0.35">
      <c r="A1781" s="3" t="s">
        <v>3971</v>
      </c>
      <c r="B1781" s="3" t="s">
        <v>3971</v>
      </c>
      <c r="C1781" s="3" t="s">
        <v>3972</v>
      </c>
      <c r="D1781" s="3" t="s">
        <v>14</v>
      </c>
      <c r="E1781" s="3" t="s">
        <v>14</v>
      </c>
      <c r="F1781" s="3" t="s">
        <v>874</v>
      </c>
      <c r="G1781" s="3" t="s">
        <v>873</v>
      </c>
      <c r="H1781" s="3" t="s">
        <v>92</v>
      </c>
      <c r="I1781" s="3" t="s">
        <v>93</v>
      </c>
      <c r="J1781" s="3" t="s">
        <v>94</v>
      </c>
      <c r="K1781" s="3" t="s">
        <v>93</v>
      </c>
      <c r="O1781"/>
      <c r="P1781"/>
    </row>
    <row r="1782" spans="1:16" x14ac:dyDescent="0.35">
      <c r="A1782" s="3" t="s">
        <v>3973</v>
      </c>
      <c r="B1782" s="3" t="s">
        <v>3973</v>
      </c>
      <c r="C1782" s="3" t="s">
        <v>3974</v>
      </c>
      <c r="D1782" s="3" t="s">
        <v>14</v>
      </c>
      <c r="E1782" s="3" t="s">
        <v>14</v>
      </c>
      <c r="F1782" s="3" t="s">
        <v>874</v>
      </c>
      <c r="G1782" s="3" t="s">
        <v>873</v>
      </c>
      <c r="H1782" s="3" t="s">
        <v>92</v>
      </c>
      <c r="I1782" s="3" t="s">
        <v>93</v>
      </c>
      <c r="J1782" s="3" t="s">
        <v>94</v>
      </c>
      <c r="K1782" s="3" t="s">
        <v>93</v>
      </c>
      <c r="O1782"/>
      <c r="P1782"/>
    </row>
    <row r="1783" spans="1:16" x14ac:dyDescent="0.35">
      <c r="A1783" s="3" t="s">
        <v>3975</v>
      </c>
      <c r="B1783" s="3" t="s">
        <v>3975</v>
      </c>
      <c r="C1783" s="3" t="s">
        <v>3974</v>
      </c>
      <c r="D1783" s="3" t="s">
        <v>14</v>
      </c>
      <c r="E1783" s="3" t="s">
        <v>14</v>
      </c>
      <c r="F1783" s="3" t="s">
        <v>874</v>
      </c>
      <c r="G1783" s="3" t="s">
        <v>873</v>
      </c>
      <c r="H1783" s="3" t="s">
        <v>92</v>
      </c>
      <c r="I1783" s="3" t="s">
        <v>93</v>
      </c>
      <c r="J1783" s="3" t="s">
        <v>94</v>
      </c>
      <c r="K1783" s="3" t="s">
        <v>93</v>
      </c>
      <c r="O1783"/>
      <c r="P1783"/>
    </row>
    <row r="1784" spans="1:16" x14ac:dyDescent="0.35">
      <c r="A1784" s="3" t="s">
        <v>3976</v>
      </c>
      <c r="B1784" s="3" t="s">
        <v>3976</v>
      </c>
      <c r="C1784" s="3" t="s">
        <v>3977</v>
      </c>
      <c r="D1784" s="3" t="s">
        <v>14</v>
      </c>
      <c r="E1784" s="3" t="s">
        <v>14</v>
      </c>
      <c r="F1784" s="3" t="s">
        <v>874</v>
      </c>
      <c r="G1784" s="3" t="s">
        <v>873</v>
      </c>
      <c r="H1784" s="3" t="s">
        <v>92</v>
      </c>
      <c r="I1784" s="3" t="s">
        <v>93</v>
      </c>
      <c r="J1784" s="3" t="s">
        <v>94</v>
      </c>
      <c r="K1784" s="3" t="s">
        <v>93</v>
      </c>
      <c r="O1784"/>
      <c r="P1784"/>
    </row>
    <row r="1785" spans="1:16" x14ac:dyDescent="0.35">
      <c r="A1785" s="3" t="s">
        <v>3978</v>
      </c>
      <c r="B1785" s="3" t="s">
        <v>3978</v>
      </c>
      <c r="C1785" s="3" t="s">
        <v>3979</v>
      </c>
      <c r="D1785" s="3" t="s">
        <v>14</v>
      </c>
      <c r="E1785" s="3" t="s">
        <v>14</v>
      </c>
      <c r="F1785" s="3" t="s">
        <v>874</v>
      </c>
      <c r="G1785" s="3" t="s">
        <v>873</v>
      </c>
      <c r="H1785" s="3" t="s">
        <v>92</v>
      </c>
      <c r="I1785" s="3" t="s">
        <v>93</v>
      </c>
      <c r="J1785" s="3" t="s">
        <v>94</v>
      </c>
      <c r="K1785" s="3" t="s">
        <v>93</v>
      </c>
      <c r="O1785"/>
      <c r="P1785"/>
    </row>
    <row r="1786" spans="1:16" x14ac:dyDescent="0.35">
      <c r="A1786" s="3" t="s">
        <v>3980</v>
      </c>
      <c r="B1786" s="3" t="s">
        <v>3980</v>
      </c>
      <c r="C1786" s="3" t="s">
        <v>3981</v>
      </c>
      <c r="D1786" s="3" t="s">
        <v>14</v>
      </c>
      <c r="E1786" s="3" t="s">
        <v>14</v>
      </c>
      <c r="F1786" s="3" t="s">
        <v>874</v>
      </c>
      <c r="G1786" s="3" t="s">
        <v>873</v>
      </c>
      <c r="H1786" s="3" t="s">
        <v>92</v>
      </c>
      <c r="I1786" s="3" t="s">
        <v>93</v>
      </c>
      <c r="J1786" s="3" t="s">
        <v>94</v>
      </c>
      <c r="K1786" s="3" t="s">
        <v>93</v>
      </c>
      <c r="O1786"/>
      <c r="P1786"/>
    </row>
    <row r="1787" spans="1:16" x14ac:dyDescent="0.35">
      <c r="A1787" s="3" t="s">
        <v>3982</v>
      </c>
      <c r="B1787" s="3" t="s">
        <v>3982</v>
      </c>
      <c r="C1787" s="3" t="s">
        <v>3983</v>
      </c>
      <c r="D1787" s="3" t="s">
        <v>14</v>
      </c>
      <c r="E1787" s="3" t="s">
        <v>14</v>
      </c>
      <c r="F1787" s="3" t="s">
        <v>874</v>
      </c>
      <c r="G1787" s="3" t="s">
        <v>873</v>
      </c>
      <c r="H1787" s="3" t="s">
        <v>92</v>
      </c>
      <c r="I1787" s="3" t="s">
        <v>93</v>
      </c>
      <c r="J1787" s="3" t="s">
        <v>94</v>
      </c>
      <c r="K1787" s="3" t="s">
        <v>93</v>
      </c>
      <c r="O1787"/>
      <c r="P1787"/>
    </row>
    <row r="1788" spans="1:16" x14ac:dyDescent="0.35">
      <c r="A1788" s="3" t="s">
        <v>3984</v>
      </c>
      <c r="B1788" s="3" t="s">
        <v>3984</v>
      </c>
      <c r="C1788" s="3" t="s">
        <v>3985</v>
      </c>
      <c r="D1788" s="3" t="s">
        <v>14</v>
      </c>
      <c r="E1788" s="3" t="s">
        <v>14</v>
      </c>
      <c r="F1788" s="3" t="s">
        <v>874</v>
      </c>
      <c r="G1788" s="3" t="s">
        <v>873</v>
      </c>
      <c r="H1788" s="3" t="s">
        <v>92</v>
      </c>
      <c r="I1788" s="3" t="s">
        <v>93</v>
      </c>
      <c r="J1788" s="3" t="s">
        <v>94</v>
      </c>
      <c r="K1788" s="3" t="s">
        <v>93</v>
      </c>
      <c r="O1788"/>
      <c r="P1788"/>
    </row>
    <row r="1789" spans="1:16" x14ac:dyDescent="0.35">
      <c r="A1789" s="3" t="s">
        <v>3986</v>
      </c>
      <c r="B1789" s="3" t="s">
        <v>3986</v>
      </c>
      <c r="C1789" s="3" t="s">
        <v>3987</v>
      </c>
      <c r="D1789" s="3" t="s">
        <v>14</v>
      </c>
      <c r="E1789" s="3" t="s">
        <v>14</v>
      </c>
      <c r="F1789" s="3" t="s">
        <v>874</v>
      </c>
      <c r="G1789" s="3" t="s">
        <v>873</v>
      </c>
      <c r="H1789" s="3" t="s">
        <v>92</v>
      </c>
      <c r="I1789" s="3" t="s">
        <v>93</v>
      </c>
      <c r="J1789" s="3" t="s">
        <v>94</v>
      </c>
      <c r="K1789" s="3" t="s">
        <v>93</v>
      </c>
      <c r="O1789"/>
      <c r="P1789"/>
    </row>
    <row r="1790" spans="1:16" x14ac:dyDescent="0.35">
      <c r="A1790" s="3" t="s">
        <v>3988</v>
      </c>
      <c r="B1790" s="3" t="s">
        <v>3988</v>
      </c>
      <c r="C1790" s="3" t="s">
        <v>3989</v>
      </c>
      <c r="D1790" s="3" t="s">
        <v>14</v>
      </c>
      <c r="E1790" s="3" t="s">
        <v>14</v>
      </c>
      <c r="F1790" s="3" t="s">
        <v>874</v>
      </c>
      <c r="G1790" s="3" t="s">
        <v>873</v>
      </c>
      <c r="H1790" s="3" t="s">
        <v>92</v>
      </c>
      <c r="I1790" s="3" t="s">
        <v>93</v>
      </c>
      <c r="J1790" s="3" t="s">
        <v>94</v>
      </c>
      <c r="K1790" s="3" t="s">
        <v>93</v>
      </c>
      <c r="O1790"/>
      <c r="P1790"/>
    </row>
    <row r="1791" spans="1:16" x14ac:dyDescent="0.35">
      <c r="A1791" s="3" t="s">
        <v>3990</v>
      </c>
      <c r="B1791" s="3" t="s">
        <v>3990</v>
      </c>
      <c r="C1791" s="3" t="s">
        <v>3991</v>
      </c>
      <c r="D1791" s="3" t="s">
        <v>14</v>
      </c>
      <c r="E1791" s="3" t="s">
        <v>14</v>
      </c>
      <c r="F1791" s="3" t="s">
        <v>874</v>
      </c>
      <c r="G1791" s="3" t="s">
        <v>873</v>
      </c>
      <c r="H1791" s="3" t="s">
        <v>92</v>
      </c>
      <c r="I1791" s="3" t="s">
        <v>93</v>
      </c>
      <c r="J1791" s="3" t="s">
        <v>94</v>
      </c>
      <c r="K1791" s="3" t="s">
        <v>93</v>
      </c>
      <c r="O1791"/>
      <c r="P1791"/>
    </row>
    <row r="1792" spans="1:16" x14ac:dyDescent="0.35">
      <c r="A1792" s="3" t="s">
        <v>3992</v>
      </c>
      <c r="B1792" s="3" t="s">
        <v>3992</v>
      </c>
      <c r="C1792" s="3" t="s">
        <v>3993</v>
      </c>
      <c r="D1792" s="3" t="s">
        <v>14</v>
      </c>
      <c r="E1792" s="3" t="s">
        <v>14</v>
      </c>
      <c r="F1792" s="3" t="s">
        <v>874</v>
      </c>
      <c r="G1792" s="3" t="s">
        <v>873</v>
      </c>
      <c r="H1792" s="3" t="s">
        <v>92</v>
      </c>
      <c r="I1792" s="3" t="s">
        <v>93</v>
      </c>
      <c r="J1792" s="3" t="s">
        <v>94</v>
      </c>
      <c r="K1792" s="3" t="s">
        <v>93</v>
      </c>
      <c r="O1792"/>
      <c r="P1792"/>
    </row>
    <row r="1793" spans="1:16" x14ac:dyDescent="0.35">
      <c r="A1793" s="3" t="s">
        <v>3994</v>
      </c>
      <c r="B1793" s="3" t="s">
        <v>3994</v>
      </c>
      <c r="C1793" s="3" t="s">
        <v>3995</v>
      </c>
      <c r="D1793" s="3" t="s">
        <v>14</v>
      </c>
      <c r="E1793" s="3" t="s">
        <v>14</v>
      </c>
      <c r="F1793" s="3" t="s">
        <v>874</v>
      </c>
      <c r="G1793" s="3" t="s">
        <v>873</v>
      </c>
      <c r="H1793" s="3" t="s">
        <v>92</v>
      </c>
      <c r="I1793" s="3" t="s">
        <v>93</v>
      </c>
      <c r="J1793" s="3" t="s">
        <v>94</v>
      </c>
      <c r="K1793" s="3" t="s">
        <v>93</v>
      </c>
      <c r="O1793"/>
      <c r="P1793"/>
    </row>
    <row r="1794" spans="1:16" x14ac:dyDescent="0.35">
      <c r="A1794" s="3" t="s">
        <v>3996</v>
      </c>
      <c r="B1794" s="3" t="s">
        <v>3996</v>
      </c>
      <c r="C1794" s="3" t="s">
        <v>3997</v>
      </c>
      <c r="D1794" s="3" t="s">
        <v>14</v>
      </c>
      <c r="E1794" s="3" t="s">
        <v>14</v>
      </c>
      <c r="F1794" s="3" t="s">
        <v>874</v>
      </c>
      <c r="G1794" s="3" t="s">
        <v>873</v>
      </c>
      <c r="H1794" s="3" t="s">
        <v>92</v>
      </c>
      <c r="I1794" s="3" t="s">
        <v>93</v>
      </c>
      <c r="J1794" s="3" t="s">
        <v>94</v>
      </c>
      <c r="K1794" s="3" t="s">
        <v>93</v>
      </c>
      <c r="O1794"/>
      <c r="P1794"/>
    </row>
    <row r="1795" spans="1:16" x14ac:dyDescent="0.35">
      <c r="A1795" s="3" t="s">
        <v>3998</v>
      </c>
      <c r="B1795" s="3" t="s">
        <v>3998</v>
      </c>
      <c r="C1795" s="3" t="s">
        <v>3999</v>
      </c>
      <c r="D1795" s="3" t="s">
        <v>14</v>
      </c>
      <c r="E1795" s="3" t="s">
        <v>14</v>
      </c>
      <c r="F1795" s="3" t="s">
        <v>874</v>
      </c>
      <c r="G1795" s="3" t="s">
        <v>873</v>
      </c>
      <c r="H1795" s="3" t="s">
        <v>92</v>
      </c>
      <c r="I1795" s="3" t="s">
        <v>93</v>
      </c>
      <c r="J1795" s="3" t="s">
        <v>94</v>
      </c>
      <c r="K1795" s="3" t="s">
        <v>93</v>
      </c>
      <c r="O1795"/>
      <c r="P1795"/>
    </row>
    <row r="1796" spans="1:16" x14ac:dyDescent="0.35">
      <c r="A1796" s="3" t="s">
        <v>4000</v>
      </c>
      <c r="B1796" s="3" t="s">
        <v>4000</v>
      </c>
      <c r="C1796" s="3" t="s">
        <v>4001</v>
      </c>
      <c r="D1796" s="3" t="s">
        <v>14</v>
      </c>
      <c r="E1796" s="3" t="s">
        <v>14</v>
      </c>
      <c r="F1796" s="3" t="s">
        <v>874</v>
      </c>
      <c r="G1796" s="3" t="s">
        <v>873</v>
      </c>
      <c r="H1796" s="3" t="s">
        <v>92</v>
      </c>
      <c r="I1796" s="3" t="s">
        <v>93</v>
      </c>
      <c r="J1796" s="3" t="s">
        <v>94</v>
      </c>
      <c r="K1796" s="3" t="s">
        <v>93</v>
      </c>
      <c r="O1796"/>
      <c r="P1796"/>
    </row>
    <row r="1797" spans="1:16" x14ac:dyDescent="0.35">
      <c r="A1797" s="3" t="s">
        <v>4002</v>
      </c>
      <c r="B1797" s="3" t="s">
        <v>4002</v>
      </c>
      <c r="C1797" s="3" t="s">
        <v>4003</v>
      </c>
      <c r="D1797" s="3" t="s">
        <v>14</v>
      </c>
      <c r="E1797" s="3" t="s">
        <v>14</v>
      </c>
      <c r="F1797" s="3" t="s">
        <v>874</v>
      </c>
      <c r="G1797" s="3" t="s">
        <v>873</v>
      </c>
      <c r="H1797" s="3" t="s">
        <v>92</v>
      </c>
      <c r="I1797" s="3" t="s">
        <v>93</v>
      </c>
      <c r="J1797" s="3" t="s">
        <v>94</v>
      </c>
      <c r="K1797" s="3" t="s">
        <v>93</v>
      </c>
      <c r="O1797"/>
      <c r="P1797"/>
    </row>
    <row r="1798" spans="1:16" x14ac:dyDescent="0.35">
      <c r="A1798" s="3" t="s">
        <v>4004</v>
      </c>
      <c r="B1798" s="3" t="s">
        <v>4004</v>
      </c>
      <c r="C1798" s="3" t="s">
        <v>4005</v>
      </c>
      <c r="D1798" s="3" t="s">
        <v>14</v>
      </c>
      <c r="E1798" s="3" t="s">
        <v>14</v>
      </c>
      <c r="F1798" s="3" t="s">
        <v>874</v>
      </c>
      <c r="G1798" s="3" t="s">
        <v>873</v>
      </c>
      <c r="H1798" s="3" t="s">
        <v>92</v>
      </c>
      <c r="I1798" s="3" t="s">
        <v>93</v>
      </c>
      <c r="J1798" s="3" t="s">
        <v>94</v>
      </c>
      <c r="K1798" s="3" t="s">
        <v>93</v>
      </c>
      <c r="O1798"/>
      <c r="P1798"/>
    </row>
    <row r="1799" spans="1:16" x14ac:dyDescent="0.35">
      <c r="A1799" s="3" t="s">
        <v>4006</v>
      </c>
      <c r="B1799" s="3" t="s">
        <v>4006</v>
      </c>
      <c r="C1799" s="3" t="s">
        <v>4007</v>
      </c>
      <c r="D1799" s="3" t="s">
        <v>14</v>
      </c>
      <c r="E1799" s="3" t="s">
        <v>14</v>
      </c>
      <c r="F1799" s="3" t="s">
        <v>874</v>
      </c>
      <c r="G1799" s="3" t="s">
        <v>873</v>
      </c>
      <c r="H1799" s="3" t="s">
        <v>92</v>
      </c>
      <c r="I1799" s="3" t="s">
        <v>93</v>
      </c>
      <c r="J1799" s="3" t="s">
        <v>94</v>
      </c>
      <c r="K1799" s="3" t="s">
        <v>93</v>
      </c>
      <c r="O1799"/>
      <c r="P1799"/>
    </row>
    <row r="1800" spans="1:16" x14ac:dyDescent="0.35">
      <c r="A1800" s="3" t="s">
        <v>4008</v>
      </c>
      <c r="B1800" s="3" t="s">
        <v>4008</v>
      </c>
      <c r="C1800" s="3" t="s">
        <v>4009</v>
      </c>
      <c r="D1800" s="3" t="s">
        <v>14</v>
      </c>
      <c r="E1800" s="3" t="s">
        <v>14</v>
      </c>
      <c r="F1800" s="3" t="s">
        <v>874</v>
      </c>
      <c r="G1800" s="3" t="s">
        <v>873</v>
      </c>
      <c r="H1800" s="3" t="s">
        <v>92</v>
      </c>
      <c r="I1800" s="3" t="s">
        <v>93</v>
      </c>
      <c r="J1800" s="3" t="s">
        <v>94</v>
      </c>
      <c r="K1800" s="3" t="s">
        <v>93</v>
      </c>
      <c r="O1800"/>
      <c r="P1800"/>
    </row>
    <row r="1801" spans="1:16" x14ac:dyDescent="0.35">
      <c r="A1801" s="3" t="s">
        <v>4010</v>
      </c>
      <c r="B1801" s="3" t="s">
        <v>4010</v>
      </c>
      <c r="C1801" s="3" t="s">
        <v>4011</v>
      </c>
      <c r="D1801" s="3" t="s">
        <v>14</v>
      </c>
      <c r="E1801" s="3" t="s">
        <v>14</v>
      </c>
      <c r="F1801" s="3" t="s">
        <v>874</v>
      </c>
      <c r="G1801" s="3" t="s">
        <v>873</v>
      </c>
      <c r="H1801" s="3" t="s">
        <v>92</v>
      </c>
      <c r="I1801" s="3" t="s">
        <v>93</v>
      </c>
      <c r="J1801" s="3" t="s">
        <v>94</v>
      </c>
      <c r="K1801" s="3" t="s">
        <v>93</v>
      </c>
      <c r="O1801"/>
      <c r="P1801"/>
    </row>
    <row r="1802" spans="1:16" x14ac:dyDescent="0.35">
      <c r="A1802" s="3" t="s">
        <v>4012</v>
      </c>
      <c r="B1802" s="3" t="s">
        <v>4012</v>
      </c>
      <c r="C1802" s="3" t="s">
        <v>4013</v>
      </c>
      <c r="D1802" s="3" t="s">
        <v>14</v>
      </c>
      <c r="E1802" s="3" t="s">
        <v>14</v>
      </c>
      <c r="F1802" s="3" t="s">
        <v>874</v>
      </c>
      <c r="G1802" s="3" t="s">
        <v>873</v>
      </c>
      <c r="H1802" s="3" t="s">
        <v>92</v>
      </c>
      <c r="I1802" s="3" t="s">
        <v>93</v>
      </c>
      <c r="J1802" s="3" t="s">
        <v>94</v>
      </c>
      <c r="K1802" s="3" t="s">
        <v>93</v>
      </c>
      <c r="O1802"/>
      <c r="P1802"/>
    </row>
    <row r="1803" spans="1:16" x14ac:dyDescent="0.35">
      <c r="A1803" s="3" t="s">
        <v>4014</v>
      </c>
      <c r="B1803" s="3" t="s">
        <v>3938</v>
      </c>
      <c r="C1803" s="3" t="s">
        <v>2308</v>
      </c>
      <c r="D1803" s="3" t="s">
        <v>14</v>
      </c>
      <c r="E1803" s="3" t="s">
        <v>14</v>
      </c>
      <c r="F1803" s="3" t="s">
        <v>874</v>
      </c>
      <c r="G1803" s="3" t="s">
        <v>873</v>
      </c>
      <c r="H1803" s="3" t="s">
        <v>92</v>
      </c>
      <c r="I1803" s="3" t="s">
        <v>93</v>
      </c>
      <c r="J1803" s="3" t="s">
        <v>94</v>
      </c>
      <c r="K1803" s="3" t="s">
        <v>93</v>
      </c>
      <c r="O1803"/>
      <c r="P1803"/>
    </row>
    <row r="1804" spans="1:16" x14ac:dyDescent="0.35">
      <c r="A1804" s="3" t="s">
        <v>4015</v>
      </c>
      <c r="B1804" s="3" t="s">
        <v>4015</v>
      </c>
      <c r="C1804" s="3" t="s">
        <v>4016</v>
      </c>
      <c r="D1804" s="3" t="s">
        <v>14</v>
      </c>
      <c r="E1804" s="3" t="s">
        <v>14</v>
      </c>
      <c r="F1804" s="3" t="s">
        <v>874</v>
      </c>
      <c r="G1804" s="3" t="s">
        <v>873</v>
      </c>
      <c r="H1804" s="3" t="s">
        <v>92</v>
      </c>
      <c r="I1804" s="3" t="s">
        <v>93</v>
      </c>
      <c r="J1804" s="3" t="s">
        <v>94</v>
      </c>
      <c r="K1804" s="3" t="s">
        <v>93</v>
      </c>
      <c r="O1804"/>
      <c r="P1804"/>
    </row>
    <row r="1805" spans="1:16" x14ac:dyDescent="0.35">
      <c r="A1805" s="3" t="s">
        <v>4017</v>
      </c>
      <c r="B1805" s="3" t="s">
        <v>4017</v>
      </c>
      <c r="C1805" s="3" t="s">
        <v>4018</v>
      </c>
      <c r="D1805" s="3" t="s">
        <v>14</v>
      </c>
      <c r="E1805" s="3" t="s">
        <v>14</v>
      </c>
      <c r="F1805" s="3" t="s">
        <v>874</v>
      </c>
      <c r="G1805" s="3" t="s">
        <v>873</v>
      </c>
      <c r="H1805" s="3" t="s">
        <v>92</v>
      </c>
      <c r="I1805" s="3" t="s">
        <v>93</v>
      </c>
      <c r="J1805" s="3" t="s">
        <v>94</v>
      </c>
      <c r="K1805" s="3" t="s">
        <v>93</v>
      </c>
      <c r="O1805"/>
      <c r="P1805"/>
    </row>
    <row r="1806" spans="1:16" x14ac:dyDescent="0.35">
      <c r="A1806" s="3" t="s">
        <v>4019</v>
      </c>
      <c r="B1806" s="3" t="s">
        <v>3938</v>
      </c>
      <c r="C1806" s="3" t="s">
        <v>2308</v>
      </c>
      <c r="D1806" s="3" t="s">
        <v>14</v>
      </c>
      <c r="E1806" s="3" t="s">
        <v>14</v>
      </c>
      <c r="F1806" s="3" t="s">
        <v>874</v>
      </c>
      <c r="G1806" s="3" t="s">
        <v>873</v>
      </c>
      <c r="H1806" s="3" t="s">
        <v>92</v>
      </c>
      <c r="I1806" s="3" t="s">
        <v>93</v>
      </c>
      <c r="J1806" s="3" t="s">
        <v>94</v>
      </c>
      <c r="K1806" s="3" t="s">
        <v>93</v>
      </c>
      <c r="O1806"/>
      <c r="P1806"/>
    </row>
    <row r="1807" spans="1:16" x14ac:dyDescent="0.35">
      <c r="A1807" s="3" t="s">
        <v>4020</v>
      </c>
      <c r="B1807" s="3" t="s">
        <v>3938</v>
      </c>
      <c r="C1807" s="3" t="s">
        <v>2308</v>
      </c>
      <c r="D1807" s="3" t="s">
        <v>14</v>
      </c>
      <c r="E1807" s="3" t="s">
        <v>14</v>
      </c>
      <c r="F1807" s="3" t="s">
        <v>874</v>
      </c>
      <c r="G1807" s="3" t="s">
        <v>873</v>
      </c>
      <c r="H1807" s="3" t="s">
        <v>92</v>
      </c>
      <c r="I1807" s="3" t="s">
        <v>93</v>
      </c>
      <c r="J1807" s="3" t="s">
        <v>94</v>
      </c>
      <c r="K1807" s="3" t="s">
        <v>93</v>
      </c>
      <c r="O1807"/>
      <c r="P1807"/>
    </row>
    <row r="1808" spans="1:16" x14ac:dyDescent="0.35">
      <c r="A1808" s="3" t="s">
        <v>4021</v>
      </c>
      <c r="B1808" s="3" t="s">
        <v>4021</v>
      </c>
      <c r="C1808" s="3" t="s">
        <v>4022</v>
      </c>
      <c r="D1808" s="3" t="s">
        <v>14</v>
      </c>
      <c r="E1808" s="3" t="s">
        <v>14</v>
      </c>
      <c r="F1808" s="3" t="s">
        <v>874</v>
      </c>
      <c r="G1808" s="3" t="s">
        <v>873</v>
      </c>
      <c r="H1808" s="3" t="s">
        <v>92</v>
      </c>
      <c r="I1808" s="3" t="s">
        <v>93</v>
      </c>
      <c r="J1808" s="3" t="s">
        <v>94</v>
      </c>
      <c r="K1808" s="3" t="s">
        <v>93</v>
      </c>
      <c r="O1808"/>
      <c r="P1808"/>
    </row>
    <row r="1809" spans="1:16" x14ac:dyDescent="0.35">
      <c r="A1809" s="3" t="s">
        <v>4023</v>
      </c>
      <c r="B1809" s="3" t="s">
        <v>4023</v>
      </c>
      <c r="C1809" s="3" t="s">
        <v>4024</v>
      </c>
      <c r="D1809" s="3" t="s">
        <v>14</v>
      </c>
      <c r="E1809" s="3" t="s">
        <v>14</v>
      </c>
      <c r="F1809" s="3" t="s">
        <v>874</v>
      </c>
      <c r="G1809" s="3" t="s">
        <v>873</v>
      </c>
      <c r="H1809" s="3" t="s">
        <v>92</v>
      </c>
      <c r="I1809" s="3" t="s">
        <v>93</v>
      </c>
      <c r="J1809" s="3" t="s">
        <v>94</v>
      </c>
      <c r="K1809" s="3" t="s">
        <v>93</v>
      </c>
      <c r="O1809"/>
      <c r="P1809"/>
    </row>
    <row r="1810" spans="1:16" x14ac:dyDescent="0.35">
      <c r="A1810" s="3" t="s">
        <v>3938</v>
      </c>
      <c r="B1810" s="3" t="s">
        <v>3938</v>
      </c>
      <c r="C1810" s="3" t="s">
        <v>2308</v>
      </c>
      <c r="D1810" s="3" t="s">
        <v>14</v>
      </c>
      <c r="E1810" s="3" t="s">
        <v>14</v>
      </c>
      <c r="F1810" s="3" t="s">
        <v>874</v>
      </c>
      <c r="G1810" s="3" t="s">
        <v>873</v>
      </c>
      <c r="H1810" s="3" t="s">
        <v>92</v>
      </c>
      <c r="I1810" s="3" t="s">
        <v>93</v>
      </c>
      <c r="J1810" s="3" t="s">
        <v>94</v>
      </c>
      <c r="K1810" s="3" t="s">
        <v>93</v>
      </c>
      <c r="O1810"/>
      <c r="P1810"/>
    </row>
    <row r="1811" spans="1:16" x14ac:dyDescent="0.35">
      <c r="A1811" s="3" t="s">
        <v>4025</v>
      </c>
      <c r="B1811" s="3" t="s">
        <v>4025</v>
      </c>
      <c r="C1811" s="3" t="s">
        <v>4026</v>
      </c>
      <c r="D1811" s="3" t="s">
        <v>14</v>
      </c>
      <c r="E1811" s="3" t="s">
        <v>14</v>
      </c>
      <c r="F1811" s="3" t="s">
        <v>874</v>
      </c>
      <c r="G1811" s="3" t="s">
        <v>873</v>
      </c>
      <c r="H1811" s="3" t="s">
        <v>92</v>
      </c>
      <c r="I1811" s="3" t="s">
        <v>93</v>
      </c>
      <c r="J1811" s="3" t="s">
        <v>94</v>
      </c>
      <c r="K1811" s="3" t="s">
        <v>93</v>
      </c>
      <c r="O1811"/>
      <c r="P1811"/>
    </row>
    <row r="1812" spans="1:16" x14ac:dyDescent="0.35">
      <c r="A1812" s="3" t="s">
        <v>4027</v>
      </c>
      <c r="B1812" s="3" t="s">
        <v>4028</v>
      </c>
      <c r="C1812" s="3" t="s">
        <v>4029</v>
      </c>
      <c r="D1812" s="3" t="s">
        <v>14</v>
      </c>
      <c r="E1812" s="3" t="s">
        <v>14</v>
      </c>
      <c r="F1812" s="3" t="s">
        <v>874</v>
      </c>
      <c r="G1812" s="3" t="s">
        <v>873</v>
      </c>
      <c r="H1812" s="3" t="s">
        <v>92</v>
      </c>
      <c r="I1812" s="3" t="s">
        <v>93</v>
      </c>
      <c r="J1812" s="3" t="s">
        <v>94</v>
      </c>
      <c r="K1812" s="3" t="s">
        <v>93</v>
      </c>
      <c r="O1812"/>
      <c r="P1812"/>
    </row>
    <row r="1813" spans="1:16" x14ac:dyDescent="0.35">
      <c r="A1813" s="3" t="s">
        <v>4030</v>
      </c>
      <c r="B1813" s="3" t="s">
        <v>3938</v>
      </c>
      <c r="C1813" s="3" t="s">
        <v>2308</v>
      </c>
      <c r="D1813" s="3" t="s">
        <v>14</v>
      </c>
      <c r="E1813" s="3" t="s">
        <v>14</v>
      </c>
      <c r="F1813" s="3" t="s">
        <v>874</v>
      </c>
      <c r="G1813" s="3" t="s">
        <v>873</v>
      </c>
      <c r="H1813" s="3" t="s">
        <v>92</v>
      </c>
      <c r="I1813" s="3" t="s">
        <v>93</v>
      </c>
      <c r="J1813" s="3" t="s">
        <v>94</v>
      </c>
      <c r="K1813" s="3" t="s">
        <v>93</v>
      </c>
      <c r="O1813"/>
      <c r="P1813"/>
    </row>
    <row r="1814" spans="1:16" x14ac:dyDescent="0.35">
      <c r="A1814" s="3" t="s">
        <v>4031</v>
      </c>
      <c r="B1814" s="3" t="s">
        <v>4028</v>
      </c>
      <c r="C1814" s="3" t="s">
        <v>4029</v>
      </c>
      <c r="D1814" s="3" t="s">
        <v>14</v>
      </c>
      <c r="E1814" s="3" t="s">
        <v>14</v>
      </c>
      <c r="F1814" s="3" t="s">
        <v>874</v>
      </c>
      <c r="G1814" s="3" t="s">
        <v>873</v>
      </c>
      <c r="H1814" s="3" t="s">
        <v>92</v>
      </c>
      <c r="I1814" s="3" t="s">
        <v>93</v>
      </c>
      <c r="J1814" s="3" t="s">
        <v>94</v>
      </c>
      <c r="K1814" s="3" t="s">
        <v>93</v>
      </c>
      <c r="O1814"/>
      <c r="P1814"/>
    </row>
    <row r="1815" spans="1:16" x14ac:dyDescent="0.35">
      <c r="A1815" s="3" t="s">
        <v>4032</v>
      </c>
      <c r="B1815" s="3" t="s">
        <v>4032</v>
      </c>
      <c r="C1815" s="3" t="s">
        <v>4033</v>
      </c>
      <c r="D1815" s="3" t="s">
        <v>14</v>
      </c>
      <c r="E1815" s="3" t="s">
        <v>14</v>
      </c>
      <c r="F1815" s="3" t="s">
        <v>874</v>
      </c>
      <c r="G1815" s="3" t="s">
        <v>873</v>
      </c>
      <c r="H1815" s="3" t="s">
        <v>92</v>
      </c>
      <c r="I1815" s="3" t="s">
        <v>93</v>
      </c>
      <c r="J1815" s="3" t="s">
        <v>94</v>
      </c>
      <c r="K1815" s="3" t="s">
        <v>93</v>
      </c>
      <c r="O1815"/>
      <c r="P1815"/>
    </row>
    <row r="1816" spans="1:16" x14ac:dyDescent="0.35">
      <c r="A1816" s="3" t="s">
        <v>4034</v>
      </c>
      <c r="B1816" s="3" t="s">
        <v>4034</v>
      </c>
      <c r="C1816" s="3" t="s">
        <v>4035</v>
      </c>
      <c r="D1816" s="3" t="s">
        <v>14</v>
      </c>
      <c r="E1816" s="3" t="s">
        <v>14</v>
      </c>
      <c r="F1816" s="3" t="s">
        <v>874</v>
      </c>
      <c r="G1816" s="3" t="s">
        <v>873</v>
      </c>
      <c r="H1816" s="3" t="s">
        <v>92</v>
      </c>
      <c r="I1816" s="3" t="s">
        <v>93</v>
      </c>
      <c r="J1816" s="3" t="s">
        <v>94</v>
      </c>
      <c r="K1816" s="3" t="s">
        <v>93</v>
      </c>
      <c r="O1816"/>
      <c r="P1816"/>
    </row>
    <row r="1817" spans="1:16" x14ac:dyDescent="0.35">
      <c r="A1817" s="3" t="s">
        <v>4036</v>
      </c>
      <c r="B1817" s="3" t="s">
        <v>4036</v>
      </c>
      <c r="C1817" s="3" t="s">
        <v>4037</v>
      </c>
      <c r="D1817" s="3" t="s">
        <v>14</v>
      </c>
      <c r="E1817" s="3" t="s">
        <v>14</v>
      </c>
      <c r="F1817" s="3" t="s">
        <v>874</v>
      </c>
      <c r="G1817" s="3" t="s">
        <v>873</v>
      </c>
      <c r="H1817" s="3" t="s">
        <v>92</v>
      </c>
      <c r="I1817" s="3" t="s">
        <v>93</v>
      </c>
      <c r="J1817" s="3" t="s">
        <v>94</v>
      </c>
      <c r="K1817" s="3" t="s">
        <v>93</v>
      </c>
      <c r="O1817"/>
      <c r="P1817"/>
    </row>
    <row r="1818" spans="1:16" x14ac:dyDescent="0.35">
      <c r="A1818" s="3" t="s">
        <v>4038</v>
      </c>
      <c r="B1818" s="3" t="s">
        <v>4038</v>
      </c>
      <c r="C1818" s="3" t="s">
        <v>4039</v>
      </c>
      <c r="D1818" s="3" t="s">
        <v>14</v>
      </c>
      <c r="E1818" s="3" t="s">
        <v>14</v>
      </c>
      <c r="F1818" s="3" t="s">
        <v>874</v>
      </c>
      <c r="G1818" s="3" t="s">
        <v>873</v>
      </c>
      <c r="H1818" s="3" t="s">
        <v>92</v>
      </c>
      <c r="I1818" s="3" t="s">
        <v>93</v>
      </c>
      <c r="J1818" s="3" t="s">
        <v>94</v>
      </c>
      <c r="K1818" s="3" t="s">
        <v>93</v>
      </c>
      <c r="O1818"/>
      <c r="P1818"/>
    </row>
    <row r="1819" spans="1:16" x14ac:dyDescent="0.35">
      <c r="A1819" s="3" t="s">
        <v>4040</v>
      </c>
      <c r="B1819" s="3" t="s">
        <v>4040</v>
      </c>
      <c r="C1819" s="3" t="s">
        <v>602</v>
      </c>
      <c r="D1819" s="3" t="s">
        <v>14</v>
      </c>
      <c r="E1819" s="3" t="s">
        <v>14</v>
      </c>
      <c r="F1819" s="3" t="s">
        <v>874</v>
      </c>
      <c r="G1819" s="3" t="s">
        <v>873</v>
      </c>
      <c r="H1819" s="3" t="s">
        <v>92</v>
      </c>
      <c r="I1819" s="3" t="s">
        <v>93</v>
      </c>
      <c r="J1819" s="3" t="s">
        <v>94</v>
      </c>
      <c r="K1819" s="3" t="s">
        <v>93</v>
      </c>
      <c r="O1819"/>
      <c r="P1819"/>
    </row>
    <row r="1820" spans="1:16" x14ac:dyDescent="0.35">
      <c r="A1820" s="3" t="s">
        <v>4041</v>
      </c>
      <c r="B1820" s="3" t="s">
        <v>4041</v>
      </c>
      <c r="C1820" s="3" t="s">
        <v>4042</v>
      </c>
      <c r="D1820" s="3" t="s">
        <v>14</v>
      </c>
      <c r="E1820" s="3" t="s">
        <v>14</v>
      </c>
      <c r="F1820" s="3" t="s">
        <v>874</v>
      </c>
      <c r="G1820" s="3" t="s">
        <v>873</v>
      </c>
      <c r="H1820" s="3" t="s">
        <v>92</v>
      </c>
      <c r="I1820" s="3" t="s">
        <v>93</v>
      </c>
      <c r="J1820" s="3" t="s">
        <v>94</v>
      </c>
      <c r="K1820" s="3" t="s">
        <v>93</v>
      </c>
      <c r="O1820"/>
      <c r="P1820"/>
    </row>
    <row r="1821" spans="1:16" x14ac:dyDescent="0.35">
      <c r="A1821" s="3" t="s">
        <v>4043</v>
      </c>
      <c r="B1821" s="3" t="s">
        <v>4043</v>
      </c>
      <c r="C1821" s="3" t="s">
        <v>4044</v>
      </c>
      <c r="D1821" s="3" t="s">
        <v>14</v>
      </c>
      <c r="E1821" s="3" t="s">
        <v>14</v>
      </c>
      <c r="F1821" s="3" t="s">
        <v>874</v>
      </c>
      <c r="G1821" s="3" t="s">
        <v>873</v>
      </c>
      <c r="H1821" s="3" t="s">
        <v>92</v>
      </c>
      <c r="I1821" s="3" t="s">
        <v>93</v>
      </c>
      <c r="J1821" s="3" t="s">
        <v>94</v>
      </c>
      <c r="K1821" s="3" t="s">
        <v>93</v>
      </c>
      <c r="O1821"/>
      <c r="P1821"/>
    </row>
    <row r="1822" spans="1:16" x14ac:dyDescent="0.35">
      <c r="A1822" s="3" t="s">
        <v>3967</v>
      </c>
      <c r="B1822" s="3" t="s">
        <v>3967</v>
      </c>
      <c r="C1822" s="3" t="s">
        <v>3968</v>
      </c>
      <c r="D1822" s="3" t="s">
        <v>14</v>
      </c>
      <c r="E1822" s="3" t="s">
        <v>14</v>
      </c>
      <c r="F1822" s="3" t="s">
        <v>874</v>
      </c>
      <c r="G1822" s="3" t="s">
        <v>873</v>
      </c>
      <c r="H1822" s="3" t="s">
        <v>92</v>
      </c>
      <c r="I1822" s="3" t="s">
        <v>93</v>
      </c>
      <c r="J1822" s="3" t="s">
        <v>94</v>
      </c>
      <c r="K1822" s="3" t="s">
        <v>93</v>
      </c>
      <c r="O1822"/>
      <c r="P1822"/>
    </row>
    <row r="1823" spans="1:16" x14ac:dyDescent="0.35">
      <c r="A1823" s="3" t="s">
        <v>4045</v>
      </c>
      <c r="B1823" s="3" t="s">
        <v>4045</v>
      </c>
      <c r="C1823" s="3" t="s">
        <v>4046</v>
      </c>
      <c r="D1823" s="3" t="s">
        <v>14</v>
      </c>
      <c r="E1823" s="3" t="s">
        <v>14</v>
      </c>
      <c r="F1823" s="3" t="s">
        <v>874</v>
      </c>
      <c r="G1823" s="3" t="s">
        <v>873</v>
      </c>
      <c r="H1823" s="3" t="s">
        <v>92</v>
      </c>
      <c r="I1823" s="3" t="s">
        <v>93</v>
      </c>
      <c r="J1823" s="3" t="s">
        <v>94</v>
      </c>
      <c r="K1823" s="3" t="s">
        <v>93</v>
      </c>
      <c r="O1823"/>
      <c r="P1823"/>
    </row>
    <row r="1824" spans="1:16" x14ac:dyDescent="0.35">
      <c r="A1824" s="3" t="s">
        <v>4047</v>
      </c>
      <c r="B1824" s="3" t="s">
        <v>4047</v>
      </c>
      <c r="C1824" s="3" t="s">
        <v>4048</v>
      </c>
      <c r="D1824" s="3" t="s">
        <v>14</v>
      </c>
      <c r="E1824" s="3" t="s">
        <v>14</v>
      </c>
      <c r="F1824" s="3" t="s">
        <v>874</v>
      </c>
      <c r="G1824" s="3" t="s">
        <v>873</v>
      </c>
      <c r="H1824" s="3" t="s">
        <v>92</v>
      </c>
      <c r="I1824" s="3" t="s">
        <v>93</v>
      </c>
      <c r="J1824" s="3" t="s">
        <v>94</v>
      </c>
      <c r="K1824" s="3" t="s">
        <v>93</v>
      </c>
      <c r="O1824"/>
      <c r="P1824"/>
    </row>
    <row r="1825" spans="1:16" x14ac:dyDescent="0.35">
      <c r="A1825" s="3" t="s">
        <v>4049</v>
      </c>
      <c r="B1825" s="3" t="s">
        <v>4049</v>
      </c>
      <c r="C1825" s="3" t="s">
        <v>4050</v>
      </c>
      <c r="D1825" s="3" t="s">
        <v>14</v>
      </c>
      <c r="E1825" s="3" t="s">
        <v>14</v>
      </c>
      <c r="F1825" s="3" t="s">
        <v>874</v>
      </c>
      <c r="G1825" s="3" t="s">
        <v>873</v>
      </c>
      <c r="H1825" s="3" t="s">
        <v>92</v>
      </c>
      <c r="I1825" s="3" t="s">
        <v>93</v>
      </c>
      <c r="J1825" s="3" t="s">
        <v>94</v>
      </c>
      <c r="K1825" s="3" t="s">
        <v>93</v>
      </c>
      <c r="O1825"/>
      <c r="P1825"/>
    </row>
    <row r="1826" spans="1:16" x14ac:dyDescent="0.35">
      <c r="A1826" s="3" t="s">
        <v>4051</v>
      </c>
      <c r="B1826" s="3" t="s">
        <v>4051</v>
      </c>
      <c r="C1826" s="3" t="s">
        <v>4052</v>
      </c>
      <c r="D1826" s="3" t="s">
        <v>14</v>
      </c>
      <c r="E1826" s="3" t="s">
        <v>14</v>
      </c>
      <c r="F1826" s="3" t="s">
        <v>874</v>
      </c>
      <c r="G1826" s="3" t="s">
        <v>873</v>
      </c>
      <c r="H1826" s="3" t="s">
        <v>92</v>
      </c>
      <c r="I1826" s="3" t="s">
        <v>93</v>
      </c>
      <c r="J1826" s="3" t="s">
        <v>94</v>
      </c>
      <c r="K1826" s="3" t="s">
        <v>93</v>
      </c>
      <c r="O1826"/>
      <c r="P1826"/>
    </row>
    <row r="1827" spans="1:16" x14ac:dyDescent="0.35">
      <c r="A1827" s="3" t="s">
        <v>4053</v>
      </c>
      <c r="B1827" s="3" t="s">
        <v>4053</v>
      </c>
      <c r="C1827" s="3" t="s">
        <v>4054</v>
      </c>
      <c r="D1827" s="3" t="s">
        <v>14</v>
      </c>
      <c r="E1827" s="3" t="s">
        <v>14</v>
      </c>
      <c r="F1827" s="3" t="s">
        <v>874</v>
      </c>
      <c r="G1827" s="3" t="s">
        <v>873</v>
      </c>
      <c r="H1827" s="3" t="s">
        <v>92</v>
      </c>
      <c r="I1827" s="3" t="s">
        <v>93</v>
      </c>
      <c r="J1827" s="3" t="s">
        <v>94</v>
      </c>
      <c r="K1827" s="3" t="s">
        <v>93</v>
      </c>
      <c r="O1827"/>
      <c r="P1827"/>
    </row>
    <row r="1828" spans="1:16" x14ac:dyDescent="0.35">
      <c r="A1828" s="3" t="s">
        <v>4055</v>
      </c>
      <c r="B1828" s="3" t="s">
        <v>4055</v>
      </c>
      <c r="C1828" s="3" t="s">
        <v>4056</v>
      </c>
      <c r="D1828" s="3" t="s">
        <v>14</v>
      </c>
      <c r="E1828" s="3" t="s">
        <v>14</v>
      </c>
      <c r="F1828" s="3" t="s">
        <v>874</v>
      </c>
      <c r="G1828" s="3" t="s">
        <v>873</v>
      </c>
      <c r="H1828" s="3" t="s">
        <v>92</v>
      </c>
      <c r="I1828" s="3" t="s">
        <v>93</v>
      </c>
      <c r="J1828" s="3" t="s">
        <v>94</v>
      </c>
      <c r="K1828" s="3" t="s">
        <v>93</v>
      </c>
      <c r="O1828"/>
      <c r="P1828"/>
    </row>
    <row r="1829" spans="1:16" x14ac:dyDescent="0.35">
      <c r="A1829" s="3" t="s">
        <v>4057</v>
      </c>
      <c r="B1829" s="3" t="s">
        <v>4057</v>
      </c>
      <c r="C1829" s="3" t="s">
        <v>4058</v>
      </c>
      <c r="D1829" s="3" t="s">
        <v>14</v>
      </c>
      <c r="E1829" s="3" t="s">
        <v>14</v>
      </c>
      <c r="F1829" s="3" t="s">
        <v>874</v>
      </c>
      <c r="G1829" s="3" t="s">
        <v>873</v>
      </c>
      <c r="H1829" s="3" t="s">
        <v>92</v>
      </c>
      <c r="I1829" s="3" t="s">
        <v>93</v>
      </c>
      <c r="J1829" s="3" t="s">
        <v>94</v>
      </c>
      <c r="K1829" s="3" t="s">
        <v>93</v>
      </c>
      <c r="O1829"/>
      <c r="P1829"/>
    </row>
    <row r="1830" spans="1:16" x14ac:dyDescent="0.35">
      <c r="A1830" s="3" t="s">
        <v>4059</v>
      </c>
      <c r="B1830" s="3" t="s">
        <v>4059</v>
      </c>
      <c r="C1830" s="3" t="s">
        <v>4060</v>
      </c>
      <c r="D1830" s="3" t="s">
        <v>14</v>
      </c>
      <c r="E1830" s="3" t="s">
        <v>14</v>
      </c>
      <c r="F1830" s="3" t="s">
        <v>874</v>
      </c>
      <c r="G1830" s="3" t="s">
        <v>873</v>
      </c>
      <c r="H1830" s="3" t="s">
        <v>92</v>
      </c>
      <c r="I1830" s="3" t="s">
        <v>93</v>
      </c>
      <c r="J1830" s="3" t="s">
        <v>94</v>
      </c>
      <c r="K1830" s="3" t="s">
        <v>93</v>
      </c>
      <c r="O1830"/>
      <c r="P1830"/>
    </row>
    <row r="1831" spans="1:16" x14ac:dyDescent="0.35">
      <c r="A1831" s="3" t="s">
        <v>4061</v>
      </c>
      <c r="B1831" s="3" t="s">
        <v>3986</v>
      </c>
      <c r="C1831" s="3" t="s">
        <v>3987</v>
      </c>
      <c r="D1831" s="3" t="s">
        <v>14</v>
      </c>
      <c r="E1831" s="3" t="s">
        <v>14</v>
      </c>
      <c r="F1831" s="3" t="s">
        <v>874</v>
      </c>
      <c r="G1831" s="3" t="s">
        <v>873</v>
      </c>
      <c r="H1831" s="3" t="s">
        <v>92</v>
      </c>
      <c r="I1831" s="3" t="s">
        <v>93</v>
      </c>
      <c r="J1831" s="3" t="s">
        <v>94</v>
      </c>
      <c r="K1831" s="3" t="s">
        <v>93</v>
      </c>
      <c r="O1831"/>
      <c r="P1831"/>
    </row>
    <row r="1832" spans="1:16" x14ac:dyDescent="0.35">
      <c r="A1832" s="3" t="s">
        <v>4062</v>
      </c>
      <c r="B1832" s="3" t="s">
        <v>4062</v>
      </c>
      <c r="C1832" s="3" t="s">
        <v>4063</v>
      </c>
      <c r="D1832" s="3" t="s">
        <v>14</v>
      </c>
      <c r="E1832" s="3" t="s">
        <v>14</v>
      </c>
      <c r="F1832" s="3" t="s">
        <v>874</v>
      </c>
      <c r="G1832" s="3" t="s">
        <v>873</v>
      </c>
      <c r="H1832" s="3" t="s">
        <v>92</v>
      </c>
      <c r="I1832" s="3" t="s">
        <v>93</v>
      </c>
      <c r="J1832" s="3" t="s">
        <v>94</v>
      </c>
      <c r="K1832" s="3" t="s">
        <v>93</v>
      </c>
      <c r="O1832"/>
      <c r="P1832"/>
    </row>
    <row r="1833" spans="1:16" x14ac:dyDescent="0.35">
      <c r="A1833" s="3" t="s">
        <v>4064</v>
      </c>
      <c r="B1833" s="3" t="s">
        <v>4064</v>
      </c>
      <c r="C1833" s="3" t="s">
        <v>4065</v>
      </c>
      <c r="D1833" s="3" t="s">
        <v>14</v>
      </c>
      <c r="E1833" s="3" t="s">
        <v>14</v>
      </c>
      <c r="F1833" s="3" t="s">
        <v>874</v>
      </c>
      <c r="G1833" s="3" t="s">
        <v>873</v>
      </c>
      <c r="H1833" s="3" t="s">
        <v>92</v>
      </c>
      <c r="I1833" s="3" t="s">
        <v>93</v>
      </c>
      <c r="J1833" s="3" t="s">
        <v>94</v>
      </c>
      <c r="K1833" s="3" t="s">
        <v>93</v>
      </c>
      <c r="O1833"/>
      <c r="P1833"/>
    </row>
    <row r="1834" spans="1:16" x14ac:dyDescent="0.35">
      <c r="A1834" s="3" t="s">
        <v>4066</v>
      </c>
      <c r="B1834" s="3" t="s">
        <v>4066</v>
      </c>
      <c r="C1834" s="3" t="s">
        <v>4067</v>
      </c>
      <c r="D1834" s="3" t="s">
        <v>14</v>
      </c>
      <c r="E1834" s="3" t="s">
        <v>14</v>
      </c>
      <c r="F1834" s="3" t="s">
        <v>874</v>
      </c>
      <c r="G1834" s="3" t="s">
        <v>873</v>
      </c>
      <c r="H1834" s="3" t="s">
        <v>92</v>
      </c>
      <c r="I1834" s="3" t="s">
        <v>93</v>
      </c>
      <c r="J1834" s="3" t="s">
        <v>94</v>
      </c>
      <c r="K1834" s="3" t="s">
        <v>93</v>
      </c>
      <c r="O1834"/>
      <c r="P1834"/>
    </row>
    <row r="1835" spans="1:16" x14ac:dyDescent="0.35">
      <c r="A1835" s="3" t="s">
        <v>4068</v>
      </c>
      <c r="B1835" s="3" t="s">
        <v>3938</v>
      </c>
      <c r="C1835" s="3" t="s">
        <v>2308</v>
      </c>
      <c r="D1835" s="3" t="s">
        <v>14</v>
      </c>
      <c r="E1835" s="3" t="s">
        <v>14</v>
      </c>
      <c r="F1835" s="3" t="s">
        <v>874</v>
      </c>
      <c r="G1835" s="3" t="s">
        <v>873</v>
      </c>
      <c r="H1835" s="3" t="s">
        <v>92</v>
      </c>
      <c r="I1835" s="3" t="s">
        <v>93</v>
      </c>
      <c r="J1835" s="3" t="s">
        <v>94</v>
      </c>
      <c r="K1835" s="3" t="s">
        <v>93</v>
      </c>
      <c r="O1835"/>
      <c r="P1835"/>
    </row>
    <row r="1836" spans="1:16" x14ac:dyDescent="0.35">
      <c r="A1836" s="3" t="s">
        <v>4069</v>
      </c>
      <c r="B1836" s="3" t="s">
        <v>3938</v>
      </c>
      <c r="C1836" s="3" t="s">
        <v>2308</v>
      </c>
      <c r="D1836" s="3" t="s">
        <v>14</v>
      </c>
      <c r="E1836" s="3" t="s">
        <v>14</v>
      </c>
      <c r="F1836" s="3" t="s">
        <v>874</v>
      </c>
      <c r="G1836" s="3" t="s">
        <v>873</v>
      </c>
      <c r="H1836" s="3" t="s">
        <v>92</v>
      </c>
      <c r="I1836" s="3" t="s">
        <v>93</v>
      </c>
      <c r="J1836" s="3" t="s">
        <v>94</v>
      </c>
      <c r="K1836" s="3" t="s">
        <v>93</v>
      </c>
      <c r="O1836"/>
      <c r="P1836"/>
    </row>
    <row r="1837" spans="1:16" x14ac:dyDescent="0.35">
      <c r="A1837" s="3" t="s">
        <v>4070</v>
      </c>
      <c r="B1837" s="3" t="s">
        <v>3938</v>
      </c>
      <c r="C1837" s="3" t="s">
        <v>2308</v>
      </c>
      <c r="D1837" s="3" t="s">
        <v>14</v>
      </c>
      <c r="E1837" s="3" t="s">
        <v>14</v>
      </c>
      <c r="F1837" s="3" t="s">
        <v>874</v>
      </c>
      <c r="G1837" s="3" t="s">
        <v>873</v>
      </c>
      <c r="H1837" s="3" t="s">
        <v>92</v>
      </c>
      <c r="I1837" s="3" t="s">
        <v>93</v>
      </c>
      <c r="J1837" s="3" t="s">
        <v>94</v>
      </c>
      <c r="K1837" s="3" t="s">
        <v>93</v>
      </c>
      <c r="O1837"/>
      <c r="P1837"/>
    </row>
    <row r="1838" spans="1:16" x14ac:dyDescent="0.35">
      <c r="A1838" s="3" t="s">
        <v>4071</v>
      </c>
      <c r="B1838" s="3" t="s">
        <v>3938</v>
      </c>
      <c r="C1838" s="3" t="s">
        <v>2308</v>
      </c>
      <c r="D1838" s="3" t="s">
        <v>14</v>
      </c>
      <c r="E1838" s="3" t="s">
        <v>14</v>
      </c>
      <c r="F1838" s="3" t="s">
        <v>874</v>
      </c>
      <c r="G1838" s="3" t="s">
        <v>873</v>
      </c>
      <c r="H1838" s="3" t="s">
        <v>92</v>
      </c>
      <c r="I1838" s="3" t="s">
        <v>93</v>
      </c>
      <c r="J1838" s="3" t="s">
        <v>94</v>
      </c>
      <c r="K1838" s="3" t="s">
        <v>93</v>
      </c>
      <c r="O1838"/>
      <c r="P1838"/>
    </row>
    <row r="1839" spans="1:16" x14ac:dyDescent="0.35">
      <c r="A1839" s="3" t="s">
        <v>4072</v>
      </c>
      <c r="B1839" s="3" t="s">
        <v>4072</v>
      </c>
      <c r="C1839" s="3" t="s">
        <v>4073</v>
      </c>
      <c r="D1839" s="3" t="s">
        <v>14</v>
      </c>
      <c r="E1839" s="3" t="s">
        <v>14</v>
      </c>
      <c r="F1839" s="3" t="s">
        <v>874</v>
      </c>
      <c r="G1839" s="3" t="s">
        <v>873</v>
      </c>
      <c r="H1839" s="3" t="s">
        <v>92</v>
      </c>
      <c r="I1839" s="3" t="s">
        <v>93</v>
      </c>
      <c r="J1839" s="3" t="s">
        <v>94</v>
      </c>
      <c r="K1839" s="3" t="s">
        <v>93</v>
      </c>
      <c r="O1839"/>
      <c r="P1839"/>
    </row>
    <row r="1840" spans="1:16" x14ac:dyDescent="0.35">
      <c r="A1840" s="3" t="s">
        <v>4028</v>
      </c>
      <c r="B1840" s="3" t="s">
        <v>4028</v>
      </c>
      <c r="C1840" s="3" t="s">
        <v>4029</v>
      </c>
      <c r="D1840" s="3" t="s">
        <v>14</v>
      </c>
      <c r="E1840" s="3" t="s">
        <v>14</v>
      </c>
      <c r="F1840" s="3" t="s">
        <v>874</v>
      </c>
      <c r="G1840" s="3" t="s">
        <v>873</v>
      </c>
      <c r="H1840" s="3" t="s">
        <v>92</v>
      </c>
      <c r="I1840" s="3" t="s">
        <v>93</v>
      </c>
      <c r="J1840" s="3" t="s">
        <v>94</v>
      </c>
      <c r="K1840" s="3" t="s">
        <v>93</v>
      </c>
      <c r="O1840"/>
      <c r="P1840"/>
    </row>
    <row r="1841" spans="1:16" x14ac:dyDescent="0.35">
      <c r="A1841" s="3" t="s">
        <v>4074</v>
      </c>
      <c r="B1841" s="3" t="s">
        <v>3938</v>
      </c>
      <c r="C1841" s="3" t="s">
        <v>2308</v>
      </c>
      <c r="D1841" s="3" t="s">
        <v>14</v>
      </c>
      <c r="E1841" s="3" t="s">
        <v>14</v>
      </c>
      <c r="F1841" s="3" t="s">
        <v>874</v>
      </c>
      <c r="G1841" s="3" t="s">
        <v>873</v>
      </c>
      <c r="H1841" s="3" t="s">
        <v>92</v>
      </c>
      <c r="I1841" s="3" t="s">
        <v>93</v>
      </c>
      <c r="J1841" s="3" t="s">
        <v>94</v>
      </c>
      <c r="K1841" s="3" t="s">
        <v>93</v>
      </c>
      <c r="O1841"/>
      <c r="P1841"/>
    </row>
    <row r="1842" spans="1:16" x14ac:dyDescent="0.35">
      <c r="A1842" s="3" t="s">
        <v>4075</v>
      </c>
      <c r="B1842" s="3" t="s">
        <v>4075</v>
      </c>
      <c r="C1842" s="3" t="s">
        <v>4076</v>
      </c>
      <c r="D1842" s="3" t="s">
        <v>14</v>
      </c>
      <c r="E1842" s="3" t="s">
        <v>14</v>
      </c>
      <c r="F1842" s="3" t="s">
        <v>874</v>
      </c>
      <c r="G1842" s="3" t="s">
        <v>873</v>
      </c>
      <c r="H1842" s="3" t="s">
        <v>92</v>
      </c>
      <c r="I1842" s="3" t="s">
        <v>93</v>
      </c>
      <c r="J1842" s="3" t="s">
        <v>94</v>
      </c>
      <c r="K1842" s="3" t="s">
        <v>93</v>
      </c>
      <c r="O1842"/>
      <c r="P1842"/>
    </row>
    <row r="1843" spans="1:16" x14ac:dyDescent="0.35">
      <c r="A1843" s="3" t="s">
        <v>4077</v>
      </c>
      <c r="B1843" s="3" t="s">
        <v>4077</v>
      </c>
      <c r="C1843" s="3" t="s">
        <v>4078</v>
      </c>
      <c r="D1843" s="3" t="s">
        <v>14</v>
      </c>
      <c r="E1843" s="3" t="s">
        <v>14</v>
      </c>
      <c r="F1843" s="3" t="s">
        <v>874</v>
      </c>
      <c r="G1843" s="3" t="s">
        <v>873</v>
      </c>
      <c r="H1843" s="3" t="s">
        <v>92</v>
      </c>
      <c r="I1843" s="3" t="s">
        <v>93</v>
      </c>
      <c r="J1843" s="3" t="s">
        <v>94</v>
      </c>
      <c r="K1843" s="3" t="s">
        <v>93</v>
      </c>
      <c r="O1843"/>
      <c r="P1843"/>
    </row>
    <row r="1844" spans="1:16" x14ac:dyDescent="0.35">
      <c r="A1844" s="3" t="s">
        <v>4079</v>
      </c>
      <c r="B1844" s="3" t="s">
        <v>3938</v>
      </c>
      <c r="C1844" s="3" t="s">
        <v>2308</v>
      </c>
      <c r="D1844" s="3" t="s">
        <v>14</v>
      </c>
      <c r="E1844" s="3" t="s">
        <v>14</v>
      </c>
      <c r="F1844" s="3" t="s">
        <v>874</v>
      </c>
      <c r="G1844" s="3" t="s">
        <v>873</v>
      </c>
      <c r="H1844" s="3" t="s">
        <v>92</v>
      </c>
      <c r="I1844" s="3" t="s">
        <v>93</v>
      </c>
      <c r="J1844" s="3" t="s">
        <v>94</v>
      </c>
      <c r="K1844" s="3" t="s">
        <v>93</v>
      </c>
      <c r="O1844"/>
      <c r="P1844"/>
    </row>
    <row r="1845" spans="1:16" x14ac:dyDescent="0.35">
      <c r="A1845" s="3" t="s">
        <v>4080</v>
      </c>
      <c r="B1845" s="3" t="s">
        <v>4080</v>
      </c>
      <c r="C1845" s="3" t="s">
        <v>4081</v>
      </c>
      <c r="D1845" s="3" t="s">
        <v>14</v>
      </c>
      <c r="E1845" s="3" t="s">
        <v>14</v>
      </c>
      <c r="F1845" s="3" t="s">
        <v>874</v>
      </c>
      <c r="G1845" s="3" t="s">
        <v>873</v>
      </c>
      <c r="H1845" s="3" t="s">
        <v>92</v>
      </c>
      <c r="I1845" s="3" t="s">
        <v>93</v>
      </c>
      <c r="J1845" s="3" t="s">
        <v>94</v>
      </c>
      <c r="K1845" s="3" t="s">
        <v>93</v>
      </c>
      <c r="O1845"/>
      <c r="P1845"/>
    </row>
    <row r="1846" spans="1:16" x14ac:dyDescent="0.35">
      <c r="A1846" s="3" t="s">
        <v>4082</v>
      </c>
      <c r="B1846" s="3" t="s">
        <v>4082</v>
      </c>
      <c r="C1846" s="3" t="s">
        <v>4083</v>
      </c>
      <c r="D1846" s="3" t="s">
        <v>14</v>
      </c>
      <c r="E1846" s="3" t="s">
        <v>14</v>
      </c>
      <c r="F1846" s="3" t="s">
        <v>874</v>
      </c>
      <c r="G1846" s="3" t="s">
        <v>873</v>
      </c>
      <c r="H1846" s="3" t="s">
        <v>92</v>
      </c>
      <c r="I1846" s="3" t="s">
        <v>93</v>
      </c>
      <c r="J1846" s="3" t="s">
        <v>94</v>
      </c>
      <c r="K1846" s="3" t="s">
        <v>93</v>
      </c>
      <c r="O1846"/>
      <c r="P1846"/>
    </row>
    <row r="1847" spans="1:16" x14ac:dyDescent="0.35">
      <c r="A1847" s="3" t="s">
        <v>4084</v>
      </c>
      <c r="B1847" s="3" t="s">
        <v>4084</v>
      </c>
      <c r="C1847" s="3" t="s">
        <v>4085</v>
      </c>
      <c r="D1847" s="3" t="s">
        <v>14</v>
      </c>
      <c r="E1847" s="3" t="s">
        <v>14</v>
      </c>
      <c r="F1847" s="3" t="s">
        <v>874</v>
      </c>
      <c r="G1847" s="3" t="s">
        <v>873</v>
      </c>
      <c r="H1847" s="3" t="s">
        <v>92</v>
      </c>
      <c r="I1847" s="3" t="s">
        <v>93</v>
      </c>
      <c r="J1847" s="3" t="s">
        <v>94</v>
      </c>
      <c r="K1847" s="3" t="s">
        <v>93</v>
      </c>
      <c r="O1847"/>
      <c r="P1847"/>
    </row>
    <row r="1848" spans="1:16" x14ac:dyDescent="0.35">
      <c r="A1848" s="3" t="s">
        <v>4086</v>
      </c>
      <c r="B1848" s="3" t="s">
        <v>4086</v>
      </c>
      <c r="C1848" s="3" t="s">
        <v>4087</v>
      </c>
      <c r="D1848" s="3" t="s">
        <v>14</v>
      </c>
      <c r="E1848" s="3" t="s">
        <v>14</v>
      </c>
      <c r="F1848" s="3" t="s">
        <v>874</v>
      </c>
      <c r="G1848" s="3" t="s">
        <v>873</v>
      </c>
      <c r="H1848" s="3" t="s">
        <v>92</v>
      </c>
      <c r="I1848" s="3" t="s">
        <v>93</v>
      </c>
      <c r="J1848" s="3" t="s">
        <v>94</v>
      </c>
      <c r="K1848" s="3" t="s">
        <v>93</v>
      </c>
      <c r="O1848"/>
      <c r="P1848"/>
    </row>
    <row r="1849" spans="1:16" x14ac:dyDescent="0.35">
      <c r="A1849" s="3" t="s">
        <v>4088</v>
      </c>
      <c r="B1849" s="3" t="s">
        <v>4088</v>
      </c>
      <c r="C1849" s="3" t="s">
        <v>4089</v>
      </c>
      <c r="D1849" s="3" t="s">
        <v>14</v>
      </c>
      <c r="E1849" s="3" t="s">
        <v>14</v>
      </c>
      <c r="F1849" s="3" t="s">
        <v>874</v>
      </c>
      <c r="G1849" s="3" t="s">
        <v>873</v>
      </c>
      <c r="H1849" s="3" t="s">
        <v>92</v>
      </c>
      <c r="I1849" s="3" t="s">
        <v>93</v>
      </c>
      <c r="J1849" s="3" t="s">
        <v>94</v>
      </c>
      <c r="K1849" s="3" t="s">
        <v>93</v>
      </c>
      <c r="O1849"/>
      <c r="P1849"/>
    </row>
    <row r="1850" spans="1:16" x14ac:dyDescent="0.35">
      <c r="A1850" s="3" t="s">
        <v>4090</v>
      </c>
      <c r="B1850" s="3" t="s">
        <v>4090</v>
      </c>
      <c r="C1850" s="3" t="s">
        <v>4091</v>
      </c>
      <c r="D1850" s="3" t="s">
        <v>14</v>
      </c>
      <c r="E1850" s="3" t="s">
        <v>14</v>
      </c>
      <c r="F1850" s="3" t="s">
        <v>874</v>
      </c>
      <c r="G1850" s="3" t="s">
        <v>873</v>
      </c>
      <c r="H1850" s="3" t="s">
        <v>92</v>
      </c>
      <c r="I1850" s="3" t="s">
        <v>93</v>
      </c>
      <c r="J1850" s="3" t="s">
        <v>94</v>
      </c>
      <c r="K1850" s="3" t="s">
        <v>93</v>
      </c>
      <c r="O1850"/>
      <c r="P1850"/>
    </row>
    <row r="1851" spans="1:16" x14ac:dyDescent="0.35">
      <c r="A1851" s="3" t="s">
        <v>4092</v>
      </c>
      <c r="B1851" s="3" t="s">
        <v>4092</v>
      </c>
      <c r="C1851" s="3" t="s">
        <v>4093</v>
      </c>
      <c r="D1851" s="3" t="s">
        <v>14</v>
      </c>
      <c r="E1851" s="3" t="s">
        <v>14</v>
      </c>
      <c r="F1851" s="3" t="s">
        <v>874</v>
      </c>
      <c r="G1851" s="3" t="s">
        <v>873</v>
      </c>
      <c r="H1851" s="3" t="s">
        <v>92</v>
      </c>
      <c r="I1851" s="3" t="s">
        <v>93</v>
      </c>
      <c r="J1851" s="3" t="s">
        <v>94</v>
      </c>
      <c r="K1851" s="3" t="s">
        <v>93</v>
      </c>
      <c r="O1851"/>
      <c r="P1851"/>
    </row>
    <row r="1852" spans="1:16" x14ac:dyDescent="0.35">
      <c r="A1852" s="3" t="s">
        <v>4094</v>
      </c>
      <c r="B1852" s="3" t="s">
        <v>4094</v>
      </c>
      <c r="C1852" s="3" t="s">
        <v>4095</v>
      </c>
      <c r="D1852" s="3" t="s">
        <v>14</v>
      </c>
      <c r="E1852" s="3" t="s">
        <v>14</v>
      </c>
      <c r="F1852" s="3" t="s">
        <v>874</v>
      </c>
      <c r="G1852" s="3" t="s">
        <v>873</v>
      </c>
      <c r="H1852" s="3" t="s">
        <v>92</v>
      </c>
      <c r="I1852" s="3" t="s">
        <v>93</v>
      </c>
      <c r="J1852" s="3" t="s">
        <v>94</v>
      </c>
      <c r="K1852" s="3" t="s">
        <v>93</v>
      </c>
      <c r="O1852"/>
      <c r="P1852"/>
    </row>
    <row r="1853" spans="1:16" x14ac:dyDescent="0.35">
      <c r="A1853" s="3" t="s">
        <v>4096</v>
      </c>
      <c r="B1853" s="3" t="s">
        <v>4096</v>
      </c>
      <c r="C1853" s="3" t="s">
        <v>4097</v>
      </c>
      <c r="D1853" s="3" t="s">
        <v>14</v>
      </c>
      <c r="E1853" s="3" t="s">
        <v>14</v>
      </c>
      <c r="F1853" s="3" t="s">
        <v>874</v>
      </c>
      <c r="G1853" s="3" t="s">
        <v>873</v>
      </c>
      <c r="H1853" s="3" t="s">
        <v>92</v>
      </c>
      <c r="I1853" s="3" t="s">
        <v>93</v>
      </c>
      <c r="J1853" s="3" t="s">
        <v>94</v>
      </c>
      <c r="K1853" s="3" t="s">
        <v>93</v>
      </c>
      <c r="O1853"/>
      <c r="P1853"/>
    </row>
    <row r="1854" spans="1:16" x14ac:dyDescent="0.35">
      <c r="A1854" s="3" t="s">
        <v>4098</v>
      </c>
      <c r="B1854" s="3" t="s">
        <v>4098</v>
      </c>
      <c r="C1854" s="3" t="s">
        <v>4099</v>
      </c>
      <c r="D1854" s="3" t="s">
        <v>14</v>
      </c>
      <c r="E1854" s="3" t="s">
        <v>14</v>
      </c>
      <c r="F1854" s="3" t="s">
        <v>874</v>
      </c>
      <c r="G1854" s="3" t="s">
        <v>873</v>
      </c>
      <c r="H1854" s="3" t="s">
        <v>92</v>
      </c>
      <c r="I1854" s="3" t="s">
        <v>93</v>
      </c>
      <c r="J1854" s="3" t="s">
        <v>94</v>
      </c>
      <c r="K1854" s="3" t="s">
        <v>93</v>
      </c>
      <c r="O1854"/>
      <c r="P1854"/>
    </row>
    <row r="1855" spans="1:16" x14ac:dyDescent="0.35">
      <c r="A1855" s="3" t="s">
        <v>4100</v>
      </c>
      <c r="B1855" s="3" t="s">
        <v>4100</v>
      </c>
      <c r="C1855" s="3" t="s">
        <v>4101</v>
      </c>
      <c r="D1855" s="3" t="s">
        <v>14</v>
      </c>
      <c r="E1855" s="3" t="s">
        <v>14</v>
      </c>
      <c r="F1855" s="3" t="s">
        <v>874</v>
      </c>
      <c r="G1855" s="3" t="s">
        <v>873</v>
      </c>
      <c r="H1855" s="3" t="s">
        <v>92</v>
      </c>
      <c r="I1855" s="3" t="s">
        <v>93</v>
      </c>
      <c r="J1855" s="3" t="s">
        <v>94</v>
      </c>
      <c r="K1855" s="3" t="s">
        <v>93</v>
      </c>
      <c r="O1855"/>
      <c r="P1855"/>
    </row>
    <row r="1856" spans="1:16" x14ac:dyDescent="0.35">
      <c r="A1856" s="3" t="s">
        <v>4102</v>
      </c>
      <c r="B1856" s="3" t="s">
        <v>4102</v>
      </c>
      <c r="C1856" s="3" t="s">
        <v>4103</v>
      </c>
      <c r="D1856" s="3" t="s">
        <v>14</v>
      </c>
      <c r="E1856" s="3" t="s">
        <v>14</v>
      </c>
      <c r="F1856" s="3" t="s">
        <v>874</v>
      </c>
      <c r="G1856" s="3" t="s">
        <v>873</v>
      </c>
      <c r="H1856" s="3" t="s">
        <v>92</v>
      </c>
      <c r="I1856" s="3" t="s">
        <v>93</v>
      </c>
      <c r="J1856" s="3" t="s">
        <v>94</v>
      </c>
      <c r="K1856" s="3" t="s">
        <v>93</v>
      </c>
      <c r="O1856"/>
      <c r="P1856"/>
    </row>
    <row r="1857" spans="1:16" x14ac:dyDescent="0.35">
      <c r="A1857" s="3" t="s">
        <v>4104</v>
      </c>
      <c r="B1857" s="3" t="s">
        <v>4104</v>
      </c>
      <c r="C1857" s="3" t="s">
        <v>4105</v>
      </c>
      <c r="D1857" s="3" t="s">
        <v>14</v>
      </c>
      <c r="E1857" s="3" t="s">
        <v>14</v>
      </c>
      <c r="F1857" s="3" t="s">
        <v>874</v>
      </c>
      <c r="G1857" s="3" t="s">
        <v>873</v>
      </c>
      <c r="H1857" s="3" t="s">
        <v>92</v>
      </c>
      <c r="I1857" s="3" t="s">
        <v>93</v>
      </c>
      <c r="J1857" s="3" t="s">
        <v>94</v>
      </c>
      <c r="K1857" s="3" t="s">
        <v>93</v>
      </c>
      <c r="O1857"/>
      <c r="P1857"/>
    </row>
    <row r="1858" spans="1:16" x14ac:dyDescent="0.35">
      <c r="A1858" s="3" t="s">
        <v>4106</v>
      </c>
      <c r="B1858" s="3" t="s">
        <v>4106</v>
      </c>
      <c r="C1858" s="3" t="s">
        <v>4107</v>
      </c>
      <c r="D1858" s="3" t="s">
        <v>14</v>
      </c>
      <c r="E1858" s="3" t="s">
        <v>14</v>
      </c>
      <c r="F1858" s="3" t="s">
        <v>349</v>
      </c>
      <c r="G1858" s="3" t="s">
        <v>348</v>
      </c>
      <c r="H1858" s="3" t="s">
        <v>76</v>
      </c>
      <c r="I1858" s="3" t="s">
        <v>77</v>
      </c>
      <c r="J1858" s="3" t="s">
        <v>78</v>
      </c>
      <c r="K1858" s="3" t="s">
        <v>79</v>
      </c>
      <c r="O1858"/>
      <c r="P1858"/>
    </row>
    <row r="1859" spans="1:16" x14ac:dyDescent="0.35">
      <c r="A1859" s="3" t="s">
        <v>4108</v>
      </c>
      <c r="B1859" s="3" t="s">
        <v>4108</v>
      </c>
      <c r="C1859" s="3" t="s">
        <v>348</v>
      </c>
      <c r="D1859" s="3" t="s">
        <v>14</v>
      </c>
      <c r="E1859" s="3" t="s">
        <v>14</v>
      </c>
      <c r="F1859" s="3" t="s">
        <v>349</v>
      </c>
      <c r="G1859" s="3" t="s">
        <v>348</v>
      </c>
      <c r="H1859" s="3" t="s">
        <v>76</v>
      </c>
      <c r="I1859" s="3" t="s">
        <v>77</v>
      </c>
      <c r="J1859" s="3" t="s">
        <v>78</v>
      </c>
      <c r="K1859" s="3" t="s">
        <v>79</v>
      </c>
      <c r="O1859"/>
      <c r="P1859"/>
    </row>
    <row r="1860" spans="1:16" x14ac:dyDescent="0.35">
      <c r="A1860" s="3" t="s">
        <v>4109</v>
      </c>
      <c r="B1860" s="3" t="s">
        <v>4109</v>
      </c>
      <c r="C1860" s="3" t="s">
        <v>4110</v>
      </c>
      <c r="D1860" s="3" t="s">
        <v>14</v>
      </c>
      <c r="E1860" s="3" t="s">
        <v>14</v>
      </c>
      <c r="F1860" s="3" t="s">
        <v>325</v>
      </c>
      <c r="G1860" s="3" t="s">
        <v>324</v>
      </c>
      <c r="H1860" s="3" t="s">
        <v>17</v>
      </c>
      <c r="I1860" s="3" t="s">
        <v>18</v>
      </c>
      <c r="J1860" s="3" t="s">
        <v>19</v>
      </c>
      <c r="K1860" s="3" t="s">
        <v>18</v>
      </c>
      <c r="O1860"/>
      <c r="P1860"/>
    </row>
    <row r="1861" spans="1:16" x14ac:dyDescent="0.35">
      <c r="A1861" s="3" t="s">
        <v>4111</v>
      </c>
      <c r="B1861" s="3" t="s">
        <v>4111</v>
      </c>
      <c r="C1861" s="3" t="s">
        <v>4112</v>
      </c>
      <c r="D1861" s="3" t="s">
        <v>14</v>
      </c>
      <c r="E1861" s="3" t="s">
        <v>14</v>
      </c>
      <c r="F1861" s="3" t="s">
        <v>325</v>
      </c>
      <c r="G1861" s="3" t="s">
        <v>324</v>
      </c>
      <c r="H1861" s="3" t="s">
        <v>17</v>
      </c>
      <c r="I1861" s="3" t="s">
        <v>18</v>
      </c>
      <c r="J1861" s="3" t="s">
        <v>19</v>
      </c>
      <c r="K1861" s="3" t="s">
        <v>18</v>
      </c>
      <c r="O1861"/>
      <c r="P1861"/>
    </row>
    <row r="1862" spans="1:16" x14ac:dyDescent="0.35">
      <c r="A1862" s="3" t="s">
        <v>4113</v>
      </c>
      <c r="B1862" s="3" t="s">
        <v>4113</v>
      </c>
      <c r="C1862" s="3" t="s">
        <v>4114</v>
      </c>
      <c r="D1862" s="3" t="s">
        <v>14</v>
      </c>
      <c r="E1862" s="3" t="s">
        <v>14</v>
      </c>
      <c r="F1862" s="3" t="s">
        <v>325</v>
      </c>
      <c r="G1862" s="3" t="s">
        <v>324</v>
      </c>
      <c r="H1862" s="3" t="s">
        <v>17</v>
      </c>
      <c r="I1862" s="3" t="s">
        <v>18</v>
      </c>
      <c r="J1862" s="3" t="s">
        <v>19</v>
      </c>
      <c r="K1862" s="3" t="s">
        <v>18</v>
      </c>
      <c r="O1862"/>
      <c r="P1862"/>
    </row>
    <row r="1863" spans="1:16" x14ac:dyDescent="0.35">
      <c r="A1863" s="3" t="s">
        <v>4115</v>
      </c>
      <c r="B1863" s="3" t="s">
        <v>4115</v>
      </c>
      <c r="C1863" s="3" t="s">
        <v>4116</v>
      </c>
      <c r="D1863" s="3" t="s">
        <v>14</v>
      </c>
      <c r="E1863" s="3" t="s">
        <v>14</v>
      </c>
      <c r="F1863" s="3" t="s">
        <v>313</v>
      </c>
      <c r="G1863" s="3" t="s">
        <v>312</v>
      </c>
      <c r="H1863" s="3" t="s">
        <v>200</v>
      </c>
      <c r="I1863" s="3" t="s">
        <v>201</v>
      </c>
      <c r="J1863" s="3" t="s">
        <v>202</v>
      </c>
      <c r="K1863" s="3" t="s">
        <v>201</v>
      </c>
      <c r="O1863"/>
      <c r="P1863"/>
    </row>
    <row r="1864" spans="1:16" x14ac:dyDescent="0.35">
      <c r="A1864" s="3" t="s">
        <v>4117</v>
      </c>
      <c r="B1864" s="3" t="s">
        <v>4117</v>
      </c>
      <c r="C1864" s="3" t="s">
        <v>4118</v>
      </c>
      <c r="D1864" s="3" t="s">
        <v>14</v>
      </c>
      <c r="E1864" s="3" t="s">
        <v>14</v>
      </c>
      <c r="F1864" s="3" t="s">
        <v>313</v>
      </c>
      <c r="G1864" s="3" t="s">
        <v>312</v>
      </c>
      <c r="H1864" s="3" t="s">
        <v>200</v>
      </c>
      <c r="I1864" s="3" t="s">
        <v>201</v>
      </c>
      <c r="J1864" s="3" t="s">
        <v>202</v>
      </c>
      <c r="K1864" s="3" t="s">
        <v>201</v>
      </c>
      <c r="O1864"/>
      <c r="P1864"/>
    </row>
    <row r="1865" spans="1:16" x14ac:dyDescent="0.35">
      <c r="A1865" s="3" t="s">
        <v>4119</v>
      </c>
      <c r="B1865" s="3" t="s">
        <v>4119</v>
      </c>
      <c r="C1865" s="3" t="s">
        <v>4120</v>
      </c>
      <c r="D1865" s="3" t="s">
        <v>14</v>
      </c>
      <c r="E1865" s="3" t="s">
        <v>14</v>
      </c>
      <c r="F1865" s="3" t="s">
        <v>313</v>
      </c>
      <c r="G1865" s="3" t="s">
        <v>312</v>
      </c>
      <c r="H1865" s="3" t="s">
        <v>200</v>
      </c>
      <c r="I1865" s="3" t="s">
        <v>201</v>
      </c>
      <c r="J1865" s="3" t="s">
        <v>202</v>
      </c>
      <c r="K1865" s="3" t="s">
        <v>201</v>
      </c>
      <c r="O1865"/>
      <c r="P1865"/>
    </row>
    <row r="1866" spans="1:16" x14ac:dyDescent="0.35">
      <c r="A1866" s="3" t="s">
        <v>4121</v>
      </c>
      <c r="B1866" s="3" t="s">
        <v>4121</v>
      </c>
      <c r="C1866" s="3" t="s">
        <v>4122</v>
      </c>
      <c r="D1866" s="3" t="s">
        <v>14</v>
      </c>
      <c r="E1866" s="3" t="s">
        <v>14</v>
      </c>
      <c r="F1866" s="3" t="s">
        <v>313</v>
      </c>
      <c r="G1866" s="3" t="s">
        <v>312</v>
      </c>
      <c r="H1866" s="3" t="s">
        <v>200</v>
      </c>
      <c r="I1866" s="3" t="s">
        <v>201</v>
      </c>
      <c r="J1866" s="3" t="s">
        <v>202</v>
      </c>
      <c r="K1866" s="3" t="s">
        <v>201</v>
      </c>
      <c r="O1866"/>
      <c r="P1866"/>
    </row>
    <row r="1867" spans="1:16" x14ac:dyDescent="0.35">
      <c r="A1867" s="3" t="s">
        <v>4123</v>
      </c>
      <c r="B1867" s="3" t="s">
        <v>4123</v>
      </c>
      <c r="C1867" s="3" t="s">
        <v>4124</v>
      </c>
      <c r="D1867" s="3" t="s">
        <v>14</v>
      </c>
      <c r="E1867" s="3" t="s">
        <v>14</v>
      </c>
      <c r="F1867" s="3" t="s">
        <v>333</v>
      </c>
      <c r="G1867" s="3" t="s">
        <v>332</v>
      </c>
      <c r="H1867" s="3" t="s">
        <v>133</v>
      </c>
      <c r="I1867" s="3" t="s">
        <v>134</v>
      </c>
      <c r="J1867" s="3" t="s">
        <v>21</v>
      </c>
      <c r="K1867" s="3" t="s">
        <v>134</v>
      </c>
      <c r="O1867"/>
      <c r="P1867"/>
    </row>
    <row r="1868" spans="1:16" x14ac:dyDescent="0.35">
      <c r="A1868" s="3" t="s">
        <v>4125</v>
      </c>
      <c r="B1868" s="3" t="s">
        <v>4125</v>
      </c>
      <c r="C1868" s="3" t="s">
        <v>336</v>
      </c>
      <c r="D1868" s="3" t="s">
        <v>14</v>
      </c>
      <c r="E1868" s="3" t="s">
        <v>14</v>
      </c>
      <c r="F1868" s="3" t="s">
        <v>337</v>
      </c>
      <c r="G1868" s="3" t="s">
        <v>336</v>
      </c>
      <c r="H1868" s="3" t="s">
        <v>92</v>
      </c>
      <c r="I1868" s="3" t="s">
        <v>93</v>
      </c>
      <c r="J1868" s="3" t="s">
        <v>94</v>
      </c>
      <c r="K1868" s="3" t="s">
        <v>93</v>
      </c>
      <c r="O1868"/>
      <c r="P1868"/>
    </row>
    <row r="1869" spans="1:16" x14ac:dyDescent="0.35">
      <c r="A1869" s="3" t="s">
        <v>4126</v>
      </c>
      <c r="B1869" s="3" t="s">
        <v>4126</v>
      </c>
      <c r="C1869" s="3" t="s">
        <v>4127</v>
      </c>
      <c r="D1869" s="3" t="s">
        <v>14</v>
      </c>
      <c r="E1869" s="3" t="s">
        <v>14</v>
      </c>
      <c r="F1869" s="3" t="s">
        <v>345</v>
      </c>
      <c r="G1869" s="3" t="s">
        <v>344</v>
      </c>
      <c r="H1869" s="3" t="s">
        <v>477</v>
      </c>
      <c r="I1869" s="3" t="s">
        <v>79</v>
      </c>
      <c r="J1869" s="3" t="s">
        <v>78</v>
      </c>
      <c r="K1869" s="3" t="s">
        <v>79</v>
      </c>
      <c r="O1869"/>
      <c r="P1869"/>
    </row>
    <row r="1870" spans="1:16" x14ac:dyDescent="0.35">
      <c r="A1870" s="3" t="s">
        <v>4128</v>
      </c>
      <c r="B1870" s="3" t="s">
        <v>4128</v>
      </c>
      <c r="C1870" s="3" t="s">
        <v>4129</v>
      </c>
      <c r="D1870" s="3" t="s">
        <v>14</v>
      </c>
      <c r="E1870" s="3" t="s">
        <v>14</v>
      </c>
      <c r="F1870" s="3" t="s">
        <v>345</v>
      </c>
      <c r="G1870" s="3" t="s">
        <v>344</v>
      </c>
      <c r="H1870" s="3" t="s">
        <v>477</v>
      </c>
      <c r="I1870" s="3" t="s">
        <v>79</v>
      </c>
      <c r="J1870" s="3" t="s">
        <v>78</v>
      </c>
      <c r="K1870" s="3" t="s">
        <v>79</v>
      </c>
      <c r="O1870"/>
      <c r="P1870"/>
    </row>
    <row r="1871" spans="1:16" x14ac:dyDescent="0.35">
      <c r="A1871" s="3" t="s">
        <v>4130</v>
      </c>
      <c r="B1871" s="3" t="s">
        <v>4130</v>
      </c>
      <c r="C1871" s="3" t="s">
        <v>4131</v>
      </c>
      <c r="D1871" s="3" t="s">
        <v>14</v>
      </c>
      <c r="E1871" s="3" t="s">
        <v>14</v>
      </c>
      <c r="F1871" s="3" t="s">
        <v>345</v>
      </c>
      <c r="G1871" s="3" t="s">
        <v>344</v>
      </c>
      <c r="H1871" s="3" t="s">
        <v>477</v>
      </c>
      <c r="I1871" s="3" t="s">
        <v>79</v>
      </c>
      <c r="J1871" s="3" t="s">
        <v>78</v>
      </c>
      <c r="K1871" s="3" t="s">
        <v>79</v>
      </c>
      <c r="O1871"/>
      <c r="P1871"/>
    </row>
    <row r="1872" spans="1:16" x14ac:dyDescent="0.35">
      <c r="A1872" s="3" t="s">
        <v>4132</v>
      </c>
      <c r="B1872" s="3" t="s">
        <v>4132</v>
      </c>
      <c r="C1872" s="3" t="s">
        <v>4133</v>
      </c>
      <c r="D1872" s="3" t="s">
        <v>14</v>
      </c>
      <c r="E1872" s="3" t="s">
        <v>14</v>
      </c>
      <c r="F1872" s="3" t="s">
        <v>345</v>
      </c>
      <c r="G1872" s="3" t="s">
        <v>344</v>
      </c>
      <c r="H1872" s="3" t="s">
        <v>477</v>
      </c>
      <c r="I1872" s="3" t="s">
        <v>79</v>
      </c>
      <c r="J1872" s="3" t="s">
        <v>78</v>
      </c>
      <c r="K1872" s="3" t="s">
        <v>79</v>
      </c>
      <c r="O1872"/>
      <c r="P1872"/>
    </row>
    <row r="1873" spans="1:16" x14ac:dyDescent="0.35">
      <c r="A1873" s="3" t="s">
        <v>4134</v>
      </c>
      <c r="B1873" s="3" t="s">
        <v>4134</v>
      </c>
      <c r="C1873" s="3" t="s">
        <v>4135</v>
      </c>
      <c r="D1873" s="3" t="s">
        <v>14</v>
      </c>
      <c r="E1873" s="3" t="s">
        <v>14</v>
      </c>
      <c r="F1873" s="3" t="s">
        <v>345</v>
      </c>
      <c r="G1873" s="3" t="s">
        <v>344</v>
      </c>
      <c r="H1873" s="3" t="s">
        <v>477</v>
      </c>
      <c r="I1873" s="3" t="s">
        <v>79</v>
      </c>
      <c r="J1873" s="3" t="s">
        <v>78</v>
      </c>
      <c r="K1873" s="3" t="s">
        <v>79</v>
      </c>
      <c r="O1873"/>
      <c r="P1873"/>
    </row>
    <row r="1874" spans="1:16" x14ac:dyDescent="0.35">
      <c r="A1874" s="3" t="s">
        <v>4136</v>
      </c>
      <c r="B1874" s="3" t="s">
        <v>4136</v>
      </c>
      <c r="C1874" s="3" t="s">
        <v>4137</v>
      </c>
      <c r="D1874" s="3" t="s">
        <v>14</v>
      </c>
      <c r="E1874" s="3" t="s">
        <v>14</v>
      </c>
      <c r="F1874" s="3" t="s">
        <v>345</v>
      </c>
      <c r="G1874" s="3" t="s">
        <v>344</v>
      </c>
      <c r="H1874" s="3" t="s">
        <v>477</v>
      </c>
      <c r="I1874" s="3" t="s">
        <v>79</v>
      </c>
      <c r="J1874" s="3" t="s">
        <v>78</v>
      </c>
      <c r="K1874" s="3" t="s">
        <v>79</v>
      </c>
      <c r="O1874"/>
      <c r="P1874"/>
    </row>
    <row r="1875" spans="1:16" x14ac:dyDescent="0.35">
      <c r="A1875" s="3" t="s">
        <v>4138</v>
      </c>
      <c r="B1875" s="3" t="s">
        <v>4138</v>
      </c>
      <c r="C1875" s="3" t="s">
        <v>4139</v>
      </c>
      <c r="D1875" s="3" t="s">
        <v>14</v>
      </c>
      <c r="E1875" s="3" t="s">
        <v>14</v>
      </c>
      <c r="F1875" s="3" t="s">
        <v>345</v>
      </c>
      <c r="G1875" s="3" t="s">
        <v>344</v>
      </c>
      <c r="H1875" s="3" t="s">
        <v>477</v>
      </c>
      <c r="I1875" s="3" t="s">
        <v>79</v>
      </c>
      <c r="J1875" s="3" t="s">
        <v>78</v>
      </c>
      <c r="K1875" s="3" t="s">
        <v>79</v>
      </c>
      <c r="O1875"/>
      <c r="P1875"/>
    </row>
    <row r="1876" spans="1:16" x14ac:dyDescent="0.35">
      <c r="A1876" s="3" t="s">
        <v>4140</v>
      </c>
      <c r="B1876" s="3" t="s">
        <v>4140</v>
      </c>
      <c r="C1876" s="3" t="s">
        <v>4141</v>
      </c>
      <c r="D1876" s="3" t="s">
        <v>14</v>
      </c>
      <c r="E1876" s="3" t="s">
        <v>14</v>
      </c>
      <c r="F1876" s="3" t="s">
        <v>345</v>
      </c>
      <c r="G1876" s="3" t="s">
        <v>344</v>
      </c>
      <c r="H1876" s="3" t="s">
        <v>477</v>
      </c>
      <c r="I1876" s="3" t="s">
        <v>79</v>
      </c>
      <c r="J1876" s="3" t="s">
        <v>78</v>
      </c>
      <c r="K1876" s="3" t="s">
        <v>79</v>
      </c>
      <c r="O1876"/>
      <c r="P1876"/>
    </row>
    <row r="1877" spans="1:16" x14ac:dyDescent="0.35">
      <c r="A1877" s="3" t="s">
        <v>4142</v>
      </c>
      <c r="B1877" s="3" t="s">
        <v>4142</v>
      </c>
      <c r="C1877" s="3" t="s">
        <v>4143</v>
      </c>
      <c r="D1877" s="3" t="s">
        <v>14</v>
      </c>
      <c r="E1877" s="3" t="s">
        <v>14</v>
      </c>
      <c r="F1877" s="3" t="s">
        <v>345</v>
      </c>
      <c r="G1877" s="3" t="s">
        <v>344</v>
      </c>
      <c r="H1877" s="3" t="s">
        <v>477</v>
      </c>
      <c r="I1877" s="3" t="s">
        <v>79</v>
      </c>
      <c r="J1877" s="3" t="s">
        <v>78</v>
      </c>
      <c r="K1877" s="3" t="s">
        <v>79</v>
      </c>
      <c r="O1877"/>
      <c r="P1877"/>
    </row>
    <row r="1878" spans="1:16" x14ac:dyDescent="0.35">
      <c r="A1878" s="3" t="s">
        <v>4144</v>
      </c>
      <c r="B1878" s="3" t="s">
        <v>4144</v>
      </c>
      <c r="C1878" s="3" t="s">
        <v>4145</v>
      </c>
      <c r="D1878" s="3" t="s">
        <v>14</v>
      </c>
      <c r="E1878" s="3" t="s">
        <v>14</v>
      </c>
      <c r="F1878" s="3" t="s">
        <v>345</v>
      </c>
      <c r="G1878" s="3" t="s">
        <v>344</v>
      </c>
      <c r="H1878" s="3" t="s">
        <v>477</v>
      </c>
      <c r="I1878" s="3" t="s">
        <v>79</v>
      </c>
      <c r="J1878" s="3" t="s">
        <v>78</v>
      </c>
      <c r="K1878" s="3" t="s">
        <v>79</v>
      </c>
      <c r="O1878"/>
      <c r="P1878"/>
    </row>
    <row r="1879" spans="1:16" x14ac:dyDescent="0.35">
      <c r="A1879" s="3" t="s">
        <v>4146</v>
      </c>
      <c r="B1879" s="3" t="s">
        <v>4146</v>
      </c>
      <c r="C1879" s="3" t="s">
        <v>4147</v>
      </c>
      <c r="D1879" s="3" t="s">
        <v>14</v>
      </c>
      <c r="E1879" s="3" t="s">
        <v>14</v>
      </c>
      <c r="F1879" s="3" t="s">
        <v>345</v>
      </c>
      <c r="G1879" s="3" t="s">
        <v>344</v>
      </c>
      <c r="H1879" s="3" t="s">
        <v>477</v>
      </c>
      <c r="I1879" s="3" t="s">
        <v>79</v>
      </c>
      <c r="J1879" s="3" t="s">
        <v>78</v>
      </c>
      <c r="K1879" s="3" t="s">
        <v>79</v>
      </c>
      <c r="O1879"/>
      <c r="P1879"/>
    </row>
    <row r="1880" spans="1:16" x14ac:dyDescent="0.35">
      <c r="A1880" s="3" t="s">
        <v>4148</v>
      </c>
      <c r="B1880" s="3" t="s">
        <v>4148</v>
      </c>
      <c r="C1880" s="3" t="s">
        <v>4149</v>
      </c>
      <c r="D1880" s="3" t="s">
        <v>14</v>
      </c>
      <c r="E1880" s="3" t="s">
        <v>14</v>
      </c>
      <c r="F1880" s="3" t="s">
        <v>345</v>
      </c>
      <c r="G1880" s="3" t="s">
        <v>344</v>
      </c>
      <c r="H1880" s="3" t="s">
        <v>477</v>
      </c>
      <c r="I1880" s="3" t="s">
        <v>79</v>
      </c>
      <c r="J1880" s="3" t="s">
        <v>78</v>
      </c>
      <c r="K1880" s="3" t="s">
        <v>79</v>
      </c>
      <c r="O1880"/>
      <c r="P1880"/>
    </row>
    <row r="1881" spans="1:16" x14ac:dyDescent="0.35">
      <c r="A1881" s="3" t="s">
        <v>4150</v>
      </c>
      <c r="B1881" s="3" t="s">
        <v>4150</v>
      </c>
      <c r="C1881" s="3" t="s">
        <v>4151</v>
      </c>
      <c r="D1881" s="3" t="s">
        <v>14</v>
      </c>
      <c r="E1881" s="3" t="s">
        <v>14</v>
      </c>
      <c r="F1881" s="3" t="s">
        <v>345</v>
      </c>
      <c r="G1881" s="3" t="s">
        <v>344</v>
      </c>
      <c r="H1881" s="3" t="s">
        <v>477</v>
      </c>
      <c r="I1881" s="3" t="s">
        <v>79</v>
      </c>
      <c r="J1881" s="3" t="s">
        <v>78</v>
      </c>
      <c r="K1881" s="3" t="s">
        <v>79</v>
      </c>
      <c r="O1881"/>
      <c r="P1881"/>
    </row>
    <row r="1882" spans="1:16" x14ac:dyDescent="0.35">
      <c r="A1882" s="3" t="s">
        <v>4152</v>
      </c>
      <c r="B1882" s="3" t="s">
        <v>4152</v>
      </c>
      <c r="C1882" s="3" t="s">
        <v>4153</v>
      </c>
      <c r="D1882" s="3" t="s">
        <v>14</v>
      </c>
      <c r="E1882" s="3" t="s">
        <v>14</v>
      </c>
      <c r="F1882" s="3" t="s">
        <v>345</v>
      </c>
      <c r="G1882" s="3" t="s">
        <v>344</v>
      </c>
      <c r="H1882" s="3" t="s">
        <v>477</v>
      </c>
      <c r="I1882" s="3" t="s">
        <v>79</v>
      </c>
      <c r="J1882" s="3" t="s">
        <v>78</v>
      </c>
      <c r="K1882" s="3" t="s">
        <v>79</v>
      </c>
      <c r="O1882"/>
      <c r="P1882"/>
    </row>
    <row r="1883" spans="1:16" x14ac:dyDescent="0.35">
      <c r="A1883" s="3" t="s">
        <v>4154</v>
      </c>
      <c r="B1883" s="3" t="s">
        <v>4154</v>
      </c>
      <c r="C1883" s="3" t="s">
        <v>4155</v>
      </c>
      <c r="D1883" s="3" t="s">
        <v>14</v>
      </c>
      <c r="E1883" s="3" t="s">
        <v>14</v>
      </c>
      <c r="F1883" s="3" t="s">
        <v>345</v>
      </c>
      <c r="G1883" s="3" t="s">
        <v>344</v>
      </c>
      <c r="H1883" s="3" t="s">
        <v>477</v>
      </c>
      <c r="I1883" s="3" t="s">
        <v>79</v>
      </c>
      <c r="J1883" s="3" t="s">
        <v>78</v>
      </c>
      <c r="K1883" s="3" t="s">
        <v>79</v>
      </c>
      <c r="O1883"/>
      <c r="P1883"/>
    </row>
    <row r="1884" spans="1:16" x14ac:dyDescent="0.35">
      <c r="A1884" s="3" t="s">
        <v>4156</v>
      </c>
      <c r="B1884" s="3" t="s">
        <v>4156</v>
      </c>
      <c r="C1884" s="3" t="s">
        <v>4157</v>
      </c>
      <c r="D1884" s="3" t="s">
        <v>14</v>
      </c>
      <c r="E1884" s="3" t="s">
        <v>14</v>
      </c>
      <c r="F1884" s="3" t="s">
        <v>345</v>
      </c>
      <c r="G1884" s="3" t="s">
        <v>344</v>
      </c>
      <c r="H1884" s="3" t="s">
        <v>477</v>
      </c>
      <c r="I1884" s="3" t="s">
        <v>79</v>
      </c>
      <c r="J1884" s="3" t="s">
        <v>78</v>
      </c>
      <c r="K1884" s="3" t="s">
        <v>79</v>
      </c>
      <c r="O1884"/>
      <c r="P1884"/>
    </row>
    <row r="1885" spans="1:16" x14ac:dyDescent="0.35">
      <c r="A1885" s="3" t="s">
        <v>4158</v>
      </c>
      <c r="B1885" s="3" t="s">
        <v>4158</v>
      </c>
      <c r="C1885" s="3" t="s">
        <v>4159</v>
      </c>
      <c r="D1885" s="3" t="s">
        <v>14</v>
      </c>
      <c r="E1885" s="3" t="s">
        <v>14</v>
      </c>
      <c r="F1885" s="3" t="s">
        <v>345</v>
      </c>
      <c r="G1885" s="3" t="s">
        <v>344</v>
      </c>
      <c r="H1885" s="3" t="s">
        <v>477</v>
      </c>
      <c r="I1885" s="3" t="s">
        <v>79</v>
      </c>
      <c r="J1885" s="3" t="s">
        <v>78</v>
      </c>
      <c r="K1885" s="3" t="s">
        <v>79</v>
      </c>
      <c r="O1885"/>
      <c r="P1885"/>
    </row>
    <row r="1886" spans="1:16" x14ac:dyDescent="0.35">
      <c r="A1886" s="3" t="s">
        <v>4160</v>
      </c>
      <c r="B1886" s="3" t="s">
        <v>4160</v>
      </c>
      <c r="C1886" s="3" t="s">
        <v>4161</v>
      </c>
      <c r="D1886" s="3" t="s">
        <v>14</v>
      </c>
      <c r="E1886" s="3" t="s">
        <v>14</v>
      </c>
      <c r="F1886" s="3" t="s">
        <v>345</v>
      </c>
      <c r="G1886" s="3" t="s">
        <v>344</v>
      </c>
      <c r="H1886" s="3" t="s">
        <v>477</v>
      </c>
      <c r="I1886" s="3" t="s">
        <v>79</v>
      </c>
      <c r="J1886" s="3" t="s">
        <v>78</v>
      </c>
      <c r="K1886" s="3" t="s">
        <v>79</v>
      </c>
      <c r="O1886"/>
      <c r="P1886"/>
    </row>
    <row r="1887" spans="1:16" x14ac:dyDescent="0.35">
      <c r="A1887" s="3" t="s">
        <v>4162</v>
      </c>
      <c r="B1887" s="3" t="s">
        <v>4162</v>
      </c>
      <c r="C1887" s="3" t="s">
        <v>4163</v>
      </c>
      <c r="D1887" s="3" t="s">
        <v>14</v>
      </c>
      <c r="E1887" s="3" t="s">
        <v>14</v>
      </c>
      <c r="F1887" s="3" t="s">
        <v>345</v>
      </c>
      <c r="G1887" s="3" t="s">
        <v>344</v>
      </c>
      <c r="H1887" s="3" t="s">
        <v>477</v>
      </c>
      <c r="I1887" s="3" t="s">
        <v>79</v>
      </c>
      <c r="J1887" s="3" t="s">
        <v>78</v>
      </c>
      <c r="K1887" s="3" t="s">
        <v>79</v>
      </c>
      <c r="O1887"/>
      <c r="P1887"/>
    </row>
    <row r="1888" spans="1:16" x14ac:dyDescent="0.35">
      <c r="A1888" s="3" t="s">
        <v>4164</v>
      </c>
      <c r="B1888" s="3" t="s">
        <v>4164</v>
      </c>
      <c r="C1888" s="3" t="s">
        <v>4165</v>
      </c>
      <c r="D1888" s="3" t="s">
        <v>14</v>
      </c>
      <c r="E1888" s="3" t="s">
        <v>14</v>
      </c>
      <c r="F1888" s="3" t="s">
        <v>345</v>
      </c>
      <c r="G1888" s="3" t="s">
        <v>344</v>
      </c>
      <c r="H1888" s="3" t="s">
        <v>477</v>
      </c>
      <c r="I1888" s="3" t="s">
        <v>79</v>
      </c>
      <c r="J1888" s="3" t="s">
        <v>78</v>
      </c>
      <c r="K1888" s="3" t="s">
        <v>79</v>
      </c>
      <c r="O1888"/>
      <c r="P1888"/>
    </row>
    <row r="1889" spans="1:16" x14ac:dyDescent="0.35">
      <c r="A1889" s="3" t="s">
        <v>4166</v>
      </c>
      <c r="B1889" s="3" t="s">
        <v>4166</v>
      </c>
      <c r="C1889" s="3" t="s">
        <v>4167</v>
      </c>
      <c r="D1889" s="3" t="s">
        <v>14</v>
      </c>
      <c r="E1889" s="3" t="s">
        <v>14</v>
      </c>
      <c r="F1889" s="3" t="s">
        <v>345</v>
      </c>
      <c r="G1889" s="3" t="s">
        <v>344</v>
      </c>
      <c r="H1889" s="3" t="s">
        <v>477</v>
      </c>
      <c r="I1889" s="3" t="s">
        <v>79</v>
      </c>
      <c r="J1889" s="3" t="s">
        <v>78</v>
      </c>
      <c r="K1889" s="3" t="s">
        <v>79</v>
      </c>
      <c r="O1889"/>
      <c r="P1889"/>
    </row>
    <row r="1890" spans="1:16" x14ac:dyDescent="0.35">
      <c r="A1890" s="3" t="s">
        <v>4168</v>
      </c>
      <c r="B1890" s="3" t="s">
        <v>4168</v>
      </c>
      <c r="C1890" s="3" t="s">
        <v>4169</v>
      </c>
      <c r="D1890" s="3" t="s">
        <v>14</v>
      </c>
      <c r="E1890" s="3" t="s">
        <v>14</v>
      </c>
      <c r="F1890" s="3" t="s">
        <v>345</v>
      </c>
      <c r="G1890" s="3" t="s">
        <v>344</v>
      </c>
      <c r="H1890" s="3" t="s">
        <v>477</v>
      </c>
      <c r="I1890" s="3" t="s">
        <v>79</v>
      </c>
      <c r="J1890" s="3" t="s">
        <v>78</v>
      </c>
      <c r="K1890" s="3" t="s">
        <v>79</v>
      </c>
      <c r="O1890"/>
      <c r="P1890"/>
    </row>
    <row r="1891" spans="1:16" x14ac:dyDescent="0.35">
      <c r="A1891" s="3" t="s">
        <v>4170</v>
      </c>
      <c r="B1891" s="3" t="s">
        <v>4170</v>
      </c>
      <c r="C1891" s="3" t="s">
        <v>4171</v>
      </c>
      <c r="D1891" s="3" t="s">
        <v>14</v>
      </c>
      <c r="E1891" s="3" t="s">
        <v>14</v>
      </c>
      <c r="F1891" s="3" t="s">
        <v>345</v>
      </c>
      <c r="G1891" s="3" t="s">
        <v>344</v>
      </c>
      <c r="H1891" s="3" t="s">
        <v>477</v>
      </c>
      <c r="I1891" s="3" t="s">
        <v>79</v>
      </c>
      <c r="J1891" s="3" t="s">
        <v>78</v>
      </c>
      <c r="K1891" s="3" t="s">
        <v>79</v>
      </c>
      <c r="O1891"/>
      <c r="P1891"/>
    </row>
    <row r="1892" spans="1:16" x14ac:dyDescent="0.35">
      <c r="A1892" s="3" t="s">
        <v>4172</v>
      </c>
      <c r="B1892" s="3" t="s">
        <v>4172</v>
      </c>
      <c r="C1892" s="3" t="s">
        <v>4173</v>
      </c>
      <c r="D1892" s="3" t="s">
        <v>14</v>
      </c>
      <c r="E1892" s="3" t="s">
        <v>14</v>
      </c>
      <c r="F1892" s="3" t="s">
        <v>345</v>
      </c>
      <c r="G1892" s="3" t="s">
        <v>344</v>
      </c>
      <c r="H1892" s="3" t="s">
        <v>477</v>
      </c>
      <c r="I1892" s="3" t="s">
        <v>79</v>
      </c>
      <c r="J1892" s="3" t="s">
        <v>78</v>
      </c>
      <c r="K1892" s="3" t="s">
        <v>79</v>
      </c>
      <c r="O1892"/>
      <c r="P1892"/>
    </row>
    <row r="1893" spans="1:16" x14ac:dyDescent="0.35">
      <c r="A1893" s="3" t="s">
        <v>4174</v>
      </c>
      <c r="B1893" s="3" t="s">
        <v>4174</v>
      </c>
      <c r="C1893" s="3" t="s">
        <v>4175</v>
      </c>
      <c r="D1893" s="3" t="s">
        <v>14</v>
      </c>
      <c r="E1893" s="3" t="s">
        <v>14</v>
      </c>
      <c r="F1893" s="3" t="s">
        <v>345</v>
      </c>
      <c r="G1893" s="3" t="s">
        <v>344</v>
      </c>
      <c r="H1893" s="3" t="s">
        <v>477</v>
      </c>
      <c r="I1893" s="3" t="s">
        <v>79</v>
      </c>
      <c r="J1893" s="3" t="s">
        <v>78</v>
      </c>
      <c r="K1893" s="3" t="s">
        <v>79</v>
      </c>
      <c r="O1893"/>
      <c r="P1893"/>
    </row>
    <row r="1894" spans="1:16" x14ac:dyDescent="0.35">
      <c r="A1894" s="3" t="s">
        <v>4176</v>
      </c>
      <c r="B1894" s="3" t="s">
        <v>4176</v>
      </c>
      <c r="C1894" s="3" t="s">
        <v>4177</v>
      </c>
      <c r="D1894" s="3" t="s">
        <v>14</v>
      </c>
      <c r="E1894" s="3" t="s">
        <v>14</v>
      </c>
      <c r="F1894" s="3" t="s">
        <v>345</v>
      </c>
      <c r="G1894" s="3" t="s">
        <v>344</v>
      </c>
      <c r="H1894" s="3" t="s">
        <v>477</v>
      </c>
      <c r="I1894" s="3" t="s">
        <v>79</v>
      </c>
      <c r="J1894" s="3" t="s">
        <v>78</v>
      </c>
      <c r="K1894" s="3" t="s">
        <v>79</v>
      </c>
      <c r="O1894"/>
      <c r="P1894"/>
    </row>
    <row r="1895" spans="1:16" x14ac:dyDescent="0.35">
      <c r="A1895" s="3" t="s">
        <v>4178</v>
      </c>
      <c r="B1895" s="3" t="s">
        <v>4178</v>
      </c>
      <c r="C1895" s="3" t="s">
        <v>4179</v>
      </c>
      <c r="D1895" s="3" t="s">
        <v>14</v>
      </c>
      <c r="E1895" s="3" t="s">
        <v>14</v>
      </c>
      <c r="F1895" s="3" t="s">
        <v>345</v>
      </c>
      <c r="G1895" s="3" t="s">
        <v>344</v>
      </c>
      <c r="H1895" s="3" t="s">
        <v>477</v>
      </c>
      <c r="I1895" s="3" t="s">
        <v>79</v>
      </c>
      <c r="J1895" s="3" t="s">
        <v>78</v>
      </c>
      <c r="K1895" s="3" t="s">
        <v>79</v>
      </c>
      <c r="O1895"/>
      <c r="P1895"/>
    </row>
    <row r="1896" spans="1:16" x14ac:dyDescent="0.35">
      <c r="A1896" s="3" t="s">
        <v>4180</v>
      </c>
      <c r="B1896" s="3" t="s">
        <v>4180</v>
      </c>
      <c r="C1896" s="3" t="s">
        <v>4181</v>
      </c>
      <c r="D1896" s="3" t="s">
        <v>14</v>
      </c>
      <c r="E1896" s="3" t="s">
        <v>14</v>
      </c>
      <c r="F1896" s="3" t="s">
        <v>345</v>
      </c>
      <c r="G1896" s="3" t="s">
        <v>344</v>
      </c>
      <c r="H1896" s="3" t="s">
        <v>477</v>
      </c>
      <c r="I1896" s="3" t="s">
        <v>79</v>
      </c>
      <c r="J1896" s="3" t="s">
        <v>78</v>
      </c>
      <c r="K1896" s="3" t="s">
        <v>79</v>
      </c>
      <c r="O1896"/>
      <c r="P1896"/>
    </row>
    <row r="1897" spans="1:16" x14ac:dyDescent="0.35">
      <c r="A1897" s="3" t="s">
        <v>4182</v>
      </c>
      <c r="B1897" s="3" t="s">
        <v>4182</v>
      </c>
      <c r="C1897" s="3" t="s">
        <v>4183</v>
      </c>
      <c r="D1897" s="3" t="s">
        <v>14</v>
      </c>
      <c r="E1897" s="3" t="s">
        <v>14</v>
      </c>
      <c r="F1897" s="3" t="s">
        <v>345</v>
      </c>
      <c r="G1897" s="3" t="s">
        <v>344</v>
      </c>
      <c r="H1897" s="3" t="s">
        <v>477</v>
      </c>
      <c r="I1897" s="3" t="s">
        <v>79</v>
      </c>
      <c r="J1897" s="3" t="s">
        <v>78</v>
      </c>
      <c r="K1897" s="3" t="s">
        <v>79</v>
      </c>
      <c r="O1897"/>
      <c r="P1897"/>
    </row>
    <row r="1898" spans="1:16" x14ac:dyDescent="0.35">
      <c r="A1898" s="3" t="s">
        <v>4184</v>
      </c>
      <c r="B1898" s="3" t="s">
        <v>4184</v>
      </c>
      <c r="C1898" s="3" t="s">
        <v>4185</v>
      </c>
      <c r="D1898" s="3" t="s">
        <v>14</v>
      </c>
      <c r="E1898" s="3" t="s">
        <v>14</v>
      </c>
      <c r="F1898" s="3" t="s">
        <v>345</v>
      </c>
      <c r="G1898" s="3" t="s">
        <v>344</v>
      </c>
      <c r="H1898" s="3" t="s">
        <v>477</v>
      </c>
      <c r="I1898" s="3" t="s">
        <v>79</v>
      </c>
      <c r="J1898" s="3" t="s">
        <v>78</v>
      </c>
      <c r="K1898" s="3" t="s">
        <v>79</v>
      </c>
      <c r="O1898"/>
      <c r="P1898"/>
    </row>
    <row r="1899" spans="1:16" x14ac:dyDescent="0.35">
      <c r="A1899" s="3" t="s">
        <v>4186</v>
      </c>
      <c r="B1899" s="3" t="s">
        <v>4186</v>
      </c>
      <c r="C1899" s="3" t="s">
        <v>4187</v>
      </c>
      <c r="D1899" s="3" t="s">
        <v>14</v>
      </c>
      <c r="E1899" s="3" t="s">
        <v>14</v>
      </c>
      <c r="F1899" s="3" t="s">
        <v>345</v>
      </c>
      <c r="G1899" s="3" t="s">
        <v>344</v>
      </c>
      <c r="H1899" s="3" t="s">
        <v>477</v>
      </c>
      <c r="I1899" s="3" t="s">
        <v>79</v>
      </c>
      <c r="J1899" s="3" t="s">
        <v>78</v>
      </c>
      <c r="K1899" s="3" t="s">
        <v>79</v>
      </c>
      <c r="O1899"/>
      <c r="P1899"/>
    </row>
    <row r="1900" spans="1:16" x14ac:dyDescent="0.35">
      <c r="A1900" s="3" t="s">
        <v>4188</v>
      </c>
      <c r="B1900" s="3" t="s">
        <v>4188</v>
      </c>
      <c r="C1900" s="3" t="s">
        <v>4189</v>
      </c>
      <c r="D1900" s="3" t="s">
        <v>14</v>
      </c>
      <c r="E1900" s="3" t="s">
        <v>14</v>
      </c>
      <c r="F1900" s="3" t="s">
        <v>826</v>
      </c>
      <c r="G1900" s="3" t="s">
        <v>825</v>
      </c>
      <c r="H1900" s="3" t="s">
        <v>133</v>
      </c>
      <c r="I1900" s="3" t="s">
        <v>134</v>
      </c>
      <c r="J1900" s="3" t="s">
        <v>21</v>
      </c>
      <c r="K1900" s="3" t="s">
        <v>134</v>
      </c>
      <c r="O1900"/>
      <c r="P1900"/>
    </row>
    <row r="1901" spans="1:16" x14ac:dyDescent="0.35">
      <c r="A1901" s="3" t="s">
        <v>4190</v>
      </c>
      <c r="B1901" s="3" t="s">
        <v>4190</v>
      </c>
      <c r="C1901" s="3" t="s">
        <v>4191</v>
      </c>
      <c r="D1901" s="3" t="s">
        <v>14</v>
      </c>
      <c r="E1901" s="3" t="s">
        <v>14</v>
      </c>
      <c r="F1901" s="3" t="s">
        <v>365</v>
      </c>
      <c r="G1901" s="3" t="s">
        <v>364</v>
      </c>
      <c r="H1901" s="3" t="s">
        <v>133</v>
      </c>
      <c r="I1901" s="3" t="s">
        <v>134</v>
      </c>
      <c r="J1901" s="3" t="s">
        <v>21</v>
      </c>
      <c r="K1901" s="3" t="s">
        <v>134</v>
      </c>
      <c r="O1901"/>
      <c r="P1901"/>
    </row>
    <row r="1902" spans="1:16" x14ac:dyDescent="0.35">
      <c r="A1902" s="3" t="s">
        <v>4192</v>
      </c>
      <c r="B1902" s="3" t="s">
        <v>4192</v>
      </c>
      <c r="C1902" s="3" t="s">
        <v>4193</v>
      </c>
      <c r="D1902" s="3" t="s">
        <v>14</v>
      </c>
      <c r="E1902" s="3" t="s">
        <v>14</v>
      </c>
      <c r="F1902" s="3" t="s">
        <v>353</v>
      </c>
      <c r="G1902" s="3" t="s">
        <v>352</v>
      </c>
      <c r="H1902" s="3" t="s">
        <v>76</v>
      </c>
      <c r="I1902" s="3" t="s">
        <v>77</v>
      </c>
      <c r="J1902" s="3" t="s">
        <v>78</v>
      </c>
      <c r="K1902" s="3" t="s">
        <v>79</v>
      </c>
      <c r="O1902"/>
      <c r="P1902"/>
    </row>
    <row r="1903" spans="1:16" x14ac:dyDescent="0.35">
      <c r="A1903" s="3" t="s">
        <v>4194</v>
      </c>
      <c r="B1903" s="3" t="s">
        <v>4194</v>
      </c>
      <c r="C1903" s="3" t="s">
        <v>4195</v>
      </c>
      <c r="D1903" s="3" t="s">
        <v>14</v>
      </c>
      <c r="E1903" s="3" t="s">
        <v>14</v>
      </c>
      <c r="F1903" s="3" t="s">
        <v>353</v>
      </c>
      <c r="G1903" s="3" t="s">
        <v>352</v>
      </c>
      <c r="H1903" s="3" t="s">
        <v>76</v>
      </c>
      <c r="I1903" s="3" t="s">
        <v>77</v>
      </c>
      <c r="J1903" s="3" t="s">
        <v>78</v>
      </c>
      <c r="K1903" s="3" t="s">
        <v>79</v>
      </c>
      <c r="O1903"/>
      <c r="P1903"/>
    </row>
    <row r="1904" spans="1:16" x14ac:dyDescent="0.35">
      <c r="A1904" s="3" t="s">
        <v>4196</v>
      </c>
      <c r="B1904" s="3" t="s">
        <v>4196</v>
      </c>
      <c r="C1904" s="3" t="s">
        <v>4197</v>
      </c>
      <c r="D1904" s="3" t="s">
        <v>14</v>
      </c>
      <c r="E1904" s="3" t="s">
        <v>14</v>
      </c>
      <c r="F1904" s="3" t="s">
        <v>353</v>
      </c>
      <c r="G1904" s="3" t="s">
        <v>352</v>
      </c>
      <c r="H1904" s="3" t="s">
        <v>76</v>
      </c>
      <c r="I1904" s="3" t="s">
        <v>77</v>
      </c>
      <c r="J1904" s="3" t="s">
        <v>78</v>
      </c>
      <c r="K1904" s="3" t="s">
        <v>79</v>
      </c>
      <c r="O1904"/>
      <c r="P1904"/>
    </row>
    <row r="1905" spans="1:16" x14ac:dyDescent="0.35">
      <c r="A1905" s="3" t="s">
        <v>4198</v>
      </c>
      <c r="B1905" s="3" t="s">
        <v>4198</v>
      </c>
      <c r="C1905" s="3" t="s">
        <v>4199</v>
      </c>
      <c r="D1905" s="3" t="s">
        <v>14</v>
      </c>
      <c r="E1905" s="3" t="s">
        <v>14</v>
      </c>
      <c r="F1905" s="3" t="s">
        <v>353</v>
      </c>
      <c r="G1905" s="3" t="s">
        <v>352</v>
      </c>
      <c r="H1905" s="3" t="s">
        <v>76</v>
      </c>
      <c r="I1905" s="3" t="s">
        <v>77</v>
      </c>
      <c r="J1905" s="3" t="s">
        <v>78</v>
      </c>
      <c r="K1905" s="3" t="s">
        <v>79</v>
      </c>
      <c r="O1905"/>
      <c r="P1905"/>
    </row>
    <row r="1906" spans="1:16" x14ac:dyDescent="0.35">
      <c r="A1906" s="3" t="s">
        <v>4200</v>
      </c>
      <c r="B1906" s="3" t="s">
        <v>4200</v>
      </c>
      <c r="C1906" s="3" t="s">
        <v>4201</v>
      </c>
      <c r="D1906" s="3" t="s">
        <v>14</v>
      </c>
      <c r="E1906" s="3" t="s">
        <v>14</v>
      </c>
      <c r="F1906" s="3" t="s">
        <v>353</v>
      </c>
      <c r="G1906" s="3" t="s">
        <v>352</v>
      </c>
      <c r="H1906" s="3" t="s">
        <v>76</v>
      </c>
      <c r="I1906" s="3" t="s">
        <v>77</v>
      </c>
      <c r="J1906" s="3" t="s">
        <v>78</v>
      </c>
      <c r="K1906" s="3" t="s">
        <v>79</v>
      </c>
      <c r="O1906"/>
      <c r="P1906"/>
    </row>
    <row r="1907" spans="1:16" x14ac:dyDescent="0.35">
      <c r="A1907" s="3" t="s">
        <v>4202</v>
      </c>
      <c r="B1907" s="3" t="s">
        <v>4202</v>
      </c>
      <c r="C1907" s="3" t="s">
        <v>4203</v>
      </c>
      <c r="D1907" s="3" t="s">
        <v>14</v>
      </c>
      <c r="E1907" s="3" t="s">
        <v>14</v>
      </c>
      <c r="F1907" s="3" t="s">
        <v>353</v>
      </c>
      <c r="G1907" s="3" t="s">
        <v>352</v>
      </c>
      <c r="H1907" s="3" t="s">
        <v>76</v>
      </c>
      <c r="I1907" s="3" t="s">
        <v>77</v>
      </c>
      <c r="J1907" s="3" t="s">
        <v>78</v>
      </c>
      <c r="K1907" s="3" t="s">
        <v>79</v>
      </c>
      <c r="O1907"/>
      <c r="P1907"/>
    </row>
    <row r="1908" spans="1:16" x14ac:dyDescent="0.35">
      <c r="A1908" s="3" t="s">
        <v>4204</v>
      </c>
      <c r="B1908" s="3" t="s">
        <v>4204</v>
      </c>
      <c r="C1908" s="3" t="s">
        <v>4205</v>
      </c>
      <c r="D1908" s="3" t="s">
        <v>14</v>
      </c>
      <c r="E1908" s="3" t="s">
        <v>14</v>
      </c>
      <c r="F1908" s="3" t="s">
        <v>353</v>
      </c>
      <c r="G1908" s="3" t="s">
        <v>352</v>
      </c>
      <c r="H1908" s="3" t="s">
        <v>76</v>
      </c>
      <c r="I1908" s="3" t="s">
        <v>77</v>
      </c>
      <c r="J1908" s="3" t="s">
        <v>78</v>
      </c>
      <c r="K1908" s="3" t="s">
        <v>79</v>
      </c>
      <c r="O1908"/>
      <c r="P1908"/>
    </row>
    <row r="1909" spans="1:16" x14ac:dyDescent="0.35">
      <c r="A1909" s="3" t="s">
        <v>4206</v>
      </c>
      <c r="B1909" s="3" t="s">
        <v>4206</v>
      </c>
      <c r="C1909" s="3" t="s">
        <v>4207</v>
      </c>
      <c r="D1909" s="3" t="s">
        <v>14</v>
      </c>
      <c r="E1909" s="3" t="s">
        <v>14</v>
      </c>
      <c r="F1909" s="3" t="s">
        <v>277</v>
      </c>
      <c r="G1909" s="3" t="s">
        <v>276</v>
      </c>
      <c r="H1909" s="3" t="s">
        <v>133</v>
      </c>
      <c r="I1909" s="3" t="s">
        <v>134</v>
      </c>
      <c r="J1909" s="3" t="s">
        <v>21</v>
      </c>
      <c r="K1909" s="3" t="s">
        <v>134</v>
      </c>
      <c r="O1909"/>
      <c r="P1909"/>
    </row>
    <row r="1910" spans="1:16" x14ac:dyDescent="0.35">
      <c r="A1910" s="3" t="s">
        <v>4208</v>
      </c>
      <c r="B1910" s="3" t="s">
        <v>4208</v>
      </c>
      <c r="C1910" s="3" t="s">
        <v>4209</v>
      </c>
      <c r="D1910" s="3" t="s">
        <v>14</v>
      </c>
      <c r="E1910" s="3" t="s">
        <v>14</v>
      </c>
      <c r="F1910" s="3" t="s">
        <v>341</v>
      </c>
      <c r="G1910" s="3" t="s">
        <v>340</v>
      </c>
      <c r="H1910" s="3" t="s">
        <v>92</v>
      </c>
      <c r="I1910" s="3" t="s">
        <v>93</v>
      </c>
      <c r="J1910" s="3" t="s">
        <v>94</v>
      </c>
      <c r="K1910" s="3" t="s">
        <v>93</v>
      </c>
      <c r="O1910"/>
      <c r="P1910"/>
    </row>
    <row r="1911" spans="1:16" x14ac:dyDescent="0.35">
      <c r="A1911" s="3" t="s">
        <v>4210</v>
      </c>
      <c r="B1911" s="3" t="s">
        <v>4210</v>
      </c>
      <c r="C1911" s="3" t="s">
        <v>4211</v>
      </c>
      <c r="D1911" s="3" t="s">
        <v>14</v>
      </c>
      <c r="E1911" s="3" t="s">
        <v>14</v>
      </c>
      <c r="F1911" s="3" t="s">
        <v>341</v>
      </c>
      <c r="G1911" s="3" t="s">
        <v>340</v>
      </c>
      <c r="H1911" s="3" t="s">
        <v>92</v>
      </c>
      <c r="I1911" s="3" t="s">
        <v>93</v>
      </c>
      <c r="J1911" s="3" t="s">
        <v>94</v>
      </c>
      <c r="K1911" s="3" t="s">
        <v>93</v>
      </c>
      <c r="O1911"/>
      <c r="P1911"/>
    </row>
    <row r="1912" spans="1:16" x14ac:dyDescent="0.35">
      <c r="A1912" s="3" t="s">
        <v>4212</v>
      </c>
      <c r="B1912" s="3" t="s">
        <v>4212</v>
      </c>
      <c r="C1912" s="3" t="s">
        <v>4213</v>
      </c>
      <c r="D1912" s="3" t="s">
        <v>14</v>
      </c>
      <c r="E1912" s="3" t="s">
        <v>14</v>
      </c>
      <c r="F1912" s="3" t="s">
        <v>341</v>
      </c>
      <c r="G1912" s="3" t="s">
        <v>340</v>
      </c>
      <c r="H1912" s="3" t="s">
        <v>92</v>
      </c>
      <c r="I1912" s="3" t="s">
        <v>93</v>
      </c>
      <c r="J1912" s="3" t="s">
        <v>94</v>
      </c>
      <c r="K1912" s="3" t="s">
        <v>93</v>
      </c>
      <c r="O1912"/>
      <c r="P1912"/>
    </row>
    <row r="1913" spans="1:16" x14ac:dyDescent="0.35">
      <c r="A1913" s="3" t="s">
        <v>4214</v>
      </c>
      <c r="B1913" s="3" t="s">
        <v>4214</v>
      </c>
      <c r="C1913" s="3" t="s">
        <v>4215</v>
      </c>
      <c r="D1913" s="3" t="s">
        <v>14</v>
      </c>
      <c r="E1913" s="3" t="s">
        <v>14</v>
      </c>
      <c r="F1913" s="3" t="s">
        <v>341</v>
      </c>
      <c r="G1913" s="3" t="s">
        <v>340</v>
      </c>
      <c r="H1913" s="3" t="s">
        <v>92</v>
      </c>
      <c r="I1913" s="3" t="s">
        <v>93</v>
      </c>
      <c r="J1913" s="3" t="s">
        <v>94</v>
      </c>
      <c r="K1913" s="3" t="s">
        <v>93</v>
      </c>
      <c r="O1913"/>
      <c r="P1913"/>
    </row>
    <row r="1914" spans="1:16" x14ac:dyDescent="0.35">
      <c r="A1914" s="3" t="s">
        <v>4216</v>
      </c>
      <c r="B1914" s="3" t="s">
        <v>4216</v>
      </c>
      <c r="C1914" s="3" t="s">
        <v>4217</v>
      </c>
      <c r="D1914" s="3" t="s">
        <v>14</v>
      </c>
      <c r="E1914" s="3" t="s">
        <v>14</v>
      </c>
      <c r="F1914" s="3" t="s">
        <v>341</v>
      </c>
      <c r="G1914" s="3" t="s">
        <v>340</v>
      </c>
      <c r="H1914" s="3" t="s">
        <v>92</v>
      </c>
      <c r="I1914" s="3" t="s">
        <v>93</v>
      </c>
      <c r="J1914" s="3" t="s">
        <v>94</v>
      </c>
      <c r="K1914" s="3" t="s">
        <v>93</v>
      </c>
      <c r="O1914"/>
      <c r="P1914"/>
    </row>
    <row r="1915" spans="1:16" x14ac:dyDescent="0.35">
      <c r="A1915" s="3" t="s">
        <v>4218</v>
      </c>
      <c r="B1915" s="3" t="s">
        <v>4218</v>
      </c>
      <c r="C1915" s="3" t="s">
        <v>4219</v>
      </c>
      <c r="D1915" s="3" t="s">
        <v>14</v>
      </c>
      <c r="E1915" s="3" t="s">
        <v>14</v>
      </c>
      <c r="F1915" s="3" t="s">
        <v>341</v>
      </c>
      <c r="G1915" s="3" t="s">
        <v>340</v>
      </c>
      <c r="H1915" s="3" t="s">
        <v>92</v>
      </c>
      <c r="I1915" s="3" t="s">
        <v>93</v>
      </c>
      <c r="J1915" s="3" t="s">
        <v>94</v>
      </c>
      <c r="K1915" s="3" t="s">
        <v>93</v>
      </c>
      <c r="O1915"/>
      <c r="P1915"/>
    </row>
    <row r="1916" spans="1:16" x14ac:dyDescent="0.35">
      <c r="A1916" s="3" t="s">
        <v>4220</v>
      </c>
      <c r="B1916" s="3" t="s">
        <v>4220</v>
      </c>
      <c r="C1916" s="3" t="s">
        <v>4221</v>
      </c>
      <c r="D1916" s="3" t="s">
        <v>14</v>
      </c>
      <c r="E1916" s="3" t="s">
        <v>14</v>
      </c>
      <c r="F1916" s="3" t="s">
        <v>341</v>
      </c>
      <c r="G1916" s="3" t="s">
        <v>340</v>
      </c>
      <c r="H1916" s="3" t="s">
        <v>92</v>
      </c>
      <c r="I1916" s="3" t="s">
        <v>93</v>
      </c>
      <c r="J1916" s="3" t="s">
        <v>94</v>
      </c>
      <c r="K1916" s="3" t="s">
        <v>93</v>
      </c>
      <c r="O1916"/>
      <c r="P1916"/>
    </row>
    <row r="1917" spans="1:16" x14ac:dyDescent="0.35">
      <c r="A1917" s="3" t="s">
        <v>4222</v>
      </c>
      <c r="B1917" s="3" t="s">
        <v>4222</v>
      </c>
      <c r="C1917" s="3" t="s">
        <v>4223</v>
      </c>
      <c r="D1917" s="3" t="s">
        <v>14</v>
      </c>
      <c r="E1917" s="3" t="s">
        <v>14</v>
      </c>
      <c r="F1917" s="3" t="s">
        <v>341</v>
      </c>
      <c r="G1917" s="3" t="s">
        <v>340</v>
      </c>
      <c r="H1917" s="3" t="s">
        <v>92</v>
      </c>
      <c r="I1917" s="3" t="s">
        <v>93</v>
      </c>
      <c r="J1917" s="3" t="s">
        <v>94</v>
      </c>
      <c r="K1917" s="3" t="s">
        <v>93</v>
      </c>
      <c r="O1917"/>
      <c r="P1917"/>
    </row>
    <row r="1918" spans="1:16" x14ac:dyDescent="0.35">
      <c r="A1918" s="3" t="s">
        <v>4224</v>
      </c>
      <c r="B1918" s="3" t="s">
        <v>4224</v>
      </c>
      <c r="C1918" s="3" t="s">
        <v>4225</v>
      </c>
      <c r="D1918" s="3" t="s">
        <v>14</v>
      </c>
      <c r="E1918" s="3" t="s">
        <v>14</v>
      </c>
      <c r="F1918" s="3" t="s">
        <v>341</v>
      </c>
      <c r="G1918" s="3" t="s">
        <v>340</v>
      </c>
      <c r="H1918" s="3" t="s">
        <v>92</v>
      </c>
      <c r="I1918" s="3" t="s">
        <v>93</v>
      </c>
      <c r="J1918" s="3" t="s">
        <v>94</v>
      </c>
      <c r="K1918" s="3" t="s">
        <v>93</v>
      </c>
      <c r="O1918"/>
      <c r="P1918"/>
    </row>
    <row r="1919" spans="1:16" x14ac:dyDescent="0.35">
      <c r="A1919" s="3" t="s">
        <v>4226</v>
      </c>
      <c r="B1919" s="3" t="s">
        <v>4226</v>
      </c>
      <c r="C1919" s="3" t="s">
        <v>4227</v>
      </c>
      <c r="D1919" s="3" t="s">
        <v>14</v>
      </c>
      <c r="E1919" s="3" t="s">
        <v>14</v>
      </c>
      <c r="F1919" s="3" t="s">
        <v>341</v>
      </c>
      <c r="G1919" s="3" t="s">
        <v>340</v>
      </c>
      <c r="H1919" s="3" t="s">
        <v>92</v>
      </c>
      <c r="I1919" s="3" t="s">
        <v>93</v>
      </c>
      <c r="J1919" s="3" t="s">
        <v>94</v>
      </c>
      <c r="K1919" s="3" t="s">
        <v>93</v>
      </c>
      <c r="O1919"/>
      <c r="P1919"/>
    </row>
    <row r="1920" spans="1:16" x14ac:dyDescent="0.35">
      <c r="A1920" s="3" t="s">
        <v>4228</v>
      </c>
      <c r="B1920" s="3" t="s">
        <v>4228</v>
      </c>
      <c r="C1920" s="3" t="s">
        <v>4229</v>
      </c>
      <c r="D1920" s="3" t="s">
        <v>14</v>
      </c>
      <c r="E1920" s="3" t="s">
        <v>14</v>
      </c>
      <c r="F1920" s="3" t="s">
        <v>341</v>
      </c>
      <c r="G1920" s="3" t="s">
        <v>340</v>
      </c>
      <c r="H1920" s="3" t="s">
        <v>92</v>
      </c>
      <c r="I1920" s="3" t="s">
        <v>93</v>
      </c>
      <c r="J1920" s="3" t="s">
        <v>94</v>
      </c>
      <c r="K1920" s="3" t="s">
        <v>93</v>
      </c>
      <c r="O1920"/>
      <c r="P1920"/>
    </row>
    <row r="1921" spans="1:16" x14ac:dyDescent="0.35">
      <c r="A1921" s="3" t="s">
        <v>4230</v>
      </c>
      <c r="B1921" s="3" t="s">
        <v>4230</v>
      </c>
      <c r="C1921" s="3" t="s">
        <v>4231</v>
      </c>
      <c r="D1921" s="3" t="s">
        <v>14</v>
      </c>
      <c r="E1921" s="3" t="s">
        <v>14</v>
      </c>
      <c r="F1921" s="3" t="s">
        <v>341</v>
      </c>
      <c r="G1921" s="3" t="s">
        <v>340</v>
      </c>
      <c r="H1921" s="3" t="s">
        <v>92</v>
      </c>
      <c r="I1921" s="3" t="s">
        <v>93</v>
      </c>
      <c r="J1921" s="3" t="s">
        <v>94</v>
      </c>
      <c r="K1921" s="3" t="s">
        <v>93</v>
      </c>
      <c r="O1921"/>
      <c r="P1921"/>
    </row>
    <row r="1922" spans="1:16" x14ac:dyDescent="0.35">
      <c r="A1922" s="3" t="s">
        <v>4232</v>
      </c>
      <c r="B1922" s="3" t="s">
        <v>4232</v>
      </c>
      <c r="C1922" s="3" t="s">
        <v>4233</v>
      </c>
      <c r="D1922" s="3" t="s">
        <v>14</v>
      </c>
      <c r="E1922" s="3" t="s">
        <v>14</v>
      </c>
      <c r="F1922" s="3" t="s">
        <v>341</v>
      </c>
      <c r="G1922" s="3" t="s">
        <v>340</v>
      </c>
      <c r="H1922" s="3" t="s">
        <v>92</v>
      </c>
      <c r="I1922" s="3" t="s">
        <v>93</v>
      </c>
      <c r="J1922" s="3" t="s">
        <v>94</v>
      </c>
      <c r="K1922" s="3" t="s">
        <v>93</v>
      </c>
      <c r="O1922"/>
      <c r="P1922"/>
    </row>
    <row r="1923" spans="1:16" x14ac:dyDescent="0.35">
      <c r="A1923" s="3" t="s">
        <v>4234</v>
      </c>
      <c r="B1923" s="3" t="s">
        <v>4234</v>
      </c>
      <c r="C1923" s="3" t="s">
        <v>4235</v>
      </c>
      <c r="D1923" s="3" t="s">
        <v>14</v>
      </c>
      <c r="E1923" s="3" t="s">
        <v>14</v>
      </c>
      <c r="F1923" s="3" t="s">
        <v>341</v>
      </c>
      <c r="G1923" s="3" t="s">
        <v>340</v>
      </c>
      <c r="H1923" s="3" t="s">
        <v>92</v>
      </c>
      <c r="I1923" s="3" t="s">
        <v>93</v>
      </c>
      <c r="J1923" s="3" t="s">
        <v>94</v>
      </c>
      <c r="K1923" s="3" t="s">
        <v>93</v>
      </c>
      <c r="O1923"/>
      <c r="P1923"/>
    </row>
    <row r="1924" spans="1:16" x14ac:dyDescent="0.35">
      <c r="A1924" s="3" t="s">
        <v>4236</v>
      </c>
      <c r="B1924" s="3" t="s">
        <v>4236</v>
      </c>
      <c r="C1924" s="3" t="s">
        <v>4237</v>
      </c>
      <c r="D1924" s="3" t="s">
        <v>14</v>
      </c>
      <c r="E1924" s="3" t="s">
        <v>14</v>
      </c>
      <c r="F1924" s="3" t="s">
        <v>341</v>
      </c>
      <c r="G1924" s="3" t="s">
        <v>340</v>
      </c>
      <c r="H1924" s="3" t="s">
        <v>92</v>
      </c>
      <c r="I1924" s="3" t="s">
        <v>93</v>
      </c>
      <c r="J1924" s="3" t="s">
        <v>94</v>
      </c>
      <c r="K1924" s="3" t="s">
        <v>93</v>
      </c>
      <c r="O1924"/>
      <c r="P1924"/>
    </row>
    <row r="1925" spans="1:16" x14ac:dyDescent="0.35">
      <c r="A1925" s="3" t="s">
        <v>4238</v>
      </c>
      <c r="B1925" s="3" t="s">
        <v>4238</v>
      </c>
      <c r="C1925" s="3" t="s">
        <v>4239</v>
      </c>
      <c r="D1925" s="3" t="s">
        <v>14</v>
      </c>
      <c r="E1925" s="3" t="s">
        <v>14</v>
      </c>
      <c r="F1925" s="3" t="s">
        <v>341</v>
      </c>
      <c r="G1925" s="3" t="s">
        <v>340</v>
      </c>
      <c r="H1925" s="3" t="s">
        <v>92</v>
      </c>
      <c r="I1925" s="3" t="s">
        <v>93</v>
      </c>
      <c r="J1925" s="3" t="s">
        <v>94</v>
      </c>
      <c r="K1925" s="3" t="s">
        <v>93</v>
      </c>
      <c r="O1925"/>
      <c r="P1925"/>
    </row>
    <row r="1926" spans="1:16" x14ac:dyDescent="0.35">
      <c r="A1926" s="3" t="s">
        <v>4240</v>
      </c>
      <c r="B1926" s="3" t="s">
        <v>4240</v>
      </c>
      <c r="C1926" s="3" t="s">
        <v>4241</v>
      </c>
      <c r="D1926" s="3" t="s">
        <v>14</v>
      </c>
      <c r="E1926" s="3" t="s">
        <v>14</v>
      </c>
      <c r="F1926" s="3" t="s">
        <v>341</v>
      </c>
      <c r="G1926" s="3" t="s">
        <v>340</v>
      </c>
      <c r="H1926" s="3" t="s">
        <v>92</v>
      </c>
      <c r="I1926" s="3" t="s">
        <v>93</v>
      </c>
      <c r="J1926" s="3" t="s">
        <v>94</v>
      </c>
      <c r="K1926" s="3" t="s">
        <v>93</v>
      </c>
      <c r="O1926"/>
      <c r="P1926"/>
    </row>
    <row r="1927" spans="1:16" x14ac:dyDescent="0.35">
      <c r="A1927" s="3" t="s">
        <v>4242</v>
      </c>
      <c r="B1927" s="3" t="s">
        <v>4242</v>
      </c>
      <c r="C1927" s="3" t="s">
        <v>4243</v>
      </c>
      <c r="D1927" s="3" t="s">
        <v>14</v>
      </c>
      <c r="E1927" s="3" t="s">
        <v>14</v>
      </c>
      <c r="F1927" s="3" t="s">
        <v>341</v>
      </c>
      <c r="G1927" s="3" t="s">
        <v>340</v>
      </c>
      <c r="H1927" s="3" t="s">
        <v>92</v>
      </c>
      <c r="I1927" s="3" t="s">
        <v>93</v>
      </c>
      <c r="J1927" s="3" t="s">
        <v>94</v>
      </c>
      <c r="K1927" s="3" t="s">
        <v>93</v>
      </c>
      <c r="O1927"/>
      <c r="P1927"/>
    </row>
    <row r="1928" spans="1:16" x14ac:dyDescent="0.35">
      <c r="A1928" s="3" t="s">
        <v>4244</v>
      </c>
      <c r="B1928" s="3" t="s">
        <v>4244</v>
      </c>
      <c r="C1928" s="3" t="s">
        <v>4245</v>
      </c>
      <c r="D1928" s="3" t="s">
        <v>14</v>
      </c>
      <c r="E1928" s="3" t="s">
        <v>14</v>
      </c>
      <c r="F1928" s="3" t="s">
        <v>341</v>
      </c>
      <c r="G1928" s="3" t="s">
        <v>340</v>
      </c>
      <c r="H1928" s="3" t="s">
        <v>92</v>
      </c>
      <c r="I1928" s="3" t="s">
        <v>93</v>
      </c>
      <c r="J1928" s="3" t="s">
        <v>94</v>
      </c>
      <c r="K1928" s="3" t="s">
        <v>93</v>
      </c>
      <c r="O1928"/>
      <c r="P1928"/>
    </row>
    <row r="1929" spans="1:16" x14ac:dyDescent="0.35">
      <c r="A1929" s="3" t="s">
        <v>4246</v>
      </c>
      <c r="B1929" s="3" t="s">
        <v>4246</v>
      </c>
      <c r="C1929" s="3" t="s">
        <v>4247</v>
      </c>
      <c r="D1929" s="3" t="s">
        <v>14</v>
      </c>
      <c r="E1929" s="3" t="s">
        <v>14</v>
      </c>
      <c r="F1929" s="3" t="s">
        <v>341</v>
      </c>
      <c r="G1929" s="3" t="s">
        <v>340</v>
      </c>
      <c r="H1929" s="3" t="s">
        <v>92</v>
      </c>
      <c r="I1929" s="3" t="s">
        <v>93</v>
      </c>
      <c r="J1929" s="3" t="s">
        <v>94</v>
      </c>
      <c r="K1929" s="3" t="s">
        <v>93</v>
      </c>
      <c r="O1929"/>
      <c r="P1929"/>
    </row>
    <row r="1930" spans="1:16" x14ac:dyDescent="0.35">
      <c r="A1930" s="3" t="s">
        <v>4248</v>
      </c>
      <c r="B1930" s="3" t="s">
        <v>4248</v>
      </c>
      <c r="C1930" s="3" t="s">
        <v>4249</v>
      </c>
      <c r="D1930" s="3" t="s">
        <v>14</v>
      </c>
      <c r="E1930" s="3" t="s">
        <v>14</v>
      </c>
      <c r="F1930" s="3" t="s">
        <v>341</v>
      </c>
      <c r="G1930" s="3" t="s">
        <v>340</v>
      </c>
      <c r="H1930" s="3" t="s">
        <v>92</v>
      </c>
      <c r="I1930" s="3" t="s">
        <v>93</v>
      </c>
      <c r="J1930" s="3" t="s">
        <v>94</v>
      </c>
      <c r="K1930" s="3" t="s">
        <v>93</v>
      </c>
      <c r="O1930"/>
      <c r="P1930"/>
    </row>
    <row r="1931" spans="1:16" x14ac:dyDescent="0.35">
      <c r="A1931" s="3" t="s">
        <v>4250</v>
      </c>
      <c r="B1931" s="3" t="s">
        <v>4250</v>
      </c>
      <c r="C1931" s="3" t="s">
        <v>4251</v>
      </c>
      <c r="D1931" s="3" t="s">
        <v>14</v>
      </c>
      <c r="E1931" s="3" t="s">
        <v>14</v>
      </c>
      <c r="F1931" s="3" t="s">
        <v>341</v>
      </c>
      <c r="G1931" s="3" t="s">
        <v>340</v>
      </c>
      <c r="H1931" s="3" t="s">
        <v>92</v>
      </c>
      <c r="I1931" s="3" t="s">
        <v>93</v>
      </c>
      <c r="J1931" s="3" t="s">
        <v>94</v>
      </c>
      <c r="K1931" s="3" t="s">
        <v>93</v>
      </c>
      <c r="O1931"/>
      <c r="P1931"/>
    </row>
    <row r="1932" spans="1:16" x14ac:dyDescent="0.35">
      <c r="A1932" s="3" t="s">
        <v>4252</v>
      </c>
      <c r="B1932" s="3" t="s">
        <v>4252</v>
      </c>
      <c r="C1932" s="3" t="s">
        <v>4253</v>
      </c>
      <c r="D1932" s="3" t="s">
        <v>14</v>
      </c>
      <c r="E1932" s="3" t="s">
        <v>14</v>
      </c>
      <c r="F1932" s="3" t="s">
        <v>341</v>
      </c>
      <c r="G1932" s="3" t="s">
        <v>340</v>
      </c>
      <c r="H1932" s="3" t="s">
        <v>92</v>
      </c>
      <c r="I1932" s="3" t="s">
        <v>93</v>
      </c>
      <c r="J1932" s="3" t="s">
        <v>94</v>
      </c>
      <c r="K1932" s="3" t="s">
        <v>93</v>
      </c>
      <c r="O1932"/>
      <c r="P1932"/>
    </row>
    <row r="1933" spans="1:16" x14ac:dyDescent="0.35">
      <c r="A1933" s="3" t="s">
        <v>4254</v>
      </c>
      <c r="B1933" s="3" t="s">
        <v>4254</v>
      </c>
      <c r="C1933" s="3" t="s">
        <v>4255</v>
      </c>
      <c r="D1933" s="3" t="s">
        <v>14</v>
      </c>
      <c r="E1933" s="3" t="s">
        <v>14</v>
      </c>
      <c r="F1933" s="3" t="s">
        <v>341</v>
      </c>
      <c r="G1933" s="3" t="s">
        <v>340</v>
      </c>
      <c r="H1933" s="3" t="s">
        <v>92</v>
      </c>
      <c r="I1933" s="3" t="s">
        <v>93</v>
      </c>
      <c r="J1933" s="3" t="s">
        <v>94</v>
      </c>
      <c r="K1933" s="3" t="s">
        <v>93</v>
      </c>
      <c r="O1933"/>
      <c r="P1933"/>
    </row>
    <row r="1934" spans="1:16" x14ac:dyDescent="0.35">
      <c r="A1934" s="3" t="s">
        <v>4256</v>
      </c>
      <c r="B1934" s="3" t="s">
        <v>4256</v>
      </c>
      <c r="C1934" s="3" t="s">
        <v>4257</v>
      </c>
      <c r="D1934" s="3" t="s">
        <v>14</v>
      </c>
      <c r="E1934" s="3" t="s">
        <v>14</v>
      </c>
      <c r="F1934" s="3" t="s">
        <v>341</v>
      </c>
      <c r="G1934" s="3" t="s">
        <v>340</v>
      </c>
      <c r="H1934" s="3" t="s">
        <v>92</v>
      </c>
      <c r="I1934" s="3" t="s">
        <v>93</v>
      </c>
      <c r="J1934" s="3" t="s">
        <v>94</v>
      </c>
      <c r="K1934" s="3" t="s">
        <v>93</v>
      </c>
      <c r="O1934"/>
      <c r="P1934"/>
    </row>
    <row r="1935" spans="1:16" x14ac:dyDescent="0.35">
      <c r="A1935" s="3" t="s">
        <v>4258</v>
      </c>
      <c r="B1935" s="3" t="s">
        <v>4258</v>
      </c>
      <c r="C1935" s="3" t="s">
        <v>4259</v>
      </c>
      <c r="D1935" s="3" t="s">
        <v>14</v>
      </c>
      <c r="E1935" s="3" t="s">
        <v>14</v>
      </c>
      <c r="F1935" s="3" t="s">
        <v>341</v>
      </c>
      <c r="G1935" s="3" t="s">
        <v>340</v>
      </c>
      <c r="H1935" s="3" t="s">
        <v>92</v>
      </c>
      <c r="I1935" s="3" t="s">
        <v>93</v>
      </c>
      <c r="J1935" s="3" t="s">
        <v>94</v>
      </c>
      <c r="K1935" s="3" t="s">
        <v>93</v>
      </c>
      <c r="O1935"/>
      <c r="P1935"/>
    </row>
    <row r="1936" spans="1:16" x14ac:dyDescent="0.35">
      <c r="A1936" s="3" t="s">
        <v>4260</v>
      </c>
      <c r="B1936" s="3" t="s">
        <v>4260</v>
      </c>
      <c r="C1936" s="3" t="s">
        <v>4261</v>
      </c>
      <c r="D1936" s="3" t="s">
        <v>14</v>
      </c>
      <c r="E1936" s="3" t="s">
        <v>14</v>
      </c>
      <c r="F1936" s="3" t="s">
        <v>341</v>
      </c>
      <c r="G1936" s="3" t="s">
        <v>340</v>
      </c>
      <c r="H1936" s="3" t="s">
        <v>92</v>
      </c>
      <c r="I1936" s="3" t="s">
        <v>93</v>
      </c>
      <c r="J1936" s="3" t="s">
        <v>94</v>
      </c>
      <c r="K1936" s="3" t="s">
        <v>93</v>
      </c>
      <c r="O1936"/>
      <c r="P1936"/>
    </row>
    <row r="1937" spans="1:16" x14ac:dyDescent="0.35">
      <c r="A1937" s="3" t="s">
        <v>4262</v>
      </c>
      <c r="B1937" s="3" t="s">
        <v>4262</v>
      </c>
      <c r="C1937" s="3" t="s">
        <v>4263</v>
      </c>
      <c r="D1937" s="3" t="s">
        <v>14</v>
      </c>
      <c r="E1937" s="3" t="s">
        <v>14</v>
      </c>
      <c r="F1937" s="3" t="s">
        <v>341</v>
      </c>
      <c r="G1937" s="3" t="s">
        <v>340</v>
      </c>
      <c r="H1937" s="3" t="s">
        <v>92</v>
      </c>
      <c r="I1937" s="3" t="s">
        <v>93</v>
      </c>
      <c r="J1937" s="3" t="s">
        <v>94</v>
      </c>
      <c r="K1937" s="3" t="s">
        <v>93</v>
      </c>
      <c r="O1937"/>
      <c r="P1937"/>
    </row>
    <row r="1938" spans="1:16" x14ac:dyDescent="0.35">
      <c r="A1938" s="3" t="s">
        <v>4264</v>
      </c>
      <c r="B1938" s="3" t="s">
        <v>4264</v>
      </c>
      <c r="C1938" s="3" t="s">
        <v>4265</v>
      </c>
      <c r="D1938" s="3" t="s">
        <v>14</v>
      </c>
      <c r="E1938" s="3" t="s">
        <v>14</v>
      </c>
      <c r="F1938" s="3" t="s">
        <v>341</v>
      </c>
      <c r="G1938" s="3" t="s">
        <v>340</v>
      </c>
      <c r="H1938" s="3" t="s">
        <v>92</v>
      </c>
      <c r="I1938" s="3" t="s">
        <v>93</v>
      </c>
      <c r="J1938" s="3" t="s">
        <v>94</v>
      </c>
      <c r="K1938" s="3" t="s">
        <v>93</v>
      </c>
      <c r="O1938"/>
      <c r="P1938"/>
    </row>
    <row r="1939" spans="1:16" x14ac:dyDescent="0.35">
      <c r="A1939" s="3" t="s">
        <v>4266</v>
      </c>
      <c r="B1939" s="3" t="s">
        <v>4266</v>
      </c>
      <c r="C1939" s="3" t="s">
        <v>4267</v>
      </c>
      <c r="D1939" s="3" t="s">
        <v>14</v>
      </c>
      <c r="E1939" s="3" t="s">
        <v>14</v>
      </c>
      <c r="F1939" s="3" t="s">
        <v>341</v>
      </c>
      <c r="G1939" s="3" t="s">
        <v>340</v>
      </c>
      <c r="H1939" s="3" t="s">
        <v>92</v>
      </c>
      <c r="I1939" s="3" t="s">
        <v>93</v>
      </c>
      <c r="J1939" s="3" t="s">
        <v>94</v>
      </c>
      <c r="K1939" s="3" t="s">
        <v>93</v>
      </c>
      <c r="O1939"/>
      <c r="P1939"/>
    </row>
    <row r="1940" spans="1:16" x14ac:dyDescent="0.35">
      <c r="A1940" s="3" t="s">
        <v>4268</v>
      </c>
      <c r="B1940" s="3" t="s">
        <v>4268</v>
      </c>
      <c r="C1940" s="3" t="s">
        <v>4269</v>
      </c>
      <c r="D1940" s="3" t="s">
        <v>14</v>
      </c>
      <c r="E1940" s="3" t="s">
        <v>14</v>
      </c>
      <c r="F1940" s="3" t="s">
        <v>341</v>
      </c>
      <c r="G1940" s="3" t="s">
        <v>340</v>
      </c>
      <c r="H1940" s="3" t="s">
        <v>92</v>
      </c>
      <c r="I1940" s="3" t="s">
        <v>93</v>
      </c>
      <c r="J1940" s="3" t="s">
        <v>94</v>
      </c>
      <c r="K1940" s="3" t="s">
        <v>93</v>
      </c>
      <c r="O1940"/>
      <c r="P1940"/>
    </row>
    <row r="1941" spans="1:16" x14ac:dyDescent="0.35">
      <c r="A1941" s="3" t="s">
        <v>4270</v>
      </c>
      <c r="B1941" s="3" t="s">
        <v>4270</v>
      </c>
      <c r="C1941" s="3" t="s">
        <v>4271</v>
      </c>
      <c r="D1941" s="3" t="s">
        <v>14</v>
      </c>
      <c r="E1941" s="3" t="s">
        <v>14</v>
      </c>
      <c r="F1941" s="3" t="s">
        <v>341</v>
      </c>
      <c r="G1941" s="3" t="s">
        <v>340</v>
      </c>
      <c r="H1941" s="3" t="s">
        <v>92</v>
      </c>
      <c r="I1941" s="3" t="s">
        <v>93</v>
      </c>
      <c r="J1941" s="3" t="s">
        <v>94</v>
      </c>
      <c r="K1941" s="3" t="s">
        <v>93</v>
      </c>
      <c r="O1941"/>
      <c r="P1941"/>
    </row>
    <row r="1942" spans="1:16" x14ac:dyDescent="0.35">
      <c r="A1942" s="3" t="s">
        <v>4272</v>
      </c>
      <c r="B1942" s="3" t="s">
        <v>4272</v>
      </c>
      <c r="C1942" s="3" t="s">
        <v>4273</v>
      </c>
      <c r="D1942" s="3" t="s">
        <v>14</v>
      </c>
      <c r="E1942" s="3" t="s">
        <v>14</v>
      </c>
      <c r="F1942" s="3" t="s">
        <v>341</v>
      </c>
      <c r="G1942" s="3" t="s">
        <v>340</v>
      </c>
      <c r="H1942" s="3" t="s">
        <v>92</v>
      </c>
      <c r="I1942" s="3" t="s">
        <v>93</v>
      </c>
      <c r="J1942" s="3" t="s">
        <v>94</v>
      </c>
      <c r="K1942" s="3" t="s">
        <v>93</v>
      </c>
      <c r="O1942"/>
      <c r="P1942"/>
    </row>
    <row r="1943" spans="1:16" x14ac:dyDescent="0.35">
      <c r="A1943" s="3" t="s">
        <v>4274</v>
      </c>
      <c r="B1943" s="3" t="s">
        <v>4274</v>
      </c>
      <c r="C1943" s="3" t="s">
        <v>4275</v>
      </c>
      <c r="D1943" s="3" t="s">
        <v>14</v>
      </c>
      <c r="E1943" s="3" t="s">
        <v>14</v>
      </c>
      <c r="F1943" s="3" t="s">
        <v>341</v>
      </c>
      <c r="G1943" s="3" t="s">
        <v>340</v>
      </c>
      <c r="H1943" s="3" t="s">
        <v>92</v>
      </c>
      <c r="I1943" s="3" t="s">
        <v>93</v>
      </c>
      <c r="J1943" s="3" t="s">
        <v>94</v>
      </c>
      <c r="K1943" s="3" t="s">
        <v>93</v>
      </c>
      <c r="O1943"/>
      <c r="P1943"/>
    </row>
    <row r="1944" spans="1:16" x14ac:dyDescent="0.35">
      <c r="A1944" s="3" t="s">
        <v>4276</v>
      </c>
      <c r="B1944" s="3" t="s">
        <v>4276</v>
      </c>
      <c r="C1944" s="3" t="s">
        <v>4277</v>
      </c>
      <c r="D1944" s="3" t="s">
        <v>14</v>
      </c>
      <c r="E1944" s="3" t="s">
        <v>14</v>
      </c>
      <c r="F1944" s="3" t="s">
        <v>341</v>
      </c>
      <c r="G1944" s="3" t="s">
        <v>340</v>
      </c>
      <c r="H1944" s="3" t="s">
        <v>92</v>
      </c>
      <c r="I1944" s="3" t="s">
        <v>93</v>
      </c>
      <c r="J1944" s="3" t="s">
        <v>94</v>
      </c>
      <c r="K1944" s="3" t="s">
        <v>93</v>
      </c>
      <c r="O1944"/>
      <c r="P1944"/>
    </row>
    <row r="1945" spans="1:16" x14ac:dyDescent="0.35">
      <c r="A1945" s="3" t="s">
        <v>4278</v>
      </c>
      <c r="B1945" s="3" t="s">
        <v>4278</v>
      </c>
      <c r="C1945" s="3" t="s">
        <v>4279</v>
      </c>
      <c r="D1945" s="3" t="s">
        <v>14</v>
      </c>
      <c r="E1945" s="3" t="s">
        <v>14</v>
      </c>
      <c r="F1945" s="3" t="s">
        <v>341</v>
      </c>
      <c r="G1945" s="3" t="s">
        <v>340</v>
      </c>
      <c r="H1945" s="3" t="s">
        <v>92</v>
      </c>
      <c r="I1945" s="3" t="s">
        <v>93</v>
      </c>
      <c r="J1945" s="3" t="s">
        <v>94</v>
      </c>
      <c r="K1945" s="3" t="s">
        <v>93</v>
      </c>
      <c r="O1945"/>
      <c r="P1945"/>
    </row>
    <row r="1946" spans="1:16" x14ac:dyDescent="0.35">
      <c r="A1946" s="3" t="s">
        <v>4280</v>
      </c>
      <c r="B1946" s="3" t="s">
        <v>4280</v>
      </c>
      <c r="C1946" s="3" t="s">
        <v>4281</v>
      </c>
      <c r="D1946" s="3" t="s">
        <v>14</v>
      </c>
      <c r="E1946" s="3" t="s">
        <v>14</v>
      </c>
      <c r="F1946" s="3" t="s">
        <v>341</v>
      </c>
      <c r="G1946" s="3" t="s">
        <v>340</v>
      </c>
      <c r="H1946" s="3" t="s">
        <v>92</v>
      </c>
      <c r="I1946" s="3" t="s">
        <v>93</v>
      </c>
      <c r="J1946" s="3" t="s">
        <v>94</v>
      </c>
      <c r="K1946" s="3" t="s">
        <v>93</v>
      </c>
      <c r="O1946"/>
      <c r="P1946"/>
    </row>
    <row r="1947" spans="1:16" x14ac:dyDescent="0.35">
      <c r="A1947" s="3" t="s">
        <v>4282</v>
      </c>
      <c r="B1947" s="3" t="s">
        <v>4282</v>
      </c>
      <c r="C1947" s="3" t="s">
        <v>4283</v>
      </c>
      <c r="D1947" s="3" t="s">
        <v>14</v>
      </c>
      <c r="E1947" s="3" t="s">
        <v>14</v>
      </c>
      <c r="F1947" s="3" t="s">
        <v>341</v>
      </c>
      <c r="G1947" s="3" t="s">
        <v>340</v>
      </c>
      <c r="H1947" s="3" t="s">
        <v>92</v>
      </c>
      <c r="I1947" s="3" t="s">
        <v>93</v>
      </c>
      <c r="J1947" s="3" t="s">
        <v>94</v>
      </c>
      <c r="K1947" s="3" t="s">
        <v>93</v>
      </c>
      <c r="O1947"/>
      <c r="P1947"/>
    </row>
    <row r="1948" spans="1:16" x14ac:dyDescent="0.35">
      <c r="A1948" s="3" t="s">
        <v>4284</v>
      </c>
      <c r="B1948" s="3" t="s">
        <v>4284</v>
      </c>
      <c r="C1948" s="3" t="s">
        <v>4285</v>
      </c>
      <c r="D1948" s="3" t="s">
        <v>14</v>
      </c>
      <c r="E1948" s="3" t="s">
        <v>14</v>
      </c>
      <c r="F1948" s="3" t="s">
        <v>341</v>
      </c>
      <c r="G1948" s="3" t="s">
        <v>340</v>
      </c>
      <c r="H1948" s="3" t="s">
        <v>92</v>
      </c>
      <c r="I1948" s="3" t="s">
        <v>93</v>
      </c>
      <c r="J1948" s="3" t="s">
        <v>94</v>
      </c>
      <c r="K1948" s="3" t="s">
        <v>93</v>
      </c>
      <c r="O1948"/>
      <c r="P1948"/>
    </row>
    <row r="1949" spans="1:16" x14ac:dyDescent="0.35">
      <c r="A1949" s="3" t="s">
        <v>4286</v>
      </c>
      <c r="B1949" s="3" t="s">
        <v>4286</v>
      </c>
      <c r="C1949" s="3" t="s">
        <v>4287</v>
      </c>
      <c r="D1949" s="3" t="s">
        <v>14</v>
      </c>
      <c r="E1949" s="3" t="s">
        <v>14</v>
      </c>
      <c r="F1949" s="3" t="s">
        <v>361</v>
      </c>
      <c r="G1949" s="3" t="s">
        <v>360</v>
      </c>
      <c r="H1949" s="3" t="s">
        <v>1761</v>
      </c>
      <c r="I1949" s="3" t="s">
        <v>1762</v>
      </c>
      <c r="J1949" s="3" t="s">
        <v>78</v>
      </c>
      <c r="K1949" s="3" t="s">
        <v>79</v>
      </c>
      <c r="O1949"/>
      <c r="P1949"/>
    </row>
    <row r="1950" spans="1:16" x14ac:dyDescent="0.35">
      <c r="A1950" s="3" t="s">
        <v>4288</v>
      </c>
      <c r="B1950" s="3" t="s">
        <v>4288</v>
      </c>
      <c r="C1950" s="3" t="s">
        <v>4289</v>
      </c>
      <c r="D1950" s="3" t="s">
        <v>14</v>
      </c>
      <c r="E1950" s="3" t="s">
        <v>14</v>
      </c>
      <c r="F1950" s="3" t="s">
        <v>361</v>
      </c>
      <c r="G1950" s="3" t="s">
        <v>360</v>
      </c>
      <c r="H1950" s="3" t="s">
        <v>1761</v>
      </c>
      <c r="I1950" s="3" t="s">
        <v>1762</v>
      </c>
      <c r="J1950" s="3" t="s">
        <v>78</v>
      </c>
      <c r="K1950" s="3" t="s">
        <v>79</v>
      </c>
      <c r="O1950"/>
      <c r="P1950"/>
    </row>
    <row r="1951" spans="1:16" x14ac:dyDescent="0.35">
      <c r="A1951" s="3" t="s">
        <v>4290</v>
      </c>
      <c r="B1951" s="3" t="s">
        <v>4290</v>
      </c>
      <c r="C1951" s="3" t="s">
        <v>4291</v>
      </c>
      <c r="D1951" s="3" t="s">
        <v>14</v>
      </c>
      <c r="E1951" s="3" t="s">
        <v>14</v>
      </c>
      <c r="F1951" s="3" t="s">
        <v>361</v>
      </c>
      <c r="G1951" s="3" t="s">
        <v>360</v>
      </c>
      <c r="H1951" s="3" t="s">
        <v>1761</v>
      </c>
      <c r="I1951" s="3" t="s">
        <v>1762</v>
      </c>
      <c r="J1951" s="3" t="s">
        <v>78</v>
      </c>
      <c r="K1951" s="3" t="s">
        <v>79</v>
      </c>
      <c r="O1951"/>
      <c r="P1951"/>
    </row>
    <row r="1952" spans="1:16" x14ac:dyDescent="0.35">
      <c r="A1952" s="3" t="s">
        <v>4292</v>
      </c>
      <c r="B1952" s="3" t="s">
        <v>4292</v>
      </c>
      <c r="C1952" s="3" t="s">
        <v>4293</v>
      </c>
      <c r="D1952" s="3" t="s">
        <v>14</v>
      </c>
      <c r="E1952" s="3" t="s">
        <v>14</v>
      </c>
      <c r="F1952" s="3" t="s">
        <v>361</v>
      </c>
      <c r="G1952" s="3" t="s">
        <v>360</v>
      </c>
      <c r="H1952" s="3" t="s">
        <v>1761</v>
      </c>
      <c r="I1952" s="3" t="s">
        <v>1762</v>
      </c>
      <c r="J1952" s="3" t="s">
        <v>78</v>
      </c>
      <c r="K1952" s="3" t="s">
        <v>79</v>
      </c>
      <c r="O1952"/>
      <c r="P1952"/>
    </row>
    <row r="1953" spans="1:16" x14ac:dyDescent="0.35">
      <c r="A1953" s="3" t="s">
        <v>4294</v>
      </c>
      <c r="B1953" s="3" t="s">
        <v>4294</v>
      </c>
      <c r="C1953" s="3" t="s">
        <v>4295</v>
      </c>
      <c r="D1953" s="3" t="s">
        <v>14</v>
      </c>
      <c r="E1953" s="3" t="s">
        <v>14</v>
      </c>
      <c r="F1953" s="3" t="s">
        <v>361</v>
      </c>
      <c r="G1953" s="3" t="s">
        <v>360</v>
      </c>
      <c r="H1953" s="3" t="s">
        <v>1761</v>
      </c>
      <c r="I1953" s="3" t="s">
        <v>1762</v>
      </c>
      <c r="J1953" s="3" t="s">
        <v>78</v>
      </c>
      <c r="K1953" s="3" t="s">
        <v>79</v>
      </c>
      <c r="O1953"/>
      <c r="P1953"/>
    </row>
    <row r="1954" spans="1:16" x14ac:dyDescent="0.35">
      <c r="A1954" s="3" t="s">
        <v>4296</v>
      </c>
      <c r="B1954" s="3" t="s">
        <v>4296</v>
      </c>
      <c r="C1954" s="3" t="s">
        <v>4297</v>
      </c>
      <c r="D1954" s="3" t="s">
        <v>14</v>
      </c>
      <c r="E1954" s="3" t="s">
        <v>14</v>
      </c>
      <c r="F1954" s="3" t="s">
        <v>361</v>
      </c>
      <c r="G1954" s="3" t="s">
        <v>360</v>
      </c>
      <c r="H1954" s="3" t="s">
        <v>1761</v>
      </c>
      <c r="I1954" s="3" t="s">
        <v>1762</v>
      </c>
      <c r="J1954" s="3" t="s">
        <v>78</v>
      </c>
      <c r="K1954" s="3" t="s">
        <v>79</v>
      </c>
      <c r="O1954"/>
      <c r="P1954"/>
    </row>
    <row r="1955" spans="1:16" x14ac:dyDescent="0.35">
      <c r="A1955" s="3" t="s">
        <v>4298</v>
      </c>
      <c r="B1955" s="3" t="s">
        <v>4298</v>
      </c>
      <c r="C1955" s="3" t="s">
        <v>356</v>
      </c>
      <c r="D1955" s="3" t="s">
        <v>14</v>
      </c>
      <c r="E1955" s="3" t="s">
        <v>14</v>
      </c>
      <c r="F1955" s="3" t="s">
        <v>357</v>
      </c>
      <c r="G1955" s="3" t="s">
        <v>356</v>
      </c>
      <c r="H1955" s="3" t="s">
        <v>477</v>
      </c>
      <c r="I1955" s="3" t="s">
        <v>79</v>
      </c>
      <c r="J1955" s="3" t="s">
        <v>478</v>
      </c>
      <c r="K1955" s="3" t="s">
        <v>479</v>
      </c>
      <c r="O1955"/>
      <c r="P1955"/>
    </row>
    <row r="1956" spans="1:16" x14ac:dyDescent="0.35">
      <c r="A1956" s="3" t="s">
        <v>4299</v>
      </c>
      <c r="B1956" s="3" t="s">
        <v>4298</v>
      </c>
      <c r="C1956" s="3" t="s">
        <v>356</v>
      </c>
      <c r="D1956" s="3" t="s">
        <v>14</v>
      </c>
      <c r="E1956" s="3" t="s">
        <v>14</v>
      </c>
      <c r="F1956" s="3" t="s">
        <v>357</v>
      </c>
      <c r="G1956" s="3" t="s">
        <v>356</v>
      </c>
      <c r="H1956" s="3" t="s">
        <v>477</v>
      </c>
      <c r="I1956" s="3" t="s">
        <v>79</v>
      </c>
      <c r="J1956" s="3" t="s">
        <v>478</v>
      </c>
      <c r="K1956" s="3" t="s">
        <v>479</v>
      </c>
      <c r="O1956"/>
      <c r="P1956"/>
    </row>
    <row r="1957" spans="1:16" x14ac:dyDescent="0.35">
      <c r="A1957" s="3" t="s">
        <v>4300</v>
      </c>
      <c r="B1957" s="3" t="s">
        <v>4300</v>
      </c>
      <c r="C1957" s="3" t="s">
        <v>4301</v>
      </c>
      <c r="D1957" s="3" t="s">
        <v>14</v>
      </c>
      <c r="E1957" s="3" t="s">
        <v>14</v>
      </c>
      <c r="F1957" s="3" t="s">
        <v>369</v>
      </c>
      <c r="G1957" s="3" t="s">
        <v>368</v>
      </c>
      <c r="H1957" s="3" t="s">
        <v>133</v>
      </c>
      <c r="I1957" s="3" t="s">
        <v>134</v>
      </c>
      <c r="J1957" s="3" t="s">
        <v>21</v>
      </c>
      <c r="K1957" s="3" t="s">
        <v>134</v>
      </c>
      <c r="O1957"/>
      <c r="P1957"/>
    </row>
    <row r="1958" spans="1:16" x14ac:dyDescent="0.35">
      <c r="A1958" s="3" t="s">
        <v>4302</v>
      </c>
      <c r="B1958" s="3" t="s">
        <v>4302</v>
      </c>
      <c r="C1958" s="3" t="s">
        <v>4303</v>
      </c>
      <c r="D1958" s="3" t="s">
        <v>14</v>
      </c>
      <c r="E1958" s="3" t="s">
        <v>14</v>
      </c>
      <c r="F1958" s="3" t="s">
        <v>369</v>
      </c>
      <c r="G1958" s="3" t="s">
        <v>368</v>
      </c>
      <c r="H1958" s="3" t="s">
        <v>133</v>
      </c>
      <c r="I1958" s="3" t="s">
        <v>134</v>
      </c>
      <c r="J1958" s="3" t="s">
        <v>21</v>
      </c>
      <c r="K1958" s="3" t="s">
        <v>134</v>
      </c>
      <c r="O1958"/>
      <c r="P1958"/>
    </row>
    <row r="1959" spans="1:16" x14ac:dyDescent="0.35">
      <c r="A1959" s="3" t="s">
        <v>4304</v>
      </c>
      <c r="B1959" s="3" t="s">
        <v>4304</v>
      </c>
      <c r="C1959" s="3" t="s">
        <v>915</v>
      </c>
      <c r="D1959" s="3" t="s">
        <v>14</v>
      </c>
      <c r="E1959" s="3" t="s">
        <v>14</v>
      </c>
      <c r="F1959" s="3" t="s">
        <v>373</v>
      </c>
      <c r="G1959" s="3" t="s">
        <v>372</v>
      </c>
      <c r="H1959" s="3" t="s">
        <v>200</v>
      </c>
      <c r="I1959" s="3" t="s">
        <v>201</v>
      </c>
      <c r="J1959" s="3" t="s">
        <v>202</v>
      </c>
      <c r="K1959" s="3" t="s">
        <v>201</v>
      </c>
      <c r="O1959"/>
      <c r="P1959"/>
    </row>
    <row r="1960" spans="1:16" x14ac:dyDescent="0.35">
      <c r="A1960" s="3" t="s">
        <v>4305</v>
      </c>
      <c r="B1960" s="3" t="s">
        <v>4305</v>
      </c>
      <c r="C1960" s="3" t="s">
        <v>4306</v>
      </c>
      <c r="D1960" s="3" t="s">
        <v>14</v>
      </c>
      <c r="E1960" s="3" t="s">
        <v>14</v>
      </c>
      <c r="F1960" s="3" t="s">
        <v>373</v>
      </c>
      <c r="G1960" s="3" t="s">
        <v>372</v>
      </c>
      <c r="H1960" s="3" t="s">
        <v>200</v>
      </c>
      <c r="I1960" s="3" t="s">
        <v>201</v>
      </c>
      <c r="J1960" s="3" t="s">
        <v>202</v>
      </c>
      <c r="K1960" s="3" t="s">
        <v>201</v>
      </c>
      <c r="O1960"/>
      <c r="P1960"/>
    </row>
    <row r="1961" spans="1:16" x14ac:dyDescent="0.35">
      <c r="A1961" s="3" t="s">
        <v>4307</v>
      </c>
      <c r="B1961" s="3" t="s">
        <v>4307</v>
      </c>
      <c r="C1961" s="3" t="s">
        <v>4308</v>
      </c>
      <c r="D1961" s="3" t="s">
        <v>14</v>
      </c>
      <c r="E1961" s="3" t="s">
        <v>14</v>
      </c>
      <c r="F1961" s="3" t="s">
        <v>385</v>
      </c>
      <c r="G1961" s="3" t="s">
        <v>4308</v>
      </c>
      <c r="H1961" s="3" t="s">
        <v>17</v>
      </c>
      <c r="I1961" s="3" t="s">
        <v>18</v>
      </c>
      <c r="J1961" s="3" t="s">
        <v>19</v>
      </c>
      <c r="K1961" s="3" t="s">
        <v>18</v>
      </c>
      <c r="O1961"/>
      <c r="P1961"/>
    </row>
    <row r="1962" spans="1:16" x14ac:dyDescent="0.35">
      <c r="A1962" s="3" t="s">
        <v>4309</v>
      </c>
      <c r="B1962" s="3" t="s">
        <v>4309</v>
      </c>
      <c r="C1962" s="3" t="s">
        <v>4310</v>
      </c>
      <c r="D1962" s="3" t="s">
        <v>14</v>
      </c>
      <c r="E1962" s="3" t="s">
        <v>14</v>
      </c>
      <c r="F1962" s="3" t="s">
        <v>381</v>
      </c>
      <c r="G1962" s="3" t="s">
        <v>380</v>
      </c>
      <c r="H1962" s="3" t="s">
        <v>1761</v>
      </c>
      <c r="I1962" s="3" t="s">
        <v>1762</v>
      </c>
      <c r="J1962" s="3" t="s">
        <v>78</v>
      </c>
      <c r="K1962" s="3" t="s">
        <v>79</v>
      </c>
      <c r="O1962"/>
      <c r="P1962"/>
    </row>
    <row r="1963" spans="1:16" x14ac:dyDescent="0.35">
      <c r="A1963" s="3" t="s">
        <v>4311</v>
      </c>
      <c r="B1963" s="3" t="s">
        <v>4311</v>
      </c>
      <c r="C1963" s="3" t="s">
        <v>4312</v>
      </c>
      <c r="D1963" s="3" t="s">
        <v>14</v>
      </c>
      <c r="E1963" s="3" t="s">
        <v>14</v>
      </c>
      <c r="F1963" s="3" t="s">
        <v>381</v>
      </c>
      <c r="G1963" s="3" t="s">
        <v>380</v>
      </c>
      <c r="H1963" s="3" t="s">
        <v>1761</v>
      </c>
      <c r="I1963" s="3" t="s">
        <v>1762</v>
      </c>
      <c r="J1963" s="3" t="s">
        <v>78</v>
      </c>
      <c r="K1963" s="3" t="s">
        <v>79</v>
      </c>
      <c r="O1963"/>
      <c r="P1963"/>
    </row>
    <row r="1964" spans="1:16" x14ac:dyDescent="0.35">
      <c r="A1964" s="3" t="s">
        <v>4313</v>
      </c>
      <c r="B1964" s="3" t="s">
        <v>4313</v>
      </c>
      <c r="C1964" s="3" t="s">
        <v>4314</v>
      </c>
      <c r="D1964" s="3" t="s">
        <v>14</v>
      </c>
      <c r="E1964" s="3" t="s">
        <v>14</v>
      </c>
      <c r="F1964" s="3" t="s">
        <v>381</v>
      </c>
      <c r="G1964" s="3" t="s">
        <v>380</v>
      </c>
      <c r="H1964" s="3" t="s">
        <v>1761</v>
      </c>
      <c r="I1964" s="3" t="s">
        <v>1762</v>
      </c>
      <c r="J1964" s="3" t="s">
        <v>78</v>
      </c>
      <c r="K1964" s="3" t="s">
        <v>79</v>
      </c>
      <c r="O1964"/>
      <c r="P1964"/>
    </row>
    <row r="1965" spans="1:16" x14ac:dyDescent="0.35">
      <c r="A1965" s="3" t="s">
        <v>4315</v>
      </c>
      <c r="B1965" s="3" t="s">
        <v>4315</v>
      </c>
      <c r="C1965" s="3" t="s">
        <v>4316</v>
      </c>
      <c r="D1965" s="3" t="s">
        <v>14</v>
      </c>
      <c r="E1965" s="3" t="s">
        <v>14</v>
      </c>
      <c r="F1965" s="3" t="s">
        <v>381</v>
      </c>
      <c r="G1965" s="3" t="s">
        <v>380</v>
      </c>
      <c r="H1965" s="3" t="s">
        <v>1761</v>
      </c>
      <c r="I1965" s="3" t="s">
        <v>1762</v>
      </c>
      <c r="J1965" s="3" t="s">
        <v>78</v>
      </c>
      <c r="K1965" s="3" t="s">
        <v>79</v>
      </c>
      <c r="O1965"/>
      <c r="P1965"/>
    </row>
    <row r="1966" spans="1:16" x14ac:dyDescent="0.35">
      <c r="A1966" s="3" t="s">
        <v>4317</v>
      </c>
      <c r="B1966" s="3" t="s">
        <v>4317</v>
      </c>
      <c r="C1966" s="3" t="s">
        <v>4318</v>
      </c>
      <c r="D1966" s="3" t="s">
        <v>14</v>
      </c>
      <c r="E1966" s="3" t="s">
        <v>14</v>
      </c>
      <c r="F1966" s="3" t="s">
        <v>381</v>
      </c>
      <c r="G1966" s="3" t="s">
        <v>380</v>
      </c>
      <c r="H1966" s="3" t="s">
        <v>1761</v>
      </c>
      <c r="I1966" s="3" t="s">
        <v>1762</v>
      </c>
      <c r="J1966" s="3" t="s">
        <v>78</v>
      </c>
      <c r="K1966" s="3" t="s">
        <v>79</v>
      </c>
      <c r="O1966"/>
      <c r="P1966"/>
    </row>
    <row r="1967" spans="1:16" x14ac:dyDescent="0.35">
      <c r="A1967" s="3" t="s">
        <v>4319</v>
      </c>
      <c r="B1967" s="3" t="s">
        <v>4319</v>
      </c>
      <c r="C1967" s="3" t="s">
        <v>4320</v>
      </c>
      <c r="D1967" s="3" t="s">
        <v>14</v>
      </c>
      <c r="E1967" s="3" t="s">
        <v>14</v>
      </c>
      <c r="F1967" s="3" t="s">
        <v>381</v>
      </c>
      <c r="G1967" s="3" t="s">
        <v>380</v>
      </c>
      <c r="H1967" s="3" t="s">
        <v>1761</v>
      </c>
      <c r="I1967" s="3" t="s">
        <v>1762</v>
      </c>
      <c r="J1967" s="3" t="s">
        <v>78</v>
      </c>
      <c r="K1967" s="3" t="s">
        <v>79</v>
      </c>
      <c r="O1967"/>
      <c r="P1967"/>
    </row>
    <row r="1968" spans="1:16" x14ac:dyDescent="0.35">
      <c r="A1968" s="3" t="s">
        <v>4321</v>
      </c>
      <c r="B1968" s="3" t="s">
        <v>4321</v>
      </c>
      <c r="C1968" s="3" t="s">
        <v>4322</v>
      </c>
      <c r="D1968" s="3" t="s">
        <v>14</v>
      </c>
      <c r="E1968" s="3" t="s">
        <v>14</v>
      </c>
      <c r="F1968" s="3" t="s">
        <v>381</v>
      </c>
      <c r="G1968" s="3" t="s">
        <v>380</v>
      </c>
      <c r="H1968" s="3" t="s">
        <v>1761</v>
      </c>
      <c r="I1968" s="3" t="s">
        <v>1762</v>
      </c>
      <c r="J1968" s="3" t="s">
        <v>78</v>
      </c>
      <c r="K1968" s="3" t="s">
        <v>79</v>
      </c>
      <c r="O1968"/>
      <c r="P1968"/>
    </row>
    <row r="1969" spans="1:16" x14ac:dyDescent="0.35">
      <c r="A1969" s="3" t="s">
        <v>4323</v>
      </c>
      <c r="B1969" s="3" t="s">
        <v>4323</v>
      </c>
      <c r="C1969" s="3" t="s">
        <v>4324</v>
      </c>
      <c r="D1969" s="3" t="s">
        <v>14</v>
      </c>
      <c r="E1969" s="3" t="s">
        <v>14</v>
      </c>
      <c r="F1969" s="3" t="s">
        <v>381</v>
      </c>
      <c r="G1969" s="3" t="s">
        <v>380</v>
      </c>
      <c r="H1969" s="3" t="s">
        <v>1761</v>
      </c>
      <c r="I1969" s="3" t="s">
        <v>1762</v>
      </c>
      <c r="J1969" s="3" t="s">
        <v>78</v>
      </c>
      <c r="K1969" s="3" t="s">
        <v>79</v>
      </c>
      <c r="O1969"/>
      <c r="P1969"/>
    </row>
    <row r="1970" spans="1:16" x14ac:dyDescent="0.35">
      <c r="A1970" s="3" t="s">
        <v>4325</v>
      </c>
      <c r="B1970" s="3" t="s">
        <v>4325</v>
      </c>
      <c r="C1970" s="3" t="s">
        <v>4326</v>
      </c>
      <c r="D1970" s="3" t="s">
        <v>14</v>
      </c>
      <c r="E1970" s="3" t="s">
        <v>14</v>
      </c>
      <c r="F1970" s="3" t="s">
        <v>381</v>
      </c>
      <c r="G1970" s="3" t="s">
        <v>380</v>
      </c>
      <c r="H1970" s="3" t="s">
        <v>1761</v>
      </c>
      <c r="I1970" s="3" t="s">
        <v>1762</v>
      </c>
      <c r="J1970" s="3" t="s">
        <v>78</v>
      </c>
      <c r="K1970" s="3" t="s">
        <v>79</v>
      </c>
      <c r="O1970"/>
      <c r="P1970"/>
    </row>
    <row r="1971" spans="1:16" x14ac:dyDescent="0.35">
      <c r="A1971" s="3" t="s">
        <v>4327</v>
      </c>
      <c r="B1971" s="3" t="s">
        <v>4327</v>
      </c>
      <c r="C1971" s="3" t="s">
        <v>4328</v>
      </c>
      <c r="D1971" s="3" t="s">
        <v>14</v>
      </c>
      <c r="E1971" s="3" t="s">
        <v>14</v>
      </c>
      <c r="F1971" s="3" t="s">
        <v>381</v>
      </c>
      <c r="G1971" s="3" t="s">
        <v>380</v>
      </c>
      <c r="H1971" s="3" t="s">
        <v>1761</v>
      </c>
      <c r="I1971" s="3" t="s">
        <v>1762</v>
      </c>
      <c r="J1971" s="3" t="s">
        <v>78</v>
      </c>
      <c r="K1971" s="3" t="s">
        <v>79</v>
      </c>
      <c r="O1971"/>
      <c r="P1971"/>
    </row>
    <row r="1972" spans="1:16" x14ac:dyDescent="0.35">
      <c r="A1972" s="3" t="s">
        <v>4329</v>
      </c>
      <c r="B1972" s="3" t="s">
        <v>4329</v>
      </c>
      <c r="C1972" s="3" t="s">
        <v>4330</v>
      </c>
      <c r="D1972" s="3" t="s">
        <v>14</v>
      </c>
      <c r="E1972" s="3" t="s">
        <v>14</v>
      </c>
      <c r="F1972" s="3" t="s">
        <v>381</v>
      </c>
      <c r="G1972" s="3" t="s">
        <v>380</v>
      </c>
      <c r="H1972" s="3" t="s">
        <v>1761</v>
      </c>
      <c r="I1972" s="3" t="s">
        <v>1762</v>
      </c>
      <c r="J1972" s="3" t="s">
        <v>78</v>
      </c>
      <c r="K1972" s="3" t="s">
        <v>79</v>
      </c>
      <c r="O1972"/>
      <c r="P1972"/>
    </row>
    <row r="1973" spans="1:16" x14ac:dyDescent="0.35">
      <c r="A1973" s="3" t="s">
        <v>4331</v>
      </c>
      <c r="B1973" s="3" t="s">
        <v>4331</v>
      </c>
      <c r="C1973" s="3" t="s">
        <v>4332</v>
      </c>
      <c r="D1973" s="3" t="s">
        <v>14</v>
      </c>
      <c r="E1973" s="3" t="s">
        <v>14</v>
      </c>
      <c r="F1973" s="3" t="s">
        <v>381</v>
      </c>
      <c r="G1973" s="3" t="s">
        <v>380</v>
      </c>
      <c r="H1973" s="3" t="s">
        <v>1761</v>
      </c>
      <c r="I1973" s="3" t="s">
        <v>1762</v>
      </c>
      <c r="J1973" s="3" t="s">
        <v>78</v>
      </c>
      <c r="K1973" s="3" t="s">
        <v>79</v>
      </c>
      <c r="O1973"/>
      <c r="P1973"/>
    </row>
    <row r="1974" spans="1:16" x14ac:dyDescent="0.35">
      <c r="A1974" s="3" t="s">
        <v>4333</v>
      </c>
      <c r="B1974" s="3" t="s">
        <v>4333</v>
      </c>
      <c r="C1974" s="3" t="s">
        <v>4334</v>
      </c>
      <c r="D1974" s="3" t="s">
        <v>14</v>
      </c>
      <c r="E1974" s="3" t="s">
        <v>14</v>
      </c>
      <c r="F1974" s="3" t="s">
        <v>381</v>
      </c>
      <c r="G1974" s="3" t="s">
        <v>380</v>
      </c>
      <c r="H1974" s="3" t="s">
        <v>1761</v>
      </c>
      <c r="I1974" s="3" t="s">
        <v>1762</v>
      </c>
      <c r="J1974" s="3" t="s">
        <v>78</v>
      </c>
      <c r="K1974" s="3" t="s">
        <v>79</v>
      </c>
      <c r="O1974"/>
      <c r="P1974"/>
    </row>
    <row r="1975" spans="1:16" x14ac:dyDescent="0.35">
      <c r="A1975" s="3" t="s">
        <v>4335</v>
      </c>
      <c r="B1975" s="3" t="s">
        <v>4335</v>
      </c>
      <c r="C1975" s="3" t="s">
        <v>4336</v>
      </c>
      <c r="D1975" s="3" t="s">
        <v>14</v>
      </c>
      <c r="E1975" s="3" t="s">
        <v>14</v>
      </c>
      <c r="F1975" s="3" t="s">
        <v>230</v>
      </c>
      <c r="G1975" s="3" t="s">
        <v>229</v>
      </c>
      <c r="H1975" s="3" t="s">
        <v>92</v>
      </c>
      <c r="I1975" s="3" t="s">
        <v>93</v>
      </c>
      <c r="J1975" s="3" t="s">
        <v>94</v>
      </c>
      <c r="K1975" s="3" t="s">
        <v>93</v>
      </c>
      <c r="O1975"/>
      <c r="P1975"/>
    </row>
    <row r="1976" spans="1:16" x14ac:dyDescent="0.35">
      <c r="A1976" s="3" t="s">
        <v>4337</v>
      </c>
      <c r="B1976" s="3" t="s">
        <v>4337</v>
      </c>
      <c r="C1976" s="3" t="s">
        <v>4338</v>
      </c>
      <c r="D1976" s="3" t="s">
        <v>14</v>
      </c>
      <c r="E1976" s="3" t="s">
        <v>14</v>
      </c>
      <c r="F1976" s="3" t="s">
        <v>230</v>
      </c>
      <c r="G1976" s="3" t="s">
        <v>229</v>
      </c>
      <c r="H1976" s="3" t="s">
        <v>92</v>
      </c>
      <c r="I1976" s="3" t="s">
        <v>93</v>
      </c>
      <c r="J1976" s="3" t="s">
        <v>94</v>
      </c>
      <c r="K1976" s="3" t="s">
        <v>93</v>
      </c>
      <c r="O1976"/>
      <c r="P1976"/>
    </row>
    <row r="1977" spans="1:16" x14ac:dyDescent="0.35">
      <c r="A1977" s="3" t="s">
        <v>4339</v>
      </c>
      <c r="B1977" s="3" t="s">
        <v>4339</v>
      </c>
      <c r="C1977" s="3" t="s">
        <v>4340</v>
      </c>
      <c r="D1977" s="3" t="s">
        <v>14</v>
      </c>
      <c r="E1977" s="3" t="s">
        <v>14</v>
      </c>
      <c r="F1977" s="3" t="s">
        <v>230</v>
      </c>
      <c r="G1977" s="3" t="s">
        <v>229</v>
      </c>
      <c r="H1977" s="3" t="s">
        <v>92</v>
      </c>
      <c r="I1977" s="3" t="s">
        <v>93</v>
      </c>
      <c r="J1977" s="3" t="s">
        <v>94</v>
      </c>
      <c r="K1977" s="3" t="s">
        <v>93</v>
      </c>
      <c r="O1977"/>
      <c r="P1977"/>
    </row>
    <row r="1978" spans="1:16" x14ac:dyDescent="0.35">
      <c r="A1978" s="3" t="s">
        <v>4341</v>
      </c>
      <c r="B1978" s="3" t="s">
        <v>4341</v>
      </c>
      <c r="C1978" s="3" t="s">
        <v>4342</v>
      </c>
      <c r="D1978" s="3" t="s">
        <v>14</v>
      </c>
      <c r="E1978" s="3" t="s">
        <v>14</v>
      </c>
      <c r="F1978" s="3" t="s">
        <v>230</v>
      </c>
      <c r="G1978" s="3" t="s">
        <v>229</v>
      </c>
      <c r="H1978" s="3" t="s">
        <v>92</v>
      </c>
      <c r="I1978" s="3" t="s">
        <v>93</v>
      </c>
      <c r="J1978" s="3" t="s">
        <v>94</v>
      </c>
      <c r="K1978" s="3" t="s">
        <v>93</v>
      </c>
      <c r="O1978"/>
      <c r="P1978"/>
    </row>
    <row r="1979" spans="1:16" x14ac:dyDescent="0.35">
      <c r="A1979" s="3" t="s">
        <v>4343</v>
      </c>
      <c r="B1979" s="3" t="s">
        <v>4343</v>
      </c>
      <c r="C1979" s="3" t="s">
        <v>4344</v>
      </c>
      <c r="D1979" s="3" t="s">
        <v>14</v>
      </c>
      <c r="E1979" s="3" t="s">
        <v>14</v>
      </c>
      <c r="F1979" s="3" t="s">
        <v>230</v>
      </c>
      <c r="G1979" s="3" t="s">
        <v>229</v>
      </c>
      <c r="H1979" s="3" t="s">
        <v>92</v>
      </c>
      <c r="I1979" s="3" t="s">
        <v>93</v>
      </c>
      <c r="J1979" s="3" t="s">
        <v>94</v>
      </c>
      <c r="K1979" s="3" t="s">
        <v>93</v>
      </c>
      <c r="O1979"/>
      <c r="P1979"/>
    </row>
    <row r="1980" spans="1:16" x14ac:dyDescent="0.35">
      <c r="A1980" s="3" t="s">
        <v>4345</v>
      </c>
      <c r="B1980" s="3" t="s">
        <v>4345</v>
      </c>
      <c r="C1980" s="3" t="s">
        <v>4346</v>
      </c>
      <c r="D1980" s="3" t="s">
        <v>14</v>
      </c>
      <c r="E1980" s="3" t="s">
        <v>14</v>
      </c>
      <c r="F1980" s="3" t="s">
        <v>230</v>
      </c>
      <c r="G1980" s="3" t="s">
        <v>229</v>
      </c>
      <c r="H1980" s="3" t="s">
        <v>92</v>
      </c>
      <c r="I1980" s="3" t="s">
        <v>93</v>
      </c>
      <c r="J1980" s="3" t="s">
        <v>94</v>
      </c>
      <c r="K1980" s="3" t="s">
        <v>93</v>
      </c>
      <c r="O1980"/>
      <c r="P1980"/>
    </row>
    <row r="1981" spans="1:16" x14ac:dyDescent="0.35">
      <c r="A1981" s="3" t="s">
        <v>4347</v>
      </c>
      <c r="B1981" s="3" t="s">
        <v>4347</v>
      </c>
      <c r="C1981" s="3" t="s">
        <v>4348</v>
      </c>
      <c r="D1981" s="3" t="s">
        <v>14</v>
      </c>
      <c r="E1981" s="3" t="s">
        <v>14</v>
      </c>
      <c r="F1981" s="3" t="s">
        <v>230</v>
      </c>
      <c r="G1981" s="3" t="s">
        <v>229</v>
      </c>
      <c r="H1981" s="3" t="s">
        <v>92</v>
      </c>
      <c r="I1981" s="3" t="s">
        <v>93</v>
      </c>
      <c r="J1981" s="3" t="s">
        <v>94</v>
      </c>
      <c r="K1981" s="3" t="s">
        <v>93</v>
      </c>
      <c r="O1981"/>
      <c r="P1981"/>
    </row>
    <row r="1982" spans="1:16" x14ac:dyDescent="0.35">
      <c r="A1982" s="3" t="s">
        <v>4349</v>
      </c>
      <c r="B1982" s="3" t="s">
        <v>4349</v>
      </c>
      <c r="C1982" s="3" t="s">
        <v>4350</v>
      </c>
      <c r="D1982" s="3" t="s">
        <v>14</v>
      </c>
      <c r="E1982" s="3" t="s">
        <v>14</v>
      </c>
      <c r="F1982" s="3" t="s">
        <v>230</v>
      </c>
      <c r="G1982" s="3" t="s">
        <v>229</v>
      </c>
      <c r="H1982" s="3" t="s">
        <v>92</v>
      </c>
      <c r="I1982" s="3" t="s">
        <v>93</v>
      </c>
      <c r="J1982" s="3" t="s">
        <v>94</v>
      </c>
      <c r="K1982" s="3" t="s">
        <v>93</v>
      </c>
      <c r="O1982"/>
      <c r="P1982"/>
    </row>
    <row r="1983" spans="1:16" x14ac:dyDescent="0.35">
      <c r="A1983" s="3" t="s">
        <v>4351</v>
      </c>
      <c r="B1983" s="3" t="s">
        <v>4351</v>
      </c>
      <c r="C1983" s="3" t="s">
        <v>4352</v>
      </c>
      <c r="D1983" s="3" t="s">
        <v>14</v>
      </c>
      <c r="E1983" s="3" t="s">
        <v>14</v>
      </c>
      <c r="F1983" s="3" t="s">
        <v>377</v>
      </c>
      <c r="G1983" s="3" t="s">
        <v>376</v>
      </c>
      <c r="H1983" s="3" t="s">
        <v>76</v>
      </c>
      <c r="I1983" s="3" t="s">
        <v>77</v>
      </c>
      <c r="J1983" s="3" t="s">
        <v>78</v>
      </c>
      <c r="K1983" s="3" t="s">
        <v>79</v>
      </c>
      <c r="O1983"/>
      <c r="P1983"/>
    </row>
    <row r="1984" spans="1:16" x14ac:dyDescent="0.35">
      <c r="A1984" s="3" t="s">
        <v>4353</v>
      </c>
      <c r="B1984" s="3" t="s">
        <v>4353</v>
      </c>
      <c r="C1984" s="3" t="s">
        <v>4354</v>
      </c>
      <c r="D1984" s="3" t="s">
        <v>14</v>
      </c>
      <c r="E1984" s="3" t="s">
        <v>14</v>
      </c>
      <c r="F1984" s="3" t="s">
        <v>377</v>
      </c>
      <c r="G1984" s="3" t="s">
        <v>376</v>
      </c>
      <c r="H1984" s="3" t="s">
        <v>76</v>
      </c>
      <c r="I1984" s="3" t="s">
        <v>77</v>
      </c>
      <c r="J1984" s="3" t="s">
        <v>78</v>
      </c>
      <c r="K1984" s="3" t="s">
        <v>79</v>
      </c>
      <c r="O1984"/>
      <c r="P1984"/>
    </row>
    <row r="1985" spans="1:16" x14ac:dyDescent="0.35">
      <c r="A1985" s="3" t="s">
        <v>4355</v>
      </c>
      <c r="B1985" s="3" t="s">
        <v>4355</v>
      </c>
      <c r="C1985" s="3" t="s">
        <v>4356</v>
      </c>
      <c r="D1985" s="3" t="s">
        <v>14</v>
      </c>
      <c r="E1985" s="3" t="s">
        <v>14</v>
      </c>
      <c r="F1985" s="3" t="s">
        <v>377</v>
      </c>
      <c r="G1985" s="3" t="s">
        <v>376</v>
      </c>
      <c r="H1985" s="3" t="s">
        <v>76</v>
      </c>
      <c r="I1985" s="3" t="s">
        <v>77</v>
      </c>
      <c r="J1985" s="3" t="s">
        <v>78</v>
      </c>
      <c r="K1985" s="3" t="s">
        <v>79</v>
      </c>
      <c r="O1985"/>
      <c r="P1985"/>
    </row>
    <row r="1986" spans="1:16" x14ac:dyDescent="0.35">
      <c r="A1986" s="3" t="s">
        <v>4357</v>
      </c>
      <c r="B1986" s="3" t="s">
        <v>4357</v>
      </c>
      <c r="C1986" s="3" t="s">
        <v>4358</v>
      </c>
      <c r="D1986" s="3" t="s">
        <v>14</v>
      </c>
      <c r="E1986" s="3" t="s">
        <v>14</v>
      </c>
      <c r="F1986" s="3" t="s">
        <v>377</v>
      </c>
      <c r="G1986" s="3" t="s">
        <v>376</v>
      </c>
      <c r="H1986" s="3" t="s">
        <v>76</v>
      </c>
      <c r="I1986" s="3" t="s">
        <v>77</v>
      </c>
      <c r="J1986" s="3" t="s">
        <v>78</v>
      </c>
      <c r="K1986" s="3" t="s">
        <v>79</v>
      </c>
      <c r="O1986"/>
      <c r="P1986"/>
    </row>
    <row r="1987" spans="1:16" x14ac:dyDescent="0.35">
      <c r="A1987" s="3" t="s">
        <v>4359</v>
      </c>
      <c r="B1987" s="3" t="s">
        <v>4359</v>
      </c>
      <c r="C1987" s="3" t="s">
        <v>4360</v>
      </c>
      <c r="D1987" s="3" t="s">
        <v>14</v>
      </c>
      <c r="E1987" s="3" t="s">
        <v>14</v>
      </c>
      <c r="F1987" s="3" t="s">
        <v>389</v>
      </c>
      <c r="G1987" s="3" t="s">
        <v>388</v>
      </c>
      <c r="H1987" s="3" t="s">
        <v>92</v>
      </c>
      <c r="I1987" s="3" t="s">
        <v>93</v>
      </c>
      <c r="J1987" s="3" t="s">
        <v>94</v>
      </c>
      <c r="K1987" s="3" t="s">
        <v>93</v>
      </c>
      <c r="O1987"/>
      <c r="P1987"/>
    </row>
    <row r="1988" spans="1:16" x14ac:dyDescent="0.35">
      <c r="A1988" s="3" t="s">
        <v>4361</v>
      </c>
      <c r="B1988" s="3" t="s">
        <v>4361</v>
      </c>
      <c r="C1988" s="3" t="s">
        <v>4362</v>
      </c>
      <c r="D1988" s="3" t="s">
        <v>14</v>
      </c>
      <c r="E1988" s="3" t="s">
        <v>14</v>
      </c>
      <c r="F1988" s="3" t="s">
        <v>389</v>
      </c>
      <c r="G1988" s="3" t="s">
        <v>388</v>
      </c>
      <c r="H1988" s="3" t="s">
        <v>92</v>
      </c>
      <c r="I1988" s="3" t="s">
        <v>93</v>
      </c>
      <c r="J1988" s="3" t="s">
        <v>94</v>
      </c>
      <c r="K1988" s="3" t="s">
        <v>93</v>
      </c>
      <c r="O1988"/>
      <c r="P1988"/>
    </row>
    <row r="1989" spans="1:16" x14ac:dyDescent="0.35">
      <c r="A1989" s="3" t="s">
        <v>4363</v>
      </c>
      <c r="B1989" s="3" t="s">
        <v>4363</v>
      </c>
      <c r="C1989" s="3" t="s">
        <v>4364</v>
      </c>
      <c r="D1989" s="3" t="s">
        <v>14</v>
      </c>
      <c r="E1989" s="3" t="s">
        <v>14</v>
      </c>
      <c r="F1989" s="3" t="s">
        <v>389</v>
      </c>
      <c r="G1989" s="3" t="s">
        <v>388</v>
      </c>
      <c r="H1989" s="3" t="s">
        <v>92</v>
      </c>
      <c r="I1989" s="3" t="s">
        <v>93</v>
      </c>
      <c r="J1989" s="3" t="s">
        <v>94</v>
      </c>
      <c r="K1989" s="3" t="s">
        <v>93</v>
      </c>
      <c r="O1989"/>
      <c r="P1989"/>
    </row>
    <row r="1990" spans="1:16" x14ac:dyDescent="0.35">
      <c r="A1990" s="3" t="s">
        <v>4365</v>
      </c>
      <c r="B1990" s="3" t="s">
        <v>4365</v>
      </c>
      <c r="C1990" s="3" t="s">
        <v>4366</v>
      </c>
      <c r="D1990" s="3" t="s">
        <v>14</v>
      </c>
      <c r="E1990" s="3" t="s">
        <v>14</v>
      </c>
      <c r="F1990" s="3" t="s">
        <v>389</v>
      </c>
      <c r="G1990" s="3" t="s">
        <v>388</v>
      </c>
      <c r="H1990" s="3" t="s">
        <v>92</v>
      </c>
      <c r="I1990" s="3" t="s">
        <v>93</v>
      </c>
      <c r="J1990" s="3" t="s">
        <v>94</v>
      </c>
      <c r="K1990" s="3" t="s">
        <v>93</v>
      </c>
      <c r="O1990"/>
      <c r="P1990"/>
    </row>
    <row r="1991" spans="1:16" x14ac:dyDescent="0.35">
      <c r="A1991" s="3" t="s">
        <v>4367</v>
      </c>
      <c r="B1991" s="3" t="s">
        <v>4367</v>
      </c>
      <c r="C1991" s="3" t="s">
        <v>4368</v>
      </c>
      <c r="D1991" s="3" t="s">
        <v>14</v>
      </c>
      <c r="E1991" s="3" t="s">
        <v>14</v>
      </c>
      <c r="F1991" s="3" t="s">
        <v>402</v>
      </c>
      <c r="G1991" s="3" t="s">
        <v>401</v>
      </c>
      <c r="H1991" s="3" t="s">
        <v>17</v>
      </c>
      <c r="I1991" s="3" t="s">
        <v>18</v>
      </c>
      <c r="J1991" s="3" t="s">
        <v>19</v>
      </c>
      <c r="K1991" s="3" t="s">
        <v>18</v>
      </c>
      <c r="O1991"/>
      <c r="P1991"/>
    </row>
    <row r="1992" spans="1:16" x14ac:dyDescent="0.35">
      <c r="A1992" s="3" t="s">
        <v>4369</v>
      </c>
      <c r="B1992" s="3" t="s">
        <v>4369</v>
      </c>
      <c r="C1992" s="3" t="s">
        <v>4370</v>
      </c>
      <c r="D1992" s="3" t="s">
        <v>14</v>
      </c>
      <c r="E1992" s="3" t="s">
        <v>14</v>
      </c>
      <c r="F1992" s="3" t="s">
        <v>402</v>
      </c>
      <c r="G1992" s="3" t="s">
        <v>401</v>
      </c>
      <c r="H1992" s="3" t="s">
        <v>17</v>
      </c>
      <c r="I1992" s="3" t="s">
        <v>18</v>
      </c>
      <c r="J1992" s="3" t="s">
        <v>19</v>
      </c>
      <c r="K1992" s="3" t="s">
        <v>18</v>
      </c>
      <c r="O1992"/>
      <c r="P1992"/>
    </row>
    <row r="1993" spans="1:16" x14ac:dyDescent="0.35">
      <c r="A1993" s="3" t="s">
        <v>4371</v>
      </c>
      <c r="B1993" s="3" t="s">
        <v>4371</v>
      </c>
      <c r="C1993" s="3" t="s">
        <v>4372</v>
      </c>
      <c r="D1993" s="3" t="s">
        <v>14</v>
      </c>
      <c r="E1993" s="3" t="s">
        <v>14</v>
      </c>
      <c r="F1993" s="3" t="s">
        <v>402</v>
      </c>
      <c r="G1993" s="3" t="s">
        <v>401</v>
      </c>
      <c r="H1993" s="3" t="s">
        <v>17</v>
      </c>
      <c r="I1993" s="3" t="s">
        <v>18</v>
      </c>
      <c r="J1993" s="3" t="s">
        <v>19</v>
      </c>
      <c r="K1993" s="3" t="s">
        <v>18</v>
      </c>
      <c r="O1993"/>
      <c r="P1993"/>
    </row>
    <row r="1994" spans="1:16" x14ac:dyDescent="0.35">
      <c r="A1994" s="3" t="s">
        <v>4373</v>
      </c>
      <c r="B1994" s="3" t="s">
        <v>4373</v>
      </c>
      <c r="C1994" s="3" t="s">
        <v>4374</v>
      </c>
      <c r="D1994" s="3" t="s">
        <v>14</v>
      </c>
      <c r="E1994" s="3" t="s">
        <v>14</v>
      </c>
      <c r="F1994" s="3" t="s">
        <v>402</v>
      </c>
      <c r="G1994" s="3" t="s">
        <v>401</v>
      </c>
      <c r="H1994" s="3" t="s">
        <v>17</v>
      </c>
      <c r="I1994" s="3" t="s">
        <v>18</v>
      </c>
      <c r="J1994" s="3" t="s">
        <v>19</v>
      </c>
      <c r="K1994" s="3" t="s">
        <v>18</v>
      </c>
      <c r="O1994"/>
      <c r="P1994"/>
    </row>
    <row r="1995" spans="1:16" x14ac:dyDescent="0.35">
      <c r="A1995" s="3" t="s">
        <v>4375</v>
      </c>
      <c r="B1995" s="3" t="s">
        <v>4375</v>
      </c>
      <c r="C1995" s="3" t="s">
        <v>4376</v>
      </c>
      <c r="D1995" s="3" t="s">
        <v>14</v>
      </c>
      <c r="E1995" s="3" t="s">
        <v>14</v>
      </c>
      <c r="F1995" s="3" t="s">
        <v>402</v>
      </c>
      <c r="G1995" s="3" t="s">
        <v>401</v>
      </c>
      <c r="H1995" s="3" t="s">
        <v>17</v>
      </c>
      <c r="I1995" s="3" t="s">
        <v>18</v>
      </c>
      <c r="J1995" s="3" t="s">
        <v>19</v>
      </c>
      <c r="K1995" s="3" t="s">
        <v>18</v>
      </c>
      <c r="O1995"/>
      <c r="P1995"/>
    </row>
    <row r="1996" spans="1:16" x14ac:dyDescent="0.35">
      <c r="A1996" s="3" t="s">
        <v>4377</v>
      </c>
      <c r="B1996" s="3" t="s">
        <v>4377</v>
      </c>
      <c r="C1996" s="3" t="s">
        <v>4378</v>
      </c>
      <c r="D1996" s="3" t="s">
        <v>14</v>
      </c>
      <c r="E1996" s="3" t="s">
        <v>14</v>
      </c>
      <c r="F1996" s="3" t="s">
        <v>402</v>
      </c>
      <c r="G1996" s="3" t="s">
        <v>401</v>
      </c>
      <c r="H1996" s="3" t="s">
        <v>17</v>
      </c>
      <c r="I1996" s="3" t="s">
        <v>18</v>
      </c>
      <c r="J1996" s="3" t="s">
        <v>19</v>
      </c>
      <c r="K1996" s="3" t="s">
        <v>18</v>
      </c>
      <c r="O1996"/>
      <c r="P1996"/>
    </row>
    <row r="1997" spans="1:16" x14ac:dyDescent="0.35">
      <c r="A1997" s="3" t="s">
        <v>4379</v>
      </c>
      <c r="B1997" s="3" t="s">
        <v>4379</v>
      </c>
      <c r="C1997" s="3" t="s">
        <v>4380</v>
      </c>
      <c r="D1997" s="3" t="s">
        <v>14</v>
      </c>
      <c r="E1997" s="3" t="s">
        <v>14</v>
      </c>
      <c r="F1997" s="3" t="s">
        <v>402</v>
      </c>
      <c r="G1997" s="3" t="s">
        <v>401</v>
      </c>
      <c r="H1997" s="3" t="s">
        <v>17</v>
      </c>
      <c r="I1997" s="3" t="s">
        <v>18</v>
      </c>
      <c r="J1997" s="3" t="s">
        <v>19</v>
      </c>
      <c r="K1997" s="3" t="s">
        <v>18</v>
      </c>
      <c r="O1997"/>
      <c r="P1997"/>
    </row>
    <row r="1998" spans="1:16" x14ac:dyDescent="0.35">
      <c r="A1998" s="3" t="s">
        <v>4381</v>
      </c>
      <c r="B1998" s="3" t="s">
        <v>4381</v>
      </c>
      <c r="C1998" s="3" t="s">
        <v>4382</v>
      </c>
      <c r="D1998" s="3" t="s">
        <v>14</v>
      </c>
      <c r="E1998" s="3" t="s">
        <v>14</v>
      </c>
      <c r="F1998" s="3" t="s">
        <v>402</v>
      </c>
      <c r="G1998" s="3" t="s">
        <v>401</v>
      </c>
      <c r="H1998" s="3" t="s">
        <v>17</v>
      </c>
      <c r="I1998" s="3" t="s">
        <v>18</v>
      </c>
      <c r="J1998" s="3" t="s">
        <v>19</v>
      </c>
      <c r="K1998" s="3" t="s">
        <v>18</v>
      </c>
      <c r="O1998"/>
      <c r="P1998"/>
    </row>
    <row r="1999" spans="1:16" x14ac:dyDescent="0.35">
      <c r="A1999" s="3" t="s">
        <v>4383</v>
      </c>
      <c r="B1999" s="3" t="s">
        <v>4383</v>
      </c>
      <c r="C1999" s="3" t="s">
        <v>4384</v>
      </c>
      <c r="D1999" s="3" t="s">
        <v>14</v>
      </c>
      <c r="E1999" s="3" t="s">
        <v>14</v>
      </c>
      <c r="F1999" s="3" t="s">
        <v>402</v>
      </c>
      <c r="G1999" s="3" t="s">
        <v>401</v>
      </c>
      <c r="H1999" s="3" t="s">
        <v>17</v>
      </c>
      <c r="I1999" s="3" t="s">
        <v>18</v>
      </c>
      <c r="J1999" s="3" t="s">
        <v>19</v>
      </c>
      <c r="K1999" s="3" t="s">
        <v>18</v>
      </c>
      <c r="O1999"/>
      <c r="P1999"/>
    </row>
    <row r="2000" spans="1:16" x14ac:dyDescent="0.35">
      <c r="A2000" s="3" t="s">
        <v>4385</v>
      </c>
      <c r="B2000" s="3" t="s">
        <v>4385</v>
      </c>
      <c r="C2000" s="3" t="s">
        <v>4386</v>
      </c>
      <c r="D2000" s="3" t="s">
        <v>14</v>
      </c>
      <c r="E2000" s="3" t="s">
        <v>14</v>
      </c>
      <c r="F2000" s="3" t="s">
        <v>402</v>
      </c>
      <c r="G2000" s="3" t="s">
        <v>401</v>
      </c>
      <c r="H2000" s="3" t="s">
        <v>17</v>
      </c>
      <c r="I2000" s="3" t="s">
        <v>18</v>
      </c>
      <c r="J2000" s="3" t="s">
        <v>19</v>
      </c>
      <c r="K2000" s="3" t="s">
        <v>18</v>
      </c>
      <c r="O2000"/>
      <c r="P2000"/>
    </row>
    <row r="2001" spans="1:16" x14ac:dyDescent="0.35">
      <c r="A2001" s="3" t="s">
        <v>4387</v>
      </c>
      <c r="B2001" s="3" t="s">
        <v>4387</v>
      </c>
      <c r="C2001" s="3" t="s">
        <v>4388</v>
      </c>
      <c r="D2001" s="3" t="s">
        <v>14</v>
      </c>
      <c r="E2001" s="3" t="s">
        <v>14</v>
      </c>
      <c r="F2001" s="3" t="s">
        <v>402</v>
      </c>
      <c r="G2001" s="3" t="s">
        <v>401</v>
      </c>
      <c r="H2001" s="3" t="s">
        <v>17</v>
      </c>
      <c r="I2001" s="3" t="s">
        <v>18</v>
      </c>
      <c r="J2001" s="3" t="s">
        <v>19</v>
      </c>
      <c r="K2001" s="3" t="s">
        <v>18</v>
      </c>
      <c r="O2001"/>
      <c r="P2001"/>
    </row>
    <row r="2002" spans="1:16" x14ac:dyDescent="0.35">
      <c r="A2002" s="3" t="s">
        <v>4389</v>
      </c>
      <c r="B2002" s="3" t="s">
        <v>4389</v>
      </c>
      <c r="C2002" s="3" t="s">
        <v>4390</v>
      </c>
      <c r="D2002" s="3" t="s">
        <v>14</v>
      </c>
      <c r="E2002" s="3" t="s">
        <v>14</v>
      </c>
      <c r="F2002" s="3" t="s">
        <v>402</v>
      </c>
      <c r="G2002" s="3" t="s">
        <v>401</v>
      </c>
      <c r="H2002" s="3" t="s">
        <v>17</v>
      </c>
      <c r="I2002" s="3" t="s">
        <v>18</v>
      </c>
      <c r="J2002" s="3" t="s">
        <v>19</v>
      </c>
      <c r="K2002" s="3" t="s">
        <v>18</v>
      </c>
      <c r="O2002"/>
      <c r="P2002"/>
    </row>
    <row r="2003" spans="1:16" x14ac:dyDescent="0.35">
      <c r="A2003" s="3" t="s">
        <v>4391</v>
      </c>
      <c r="B2003" s="3" t="s">
        <v>4391</v>
      </c>
      <c r="C2003" s="3" t="s">
        <v>4392</v>
      </c>
      <c r="D2003" s="3" t="s">
        <v>14</v>
      </c>
      <c r="E2003" s="3" t="s">
        <v>14</v>
      </c>
      <c r="F2003" s="3" t="s">
        <v>402</v>
      </c>
      <c r="G2003" s="3" t="s">
        <v>401</v>
      </c>
      <c r="H2003" s="3" t="s">
        <v>17</v>
      </c>
      <c r="I2003" s="3" t="s">
        <v>18</v>
      </c>
      <c r="J2003" s="3" t="s">
        <v>19</v>
      </c>
      <c r="K2003" s="3" t="s">
        <v>18</v>
      </c>
      <c r="O2003"/>
      <c r="P2003"/>
    </row>
    <row r="2004" spans="1:16" x14ac:dyDescent="0.35">
      <c r="A2004" s="3" t="s">
        <v>4393</v>
      </c>
      <c r="B2004" s="3" t="s">
        <v>4393</v>
      </c>
      <c r="C2004" s="3" t="s">
        <v>4394</v>
      </c>
      <c r="D2004" s="3" t="s">
        <v>14</v>
      </c>
      <c r="E2004" s="3" t="s">
        <v>14</v>
      </c>
      <c r="F2004" s="3" t="s">
        <v>402</v>
      </c>
      <c r="G2004" s="3" t="s">
        <v>401</v>
      </c>
      <c r="H2004" s="3" t="s">
        <v>17</v>
      </c>
      <c r="I2004" s="3" t="s">
        <v>18</v>
      </c>
      <c r="J2004" s="3" t="s">
        <v>19</v>
      </c>
      <c r="K2004" s="3" t="s">
        <v>18</v>
      </c>
      <c r="O2004"/>
      <c r="P2004"/>
    </row>
    <row r="2005" spans="1:16" x14ac:dyDescent="0.35">
      <c r="A2005" s="3" t="s">
        <v>4395</v>
      </c>
      <c r="B2005" s="3" t="s">
        <v>4395</v>
      </c>
      <c r="C2005" s="3" t="s">
        <v>4396</v>
      </c>
      <c r="D2005" s="3" t="s">
        <v>14</v>
      </c>
      <c r="E2005" s="3" t="s">
        <v>14</v>
      </c>
      <c r="F2005" s="3" t="s">
        <v>402</v>
      </c>
      <c r="G2005" s="3" t="s">
        <v>401</v>
      </c>
      <c r="H2005" s="3" t="s">
        <v>17</v>
      </c>
      <c r="I2005" s="3" t="s">
        <v>18</v>
      </c>
      <c r="J2005" s="3" t="s">
        <v>19</v>
      </c>
      <c r="K2005" s="3" t="s">
        <v>18</v>
      </c>
      <c r="O2005"/>
      <c r="P2005"/>
    </row>
    <row r="2006" spans="1:16" x14ac:dyDescent="0.35">
      <c r="A2006" s="3" t="s">
        <v>4397</v>
      </c>
      <c r="B2006" s="3" t="s">
        <v>4397</v>
      </c>
      <c r="C2006" s="3" t="s">
        <v>4398</v>
      </c>
      <c r="D2006" s="3" t="s">
        <v>14</v>
      </c>
      <c r="E2006" s="3" t="s">
        <v>14</v>
      </c>
      <c r="F2006" s="3" t="s">
        <v>402</v>
      </c>
      <c r="G2006" s="3" t="s">
        <v>401</v>
      </c>
      <c r="H2006" s="3" t="s">
        <v>17</v>
      </c>
      <c r="I2006" s="3" t="s">
        <v>18</v>
      </c>
      <c r="J2006" s="3" t="s">
        <v>19</v>
      </c>
      <c r="K2006" s="3" t="s">
        <v>18</v>
      </c>
      <c r="O2006"/>
      <c r="P2006"/>
    </row>
    <row r="2007" spans="1:16" x14ac:dyDescent="0.35">
      <c r="A2007" s="3" t="s">
        <v>4399</v>
      </c>
      <c r="B2007" s="3" t="s">
        <v>4399</v>
      </c>
      <c r="C2007" s="3" t="s">
        <v>4400</v>
      </c>
      <c r="D2007" s="3" t="s">
        <v>14</v>
      </c>
      <c r="E2007" s="3" t="s">
        <v>14</v>
      </c>
      <c r="F2007" s="3" t="s">
        <v>402</v>
      </c>
      <c r="G2007" s="3" t="s">
        <v>401</v>
      </c>
      <c r="H2007" s="3" t="s">
        <v>17</v>
      </c>
      <c r="I2007" s="3" t="s">
        <v>18</v>
      </c>
      <c r="J2007" s="3" t="s">
        <v>19</v>
      </c>
      <c r="K2007" s="3" t="s">
        <v>18</v>
      </c>
      <c r="O2007"/>
      <c r="P2007"/>
    </row>
    <row r="2008" spans="1:16" x14ac:dyDescent="0.35">
      <c r="A2008" s="3" t="s">
        <v>4401</v>
      </c>
      <c r="B2008" s="3" t="s">
        <v>4402</v>
      </c>
      <c r="C2008" s="3" t="s">
        <v>4403</v>
      </c>
      <c r="D2008" s="3" t="s">
        <v>14</v>
      </c>
      <c r="E2008" s="3" t="s">
        <v>14</v>
      </c>
      <c r="F2008" s="3" t="s">
        <v>402</v>
      </c>
      <c r="G2008" s="3" t="s">
        <v>401</v>
      </c>
      <c r="H2008" s="3" t="s">
        <v>17</v>
      </c>
      <c r="I2008" s="3" t="s">
        <v>18</v>
      </c>
      <c r="J2008" s="3" t="s">
        <v>19</v>
      </c>
      <c r="K2008" s="3" t="s">
        <v>18</v>
      </c>
      <c r="O2008"/>
      <c r="P2008"/>
    </row>
    <row r="2009" spans="1:16" x14ac:dyDescent="0.35">
      <c r="A2009" s="3" t="s">
        <v>4404</v>
      </c>
      <c r="B2009" s="3" t="s">
        <v>4404</v>
      </c>
      <c r="C2009" s="3" t="s">
        <v>4405</v>
      </c>
      <c r="D2009" s="3" t="s">
        <v>14</v>
      </c>
      <c r="E2009" s="3" t="s">
        <v>14</v>
      </c>
      <c r="F2009" s="3" t="s">
        <v>402</v>
      </c>
      <c r="G2009" s="3" t="s">
        <v>401</v>
      </c>
      <c r="H2009" s="3" t="s">
        <v>17</v>
      </c>
      <c r="I2009" s="3" t="s">
        <v>18</v>
      </c>
      <c r="J2009" s="3" t="s">
        <v>19</v>
      </c>
      <c r="K2009" s="3" t="s">
        <v>18</v>
      </c>
      <c r="O2009"/>
      <c r="P2009"/>
    </row>
    <row r="2010" spans="1:16" x14ac:dyDescent="0.35">
      <c r="A2010" s="3" t="s">
        <v>4406</v>
      </c>
      <c r="B2010" s="3" t="s">
        <v>4406</v>
      </c>
      <c r="C2010" s="3" t="s">
        <v>4407</v>
      </c>
      <c r="D2010" s="3" t="s">
        <v>14</v>
      </c>
      <c r="E2010" s="3" t="s">
        <v>14</v>
      </c>
      <c r="F2010" s="3" t="s">
        <v>402</v>
      </c>
      <c r="G2010" s="3" t="s">
        <v>401</v>
      </c>
      <c r="H2010" s="3" t="s">
        <v>17</v>
      </c>
      <c r="I2010" s="3" t="s">
        <v>18</v>
      </c>
      <c r="J2010" s="3" t="s">
        <v>19</v>
      </c>
      <c r="K2010" s="3" t="s">
        <v>18</v>
      </c>
      <c r="O2010"/>
      <c r="P2010"/>
    </row>
    <row r="2011" spans="1:16" x14ac:dyDescent="0.35">
      <c r="A2011" s="3" t="s">
        <v>4408</v>
      </c>
      <c r="B2011" s="3" t="s">
        <v>4408</v>
      </c>
      <c r="C2011" s="3" t="s">
        <v>4409</v>
      </c>
      <c r="D2011" s="3" t="s">
        <v>14</v>
      </c>
      <c r="E2011" s="3" t="s">
        <v>14</v>
      </c>
      <c r="F2011" s="3" t="s">
        <v>402</v>
      </c>
      <c r="G2011" s="3" t="s">
        <v>401</v>
      </c>
      <c r="H2011" s="3" t="s">
        <v>17</v>
      </c>
      <c r="I2011" s="3" t="s">
        <v>18</v>
      </c>
      <c r="J2011" s="3" t="s">
        <v>19</v>
      </c>
      <c r="K2011" s="3" t="s">
        <v>18</v>
      </c>
      <c r="O2011"/>
      <c r="P2011"/>
    </row>
    <row r="2012" spans="1:16" x14ac:dyDescent="0.35">
      <c r="A2012" s="3" t="s">
        <v>4410</v>
      </c>
      <c r="B2012" s="3" t="s">
        <v>4410</v>
      </c>
      <c r="C2012" s="3" t="s">
        <v>4411</v>
      </c>
      <c r="D2012" s="3" t="s">
        <v>14</v>
      </c>
      <c r="E2012" s="3" t="s">
        <v>14</v>
      </c>
      <c r="F2012" s="3" t="s">
        <v>402</v>
      </c>
      <c r="G2012" s="3" t="s">
        <v>401</v>
      </c>
      <c r="H2012" s="3" t="s">
        <v>17</v>
      </c>
      <c r="I2012" s="3" t="s">
        <v>18</v>
      </c>
      <c r="J2012" s="3" t="s">
        <v>19</v>
      </c>
      <c r="K2012" s="3" t="s">
        <v>18</v>
      </c>
      <c r="O2012"/>
      <c r="P2012"/>
    </row>
    <row r="2013" spans="1:16" x14ac:dyDescent="0.35">
      <c r="A2013" s="3" t="s">
        <v>4412</v>
      </c>
      <c r="B2013" s="3" t="s">
        <v>4412</v>
      </c>
      <c r="C2013" s="3" t="s">
        <v>4413</v>
      </c>
      <c r="D2013" s="3" t="s">
        <v>14</v>
      </c>
      <c r="E2013" s="3" t="s">
        <v>14</v>
      </c>
      <c r="F2013" s="3" t="s">
        <v>402</v>
      </c>
      <c r="G2013" s="3" t="s">
        <v>401</v>
      </c>
      <c r="H2013" s="3" t="s">
        <v>17</v>
      </c>
      <c r="I2013" s="3" t="s">
        <v>18</v>
      </c>
      <c r="J2013" s="3" t="s">
        <v>19</v>
      </c>
      <c r="K2013" s="3" t="s">
        <v>18</v>
      </c>
      <c r="O2013"/>
      <c r="P2013"/>
    </row>
    <row r="2014" spans="1:16" x14ac:dyDescent="0.35">
      <c r="A2014" s="3" t="s">
        <v>4414</v>
      </c>
      <c r="B2014" s="3" t="s">
        <v>4414</v>
      </c>
      <c r="C2014" s="3" t="s">
        <v>4415</v>
      </c>
      <c r="D2014" s="3" t="s">
        <v>14</v>
      </c>
      <c r="E2014" s="3" t="s">
        <v>14</v>
      </c>
      <c r="F2014" s="3" t="s">
        <v>402</v>
      </c>
      <c r="G2014" s="3" t="s">
        <v>401</v>
      </c>
      <c r="H2014" s="3" t="s">
        <v>17</v>
      </c>
      <c r="I2014" s="3" t="s">
        <v>18</v>
      </c>
      <c r="J2014" s="3" t="s">
        <v>19</v>
      </c>
      <c r="K2014" s="3" t="s">
        <v>18</v>
      </c>
      <c r="O2014"/>
      <c r="P2014"/>
    </row>
    <row r="2015" spans="1:16" x14ac:dyDescent="0.35">
      <c r="A2015" s="3" t="s">
        <v>4416</v>
      </c>
      <c r="B2015" s="3" t="s">
        <v>4416</v>
      </c>
      <c r="C2015" s="3" t="s">
        <v>4403</v>
      </c>
      <c r="D2015" s="3" t="s">
        <v>14</v>
      </c>
      <c r="E2015" s="3" t="s">
        <v>14</v>
      </c>
      <c r="F2015" s="3" t="s">
        <v>402</v>
      </c>
      <c r="G2015" s="3" t="s">
        <v>401</v>
      </c>
      <c r="H2015" s="3" t="s">
        <v>17</v>
      </c>
      <c r="I2015" s="3" t="s">
        <v>18</v>
      </c>
      <c r="J2015" s="3" t="s">
        <v>19</v>
      </c>
      <c r="K2015" s="3" t="s">
        <v>18</v>
      </c>
      <c r="O2015"/>
      <c r="P2015"/>
    </row>
    <row r="2016" spans="1:16" x14ac:dyDescent="0.35">
      <c r="A2016" s="3" t="s">
        <v>4402</v>
      </c>
      <c r="B2016" s="3" t="s">
        <v>4402</v>
      </c>
      <c r="C2016" s="3" t="s">
        <v>4403</v>
      </c>
      <c r="D2016" s="3" t="s">
        <v>14</v>
      </c>
      <c r="E2016" s="3" t="s">
        <v>14</v>
      </c>
      <c r="F2016" s="3" t="s">
        <v>402</v>
      </c>
      <c r="G2016" s="3" t="s">
        <v>401</v>
      </c>
      <c r="H2016" s="3" t="s">
        <v>17</v>
      </c>
      <c r="I2016" s="3" t="s">
        <v>18</v>
      </c>
      <c r="J2016" s="3" t="s">
        <v>19</v>
      </c>
      <c r="K2016" s="3" t="s">
        <v>18</v>
      </c>
      <c r="O2016"/>
      <c r="P2016"/>
    </row>
    <row r="2017" spans="1:16" x14ac:dyDescent="0.35">
      <c r="A2017" s="3" t="s">
        <v>4417</v>
      </c>
      <c r="B2017" s="3" t="s">
        <v>4417</v>
      </c>
      <c r="C2017" s="3" t="s">
        <v>4418</v>
      </c>
      <c r="D2017" s="3" t="s">
        <v>14</v>
      </c>
      <c r="E2017" s="3" t="s">
        <v>14</v>
      </c>
      <c r="F2017" s="3" t="s">
        <v>402</v>
      </c>
      <c r="G2017" s="3" t="s">
        <v>401</v>
      </c>
      <c r="H2017" s="3" t="s">
        <v>17</v>
      </c>
      <c r="I2017" s="3" t="s">
        <v>18</v>
      </c>
      <c r="J2017" s="3" t="s">
        <v>19</v>
      </c>
      <c r="K2017" s="3" t="s">
        <v>18</v>
      </c>
      <c r="O2017"/>
      <c r="P2017"/>
    </row>
    <row r="2018" spans="1:16" x14ac:dyDescent="0.35">
      <c r="A2018" s="3" t="s">
        <v>4419</v>
      </c>
      <c r="B2018" s="3" t="s">
        <v>4419</v>
      </c>
      <c r="C2018" s="3" t="s">
        <v>4420</v>
      </c>
      <c r="D2018" s="3" t="s">
        <v>14</v>
      </c>
      <c r="E2018" s="3" t="s">
        <v>14</v>
      </c>
      <c r="F2018" s="3" t="s">
        <v>402</v>
      </c>
      <c r="G2018" s="3" t="s">
        <v>401</v>
      </c>
      <c r="H2018" s="3" t="s">
        <v>17</v>
      </c>
      <c r="I2018" s="3" t="s">
        <v>18</v>
      </c>
      <c r="J2018" s="3" t="s">
        <v>19</v>
      </c>
      <c r="K2018" s="3" t="s">
        <v>18</v>
      </c>
      <c r="O2018"/>
      <c r="P2018"/>
    </row>
    <row r="2019" spans="1:16" x14ac:dyDescent="0.35">
      <c r="A2019" s="3" t="s">
        <v>4421</v>
      </c>
      <c r="B2019" s="3" t="s">
        <v>4421</v>
      </c>
      <c r="C2019" s="3" t="s">
        <v>4422</v>
      </c>
      <c r="D2019" s="3" t="s">
        <v>14</v>
      </c>
      <c r="E2019" s="3" t="s">
        <v>14</v>
      </c>
      <c r="F2019" s="3" t="s">
        <v>402</v>
      </c>
      <c r="G2019" s="3" t="s">
        <v>401</v>
      </c>
      <c r="H2019" s="3" t="s">
        <v>17</v>
      </c>
      <c r="I2019" s="3" t="s">
        <v>18</v>
      </c>
      <c r="J2019" s="3" t="s">
        <v>19</v>
      </c>
      <c r="K2019" s="3" t="s">
        <v>18</v>
      </c>
      <c r="O2019"/>
      <c r="P2019"/>
    </row>
    <row r="2020" spans="1:16" x14ac:dyDescent="0.35">
      <c r="A2020" s="3" t="s">
        <v>4423</v>
      </c>
      <c r="B2020" s="3" t="s">
        <v>4423</v>
      </c>
      <c r="C2020" s="3" t="s">
        <v>4424</v>
      </c>
      <c r="D2020" s="3" t="s">
        <v>14</v>
      </c>
      <c r="E2020" s="3" t="s">
        <v>14</v>
      </c>
      <c r="F2020" s="3" t="s">
        <v>402</v>
      </c>
      <c r="G2020" s="3" t="s">
        <v>401</v>
      </c>
      <c r="H2020" s="3" t="s">
        <v>17</v>
      </c>
      <c r="I2020" s="3" t="s">
        <v>18</v>
      </c>
      <c r="J2020" s="3" t="s">
        <v>19</v>
      </c>
      <c r="K2020" s="3" t="s">
        <v>18</v>
      </c>
      <c r="O2020"/>
      <c r="P2020"/>
    </row>
    <row r="2021" spans="1:16" x14ac:dyDescent="0.35">
      <c r="A2021" s="3" t="s">
        <v>4425</v>
      </c>
      <c r="B2021" s="3" t="s">
        <v>4425</v>
      </c>
      <c r="C2021" s="3" t="s">
        <v>4426</v>
      </c>
      <c r="D2021" s="3" t="s">
        <v>14</v>
      </c>
      <c r="E2021" s="3" t="s">
        <v>14</v>
      </c>
      <c r="F2021" s="3" t="s">
        <v>402</v>
      </c>
      <c r="G2021" s="3" t="s">
        <v>401</v>
      </c>
      <c r="H2021" s="3" t="s">
        <v>17</v>
      </c>
      <c r="I2021" s="3" t="s">
        <v>18</v>
      </c>
      <c r="J2021" s="3" t="s">
        <v>19</v>
      </c>
      <c r="K2021" s="3" t="s">
        <v>18</v>
      </c>
      <c r="O2021"/>
      <c r="P2021"/>
    </row>
    <row r="2022" spans="1:16" x14ac:dyDescent="0.35">
      <c r="A2022" s="3" t="s">
        <v>4427</v>
      </c>
      <c r="B2022" s="3" t="s">
        <v>4427</v>
      </c>
      <c r="C2022" s="3" t="s">
        <v>4428</v>
      </c>
      <c r="D2022" s="3" t="s">
        <v>14</v>
      </c>
      <c r="E2022" s="3" t="s">
        <v>14</v>
      </c>
      <c r="F2022" s="3" t="s">
        <v>402</v>
      </c>
      <c r="G2022" s="3" t="s">
        <v>401</v>
      </c>
      <c r="H2022" s="3" t="s">
        <v>17</v>
      </c>
      <c r="I2022" s="3" t="s">
        <v>18</v>
      </c>
      <c r="J2022" s="3" t="s">
        <v>19</v>
      </c>
      <c r="K2022" s="3" t="s">
        <v>18</v>
      </c>
      <c r="O2022"/>
      <c r="P2022"/>
    </row>
    <row r="2023" spans="1:16" x14ac:dyDescent="0.35">
      <c r="A2023" s="3" t="s">
        <v>4429</v>
      </c>
      <c r="B2023" s="3" t="s">
        <v>4429</v>
      </c>
      <c r="C2023" s="3" t="s">
        <v>4430</v>
      </c>
      <c r="D2023" s="3" t="s">
        <v>14</v>
      </c>
      <c r="E2023" s="3" t="s">
        <v>14</v>
      </c>
      <c r="F2023" s="3" t="s">
        <v>402</v>
      </c>
      <c r="G2023" s="3" t="s">
        <v>401</v>
      </c>
      <c r="H2023" s="3" t="s">
        <v>17</v>
      </c>
      <c r="I2023" s="3" t="s">
        <v>18</v>
      </c>
      <c r="J2023" s="3" t="s">
        <v>19</v>
      </c>
      <c r="K2023" s="3" t="s">
        <v>18</v>
      </c>
      <c r="O2023"/>
      <c r="P2023"/>
    </row>
    <row r="2024" spans="1:16" x14ac:dyDescent="0.35">
      <c r="A2024" s="3" t="s">
        <v>4431</v>
      </c>
      <c r="B2024" s="3" t="s">
        <v>4431</v>
      </c>
      <c r="C2024" s="3" t="s">
        <v>4432</v>
      </c>
      <c r="D2024" s="3" t="s">
        <v>14</v>
      </c>
      <c r="E2024" s="3" t="s">
        <v>14</v>
      </c>
      <c r="F2024" s="3" t="s">
        <v>402</v>
      </c>
      <c r="G2024" s="3" t="s">
        <v>401</v>
      </c>
      <c r="H2024" s="3" t="s">
        <v>17</v>
      </c>
      <c r="I2024" s="3" t="s">
        <v>18</v>
      </c>
      <c r="J2024" s="3" t="s">
        <v>19</v>
      </c>
      <c r="K2024" s="3" t="s">
        <v>18</v>
      </c>
      <c r="O2024"/>
      <c r="P2024"/>
    </row>
    <row r="2025" spans="1:16" x14ac:dyDescent="0.35">
      <c r="A2025" s="3" t="s">
        <v>4433</v>
      </c>
      <c r="B2025" s="3" t="s">
        <v>4433</v>
      </c>
      <c r="C2025" s="3" t="s">
        <v>4434</v>
      </c>
      <c r="D2025" s="3" t="s">
        <v>14</v>
      </c>
      <c r="E2025" s="3" t="s">
        <v>14</v>
      </c>
      <c r="F2025" s="3" t="s">
        <v>402</v>
      </c>
      <c r="G2025" s="3" t="s">
        <v>401</v>
      </c>
      <c r="H2025" s="3" t="s">
        <v>17</v>
      </c>
      <c r="I2025" s="3" t="s">
        <v>18</v>
      </c>
      <c r="J2025" s="3" t="s">
        <v>19</v>
      </c>
      <c r="K2025" s="3" t="s">
        <v>18</v>
      </c>
      <c r="O2025"/>
      <c r="P2025"/>
    </row>
    <row r="2026" spans="1:16" x14ac:dyDescent="0.35">
      <c r="A2026" s="3" t="s">
        <v>4435</v>
      </c>
      <c r="B2026" s="3" t="s">
        <v>4435</v>
      </c>
      <c r="C2026" s="3" t="s">
        <v>4436</v>
      </c>
      <c r="D2026" s="3" t="s">
        <v>14</v>
      </c>
      <c r="E2026" s="3" t="s">
        <v>14</v>
      </c>
      <c r="F2026" s="3" t="s">
        <v>402</v>
      </c>
      <c r="G2026" s="3" t="s">
        <v>401</v>
      </c>
      <c r="H2026" s="3" t="s">
        <v>17</v>
      </c>
      <c r="I2026" s="3" t="s">
        <v>18</v>
      </c>
      <c r="J2026" s="3" t="s">
        <v>19</v>
      </c>
      <c r="K2026" s="3" t="s">
        <v>18</v>
      </c>
      <c r="O2026"/>
      <c r="P2026"/>
    </row>
    <row r="2027" spans="1:16" x14ac:dyDescent="0.35">
      <c r="A2027" s="3" t="s">
        <v>4437</v>
      </c>
      <c r="B2027" s="3" t="s">
        <v>4437</v>
      </c>
      <c r="C2027" s="3" t="s">
        <v>4438</v>
      </c>
      <c r="D2027" s="3" t="s">
        <v>14</v>
      </c>
      <c r="E2027" s="3" t="s">
        <v>14</v>
      </c>
      <c r="F2027" s="3" t="s">
        <v>402</v>
      </c>
      <c r="G2027" s="3" t="s">
        <v>401</v>
      </c>
      <c r="H2027" s="3" t="s">
        <v>17</v>
      </c>
      <c r="I2027" s="3" t="s">
        <v>18</v>
      </c>
      <c r="J2027" s="3" t="s">
        <v>19</v>
      </c>
      <c r="K2027" s="3" t="s">
        <v>18</v>
      </c>
      <c r="O2027"/>
      <c r="P2027"/>
    </row>
    <row r="2028" spans="1:16" x14ac:dyDescent="0.35">
      <c r="A2028" s="3" t="s">
        <v>4439</v>
      </c>
      <c r="B2028" s="3" t="s">
        <v>4439</v>
      </c>
      <c r="C2028" s="3" t="s">
        <v>4440</v>
      </c>
      <c r="D2028" s="3" t="s">
        <v>14</v>
      </c>
      <c r="E2028" s="3" t="s">
        <v>14</v>
      </c>
      <c r="F2028" s="3" t="s">
        <v>402</v>
      </c>
      <c r="G2028" s="3" t="s">
        <v>401</v>
      </c>
      <c r="H2028" s="3" t="s">
        <v>17</v>
      </c>
      <c r="I2028" s="3" t="s">
        <v>18</v>
      </c>
      <c r="J2028" s="3" t="s">
        <v>19</v>
      </c>
      <c r="K2028" s="3" t="s">
        <v>18</v>
      </c>
      <c r="O2028"/>
      <c r="P2028"/>
    </row>
    <row r="2029" spans="1:16" x14ac:dyDescent="0.35">
      <c r="A2029" s="3" t="s">
        <v>4441</v>
      </c>
      <c r="B2029" s="3" t="s">
        <v>4441</v>
      </c>
      <c r="C2029" s="3" t="s">
        <v>4442</v>
      </c>
      <c r="D2029" s="3" t="s">
        <v>14</v>
      </c>
      <c r="E2029" s="3" t="s">
        <v>14</v>
      </c>
      <c r="F2029" s="3" t="s">
        <v>402</v>
      </c>
      <c r="G2029" s="3" t="s">
        <v>401</v>
      </c>
      <c r="H2029" s="3" t="s">
        <v>17</v>
      </c>
      <c r="I2029" s="3" t="s">
        <v>18</v>
      </c>
      <c r="J2029" s="3" t="s">
        <v>19</v>
      </c>
      <c r="K2029" s="3" t="s">
        <v>18</v>
      </c>
      <c r="O2029"/>
      <c r="P2029"/>
    </row>
    <row r="2030" spans="1:16" x14ac:dyDescent="0.35">
      <c r="A2030" s="3" t="s">
        <v>4443</v>
      </c>
      <c r="B2030" s="3" t="s">
        <v>4443</v>
      </c>
      <c r="C2030" s="3" t="s">
        <v>4444</v>
      </c>
      <c r="D2030" s="3" t="s">
        <v>14</v>
      </c>
      <c r="E2030" s="3" t="s">
        <v>14</v>
      </c>
      <c r="F2030" s="3" t="s">
        <v>402</v>
      </c>
      <c r="G2030" s="3" t="s">
        <v>401</v>
      </c>
      <c r="H2030" s="3" t="s">
        <v>17</v>
      </c>
      <c r="I2030" s="3" t="s">
        <v>18</v>
      </c>
      <c r="J2030" s="3" t="s">
        <v>19</v>
      </c>
      <c r="K2030" s="3" t="s">
        <v>18</v>
      </c>
      <c r="O2030"/>
      <c r="P2030"/>
    </row>
    <row r="2031" spans="1:16" x14ac:dyDescent="0.35">
      <c r="A2031" s="3" t="s">
        <v>4445</v>
      </c>
      <c r="B2031" s="3" t="s">
        <v>4445</v>
      </c>
      <c r="C2031" s="3" t="s">
        <v>4446</v>
      </c>
      <c r="D2031" s="3" t="s">
        <v>14</v>
      </c>
      <c r="E2031" s="3" t="s">
        <v>14</v>
      </c>
      <c r="F2031" s="3" t="s">
        <v>402</v>
      </c>
      <c r="G2031" s="3" t="s">
        <v>401</v>
      </c>
      <c r="H2031" s="3" t="s">
        <v>17</v>
      </c>
      <c r="I2031" s="3" t="s">
        <v>18</v>
      </c>
      <c r="J2031" s="3" t="s">
        <v>19</v>
      </c>
      <c r="K2031" s="3" t="s">
        <v>18</v>
      </c>
      <c r="O2031"/>
      <c r="P2031"/>
    </row>
    <row r="2032" spans="1:16" x14ac:dyDescent="0.35">
      <c r="A2032" s="3" t="s">
        <v>4447</v>
      </c>
      <c r="B2032" s="3" t="s">
        <v>4447</v>
      </c>
      <c r="C2032" s="3" t="s">
        <v>4448</v>
      </c>
      <c r="D2032" s="3" t="s">
        <v>14</v>
      </c>
      <c r="E2032" s="3" t="s">
        <v>14</v>
      </c>
      <c r="F2032" s="3" t="s">
        <v>402</v>
      </c>
      <c r="G2032" s="3" t="s">
        <v>401</v>
      </c>
      <c r="H2032" s="3" t="s">
        <v>17</v>
      </c>
      <c r="I2032" s="3" t="s">
        <v>18</v>
      </c>
      <c r="J2032" s="3" t="s">
        <v>19</v>
      </c>
      <c r="K2032" s="3" t="s">
        <v>18</v>
      </c>
      <c r="O2032"/>
      <c r="P2032"/>
    </row>
    <row r="2033" spans="1:16" x14ac:dyDescent="0.35">
      <c r="A2033" s="3" t="s">
        <v>4449</v>
      </c>
      <c r="B2033" s="3" t="s">
        <v>4449</v>
      </c>
      <c r="C2033" s="3" t="s">
        <v>4450</v>
      </c>
      <c r="D2033" s="3" t="s">
        <v>14</v>
      </c>
      <c r="E2033" s="3" t="s">
        <v>14</v>
      </c>
      <c r="F2033" s="3" t="s">
        <v>402</v>
      </c>
      <c r="G2033" s="3" t="s">
        <v>401</v>
      </c>
      <c r="H2033" s="3" t="s">
        <v>17</v>
      </c>
      <c r="I2033" s="3" t="s">
        <v>18</v>
      </c>
      <c r="J2033" s="3" t="s">
        <v>19</v>
      </c>
      <c r="K2033" s="3" t="s">
        <v>18</v>
      </c>
      <c r="O2033"/>
      <c r="P2033"/>
    </row>
    <row r="2034" spans="1:16" x14ac:dyDescent="0.35">
      <c r="A2034" s="3" t="s">
        <v>4451</v>
      </c>
      <c r="B2034" s="3" t="s">
        <v>4451</v>
      </c>
      <c r="C2034" s="3" t="s">
        <v>4452</v>
      </c>
      <c r="D2034" s="3" t="s">
        <v>14</v>
      </c>
      <c r="E2034" s="3" t="s">
        <v>14</v>
      </c>
      <c r="F2034" s="3" t="s">
        <v>402</v>
      </c>
      <c r="G2034" s="3" t="s">
        <v>401</v>
      </c>
      <c r="H2034" s="3" t="s">
        <v>17</v>
      </c>
      <c r="I2034" s="3" t="s">
        <v>18</v>
      </c>
      <c r="J2034" s="3" t="s">
        <v>19</v>
      </c>
      <c r="K2034" s="3" t="s">
        <v>18</v>
      </c>
      <c r="O2034"/>
      <c r="P2034"/>
    </row>
    <row r="2035" spans="1:16" x14ac:dyDescent="0.35">
      <c r="A2035" s="3" t="s">
        <v>4453</v>
      </c>
      <c r="B2035" s="3" t="s">
        <v>4453</v>
      </c>
      <c r="C2035" s="3" t="s">
        <v>4454</v>
      </c>
      <c r="D2035" s="3" t="s">
        <v>14</v>
      </c>
      <c r="E2035" s="3" t="s">
        <v>14</v>
      </c>
      <c r="F2035" s="3" t="s">
        <v>402</v>
      </c>
      <c r="G2035" s="3" t="s">
        <v>401</v>
      </c>
      <c r="H2035" s="3" t="s">
        <v>17</v>
      </c>
      <c r="I2035" s="3" t="s">
        <v>18</v>
      </c>
      <c r="J2035" s="3" t="s">
        <v>19</v>
      </c>
      <c r="K2035" s="3" t="s">
        <v>18</v>
      </c>
      <c r="O2035"/>
      <c r="P2035"/>
    </row>
    <row r="2036" spans="1:16" x14ac:dyDescent="0.35">
      <c r="A2036" s="3" t="s">
        <v>4455</v>
      </c>
      <c r="B2036" s="3" t="s">
        <v>4455</v>
      </c>
      <c r="C2036" s="3" t="s">
        <v>4456</v>
      </c>
      <c r="D2036" s="3" t="s">
        <v>14</v>
      </c>
      <c r="E2036" s="3" t="s">
        <v>14</v>
      </c>
      <c r="F2036" s="3" t="s">
        <v>402</v>
      </c>
      <c r="G2036" s="3" t="s">
        <v>401</v>
      </c>
      <c r="H2036" s="3" t="s">
        <v>17</v>
      </c>
      <c r="I2036" s="3" t="s">
        <v>18</v>
      </c>
      <c r="J2036" s="3" t="s">
        <v>19</v>
      </c>
      <c r="K2036" s="3" t="s">
        <v>18</v>
      </c>
      <c r="O2036"/>
      <c r="P2036"/>
    </row>
    <row r="2037" spans="1:16" x14ac:dyDescent="0.35">
      <c r="A2037" s="3" t="s">
        <v>4457</v>
      </c>
      <c r="B2037" s="3" t="s">
        <v>4457</v>
      </c>
      <c r="C2037" s="3" t="s">
        <v>4458</v>
      </c>
      <c r="D2037" s="3" t="s">
        <v>14</v>
      </c>
      <c r="E2037" s="3" t="s">
        <v>14</v>
      </c>
      <c r="F2037" s="3" t="s">
        <v>402</v>
      </c>
      <c r="G2037" s="3" t="s">
        <v>401</v>
      </c>
      <c r="H2037" s="3" t="s">
        <v>17</v>
      </c>
      <c r="I2037" s="3" t="s">
        <v>18</v>
      </c>
      <c r="J2037" s="3" t="s">
        <v>19</v>
      </c>
      <c r="K2037" s="3" t="s">
        <v>18</v>
      </c>
      <c r="O2037"/>
      <c r="P2037"/>
    </row>
    <row r="2038" spans="1:16" x14ac:dyDescent="0.35">
      <c r="A2038" s="3" t="s">
        <v>4459</v>
      </c>
      <c r="B2038" s="3" t="s">
        <v>4459</v>
      </c>
      <c r="C2038" s="3" t="s">
        <v>4460</v>
      </c>
      <c r="D2038" s="3" t="s">
        <v>14</v>
      </c>
      <c r="E2038" s="3" t="s">
        <v>14</v>
      </c>
      <c r="F2038" s="3" t="s">
        <v>402</v>
      </c>
      <c r="G2038" s="3" t="s">
        <v>401</v>
      </c>
      <c r="H2038" s="3" t="s">
        <v>17</v>
      </c>
      <c r="I2038" s="3" t="s">
        <v>18</v>
      </c>
      <c r="J2038" s="3" t="s">
        <v>19</v>
      </c>
      <c r="K2038" s="3" t="s">
        <v>18</v>
      </c>
      <c r="O2038"/>
      <c r="P2038"/>
    </row>
    <row r="2039" spans="1:16" x14ac:dyDescent="0.35">
      <c r="A2039" s="3" t="s">
        <v>4461</v>
      </c>
      <c r="B2039" s="3" t="s">
        <v>4461</v>
      </c>
      <c r="C2039" s="3" t="s">
        <v>4462</v>
      </c>
      <c r="D2039" s="3" t="s">
        <v>14</v>
      </c>
      <c r="E2039" s="3" t="s">
        <v>14</v>
      </c>
      <c r="F2039" s="3" t="s">
        <v>402</v>
      </c>
      <c r="G2039" s="3" t="s">
        <v>401</v>
      </c>
      <c r="H2039" s="3" t="s">
        <v>17</v>
      </c>
      <c r="I2039" s="3" t="s">
        <v>18</v>
      </c>
      <c r="J2039" s="3" t="s">
        <v>19</v>
      </c>
      <c r="K2039" s="3" t="s">
        <v>18</v>
      </c>
      <c r="O2039"/>
      <c r="P2039"/>
    </row>
    <row r="2040" spans="1:16" x14ac:dyDescent="0.35">
      <c r="A2040" s="3" t="s">
        <v>4463</v>
      </c>
      <c r="B2040" s="3" t="s">
        <v>4463</v>
      </c>
      <c r="C2040" s="3" t="s">
        <v>4464</v>
      </c>
      <c r="D2040" s="3" t="s">
        <v>14</v>
      </c>
      <c r="E2040" s="3" t="s">
        <v>14</v>
      </c>
      <c r="F2040" s="3" t="s">
        <v>402</v>
      </c>
      <c r="G2040" s="3" t="s">
        <v>401</v>
      </c>
      <c r="H2040" s="3" t="s">
        <v>17</v>
      </c>
      <c r="I2040" s="3" t="s">
        <v>18</v>
      </c>
      <c r="J2040" s="3" t="s">
        <v>19</v>
      </c>
      <c r="K2040" s="3" t="s">
        <v>18</v>
      </c>
      <c r="O2040"/>
      <c r="P2040"/>
    </row>
    <row r="2041" spans="1:16" x14ac:dyDescent="0.35">
      <c r="A2041" s="3" t="s">
        <v>4465</v>
      </c>
      <c r="B2041" s="3" t="s">
        <v>4465</v>
      </c>
      <c r="C2041" s="3" t="s">
        <v>4466</v>
      </c>
      <c r="D2041" s="3" t="s">
        <v>14</v>
      </c>
      <c r="E2041" s="3" t="s">
        <v>14</v>
      </c>
      <c r="F2041" s="3" t="s">
        <v>402</v>
      </c>
      <c r="G2041" s="3" t="s">
        <v>401</v>
      </c>
      <c r="H2041" s="3" t="s">
        <v>17</v>
      </c>
      <c r="I2041" s="3" t="s">
        <v>18</v>
      </c>
      <c r="J2041" s="3" t="s">
        <v>19</v>
      </c>
      <c r="K2041" s="3" t="s">
        <v>18</v>
      </c>
      <c r="O2041"/>
      <c r="P2041"/>
    </row>
    <row r="2042" spans="1:16" x14ac:dyDescent="0.35">
      <c r="A2042" s="3" t="s">
        <v>4467</v>
      </c>
      <c r="B2042" s="3" t="s">
        <v>4467</v>
      </c>
      <c r="C2042" s="3" t="s">
        <v>4468</v>
      </c>
      <c r="D2042" s="3" t="s">
        <v>14</v>
      </c>
      <c r="E2042" s="3" t="s">
        <v>14</v>
      </c>
      <c r="F2042" s="3" t="s">
        <v>402</v>
      </c>
      <c r="G2042" s="3" t="s">
        <v>401</v>
      </c>
      <c r="H2042" s="3" t="s">
        <v>17</v>
      </c>
      <c r="I2042" s="3" t="s">
        <v>18</v>
      </c>
      <c r="J2042" s="3" t="s">
        <v>19</v>
      </c>
      <c r="K2042" s="3" t="s">
        <v>18</v>
      </c>
      <c r="O2042"/>
      <c r="P2042"/>
    </row>
    <row r="2043" spans="1:16" x14ac:dyDescent="0.35">
      <c r="A2043" s="3" t="s">
        <v>4469</v>
      </c>
      <c r="B2043" s="3" t="s">
        <v>4469</v>
      </c>
      <c r="C2043" s="3" t="s">
        <v>4470</v>
      </c>
      <c r="D2043" s="3" t="s">
        <v>14</v>
      </c>
      <c r="E2043" s="3" t="s">
        <v>14</v>
      </c>
      <c r="F2043" s="3" t="s">
        <v>402</v>
      </c>
      <c r="G2043" s="3" t="s">
        <v>401</v>
      </c>
      <c r="H2043" s="3" t="s">
        <v>17</v>
      </c>
      <c r="I2043" s="3" t="s">
        <v>18</v>
      </c>
      <c r="J2043" s="3" t="s">
        <v>19</v>
      </c>
      <c r="K2043" s="3" t="s">
        <v>18</v>
      </c>
      <c r="O2043"/>
      <c r="P2043"/>
    </row>
    <row r="2044" spans="1:16" x14ac:dyDescent="0.35">
      <c r="A2044" s="3" t="s">
        <v>4471</v>
      </c>
      <c r="B2044" s="3" t="s">
        <v>4471</v>
      </c>
      <c r="C2044" s="3" t="s">
        <v>4472</v>
      </c>
      <c r="D2044" s="3" t="s">
        <v>14</v>
      </c>
      <c r="E2044" s="3" t="s">
        <v>14</v>
      </c>
      <c r="F2044" s="3" t="s">
        <v>402</v>
      </c>
      <c r="G2044" s="3" t="s">
        <v>401</v>
      </c>
      <c r="H2044" s="3" t="s">
        <v>17</v>
      </c>
      <c r="I2044" s="3" t="s">
        <v>18</v>
      </c>
      <c r="J2044" s="3" t="s">
        <v>19</v>
      </c>
      <c r="K2044" s="3" t="s">
        <v>18</v>
      </c>
      <c r="O2044"/>
      <c r="P2044"/>
    </row>
    <row r="2045" spans="1:16" x14ac:dyDescent="0.35">
      <c r="A2045" s="3" t="s">
        <v>4473</v>
      </c>
      <c r="B2045" s="3" t="s">
        <v>4473</v>
      </c>
      <c r="C2045" s="3" t="s">
        <v>4474</v>
      </c>
      <c r="D2045" s="3" t="s">
        <v>14</v>
      </c>
      <c r="E2045" s="3" t="s">
        <v>14</v>
      </c>
      <c r="F2045" s="3" t="s">
        <v>402</v>
      </c>
      <c r="G2045" s="3" t="s">
        <v>401</v>
      </c>
      <c r="H2045" s="3" t="s">
        <v>17</v>
      </c>
      <c r="I2045" s="3" t="s">
        <v>18</v>
      </c>
      <c r="J2045" s="3" t="s">
        <v>19</v>
      </c>
      <c r="K2045" s="3" t="s">
        <v>18</v>
      </c>
      <c r="O2045"/>
      <c r="P2045"/>
    </row>
    <row r="2046" spans="1:16" x14ac:dyDescent="0.35">
      <c r="A2046" s="3" t="s">
        <v>4475</v>
      </c>
      <c r="B2046" s="3" t="s">
        <v>4475</v>
      </c>
      <c r="C2046" s="3" t="s">
        <v>4476</v>
      </c>
      <c r="D2046" s="3" t="s">
        <v>14</v>
      </c>
      <c r="E2046" s="3" t="s">
        <v>14</v>
      </c>
      <c r="F2046" s="3" t="s">
        <v>402</v>
      </c>
      <c r="G2046" s="3" t="s">
        <v>401</v>
      </c>
      <c r="H2046" s="3" t="s">
        <v>17</v>
      </c>
      <c r="I2046" s="3" t="s">
        <v>18</v>
      </c>
      <c r="J2046" s="3" t="s">
        <v>19</v>
      </c>
      <c r="K2046" s="3" t="s">
        <v>18</v>
      </c>
      <c r="O2046"/>
      <c r="P2046"/>
    </row>
    <row r="2047" spans="1:16" x14ac:dyDescent="0.35">
      <c r="A2047" s="3" t="s">
        <v>4477</v>
      </c>
      <c r="B2047" s="3" t="s">
        <v>4477</v>
      </c>
      <c r="C2047" s="3" t="s">
        <v>4478</v>
      </c>
      <c r="D2047" s="3" t="s">
        <v>14</v>
      </c>
      <c r="E2047" s="3" t="s">
        <v>14</v>
      </c>
      <c r="F2047" s="3" t="s">
        <v>402</v>
      </c>
      <c r="G2047" s="3" t="s">
        <v>401</v>
      </c>
      <c r="H2047" s="3" t="s">
        <v>17</v>
      </c>
      <c r="I2047" s="3" t="s">
        <v>18</v>
      </c>
      <c r="J2047" s="3" t="s">
        <v>19</v>
      </c>
      <c r="K2047" s="3" t="s">
        <v>18</v>
      </c>
      <c r="O2047"/>
      <c r="P2047"/>
    </row>
    <row r="2048" spans="1:16" x14ac:dyDescent="0.35">
      <c r="A2048" s="3" t="s">
        <v>4479</v>
      </c>
      <c r="B2048" s="3" t="s">
        <v>4479</v>
      </c>
      <c r="C2048" s="3" t="s">
        <v>4480</v>
      </c>
      <c r="D2048" s="3" t="s">
        <v>14</v>
      </c>
      <c r="E2048" s="3" t="s">
        <v>14</v>
      </c>
      <c r="F2048" s="3" t="s">
        <v>402</v>
      </c>
      <c r="G2048" s="3" t="s">
        <v>401</v>
      </c>
      <c r="H2048" s="3" t="s">
        <v>17</v>
      </c>
      <c r="I2048" s="3" t="s">
        <v>18</v>
      </c>
      <c r="J2048" s="3" t="s">
        <v>19</v>
      </c>
      <c r="K2048" s="3" t="s">
        <v>18</v>
      </c>
      <c r="O2048"/>
      <c r="P2048"/>
    </row>
    <row r="2049" spans="1:16" x14ac:dyDescent="0.35">
      <c r="A2049" s="3" t="s">
        <v>4481</v>
      </c>
      <c r="B2049" s="3" t="s">
        <v>4481</v>
      </c>
      <c r="C2049" s="3" t="s">
        <v>4482</v>
      </c>
      <c r="D2049" s="3" t="s">
        <v>14</v>
      </c>
      <c r="E2049" s="3" t="s">
        <v>14</v>
      </c>
      <c r="F2049" s="3" t="s">
        <v>402</v>
      </c>
      <c r="G2049" s="3" t="s">
        <v>401</v>
      </c>
      <c r="H2049" s="3" t="s">
        <v>17</v>
      </c>
      <c r="I2049" s="3" t="s">
        <v>18</v>
      </c>
      <c r="J2049" s="3" t="s">
        <v>19</v>
      </c>
      <c r="K2049" s="3" t="s">
        <v>18</v>
      </c>
      <c r="O2049"/>
      <c r="P2049"/>
    </row>
    <row r="2050" spans="1:16" x14ac:dyDescent="0.35">
      <c r="A2050" s="3" t="s">
        <v>4483</v>
      </c>
      <c r="B2050" s="3" t="s">
        <v>4483</v>
      </c>
      <c r="C2050" s="3" t="s">
        <v>4484</v>
      </c>
      <c r="D2050" s="3" t="s">
        <v>14</v>
      </c>
      <c r="E2050" s="3" t="s">
        <v>14</v>
      </c>
      <c r="F2050" s="3" t="s">
        <v>402</v>
      </c>
      <c r="G2050" s="3" t="s">
        <v>401</v>
      </c>
      <c r="H2050" s="3" t="s">
        <v>17</v>
      </c>
      <c r="I2050" s="3" t="s">
        <v>18</v>
      </c>
      <c r="J2050" s="3" t="s">
        <v>19</v>
      </c>
      <c r="K2050" s="3" t="s">
        <v>18</v>
      </c>
      <c r="O2050"/>
      <c r="P2050"/>
    </row>
    <row r="2051" spans="1:16" x14ac:dyDescent="0.35">
      <c r="A2051" s="3" t="s">
        <v>4485</v>
      </c>
      <c r="B2051" s="3" t="s">
        <v>4485</v>
      </c>
      <c r="C2051" s="3" t="s">
        <v>4486</v>
      </c>
      <c r="D2051" s="3" t="s">
        <v>14</v>
      </c>
      <c r="E2051" s="3" t="s">
        <v>14</v>
      </c>
      <c r="F2051" s="3" t="s">
        <v>402</v>
      </c>
      <c r="G2051" s="3" t="s">
        <v>401</v>
      </c>
      <c r="H2051" s="3" t="s">
        <v>17</v>
      </c>
      <c r="I2051" s="3" t="s">
        <v>18</v>
      </c>
      <c r="J2051" s="3" t="s">
        <v>19</v>
      </c>
      <c r="K2051" s="3" t="s">
        <v>18</v>
      </c>
      <c r="O2051"/>
      <c r="P2051"/>
    </row>
    <row r="2052" spans="1:16" x14ac:dyDescent="0.35">
      <c r="A2052" s="3" t="s">
        <v>4487</v>
      </c>
      <c r="B2052" s="3" t="s">
        <v>4487</v>
      </c>
      <c r="C2052" s="3" t="s">
        <v>4488</v>
      </c>
      <c r="D2052" s="3" t="s">
        <v>14</v>
      </c>
      <c r="E2052" s="3" t="s">
        <v>14</v>
      </c>
      <c r="F2052" s="3" t="s">
        <v>402</v>
      </c>
      <c r="G2052" s="3" t="s">
        <v>401</v>
      </c>
      <c r="H2052" s="3" t="s">
        <v>17</v>
      </c>
      <c r="I2052" s="3" t="s">
        <v>18</v>
      </c>
      <c r="J2052" s="3" t="s">
        <v>19</v>
      </c>
      <c r="K2052" s="3" t="s">
        <v>18</v>
      </c>
      <c r="O2052"/>
      <c r="P2052"/>
    </row>
    <row r="2053" spans="1:16" x14ac:dyDescent="0.35">
      <c r="A2053" s="3" t="s">
        <v>4489</v>
      </c>
      <c r="B2053" s="3" t="s">
        <v>4489</v>
      </c>
      <c r="C2053" s="3" t="s">
        <v>4490</v>
      </c>
      <c r="D2053" s="3" t="s">
        <v>14</v>
      </c>
      <c r="E2053" s="3" t="s">
        <v>14</v>
      </c>
      <c r="F2053" s="3" t="s">
        <v>402</v>
      </c>
      <c r="G2053" s="3" t="s">
        <v>401</v>
      </c>
      <c r="H2053" s="3" t="s">
        <v>17</v>
      </c>
      <c r="I2053" s="3" t="s">
        <v>18</v>
      </c>
      <c r="J2053" s="3" t="s">
        <v>19</v>
      </c>
      <c r="K2053" s="3" t="s">
        <v>18</v>
      </c>
      <c r="O2053"/>
      <c r="P2053"/>
    </row>
    <row r="2054" spans="1:16" x14ac:dyDescent="0.35">
      <c r="A2054" s="3" t="s">
        <v>4491</v>
      </c>
      <c r="B2054" s="3" t="s">
        <v>4491</v>
      </c>
      <c r="C2054" s="3" t="s">
        <v>4492</v>
      </c>
      <c r="D2054" s="3" t="s">
        <v>14</v>
      </c>
      <c r="E2054" s="3" t="s">
        <v>14</v>
      </c>
      <c r="F2054" s="3" t="s">
        <v>402</v>
      </c>
      <c r="G2054" s="3" t="s">
        <v>401</v>
      </c>
      <c r="H2054" s="3" t="s">
        <v>17</v>
      </c>
      <c r="I2054" s="3" t="s">
        <v>18</v>
      </c>
      <c r="J2054" s="3" t="s">
        <v>19</v>
      </c>
      <c r="K2054" s="3" t="s">
        <v>18</v>
      </c>
      <c r="O2054"/>
      <c r="P2054"/>
    </row>
    <row r="2055" spans="1:16" x14ac:dyDescent="0.35">
      <c r="A2055" s="3" t="s">
        <v>4493</v>
      </c>
      <c r="B2055" s="3" t="s">
        <v>4493</v>
      </c>
      <c r="C2055" s="3" t="s">
        <v>4494</v>
      </c>
      <c r="D2055" s="3" t="s">
        <v>14</v>
      </c>
      <c r="E2055" s="3" t="s">
        <v>14</v>
      </c>
      <c r="F2055" s="3" t="s">
        <v>402</v>
      </c>
      <c r="G2055" s="3" t="s">
        <v>401</v>
      </c>
      <c r="H2055" s="3" t="s">
        <v>17</v>
      </c>
      <c r="I2055" s="3" t="s">
        <v>18</v>
      </c>
      <c r="J2055" s="3" t="s">
        <v>19</v>
      </c>
      <c r="K2055" s="3" t="s">
        <v>18</v>
      </c>
      <c r="O2055"/>
      <c r="P2055"/>
    </row>
    <row r="2056" spans="1:16" x14ac:dyDescent="0.35">
      <c r="A2056" s="3" t="s">
        <v>4495</v>
      </c>
      <c r="B2056" s="3" t="s">
        <v>4495</v>
      </c>
      <c r="C2056" s="3" t="s">
        <v>4496</v>
      </c>
      <c r="D2056" s="3" t="s">
        <v>14</v>
      </c>
      <c r="E2056" s="3" t="s">
        <v>14</v>
      </c>
      <c r="F2056" s="3" t="s">
        <v>402</v>
      </c>
      <c r="G2056" s="3" t="s">
        <v>401</v>
      </c>
      <c r="H2056" s="3" t="s">
        <v>17</v>
      </c>
      <c r="I2056" s="3" t="s">
        <v>18</v>
      </c>
      <c r="J2056" s="3" t="s">
        <v>19</v>
      </c>
      <c r="K2056" s="3" t="s">
        <v>18</v>
      </c>
      <c r="O2056"/>
      <c r="P2056"/>
    </row>
    <row r="2057" spans="1:16" x14ac:dyDescent="0.35">
      <c r="A2057" s="3" t="s">
        <v>4497</v>
      </c>
      <c r="B2057" s="3" t="s">
        <v>4497</v>
      </c>
      <c r="C2057" s="3" t="s">
        <v>4498</v>
      </c>
      <c r="D2057" s="3" t="s">
        <v>14</v>
      </c>
      <c r="E2057" s="3" t="s">
        <v>14</v>
      </c>
      <c r="F2057" s="3" t="s">
        <v>402</v>
      </c>
      <c r="G2057" s="3" t="s">
        <v>401</v>
      </c>
      <c r="H2057" s="3" t="s">
        <v>17</v>
      </c>
      <c r="I2057" s="3" t="s">
        <v>18</v>
      </c>
      <c r="J2057" s="3" t="s">
        <v>19</v>
      </c>
      <c r="K2057" s="3" t="s">
        <v>18</v>
      </c>
      <c r="O2057"/>
      <c r="P2057"/>
    </row>
    <row r="2058" spans="1:16" x14ac:dyDescent="0.35">
      <c r="A2058" s="3" t="s">
        <v>4499</v>
      </c>
      <c r="B2058" s="3" t="s">
        <v>4499</v>
      </c>
      <c r="C2058" s="3" t="s">
        <v>4500</v>
      </c>
      <c r="D2058" s="3" t="s">
        <v>14</v>
      </c>
      <c r="E2058" s="3" t="s">
        <v>14</v>
      </c>
      <c r="F2058" s="3" t="s">
        <v>402</v>
      </c>
      <c r="G2058" s="3" t="s">
        <v>401</v>
      </c>
      <c r="H2058" s="3" t="s">
        <v>17</v>
      </c>
      <c r="I2058" s="3" t="s">
        <v>18</v>
      </c>
      <c r="J2058" s="3" t="s">
        <v>19</v>
      </c>
      <c r="K2058" s="3" t="s">
        <v>18</v>
      </c>
      <c r="O2058"/>
      <c r="P2058"/>
    </row>
    <row r="2059" spans="1:16" x14ac:dyDescent="0.35">
      <c r="A2059" s="3" t="s">
        <v>4501</v>
      </c>
      <c r="B2059" s="3" t="s">
        <v>4501</v>
      </c>
      <c r="C2059" s="3" t="s">
        <v>4502</v>
      </c>
      <c r="D2059" s="3" t="s">
        <v>14</v>
      </c>
      <c r="E2059" s="3" t="s">
        <v>14</v>
      </c>
      <c r="F2059" s="3" t="s">
        <v>414</v>
      </c>
      <c r="G2059" s="3" t="s">
        <v>413</v>
      </c>
      <c r="H2059" s="3" t="s">
        <v>92</v>
      </c>
      <c r="I2059" s="3" t="s">
        <v>93</v>
      </c>
      <c r="J2059" s="3" t="s">
        <v>94</v>
      </c>
      <c r="K2059" s="3" t="s">
        <v>93</v>
      </c>
      <c r="O2059"/>
      <c r="P2059"/>
    </row>
    <row r="2060" spans="1:16" x14ac:dyDescent="0.35">
      <c r="A2060" s="3" t="s">
        <v>4503</v>
      </c>
      <c r="B2060" s="3" t="s">
        <v>4503</v>
      </c>
      <c r="C2060" s="3" t="s">
        <v>4504</v>
      </c>
      <c r="D2060" s="3" t="s">
        <v>14</v>
      </c>
      <c r="E2060" s="3" t="s">
        <v>14</v>
      </c>
      <c r="F2060" s="3" t="s">
        <v>414</v>
      </c>
      <c r="G2060" s="3" t="s">
        <v>413</v>
      </c>
      <c r="H2060" s="3" t="s">
        <v>92</v>
      </c>
      <c r="I2060" s="3" t="s">
        <v>93</v>
      </c>
      <c r="J2060" s="3" t="s">
        <v>94</v>
      </c>
      <c r="K2060" s="3" t="s">
        <v>93</v>
      </c>
      <c r="O2060"/>
      <c r="P2060"/>
    </row>
    <row r="2061" spans="1:16" x14ac:dyDescent="0.35">
      <c r="A2061" s="3" t="s">
        <v>4505</v>
      </c>
      <c r="B2061" s="3" t="s">
        <v>4505</v>
      </c>
      <c r="C2061" s="3" t="s">
        <v>4506</v>
      </c>
      <c r="D2061" s="3" t="s">
        <v>14</v>
      </c>
      <c r="E2061" s="3" t="s">
        <v>14</v>
      </c>
      <c r="F2061" s="3" t="s">
        <v>414</v>
      </c>
      <c r="G2061" s="3" t="s">
        <v>413</v>
      </c>
      <c r="H2061" s="3" t="s">
        <v>92</v>
      </c>
      <c r="I2061" s="3" t="s">
        <v>93</v>
      </c>
      <c r="J2061" s="3" t="s">
        <v>94</v>
      </c>
      <c r="K2061" s="3" t="s">
        <v>93</v>
      </c>
      <c r="O2061"/>
      <c r="P2061"/>
    </row>
    <row r="2062" spans="1:16" x14ac:dyDescent="0.35">
      <c r="A2062" s="3" t="s">
        <v>4507</v>
      </c>
      <c r="B2062" s="3" t="s">
        <v>4507</v>
      </c>
      <c r="C2062" s="3" t="s">
        <v>4508</v>
      </c>
      <c r="D2062" s="3" t="s">
        <v>14</v>
      </c>
      <c r="E2062" s="3" t="s">
        <v>14</v>
      </c>
      <c r="F2062" s="3" t="s">
        <v>414</v>
      </c>
      <c r="G2062" s="3" t="s">
        <v>413</v>
      </c>
      <c r="H2062" s="3" t="s">
        <v>92</v>
      </c>
      <c r="I2062" s="3" t="s">
        <v>93</v>
      </c>
      <c r="J2062" s="3" t="s">
        <v>94</v>
      </c>
      <c r="K2062" s="3" t="s">
        <v>93</v>
      </c>
      <c r="O2062"/>
      <c r="P2062"/>
    </row>
    <row r="2063" spans="1:16" x14ac:dyDescent="0.35">
      <c r="A2063" s="3" t="s">
        <v>4509</v>
      </c>
      <c r="B2063" s="3" t="s">
        <v>4509</v>
      </c>
      <c r="C2063" s="3" t="s">
        <v>4510</v>
      </c>
      <c r="D2063" s="3" t="s">
        <v>14</v>
      </c>
      <c r="E2063" s="3" t="s">
        <v>14</v>
      </c>
      <c r="F2063" s="3" t="s">
        <v>414</v>
      </c>
      <c r="G2063" s="3" t="s">
        <v>413</v>
      </c>
      <c r="H2063" s="3" t="s">
        <v>92</v>
      </c>
      <c r="I2063" s="3" t="s">
        <v>93</v>
      </c>
      <c r="J2063" s="3" t="s">
        <v>94</v>
      </c>
      <c r="K2063" s="3" t="s">
        <v>93</v>
      </c>
      <c r="O2063"/>
      <c r="P2063"/>
    </row>
    <row r="2064" spans="1:16" x14ac:dyDescent="0.35">
      <c r="A2064" s="3" t="s">
        <v>4511</v>
      </c>
      <c r="B2064" s="3" t="s">
        <v>4511</v>
      </c>
      <c r="C2064" s="3" t="s">
        <v>4512</v>
      </c>
      <c r="D2064" s="3" t="s">
        <v>14</v>
      </c>
      <c r="E2064" s="3" t="s">
        <v>14</v>
      </c>
      <c r="F2064" s="3" t="s">
        <v>414</v>
      </c>
      <c r="G2064" s="3" t="s">
        <v>413</v>
      </c>
      <c r="H2064" s="3" t="s">
        <v>92</v>
      </c>
      <c r="I2064" s="3" t="s">
        <v>93</v>
      </c>
      <c r="J2064" s="3" t="s">
        <v>94</v>
      </c>
      <c r="K2064" s="3" t="s">
        <v>93</v>
      </c>
      <c r="O2064"/>
      <c r="P2064"/>
    </row>
    <row r="2065" spans="1:16" x14ac:dyDescent="0.35">
      <c r="A2065" s="3" t="s">
        <v>4513</v>
      </c>
      <c r="B2065" s="3" t="s">
        <v>4513</v>
      </c>
      <c r="C2065" s="3" t="s">
        <v>4514</v>
      </c>
      <c r="D2065" s="3" t="s">
        <v>14</v>
      </c>
      <c r="E2065" s="3" t="s">
        <v>14</v>
      </c>
      <c r="F2065" s="3" t="s">
        <v>414</v>
      </c>
      <c r="G2065" s="3" t="s">
        <v>413</v>
      </c>
      <c r="H2065" s="3" t="s">
        <v>92</v>
      </c>
      <c r="I2065" s="3" t="s">
        <v>93</v>
      </c>
      <c r="J2065" s="3" t="s">
        <v>94</v>
      </c>
      <c r="K2065" s="3" t="s">
        <v>93</v>
      </c>
      <c r="O2065"/>
      <c r="P2065"/>
    </row>
    <row r="2066" spans="1:16" x14ac:dyDescent="0.35">
      <c r="A2066" s="3" t="s">
        <v>4515</v>
      </c>
      <c r="B2066" s="3" t="s">
        <v>4515</v>
      </c>
      <c r="C2066" s="3" t="s">
        <v>4516</v>
      </c>
      <c r="D2066" s="3" t="s">
        <v>14</v>
      </c>
      <c r="E2066" s="3" t="s">
        <v>14</v>
      </c>
      <c r="F2066" s="3" t="s">
        <v>414</v>
      </c>
      <c r="G2066" s="3" t="s">
        <v>413</v>
      </c>
      <c r="H2066" s="3" t="s">
        <v>92</v>
      </c>
      <c r="I2066" s="3" t="s">
        <v>93</v>
      </c>
      <c r="J2066" s="3" t="s">
        <v>94</v>
      </c>
      <c r="K2066" s="3" t="s">
        <v>93</v>
      </c>
      <c r="O2066"/>
      <c r="P2066"/>
    </row>
    <row r="2067" spans="1:16" x14ac:dyDescent="0.35">
      <c r="A2067" s="3" t="s">
        <v>4517</v>
      </c>
      <c r="B2067" s="3" t="s">
        <v>4517</v>
      </c>
      <c r="C2067" s="3" t="s">
        <v>4518</v>
      </c>
      <c r="D2067" s="3" t="s">
        <v>14</v>
      </c>
      <c r="E2067" s="3" t="s">
        <v>14</v>
      </c>
      <c r="F2067" s="3" t="s">
        <v>414</v>
      </c>
      <c r="G2067" s="3" t="s">
        <v>413</v>
      </c>
      <c r="H2067" s="3" t="s">
        <v>92</v>
      </c>
      <c r="I2067" s="3" t="s">
        <v>93</v>
      </c>
      <c r="J2067" s="3" t="s">
        <v>94</v>
      </c>
      <c r="K2067" s="3" t="s">
        <v>93</v>
      </c>
      <c r="O2067"/>
      <c r="P2067"/>
    </row>
    <row r="2068" spans="1:16" x14ac:dyDescent="0.35">
      <c r="A2068" s="3" t="s">
        <v>4519</v>
      </c>
      <c r="B2068" s="3" t="s">
        <v>4519</v>
      </c>
      <c r="C2068" s="3" t="s">
        <v>4520</v>
      </c>
      <c r="D2068" s="3" t="s">
        <v>14</v>
      </c>
      <c r="E2068" s="3" t="s">
        <v>14</v>
      </c>
      <c r="F2068" s="3" t="s">
        <v>414</v>
      </c>
      <c r="G2068" s="3" t="s">
        <v>413</v>
      </c>
      <c r="H2068" s="3" t="s">
        <v>92</v>
      </c>
      <c r="I2068" s="3" t="s">
        <v>93</v>
      </c>
      <c r="J2068" s="3" t="s">
        <v>94</v>
      </c>
      <c r="K2068" s="3" t="s">
        <v>93</v>
      </c>
      <c r="O2068"/>
      <c r="P2068"/>
    </row>
    <row r="2069" spans="1:16" x14ac:dyDescent="0.35">
      <c r="A2069" s="3" t="s">
        <v>4521</v>
      </c>
      <c r="B2069" s="3" t="s">
        <v>4521</v>
      </c>
      <c r="C2069" s="3" t="s">
        <v>4522</v>
      </c>
      <c r="D2069" s="3" t="s">
        <v>14</v>
      </c>
      <c r="E2069" s="3" t="s">
        <v>14</v>
      </c>
      <c r="F2069" s="3" t="s">
        <v>414</v>
      </c>
      <c r="G2069" s="3" t="s">
        <v>413</v>
      </c>
      <c r="H2069" s="3" t="s">
        <v>92</v>
      </c>
      <c r="I2069" s="3" t="s">
        <v>93</v>
      </c>
      <c r="J2069" s="3" t="s">
        <v>94</v>
      </c>
      <c r="K2069" s="3" t="s">
        <v>93</v>
      </c>
      <c r="O2069"/>
      <c r="P2069"/>
    </row>
    <row r="2070" spans="1:16" x14ac:dyDescent="0.35">
      <c r="A2070" s="3" t="s">
        <v>4523</v>
      </c>
      <c r="B2070" s="3" t="s">
        <v>4523</v>
      </c>
      <c r="C2070" s="3" t="s">
        <v>4524</v>
      </c>
      <c r="D2070" s="3" t="s">
        <v>14</v>
      </c>
      <c r="E2070" s="3" t="s">
        <v>14</v>
      </c>
      <c r="F2070" s="3" t="s">
        <v>414</v>
      </c>
      <c r="G2070" s="3" t="s">
        <v>413</v>
      </c>
      <c r="H2070" s="3" t="s">
        <v>92</v>
      </c>
      <c r="I2070" s="3" t="s">
        <v>93</v>
      </c>
      <c r="J2070" s="3" t="s">
        <v>94</v>
      </c>
      <c r="K2070" s="3" t="s">
        <v>93</v>
      </c>
      <c r="O2070"/>
      <c r="P2070"/>
    </row>
    <row r="2071" spans="1:16" x14ac:dyDescent="0.35">
      <c r="A2071" s="3" t="s">
        <v>4525</v>
      </c>
      <c r="B2071" s="3" t="s">
        <v>4525</v>
      </c>
      <c r="C2071" s="3" t="s">
        <v>4526</v>
      </c>
      <c r="D2071" s="3" t="s">
        <v>14</v>
      </c>
      <c r="E2071" s="3" t="s">
        <v>14</v>
      </c>
      <c r="F2071" s="3" t="s">
        <v>418</v>
      </c>
      <c r="G2071" s="3" t="s">
        <v>417</v>
      </c>
      <c r="H2071" s="3" t="s">
        <v>17</v>
      </c>
      <c r="I2071" s="3" t="s">
        <v>18</v>
      </c>
      <c r="J2071" s="3" t="s">
        <v>19</v>
      </c>
      <c r="K2071" s="3" t="s">
        <v>18</v>
      </c>
      <c r="O2071"/>
      <c r="P2071"/>
    </row>
    <row r="2072" spans="1:16" x14ac:dyDescent="0.35">
      <c r="A2072" s="3" t="s">
        <v>4527</v>
      </c>
      <c r="B2072" s="3" t="s">
        <v>4527</v>
      </c>
      <c r="C2072" s="3" t="s">
        <v>4528</v>
      </c>
      <c r="D2072" s="3" t="s">
        <v>14</v>
      </c>
      <c r="E2072" s="3" t="s">
        <v>14</v>
      </c>
      <c r="F2072" s="3" t="s">
        <v>418</v>
      </c>
      <c r="G2072" s="3" t="s">
        <v>417</v>
      </c>
      <c r="H2072" s="3" t="s">
        <v>17</v>
      </c>
      <c r="I2072" s="3" t="s">
        <v>18</v>
      </c>
      <c r="J2072" s="3" t="s">
        <v>19</v>
      </c>
      <c r="K2072" s="3" t="s">
        <v>18</v>
      </c>
      <c r="O2072"/>
      <c r="P2072"/>
    </row>
    <row r="2073" spans="1:16" x14ac:dyDescent="0.35">
      <c r="A2073" s="3" t="s">
        <v>4529</v>
      </c>
      <c r="B2073" s="3" t="s">
        <v>4529</v>
      </c>
      <c r="C2073" s="3" t="s">
        <v>4530</v>
      </c>
      <c r="D2073" s="3" t="s">
        <v>14</v>
      </c>
      <c r="E2073" s="3" t="s">
        <v>14</v>
      </c>
      <c r="F2073" s="3" t="s">
        <v>418</v>
      </c>
      <c r="G2073" s="3" t="s">
        <v>417</v>
      </c>
      <c r="H2073" s="3" t="s">
        <v>17</v>
      </c>
      <c r="I2073" s="3" t="s">
        <v>18</v>
      </c>
      <c r="J2073" s="3" t="s">
        <v>19</v>
      </c>
      <c r="K2073" s="3" t="s">
        <v>18</v>
      </c>
      <c r="O2073"/>
      <c r="P2073"/>
    </row>
    <row r="2074" spans="1:16" x14ac:dyDescent="0.35">
      <c r="A2074" s="3" t="s">
        <v>4531</v>
      </c>
      <c r="B2074" s="3" t="s">
        <v>4531</v>
      </c>
      <c r="C2074" s="3" t="s">
        <v>4532</v>
      </c>
      <c r="D2074" s="3" t="s">
        <v>14</v>
      </c>
      <c r="E2074" s="3" t="s">
        <v>14</v>
      </c>
      <c r="F2074" s="3" t="s">
        <v>418</v>
      </c>
      <c r="G2074" s="3" t="s">
        <v>417</v>
      </c>
      <c r="H2074" s="3" t="s">
        <v>17</v>
      </c>
      <c r="I2074" s="3" t="s">
        <v>18</v>
      </c>
      <c r="J2074" s="3" t="s">
        <v>19</v>
      </c>
      <c r="K2074" s="3" t="s">
        <v>18</v>
      </c>
      <c r="O2074"/>
      <c r="P2074"/>
    </row>
    <row r="2075" spans="1:16" x14ac:dyDescent="0.35">
      <c r="A2075" s="3" t="s">
        <v>4533</v>
      </c>
      <c r="B2075" s="3" t="s">
        <v>4533</v>
      </c>
      <c r="C2075" s="3" t="s">
        <v>4534</v>
      </c>
      <c r="D2075" s="3" t="s">
        <v>14</v>
      </c>
      <c r="E2075" s="3" t="s">
        <v>14</v>
      </c>
      <c r="F2075" s="3" t="s">
        <v>418</v>
      </c>
      <c r="G2075" s="3" t="s">
        <v>417</v>
      </c>
      <c r="H2075" s="3" t="s">
        <v>17</v>
      </c>
      <c r="I2075" s="3" t="s">
        <v>18</v>
      </c>
      <c r="J2075" s="3" t="s">
        <v>19</v>
      </c>
      <c r="K2075" s="3" t="s">
        <v>18</v>
      </c>
      <c r="O2075"/>
      <c r="P2075"/>
    </row>
    <row r="2076" spans="1:16" x14ac:dyDescent="0.35">
      <c r="A2076" s="3" t="s">
        <v>4535</v>
      </c>
      <c r="B2076" s="3" t="s">
        <v>4535</v>
      </c>
      <c r="C2076" s="3" t="s">
        <v>4536</v>
      </c>
      <c r="D2076" s="3" t="s">
        <v>14</v>
      </c>
      <c r="E2076" s="3" t="s">
        <v>14</v>
      </c>
      <c r="F2076" s="3" t="s">
        <v>418</v>
      </c>
      <c r="G2076" s="3" t="s">
        <v>417</v>
      </c>
      <c r="H2076" s="3" t="s">
        <v>17</v>
      </c>
      <c r="I2076" s="3" t="s">
        <v>18</v>
      </c>
      <c r="J2076" s="3" t="s">
        <v>19</v>
      </c>
      <c r="K2076" s="3" t="s">
        <v>18</v>
      </c>
      <c r="O2076"/>
      <c r="P2076"/>
    </row>
    <row r="2077" spans="1:16" x14ac:dyDescent="0.35">
      <c r="A2077" s="3" t="s">
        <v>4537</v>
      </c>
      <c r="B2077" s="3" t="s">
        <v>4537</v>
      </c>
      <c r="C2077" s="3" t="s">
        <v>4538</v>
      </c>
      <c r="D2077" s="3" t="s">
        <v>14</v>
      </c>
      <c r="E2077" s="3" t="s">
        <v>14</v>
      </c>
      <c r="F2077" s="3" t="s">
        <v>418</v>
      </c>
      <c r="G2077" s="3" t="s">
        <v>417</v>
      </c>
      <c r="H2077" s="3" t="s">
        <v>17</v>
      </c>
      <c r="I2077" s="3" t="s">
        <v>18</v>
      </c>
      <c r="J2077" s="3" t="s">
        <v>19</v>
      </c>
      <c r="K2077" s="3" t="s">
        <v>18</v>
      </c>
      <c r="O2077"/>
      <c r="P2077"/>
    </row>
    <row r="2078" spans="1:16" x14ac:dyDescent="0.35">
      <c r="A2078" s="3" t="s">
        <v>4539</v>
      </c>
      <c r="B2078" s="3" t="s">
        <v>4540</v>
      </c>
      <c r="C2078" s="3" t="s">
        <v>4541</v>
      </c>
      <c r="D2078" s="3" t="s">
        <v>14</v>
      </c>
      <c r="E2078" s="3" t="s">
        <v>14</v>
      </c>
      <c r="F2078" s="3" t="s">
        <v>418</v>
      </c>
      <c r="G2078" s="3" t="s">
        <v>417</v>
      </c>
      <c r="H2078" s="3" t="s">
        <v>17</v>
      </c>
      <c r="I2078" s="3" t="s">
        <v>18</v>
      </c>
      <c r="J2078" s="3" t="s">
        <v>19</v>
      </c>
      <c r="K2078" s="3" t="s">
        <v>18</v>
      </c>
      <c r="O2078"/>
      <c r="P2078"/>
    </row>
    <row r="2079" spans="1:16" x14ac:dyDescent="0.35">
      <c r="A2079" s="3" t="s">
        <v>4540</v>
      </c>
      <c r="B2079" s="3" t="s">
        <v>4540</v>
      </c>
      <c r="C2079" s="3" t="s">
        <v>4541</v>
      </c>
      <c r="D2079" s="3" t="s">
        <v>14</v>
      </c>
      <c r="E2079" s="3" t="s">
        <v>14</v>
      </c>
      <c r="F2079" s="3" t="s">
        <v>418</v>
      </c>
      <c r="G2079" s="3" t="s">
        <v>417</v>
      </c>
      <c r="H2079" s="3" t="s">
        <v>17</v>
      </c>
      <c r="I2079" s="3" t="s">
        <v>18</v>
      </c>
      <c r="J2079" s="3" t="s">
        <v>19</v>
      </c>
      <c r="K2079" s="3" t="s">
        <v>18</v>
      </c>
      <c r="O2079"/>
      <c r="P2079"/>
    </row>
    <row r="2080" spans="1:16" x14ac:dyDescent="0.35">
      <c r="A2080" s="3" t="s">
        <v>4542</v>
      </c>
      <c r="B2080" s="3" t="s">
        <v>4542</v>
      </c>
      <c r="C2080" s="3" t="s">
        <v>4543</v>
      </c>
      <c r="D2080" s="3" t="s">
        <v>14</v>
      </c>
      <c r="E2080" s="3" t="s">
        <v>14</v>
      </c>
      <c r="F2080" s="3" t="s">
        <v>418</v>
      </c>
      <c r="G2080" s="3" t="s">
        <v>417</v>
      </c>
      <c r="H2080" s="3" t="s">
        <v>17</v>
      </c>
      <c r="I2080" s="3" t="s">
        <v>18</v>
      </c>
      <c r="J2080" s="3" t="s">
        <v>19</v>
      </c>
      <c r="K2080" s="3" t="s">
        <v>18</v>
      </c>
      <c r="O2080"/>
      <c r="P2080"/>
    </row>
    <row r="2081" spans="1:16" x14ac:dyDescent="0.35">
      <c r="A2081" s="3" t="s">
        <v>4544</v>
      </c>
      <c r="B2081" s="3" t="s">
        <v>4544</v>
      </c>
      <c r="C2081" s="3" t="s">
        <v>4545</v>
      </c>
      <c r="D2081" s="3" t="s">
        <v>14</v>
      </c>
      <c r="E2081" s="3" t="s">
        <v>14</v>
      </c>
      <c r="F2081" s="3" t="s">
        <v>397</v>
      </c>
      <c r="G2081" s="3" t="s">
        <v>396</v>
      </c>
      <c r="H2081" s="3" t="s">
        <v>17</v>
      </c>
      <c r="I2081" s="3" t="s">
        <v>18</v>
      </c>
      <c r="J2081" s="3" t="s">
        <v>19</v>
      </c>
      <c r="K2081" s="3" t="s">
        <v>18</v>
      </c>
      <c r="O2081"/>
      <c r="P2081"/>
    </row>
    <row r="2082" spans="1:16" x14ac:dyDescent="0.35">
      <c r="A2082" s="3" t="s">
        <v>4546</v>
      </c>
      <c r="B2082" s="3" t="s">
        <v>4546</v>
      </c>
      <c r="C2082" s="3" t="s">
        <v>4547</v>
      </c>
      <c r="D2082" s="3" t="s">
        <v>14</v>
      </c>
      <c r="E2082" s="3" t="s">
        <v>14</v>
      </c>
      <c r="F2082" s="3" t="s">
        <v>397</v>
      </c>
      <c r="G2082" s="3" t="s">
        <v>396</v>
      </c>
      <c r="H2082" s="3" t="s">
        <v>17</v>
      </c>
      <c r="I2082" s="3" t="s">
        <v>18</v>
      </c>
      <c r="J2082" s="3" t="s">
        <v>19</v>
      </c>
      <c r="K2082" s="3" t="s">
        <v>18</v>
      </c>
      <c r="O2082"/>
      <c r="P2082"/>
    </row>
    <row r="2083" spans="1:16" x14ac:dyDescent="0.35">
      <c r="A2083" s="3" t="s">
        <v>4548</v>
      </c>
      <c r="B2083" s="3" t="s">
        <v>4548</v>
      </c>
      <c r="C2083" s="3" t="s">
        <v>4549</v>
      </c>
      <c r="D2083" s="3" t="s">
        <v>14</v>
      </c>
      <c r="E2083" s="3" t="s">
        <v>14</v>
      </c>
      <c r="F2083" s="3" t="s">
        <v>397</v>
      </c>
      <c r="G2083" s="3" t="s">
        <v>396</v>
      </c>
      <c r="H2083" s="3" t="s">
        <v>17</v>
      </c>
      <c r="I2083" s="3" t="s">
        <v>18</v>
      </c>
      <c r="J2083" s="3" t="s">
        <v>19</v>
      </c>
      <c r="K2083" s="3" t="s">
        <v>18</v>
      </c>
      <c r="O2083"/>
      <c r="P2083"/>
    </row>
    <row r="2084" spans="1:16" x14ac:dyDescent="0.35">
      <c r="A2084" s="3" t="s">
        <v>4550</v>
      </c>
      <c r="B2084" s="3" t="s">
        <v>4550</v>
      </c>
      <c r="C2084" s="3" t="s">
        <v>4551</v>
      </c>
      <c r="D2084" s="3" t="s">
        <v>14</v>
      </c>
      <c r="E2084" s="3" t="s">
        <v>14</v>
      </c>
      <c r="F2084" s="3" t="s">
        <v>397</v>
      </c>
      <c r="G2084" s="3" t="s">
        <v>396</v>
      </c>
      <c r="H2084" s="3" t="s">
        <v>17</v>
      </c>
      <c r="I2084" s="3" t="s">
        <v>18</v>
      </c>
      <c r="J2084" s="3" t="s">
        <v>19</v>
      </c>
      <c r="K2084" s="3" t="s">
        <v>18</v>
      </c>
      <c r="O2084"/>
      <c r="P2084"/>
    </row>
    <row r="2085" spans="1:16" x14ac:dyDescent="0.35">
      <c r="A2085" s="3" t="s">
        <v>4552</v>
      </c>
      <c r="B2085" s="3" t="s">
        <v>4552</v>
      </c>
      <c r="C2085" s="3" t="s">
        <v>4553</v>
      </c>
      <c r="D2085" s="3" t="s">
        <v>14</v>
      </c>
      <c r="E2085" s="3" t="s">
        <v>14</v>
      </c>
      <c r="F2085" s="3" t="s">
        <v>397</v>
      </c>
      <c r="G2085" s="3" t="s">
        <v>396</v>
      </c>
      <c r="H2085" s="3" t="s">
        <v>17</v>
      </c>
      <c r="I2085" s="3" t="s">
        <v>18</v>
      </c>
      <c r="J2085" s="3" t="s">
        <v>19</v>
      </c>
      <c r="K2085" s="3" t="s">
        <v>18</v>
      </c>
      <c r="O2085"/>
      <c r="P2085"/>
    </row>
    <row r="2086" spans="1:16" x14ac:dyDescent="0.35">
      <c r="A2086" s="3" t="s">
        <v>4554</v>
      </c>
      <c r="B2086" s="3" t="s">
        <v>4554</v>
      </c>
      <c r="C2086" s="3" t="s">
        <v>4555</v>
      </c>
      <c r="D2086" s="3" t="s">
        <v>14</v>
      </c>
      <c r="E2086" s="3" t="s">
        <v>14</v>
      </c>
      <c r="F2086" s="3" t="s">
        <v>397</v>
      </c>
      <c r="G2086" s="3" t="s">
        <v>396</v>
      </c>
      <c r="H2086" s="3" t="s">
        <v>17</v>
      </c>
      <c r="I2086" s="3" t="s">
        <v>18</v>
      </c>
      <c r="J2086" s="3" t="s">
        <v>19</v>
      </c>
      <c r="K2086" s="3" t="s">
        <v>18</v>
      </c>
      <c r="O2086"/>
      <c r="P2086"/>
    </row>
    <row r="2087" spans="1:16" x14ac:dyDescent="0.35">
      <c r="A2087" s="3" t="s">
        <v>4556</v>
      </c>
      <c r="B2087" s="3" t="s">
        <v>4556</v>
      </c>
      <c r="C2087" s="3" t="s">
        <v>4557</v>
      </c>
      <c r="D2087" s="3" t="s">
        <v>14</v>
      </c>
      <c r="E2087" s="3" t="s">
        <v>14</v>
      </c>
      <c r="F2087" s="3" t="s">
        <v>397</v>
      </c>
      <c r="G2087" s="3" t="s">
        <v>396</v>
      </c>
      <c r="H2087" s="3" t="s">
        <v>17</v>
      </c>
      <c r="I2087" s="3" t="s">
        <v>18</v>
      </c>
      <c r="J2087" s="3" t="s">
        <v>19</v>
      </c>
      <c r="K2087" s="3" t="s">
        <v>18</v>
      </c>
      <c r="O2087"/>
      <c r="P2087"/>
    </row>
    <row r="2088" spans="1:16" x14ac:dyDescent="0.35">
      <c r="A2088" s="3" t="s">
        <v>4558</v>
      </c>
      <c r="B2088" s="3" t="s">
        <v>4558</v>
      </c>
      <c r="C2088" s="3" t="s">
        <v>4559</v>
      </c>
      <c r="D2088" s="3" t="s">
        <v>14</v>
      </c>
      <c r="E2088" s="3" t="s">
        <v>14</v>
      </c>
      <c r="F2088" s="3" t="s">
        <v>397</v>
      </c>
      <c r="G2088" s="3" t="s">
        <v>396</v>
      </c>
      <c r="H2088" s="3" t="s">
        <v>17</v>
      </c>
      <c r="I2088" s="3" t="s">
        <v>18</v>
      </c>
      <c r="J2088" s="3" t="s">
        <v>19</v>
      </c>
      <c r="K2088" s="3" t="s">
        <v>18</v>
      </c>
      <c r="O2088"/>
      <c r="P2088"/>
    </row>
    <row r="2089" spans="1:16" x14ac:dyDescent="0.35">
      <c r="A2089" s="3" t="s">
        <v>4560</v>
      </c>
      <c r="B2089" s="3" t="s">
        <v>4560</v>
      </c>
      <c r="C2089" s="3" t="s">
        <v>4561</v>
      </c>
      <c r="D2089" s="3" t="s">
        <v>14</v>
      </c>
      <c r="E2089" s="3" t="s">
        <v>14</v>
      </c>
      <c r="F2089" s="3" t="s">
        <v>397</v>
      </c>
      <c r="G2089" s="3" t="s">
        <v>396</v>
      </c>
      <c r="H2089" s="3" t="s">
        <v>17</v>
      </c>
      <c r="I2089" s="3" t="s">
        <v>18</v>
      </c>
      <c r="J2089" s="3" t="s">
        <v>19</v>
      </c>
      <c r="K2089" s="3" t="s">
        <v>18</v>
      </c>
      <c r="O2089"/>
      <c r="P2089"/>
    </row>
    <row r="2090" spans="1:16" x14ac:dyDescent="0.35">
      <c r="A2090" s="3" t="s">
        <v>4562</v>
      </c>
      <c r="B2090" s="3" t="s">
        <v>4562</v>
      </c>
      <c r="C2090" s="3" t="s">
        <v>4563</v>
      </c>
      <c r="D2090" s="3" t="s">
        <v>14</v>
      </c>
      <c r="E2090" s="3" t="s">
        <v>14</v>
      </c>
      <c r="F2090" s="3" t="s">
        <v>397</v>
      </c>
      <c r="G2090" s="3" t="s">
        <v>396</v>
      </c>
      <c r="H2090" s="3" t="s">
        <v>17</v>
      </c>
      <c r="I2090" s="3" t="s">
        <v>18</v>
      </c>
      <c r="J2090" s="3" t="s">
        <v>19</v>
      </c>
      <c r="K2090" s="3" t="s">
        <v>18</v>
      </c>
      <c r="O2090"/>
      <c r="P2090"/>
    </row>
    <row r="2091" spans="1:16" x14ac:dyDescent="0.35">
      <c r="A2091" s="3" t="s">
        <v>4564</v>
      </c>
      <c r="B2091" s="3" t="s">
        <v>4564</v>
      </c>
      <c r="C2091" s="3" t="s">
        <v>4565</v>
      </c>
      <c r="D2091" s="3" t="s">
        <v>14</v>
      </c>
      <c r="E2091" s="3" t="s">
        <v>14</v>
      </c>
      <c r="F2091" s="3" t="s">
        <v>397</v>
      </c>
      <c r="G2091" s="3" t="s">
        <v>396</v>
      </c>
      <c r="H2091" s="3" t="s">
        <v>17</v>
      </c>
      <c r="I2091" s="3" t="s">
        <v>18</v>
      </c>
      <c r="J2091" s="3" t="s">
        <v>19</v>
      </c>
      <c r="K2091" s="3" t="s">
        <v>18</v>
      </c>
      <c r="O2091"/>
      <c r="P2091"/>
    </row>
    <row r="2092" spans="1:16" x14ac:dyDescent="0.35">
      <c r="A2092" s="3" t="s">
        <v>4566</v>
      </c>
      <c r="B2092" s="3" t="s">
        <v>4566</v>
      </c>
      <c r="C2092" s="3" t="s">
        <v>4567</v>
      </c>
      <c r="D2092" s="3" t="s">
        <v>14</v>
      </c>
      <c r="E2092" s="3" t="s">
        <v>14</v>
      </c>
      <c r="F2092" s="3" t="s">
        <v>397</v>
      </c>
      <c r="G2092" s="3" t="s">
        <v>396</v>
      </c>
      <c r="H2092" s="3" t="s">
        <v>17</v>
      </c>
      <c r="I2092" s="3" t="s">
        <v>18</v>
      </c>
      <c r="J2092" s="3" t="s">
        <v>19</v>
      </c>
      <c r="K2092" s="3" t="s">
        <v>18</v>
      </c>
      <c r="O2092"/>
      <c r="P2092"/>
    </row>
    <row r="2093" spans="1:16" x14ac:dyDescent="0.35">
      <c r="A2093" s="3" t="s">
        <v>4568</v>
      </c>
      <c r="B2093" s="3" t="s">
        <v>4569</v>
      </c>
      <c r="C2093" s="3" t="s">
        <v>4570</v>
      </c>
      <c r="D2093" s="3" t="s">
        <v>14</v>
      </c>
      <c r="E2093" s="3" t="s">
        <v>14</v>
      </c>
      <c r="F2093" s="3" t="s">
        <v>397</v>
      </c>
      <c r="G2093" s="3" t="s">
        <v>396</v>
      </c>
      <c r="H2093" s="3" t="s">
        <v>17</v>
      </c>
      <c r="I2093" s="3" t="s">
        <v>18</v>
      </c>
      <c r="J2093" s="3" t="s">
        <v>19</v>
      </c>
      <c r="K2093" s="3" t="s">
        <v>18</v>
      </c>
      <c r="O2093"/>
      <c r="P2093"/>
    </row>
    <row r="2094" spans="1:16" x14ac:dyDescent="0.35">
      <c r="A2094" s="3" t="s">
        <v>4571</v>
      </c>
      <c r="B2094" s="3" t="s">
        <v>4571</v>
      </c>
      <c r="C2094" s="3" t="s">
        <v>4572</v>
      </c>
      <c r="D2094" s="3" t="s">
        <v>14</v>
      </c>
      <c r="E2094" s="3" t="s">
        <v>14</v>
      </c>
      <c r="F2094" s="3" t="s">
        <v>397</v>
      </c>
      <c r="G2094" s="3" t="s">
        <v>396</v>
      </c>
      <c r="H2094" s="3" t="s">
        <v>17</v>
      </c>
      <c r="I2094" s="3" t="s">
        <v>18</v>
      </c>
      <c r="J2094" s="3" t="s">
        <v>19</v>
      </c>
      <c r="K2094" s="3" t="s">
        <v>18</v>
      </c>
      <c r="O2094"/>
      <c r="P2094"/>
    </row>
    <row r="2095" spans="1:16" x14ac:dyDescent="0.35">
      <c r="A2095" s="3" t="s">
        <v>4573</v>
      </c>
      <c r="B2095" s="3" t="s">
        <v>4573</v>
      </c>
      <c r="C2095" s="3" t="s">
        <v>4574</v>
      </c>
      <c r="D2095" s="3" t="s">
        <v>14</v>
      </c>
      <c r="E2095" s="3" t="s">
        <v>14</v>
      </c>
      <c r="F2095" s="3" t="s">
        <v>397</v>
      </c>
      <c r="G2095" s="3" t="s">
        <v>396</v>
      </c>
      <c r="H2095" s="3" t="s">
        <v>17</v>
      </c>
      <c r="I2095" s="3" t="s">
        <v>18</v>
      </c>
      <c r="J2095" s="3" t="s">
        <v>19</v>
      </c>
      <c r="K2095" s="3" t="s">
        <v>18</v>
      </c>
      <c r="O2095"/>
      <c r="P2095"/>
    </row>
    <row r="2096" spans="1:16" x14ac:dyDescent="0.35">
      <c r="A2096" s="3" t="s">
        <v>4575</v>
      </c>
      <c r="B2096" s="3" t="s">
        <v>4575</v>
      </c>
      <c r="C2096" s="3" t="s">
        <v>4576</v>
      </c>
      <c r="D2096" s="3" t="s">
        <v>14</v>
      </c>
      <c r="E2096" s="3" t="s">
        <v>14</v>
      </c>
      <c r="F2096" s="3" t="s">
        <v>397</v>
      </c>
      <c r="G2096" s="3" t="s">
        <v>396</v>
      </c>
      <c r="H2096" s="3" t="s">
        <v>17</v>
      </c>
      <c r="I2096" s="3" t="s">
        <v>18</v>
      </c>
      <c r="J2096" s="3" t="s">
        <v>19</v>
      </c>
      <c r="K2096" s="3" t="s">
        <v>18</v>
      </c>
      <c r="O2096"/>
      <c r="P2096"/>
    </row>
    <row r="2097" spans="1:16" x14ac:dyDescent="0.35">
      <c r="A2097" s="3" t="s">
        <v>4577</v>
      </c>
      <c r="B2097" s="3" t="s">
        <v>4577</v>
      </c>
      <c r="C2097" s="3" t="s">
        <v>4578</v>
      </c>
      <c r="D2097" s="3" t="s">
        <v>4579</v>
      </c>
      <c r="E2097" s="3" t="s">
        <v>14</v>
      </c>
      <c r="F2097" s="3" t="s">
        <v>397</v>
      </c>
      <c r="G2097" s="3" t="s">
        <v>396</v>
      </c>
      <c r="H2097" s="3" t="s">
        <v>17</v>
      </c>
      <c r="I2097" s="3" t="s">
        <v>18</v>
      </c>
      <c r="J2097" s="3" t="s">
        <v>19</v>
      </c>
      <c r="K2097" s="3" t="s">
        <v>18</v>
      </c>
      <c r="O2097"/>
      <c r="P2097"/>
    </row>
    <row r="2098" spans="1:16" x14ac:dyDescent="0.35">
      <c r="A2098" s="3" t="s">
        <v>4580</v>
      </c>
      <c r="B2098" s="3" t="s">
        <v>4580</v>
      </c>
      <c r="C2098" s="3" t="s">
        <v>4581</v>
      </c>
      <c r="D2098" s="3" t="s">
        <v>14</v>
      </c>
      <c r="E2098" s="3" t="s">
        <v>14</v>
      </c>
      <c r="F2098" s="3" t="s">
        <v>397</v>
      </c>
      <c r="G2098" s="3" t="s">
        <v>396</v>
      </c>
      <c r="H2098" s="3" t="s">
        <v>17</v>
      </c>
      <c r="I2098" s="3" t="s">
        <v>18</v>
      </c>
      <c r="J2098" s="3" t="s">
        <v>19</v>
      </c>
      <c r="K2098" s="3" t="s">
        <v>18</v>
      </c>
      <c r="O2098"/>
      <c r="P2098"/>
    </row>
    <row r="2099" spans="1:16" x14ac:dyDescent="0.35">
      <c r="A2099" s="3" t="s">
        <v>4582</v>
      </c>
      <c r="B2099" s="3" t="s">
        <v>4582</v>
      </c>
      <c r="C2099" s="3" t="s">
        <v>4583</v>
      </c>
      <c r="D2099" s="3" t="s">
        <v>14</v>
      </c>
      <c r="E2099" s="3" t="s">
        <v>14</v>
      </c>
      <c r="F2099" s="3" t="s">
        <v>397</v>
      </c>
      <c r="G2099" s="3" t="s">
        <v>396</v>
      </c>
      <c r="H2099" s="3" t="s">
        <v>17</v>
      </c>
      <c r="I2099" s="3" t="s">
        <v>18</v>
      </c>
      <c r="J2099" s="3" t="s">
        <v>19</v>
      </c>
      <c r="K2099" s="3" t="s">
        <v>18</v>
      </c>
      <c r="O2099"/>
      <c r="P2099"/>
    </row>
    <row r="2100" spans="1:16" x14ac:dyDescent="0.35">
      <c r="A2100" s="3" t="s">
        <v>4584</v>
      </c>
      <c r="B2100" s="3" t="s">
        <v>4584</v>
      </c>
      <c r="C2100" s="3" t="s">
        <v>4585</v>
      </c>
      <c r="D2100" s="3" t="s">
        <v>14</v>
      </c>
      <c r="E2100" s="3" t="s">
        <v>14</v>
      </c>
      <c r="F2100" s="3" t="s">
        <v>397</v>
      </c>
      <c r="G2100" s="3" t="s">
        <v>396</v>
      </c>
      <c r="H2100" s="3" t="s">
        <v>17</v>
      </c>
      <c r="I2100" s="3" t="s">
        <v>18</v>
      </c>
      <c r="J2100" s="3" t="s">
        <v>19</v>
      </c>
      <c r="K2100" s="3" t="s">
        <v>18</v>
      </c>
      <c r="O2100"/>
      <c r="P2100"/>
    </row>
    <row r="2101" spans="1:16" x14ac:dyDescent="0.35">
      <c r="A2101" s="3" t="s">
        <v>4586</v>
      </c>
      <c r="B2101" s="3" t="s">
        <v>4586</v>
      </c>
      <c r="C2101" s="3" t="s">
        <v>4587</v>
      </c>
      <c r="D2101" s="3" t="s">
        <v>14</v>
      </c>
      <c r="E2101" s="3" t="s">
        <v>14</v>
      </c>
      <c r="F2101" s="3" t="s">
        <v>397</v>
      </c>
      <c r="G2101" s="3" t="s">
        <v>396</v>
      </c>
      <c r="H2101" s="3" t="s">
        <v>17</v>
      </c>
      <c r="I2101" s="3" t="s">
        <v>18</v>
      </c>
      <c r="J2101" s="3" t="s">
        <v>19</v>
      </c>
      <c r="K2101" s="3" t="s">
        <v>18</v>
      </c>
      <c r="O2101"/>
      <c r="P2101"/>
    </row>
    <row r="2102" spans="1:16" x14ac:dyDescent="0.35">
      <c r="A2102" s="3" t="s">
        <v>4588</v>
      </c>
      <c r="B2102" s="3" t="s">
        <v>4588</v>
      </c>
      <c r="C2102" s="3" t="s">
        <v>4589</v>
      </c>
      <c r="D2102" s="3" t="s">
        <v>14</v>
      </c>
      <c r="E2102" s="3" t="s">
        <v>14</v>
      </c>
      <c r="F2102" s="3" t="s">
        <v>397</v>
      </c>
      <c r="G2102" s="3" t="s">
        <v>396</v>
      </c>
      <c r="H2102" s="3" t="s">
        <v>17</v>
      </c>
      <c r="I2102" s="3" t="s">
        <v>18</v>
      </c>
      <c r="J2102" s="3" t="s">
        <v>19</v>
      </c>
      <c r="K2102" s="3" t="s">
        <v>18</v>
      </c>
      <c r="O2102"/>
      <c r="P2102"/>
    </row>
    <row r="2103" spans="1:16" x14ac:dyDescent="0.35">
      <c r="A2103" s="3" t="s">
        <v>4590</v>
      </c>
      <c r="B2103" s="3" t="s">
        <v>4590</v>
      </c>
      <c r="C2103" s="3" t="s">
        <v>4591</v>
      </c>
      <c r="D2103" s="3" t="s">
        <v>14</v>
      </c>
      <c r="E2103" s="3" t="s">
        <v>14</v>
      </c>
      <c r="F2103" s="3" t="s">
        <v>397</v>
      </c>
      <c r="G2103" s="3" t="s">
        <v>396</v>
      </c>
      <c r="H2103" s="3" t="s">
        <v>17</v>
      </c>
      <c r="I2103" s="3" t="s">
        <v>18</v>
      </c>
      <c r="J2103" s="3" t="s">
        <v>19</v>
      </c>
      <c r="K2103" s="3" t="s">
        <v>18</v>
      </c>
      <c r="O2103"/>
      <c r="P2103"/>
    </row>
    <row r="2104" spans="1:16" x14ac:dyDescent="0.35">
      <c r="A2104" s="3" t="s">
        <v>4592</v>
      </c>
      <c r="B2104" s="3" t="s">
        <v>4592</v>
      </c>
      <c r="C2104" s="3" t="s">
        <v>4593</v>
      </c>
      <c r="D2104" s="3" t="s">
        <v>14</v>
      </c>
      <c r="E2104" s="3" t="s">
        <v>14</v>
      </c>
      <c r="F2104" s="3" t="s">
        <v>397</v>
      </c>
      <c r="G2104" s="3" t="s">
        <v>396</v>
      </c>
      <c r="H2104" s="3" t="s">
        <v>17</v>
      </c>
      <c r="I2104" s="3" t="s">
        <v>18</v>
      </c>
      <c r="J2104" s="3" t="s">
        <v>19</v>
      </c>
      <c r="K2104" s="3" t="s">
        <v>18</v>
      </c>
      <c r="O2104"/>
      <c r="P2104"/>
    </row>
    <row r="2105" spans="1:16" x14ac:dyDescent="0.35">
      <c r="A2105" s="3" t="s">
        <v>4594</v>
      </c>
      <c r="B2105" s="3" t="s">
        <v>4594</v>
      </c>
      <c r="C2105" s="3" t="s">
        <v>4595</v>
      </c>
      <c r="D2105" s="3" t="s">
        <v>14</v>
      </c>
      <c r="E2105" s="3" t="s">
        <v>14</v>
      </c>
      <c r="F2105" s="3" t="s">
        <v>397</v>
      </c>
      <c r="G2105" s="3" t="s">
        <v>396</v>
      </c>
      <c r="H2105" s="3" t="s">
        <v>17</v>
      </c>
      <c r="I2105" s="3" t="s">
        <v>18</v>
      </c>
      <c r="J2105" s="3" t="s">
        <v>19</v>
      </c>
      <c r="K2105" s="3" t="s">
        <v>18</v>
      </c>
      <c r="O2105"/>
      <c r="P2105"/>
    </row>
    <row r="2106" spans="1:16" x14ac:dyDescent="0.35">
      <c r="A2106" s="3" t="s">
        <v>4596</v>
      </c>
      <c r="B2106" s="3" t="s">
        <v>4596</v>
      </c>
      <c r="C2106" s="3" t="s">
        <v>4597</v>
      </c>
      <c r="D2106" s="3" t="s">
        <v>14</v>
      </c>
      <c r="E2106" s="3" t="s">
        <v>14</v>
      </c>
      <c r="F2106" s="3" t="s">
        <v>397</v>
      </c>
      <c r="G2106" s="3" t="s">
        <v>396</v>
      </c>
      <c r="H2106" s="3" t="s">
        <v>17</v>
      </c>
      <c r="I2106" s="3" t="s">
        <v>18</v>
      </c>
      <c r="J2106" s="3" t="s">
        <v>19</v>
      </c>
      <c r="K2106" s="3" t="s">
        <v>18</v>
      </c>
      <c r="O2106"/>
      <c r="P2106"/>
    </row>
    <row r="2107" spans="1:16" x14ac:dyDescent="0.35">
      <c r="A2107" s="3" t="s">
        <v>4598</v>
      </c>
      <c r="B2107" s="3" t="s">
        <v>4598</v>
      </c>
      <c r="C2107" s="3" t="s">
        <v>4599</v>
      </c>
      <c r="D2107" s="3" t="s">
        <v>14</v>
      </c>
      <c r="E2107" s="3" t="s">
        <v>14</v>
      </c>
      <c r="F2107" s="3" t="s">
        <v>397</v>
      </c>
      <c r="G2107" s="3" t="s">
        <v>396</v>
      </c>
      <c r="H2107" s="3" t="s">
        <v>17</v>
      </c>
      <c r="I2107" s="3" t="s">
        <v>18</v>
      </c>
      <c r="J2107" s="3" t="s">
        <v>19</v>
      </c>
      <c r="K2107" s="3" t="s">
        <v>18</v>
      </c>
      <c r="O2107"/>
      <c r="P2107"/>
    </row>
    <row r="2108" spans="1:16" x14ac:dyDescent="0.35">
      <c r="A2108" s="3" t="s">
        <v>4600</v>
      </c>
      <c r="B2108" s="3" t="s">
        <v>4600</v>
      </c>
      <c r="C2108" s="3" t="s">
        <v>4601</v>
      </c>
      <c r="D2108" s="3" t="s">
        <v>14</v>
      </c>
      <c r="E2108" s="3" t="s">
        <v>14</v>
      </c>
      <c r="F2108" s="3" t="s">
        <v>397</v>
      </c>
      <c r="G2108" s="3" t="s">
        <v>396</v>
      </c>
      <c r="H2108" s="3" t="s">
        <v>17</v>
      </c>
      <c r="I2108" s="3" t="s">
        <v>18</v>
      </c>
      <c r="J2108" s="3" t="s">
        <v>19</v>
      </c>
      <c r="K2108" s="3" t="s">
        <v>18</v>
      </c>
      <c r="O2108"/>
      <c r="P2108"/>
    </row>
    <row r="2109" spans="1:16" x14ac:dyDescent="0.35">
      <c r="A2109" s="3" t="s">
        <v>4602</v>
      </c>
      <c r="B2109" s="3" t="s">
        <v>4602</v>
      </c>
      <c r="C2109" s="3" t="s">
        <v>4603</v>
      </c>
      <c r="D2109" s="3" t="s">
        <v>14</v>
      </c>
      <c r="E2109" s="3" t="s">
        <v>14</v>
      </c>
      <c r="F2109" s="3" t="s">
        <v>397</v>
      </c>
      <c r="G2109" s="3" t="s">
        <v>396</v>
      </c>
      <c r="H2109" s="3" t="s">
        <v>17</v>
      </c>
      <c r="I2109" s="3" t="s">
        <v>18</v>
      </c>
      <c r="J2109" s="3" t="s">
        <v>19</v>
      </c>
      <c r="K2109" s="3" t="s">
        <v>18</v>
      </c>
      <c r="O2109"/>
      <c r="P2109"/>
    </row>
    <row r="2110" spans="1:16" x14ac:dyDescent="0.35">
      <c r="A2110" s="3" t="s">
        <v>4604</v>
      </c>
      <c r="B2110" s="3" t="s">
        <v>4604</v>
      </c>
      <c r="C2110" s="3" t="s">
        <v>4605</v>
      </c>
      <c r="D2110" s="3" t="s">
        <v>14</v>
      </c>
      <c r="E2110" s="3" t="s">
        <v>14</v>
      </c>
      <c r="F2110" s="3" t="s">
        <v>397</v>
      </c>
      <c r="G2110" s="3" t="s">
        <v>396</v>
      </c>
      <c r="H2110" s="3" t="s">
        <v>17</v>
      </c>
      <c r="I2110" s="3" t="s">
        <v>18</v>
      </c>
      <c r="J2110" s="3" t="s">
        <v>19</v>
      </c>
      <c r="K2110" s="3" t="s">
        <v>18</v>
      </c>
      <c r="O2110"/>
      <c r="P2110"/>
    </row>
    <row r="2111" spans="1:16" x14ac:dyDescent="0.35">
      <c r="A2111" s="3" t="s">
        <v>4606</v>
      </c>
      <c r="B2111" s="3" t="s">
        <v>4606</v>
      </c>
      <c r="C2111" s="3" t="s">
        <v>4607</v>
      </c>
      <c r="D2111" s="3" t="s">
        <v>14</v>
      </c>
      <c r="E2111" s="3" t="s">
        <v>14</v>
      </c>
      <c r="F2111" s="3" t="s">
        <v>397</v>
      </c>
      <c r="G2111" s="3" t="s">
        <v>396</v>
      </c>
      <c r="H2111" s="3" t="s">
        <v>17</v>
      </c>
      <c r="I2111" s="3" t="s">
        <v>18</v>
      </c>
      <c r="J2111" s="3" t="s">
        <v>19</v>
      </c>
      <c r="K2111" s="3" t="s">
        <v>18</v>
      </c>
      <c r="O2111"/>
      <c r="P2111"/>
    </row>
    <row r="2112" spans="1:16" x14ac:dyDescent="0.35">
      <c r="A2112" s="3" t="s">
        <v>4569</v>
      </c>
      <c r="B2112" s="3" t="s">
        <v>4569</v>
      </c>
      <c r="C2112" s="3" t="s">
        <v>4570</v>
      </c>
      <c r="D2112" s="3" t="s">
        <v>14</v>
      </c>
      <c r="E2112" s="3" t="s">
        <v>14</v>
      </c>
      <c r="F2112" s="3" t="s">
        <v>397</v>
      </c>
      <c r="G2112" s="3" t="s">
        <v>396</v>
      </c>
      <c r="H2112" s="3" t="s">
        <v>17</v>
      </c>
      <c r="I2112" s="3" t="s">
        <v>18</v>
      </c>
      <c r="J2112" s="3" t="s">
        <v>19</v>
      </c>
      <c r="K2112" s="3" t="s">
        <v>18</v>
      </c>
      <c r="O2112"/>
      <c r="P2112"/>
    </row>
    <row r="2113" spans="1:16" x14ac:dyDescent="0.35">
      <c r="A2113" s="3" t="s">
        <v>4608</v>
      </c>
      <c r="B2113" s="3" t="s">
        <v>4608</v>
      </c>
      <c r="C2113" s="3" t="s">
        <v>4609</v>
      </c>
      <c r="D2113" s="3" t="s">
        <v>14</v>
      </c>
      <c r="E2113" s="3" t="s">
        <v>14</v>
      </c>
      <c r="F2113" s="3" t="s">
        <v>397</v>
      </c>
      <c r="G2113" s="3" t="s">
        <v>396</v>
      </c>
      <c r="H2113" s="3" t="s">
        <v>17</v>
      </c>
      <c r="I2113" s="3" t="s">
        <v>18</v>
      </c>
      <c r="J2113" s="3" t="s">
        <v>19</v>
      </c>
      <c r="K2113" s="3" t="s">
        <v>18</v>
      </c>
      <c r="O2113"/>
      <c r="P2113"/>
    </row>
    <row r="2114" spans="1:16" x14ac:dyDescent="0.35">
      <c r="A2114" s="3" t="s">
        <v>4610</v>
      </c>
      <c r="B2114" s="3" t="s">
        <v>4610</v>
      </c>
      <c r="C2114" s="3" t="s">
        <v>4611</v>
      </c>
      <c r="D2114" s="3" t="s">
        <v>14</v>
      </c>
      <c r="E2114" s="3" t="s">
        <v>14</v>
      </c>
      <c r="F2114" s="3" t="s">
        <v>397</v>
      </c>
      <c r="G2114" s="3" t="s">
        <v>396</v>
      </c>
      <c r="H2114" s="3" t="s">
        <v>17</v>
      </c>
      <c r="I2114" s="3" t="s">
        <v>18</v>
      </c>
      <c r="J2114" s="3" t="s">
        <v>19</v>
      </c>
      <c r="K2114" s="3" t="s">
        <v>18</v>
      </c>
      <c r="O2114"/>
      <c r="P2114"/>
    </row>
    <row r="2115" spans="1:16" x14ac:dyDescent="0.35">
      <c r="A2115" s="3" t="s">
        <v>4612</v>
      </c>
      <c r="B2115" s="3" t="s">
        <v>4612</v>
      </c>
      <c r="C2115" s="3" t="s">
        <v>4613</v>
      </c>
      <c r="D2115" s="3" t="s">
        <v>14</v>
      </c>
      <c r="E2115" s="3" t="s">
        <v>14</v>
      </c>
      <c r="F2115" s="3" t="s">
        <v>397</v>
      </c>
      <c r="G2115" s="3" t="s">
        <v>396</v>
      </c>
      <c r="H2115" s="3" t="s">
        <v>17</v>
      </c>
      <c r="I2115" s="3" t="s">
        <v>18</v>
      </c>
      <c r="J2115" s="3" t="s">
        <v>19</v>
      </c>
      <c r="K2115" s="3" t="s">
        <v>18</v>
      </c>
      <c r="O2115"/>
      <c r="P2115"/>
    </row>
    <row r="2116" spans="1:16" x14ac:dyDescent="0.35">
      <c r="A2116" s="3" t="s">
        <v>4614</v>
      </c>
      <c r="B2116" s="3" t="s">
        <v>4614</v>
      </c>
      <c r="C2116" s="3" t="s">
        <v>4615</v>
      </c>
      <c r="D2116" s="3" t="s">
        <v>14</v>
      </c>
      <c r="E2116" s="3" t="s">
        <v>14</v>
      </c>
      <c r="F2116" s="3" t="s">
        <v>397</v>
      </c>
      <c r="G2116" s="3" t="s">
        <v>396</v>
      </c>
      <c r="H2116" s="3" t="s">
        <v>17</v>
      </c>
      <c r="I2116" s="3" t="s">
        <v>18</v>
      </c>
      <c r="J2116" s="3" t="s">
        <v>19</v>
      </c>
      <c r="K2116" s="3" t="s">
        <v>18</v>
      </c>
      <c r="O2116"/>
      <c r="P2116"/>
    </row>
    <row r="2117" spans="1:16" x14ac:dyDescent="0.35">
      <c r="A2117" s="3" t="s">
        <v>4616</v>
      </c>
      <c r="B2117" s="3" t="s">
        <v>4616</v>
      </c>
      <c r="C2117" s="3" t="s">
        <v>4617</v>
      </c>
      <c r="D2117" s="3" t="s">
        <v>14</v>
      </c>
      <c r="E2117" s="3" t="s">
        <v>14</v>
      </c>
      <c r="F2117" s="3" t="s">
        <v>397</v>
      </c>
      <c r="G2117" s="3" t="s">
        <v>396</v>
      </c>
      <c r="H2117" s="3" t="s">
        <v>17</v>
      </c>
      <c r="I2117" s="3" t="s">
        <v>18</v>
      </c>
      <c r="J2117" s="3" t="s">
        <v>19</v>
      </c>
      <c r="K2117" s="3" t="s">
        <v>18</v>
      </c>
      <c r="O2117"/>
      <c r="P2117"/>
    </row>
    <row r="2118" spans="1:16" x14ac:dyDescent="0.35">
      <c r="A2118" s="3" t="s">
        <v>4618</v>
      </c>
      <c r="B2118" s="3" t="s">
        <v>4618</v>
      </c>
      <c r="C2118" s="3" t="s">
        <v>4619</v>
      </c>
      <c r="D2118" s="3" t="s">
        <v>14</v>
      </c>
      <c r="E2118" s="3" t="s">
        <v>14</v>
      </c>
      <c r="F2118" s="3" t="s">
        <v>397</v>
      </c>
      <c r="G2118" s="3" t="s">
        <v>396</v>
      </c>
      <c r="H2118" s="3" t="s">
        <v>17</v>
      </c>
      <c r="I2118" s="3" t="s">
        <v>18</v>
      </c>
      <c r="J2118" s="3" t="s">
        <v>19</v>
      </c>
      <c r="K2118" s="3" t="s">
        <v>18</v>
      </c>
      <c r="O2118"/>
      <c r="P2118"/>
    </row>
    <row r="2119" spans="1:16" x14ac:dyDescent="0.35">
      <c r="A2119" s="3" t="s">
        <v>4620</v>
      </c>
      <c r="B2119" s="3" t="s">
        <v>4620</v>
      </c>
      <c r="C2119" s="3" t="s">
        <v>4621</v>
      </c>
      <c r="D2119" s="3" t="s">
        <v>14</v>
      </c>
      <c r="E2119" s="3" t="s">
        <v>14</v>
      </c>
      <c r="F2119" s="3" t="s">
        <v>397</v>
      </c>
      <c r="G2119" s="3" t="s">
        <v>396</v>
      </c>
      <c r="H2119" s="3" t="s">
        <v>17</v>
      </c>
      <c r="I2119" s="3" t="s">
        <v>18</v>
      </c>
      <c r="J2119" s="3" t="s">
        <v>19</v>
      </c>
      <c r="K2119" s="3" t="s">
        <v>18</v>
      </c>
      <c r="O2119"/>
      <c r="P2119"/>
    </row>
    <row r="2120" spans="1:16" x14ac:dyDescent="0.35">
      <c r="A2120" s="3" t="s">
        <v>4622</v>
      </c>
      <c r="B2120" s="3" t="s">
        <v>4622</v>
      </c>
      <c r="C2120" s="3" t="s">
        <v>4623</v>
      </c>
      <c r="D2120" s="3" t="s">
        <v>14</v>
      </c>
      <c r="E2120" s="3" t="s">
        <v>14</v>
      </c>
      <c r="F2120" s="3" t="s">
        <v>397</v>
      </c>
      <c r="G2120" s="3" t="s">
        <v>396</v>
      </c>
      <c r="H2120" s="3" t="s">
        <v>17</v>
      </c>
      <c r="I2120" s="3" t="s">
        <v>18</v>
      </c>
      <c r="J2120" s="3" t="s">
        <v>19</v>
      </c>
      <c r="K2120" s="3" t="s">
        <v>18</v>
      </c>
      <c r="O2120"/>
      <c r="P2120"/>
    </row>
    <row r="2121" spans="1:16" x14ac:dyDescent="0.35">
      <c r="A2121" s="3" t="s">
        <v>4624</v>
      </c>
      <c r="B2121" s="3" t="s">
        <v>4624</v>
      </c>
      <c r="C2121" s="3" t="s">
        <v>4625</v>
      </c>
      <c r="D2121" s="3" t="s">
        <v>14</v>
      </c>
      <c r="E2121" s="3" t="s">
        <v>14</v>
      </c>
      <c r="F2121" s="3" t="s">
        <v>397</v>
      </c>
      <c r="G2121" s="3" t="s">
        <v>396</v>
      </c>
      <c r="H2121" s="3" t="s">
        <v>17</v>
      </c>
      <c r="I2121" s="3" t="s">
        <v>18</v>
      </c>
      <c r="J2121" s="3" t="s">
        <v>19</v>
      </c>
      <c r="K2121" s="3" t="s">
        <v>18</v>
      </c>
      <c r="O2121"/>
      <c r="P2121"/>
    </row>
    <row r="2122" spans="1:16" x14ac:dyDescent="0.35">
      <c r="A2122" s="3" t="s">
        <v>4626</v>
      </c>
      <c r="B2122" s="3" t="s">
        <v>4626</v>
      </c>
      <c r="C2122" s="3" t="s">
        <v>4627</v>
      </c>
      <c r="D2122" s="3" t="s">
        <v>14</v>
      </c>
      <c r="E2122" s="3" t="s">
        <v>14</v>
      </c>
      <c r="F2122" s="3" t="s">
        <v>397</v>
      </c>
      <c r="G2122" s="3" t="s">
        <v>396</v>
      </c>
      <c r="H2122" s="3" t="s">
        <v>17</v>
      </c>
      <c r="I2122" s="3" t="s">
        <v>18</v>
      </c>
      <c r="J2122" s="3" t="s">
        <v>19</v>
      </c>
      <c r="K2122" s="3" t="s">
        <v>18</v>
      </c>
      <c r="O2122"/>
      <c r="P2122"/>
    </row>
    <row r="2123" spans="1:16" x14ac:dyDescent="0.35">
      <c r="A2123" s="3" t="s">
        <v>4628</v>
      </c>
      <c r="B2123" s="3" t="s">
        <v>4628</v>
      </c>
      <c r="C2123" s="3" t="s">
        <v>4629</v>
      </c>
      <c r="D2123" s="3" t="s">
        <v>14</v>
      </c>
      <c r="E2123" s="3" t="s">
        <v>14</v>
      </c>
      <c r="F2123" s="3" t="s">
        <v>397</v>
      </c>
      <c r="G2123" s="3" t="s">
        <v>396</v>
      </c>
      <c r="H2123" s="3" t="s">
        <v>17</v>
      </c>
      <c r="I2123" s="3" t="s">
        <v>18</v>
      </c>
      <c r="J2123" s="3" t="s">
        <v>19</v>
      </c>
      <c r="K2123" s="3" t="s">
        <v>18</v>
      </c>
      <c r="O2123"/>
      <c r="P2123"/>
    </row>
    <row r="2124" spans="1:16" x14ac:dyDescent="0.35">
      <c r="A2124" s="3" t="s">
        <v>4630</v>
      </c>
      <c r="B2124" s="3" t="s">
        <v>4630</v>
      </c>
      <c r="C2124" s="3" t="s">
        <v>4631</v>
      </c>
      <c r="D2124" s="3" t="s">
        <v>14</v>
      </c>
      <c r="E2124" s="3" t="s">
        <v>14</v>
      </c>
      <c r="F2124" s="3" t="s">
        <v>397</v>
      </c>
      <c r="G2124" s="3" t="s">
        <v>396</v>
      </c>
      <c r="H2124" s="3" t="s">
        <v>17</v>
      </c>
      <c r="I2124" s="3" t="s">
        <v>18</v>
      </c>
      <c r="J2124" s="3" t="s">
        <v>19</v>
      </c>
      <c r="K2124" s="3" t="s">
        <v>18</v>
      </c>
      <c r="O2124"/>
      <c r="P2124"/>
    </row>
    <row r="2125" spans="1:16" x14ac:dyDescent="0.35">
      <c r="A2125" s="3" t="s">
        <v>4632</v>
      </c>
      <c r="B2125" s="3" t="s">
        <v>4632</v>
      </c>
      <c r="C2125" s="3" t="s">
        <v>4633</v>
      </c>
      <c r="D2125" s="3" t="s">
        <v>14</v>
      </c>
      <c r="E2125" s="3" t="s">
        <v>14</v>
      </c>
      <c r="F2125" s="3" t="s">
        <v>397</v>
      </c>
      <c r="G2125" s="3" t="s">
        <v>396</v>
      </c>
      <c r="H2125" s="3" t="s">
        <v>17</v>
      </c>
      <c r="I2125" s="3" t="s">
        <v>18</v>
      </c>
      <c r="J2125" s="3" t="s">
        <v>19</v>
      </c>
      <c r="K2125" s="3" t="s">
        <v>18</v>
      </c>
      <c r="O2125"/>
      <c r="P2125"/>
    </row>
    <row r="2126" spans="1:16" x14ac:dyDescent="0.35">
      <c r="A2126" s="3" t="s">
        <v>4634</v>
      </c>
      <c r="B2126" s="3" t="s">
        <v>4634</v>
      </c>
      <c r="C2126" s="3" t="s">
        <v>4635</v>
      </c>
      <c r="D2126" s="3" t="s">
        <v>14</v>
      </c>
      <c r="E2126" s="3" t="s">
        <v>14</v>
      </c>
      <c r="F2126" s="3" t="s">
        <v>397</v>
      </c>
      <c r="G2126" s="3" t="s">
        <v>396</v>
      </c>
      <c r="H2126" s="3" t="s">
        <v>17</v>
      </c>
      <c r="I2126" s="3" t="s">
        <v>18</v>
      </c>
      <c r="J2126" s="3" t="s">
        <v>19</v>
      </c>
      <c r="K2126" s="3" t="s">
        <v>18</v>
      </c>
      <c r="O2126"/>
      <c r="P2126"/>
    </row>
    <row r="2127" spans="1:16" x14ac:dyDescent="0.35">
      <c r="A2127" s="3" t="s">
        <v>4636</v>
      </c>
      <c r="B2127" s="3" t="s">
        <v>4636</v>
      </c>
      <c r="C2127" s="3" t="s">
        <v>4637</v>
      </c>
      <c r="D2127" s="3" t="s">
        <v>14</v>
      </c>
      <c r="E2127" s="3" t="s">
        <v>14</v>
      </c>
      <c r="F2127" s="3" t="s">
        <v>397</v>
      </c>
      <c r="G2127" s="3" t="s">
        <v>396</v>
      </c>
      <c r="H2127" s="3" t="s">
        <v>17</v>
      </c>
      <c r="I2127" s="3" t="s">
        <v>18</v>
      </c>
      <c r="J2127" s="3" t="s">
        <v>19</v>
      </c>
      <c r="K2127" s="3" t="s">
        <v>18</v>
      </c>
      <c r="O2127"/>
      <c r="P2127"/>
    </row>
    <row r="2128" spans="1:16" x14ac:dyDescent="0.35">
      <c r="A2128" s="3" t="s">
        <v>4638</v>
      </c>
      <c r="B2128" s="3" t="s">
        <v>4638</v>
      </c>
      <c r="C2128" s="3" t="s">
        <v>4639</v>
      </c>
      <c r="D2128" s="3" t="s">
        <v>14</v>
      </c>
      <c r="E2128" s="3" t="s">
        <v>14</v>
      </c>
      <c r="F2128" s="3" t="s">
        <v>397</v>
      </c>
      <c r="G2128" s="3" t="s">
        <v>396</v>
      </c>
      <c r="H2128" s="3" t="s">
        <v>17</v>
      </c>
      <c r="I2128" s="3" t="s">
        <v>18</v>
      </c>
      <c r="J2128" s="3" t="s">
        <v>19</v>
      </c>
      <c r="K2128" s="3" t="s">
        <v>18</v>
      </c>
      <c r="O2128"/>
      <c r="P2128"/>
    </row>
    <row r="2129" spans="1:16" x14ac:dyDescent="0.35">
      <c r="A2129" s="3" t="s">
        <v>4640</v>
      </c>
      <c r="B2129" s="3" t="s">
        <v>4640</v>
      </c>
      <c r="C2129" s="3" t="s">
        <v>4641</v>
      </c>
      <c r="D2129" s="3" t="s">
        <v>14</v>
      </c>
      <c r="E2129" s="3" t="s">
        <v>14</v>
      </c>
      <c r="F2129" s="3" t="s">
        <v>397</v>
      </c>
      <c r="G2129" s="3" t="s">
        <v>396</v>
      </c>
      <c r="H2129" s="3" t="s">
        <v>17</v>
      </c>
      <c r="I2129" s="3" t="s">
        <v>18</v>
      </c>
      <c r="J2129" s="3" t="s">
        <v>19</v>
      </c>
      <c r="K2129" s="3" t="s">
        <v>18</v>
      </c>
      <c r="O2129"/>
      <c r="P2129"/>
    </row>
    <row r="2130" spans="1:16" x14ac:dyDescent="0.35">
      <c r="A2130" s="3" t="s">
        <v>4642</v>
      </c>
      <c r="B2130" s="3" t="s">
        <v>4642</v>
      </c>
      <c r="C2130" s="3" t="s">
        <v>4643</v>
      </c>
      <c r="D2130" s="3" t="s">
        <v>14</v>
      </c>
      <c r="E2130" s="3" t="s">
        <v>14</v>
      </c>
      <c r="F2130" s="3" t="s">
        <v>397</v>
      </c>
      <c r="G2130" s="3" t="s">
        <v>396</v>
      </c>
      <c r="H2130" s="3" t="s">
        <v>17</v>
      </c>
      <c r="I2130" s="3" t="s">
        <v>18</v>
      </c>
      <c r="J2130" s="3" t="s">
        <v>19</v>
      </c>
      <c r="K2130" s="3" t="s">
        <v>18</v>
      </c>
      <c r="O2130"/>
      <c r="P2130"/>
    </row>
    <row r="2131" spans="1:16" x14ac:dyDescent="0.35">
      <c r="A2131" s="3" t="s">
        <v>4644</v>
      </c>
      <c r="B2131" s="3" t="s">
        <v>4644</v>
      </c>
      <c r="C2131" s="3" t="s">
        <v>4645</v>
      </c>
      <c r="D2131" s="3" t="s">
        <v>14</v>
      </c>
      <c r="E2131" s="3" t="s">
        <v>14</v>
      </c>
      <c r="F2131" s="3" t="s">
        <v>397</v>
      </c>
      <c r="G2131" s="3" t="s">
        <v>396</v>
      </c>
      <c r="H2131" s="3" t="s">
        <v>17</v>
      </c>
      <c r="I2131" s="3" t="s">
        <v>18</v>
      </c>
      <c r="J2131" s="3" t="s">
        <v>19</v>
      </c>
      <c r="K2131" s="3" t="s">
        <v>18</v>
      </c>
      <c r="O2131"/>
      <c r="P2131"/>
    </row>
    <row r="2132" spans="1:16" x14ac:dyDescent="0.35">
      <c r="A2132" s="3" t="s">
        <v>4646</v>
      </c>
      <c r="B2132" s="3" t="s">
        <v>4646</v>
      </c>
      <c r="C2132" s="3" t="s">
        <v>4647</v>
      </c>
      <c r="D2132" s="3" t="s">
        <v>14</v>
      </c>
      <c r="E2132" s="3" t="s">
        <v>14</v>
      </c>
      <c r="F2132" s="3" t="s">
        <v>397</v>
      </c>
      <c r="G2132" s="3" t="s">
        <v>396</v>
      </c>
      <c r="H2132" s="3" t="s">
        <v>17</v>
      </c>
      <c r="I2132" s="3" t="s">
        <v>18</v>
      </c>
      <c r="J2132" s="3" t="s">
        <v>19</v>
      </c>
      <c r="K2132" s="3" t="s">
        <v>18</v>
      </c>
      <c r="O2132"/>
      <c r="P2132"/>
    </row>
    <row r="2133" spans="1:16" x14ac:dyDescent="0.35">
      <c r="A2133" s="3" t="s">
        <v>4648</v>
      </c>
      <c r="B2133" s="3" t="s">
        <v>4648</v>
      </c>
      <c r="C2133" s="3" t="s">
        <v>4649</v>
      </c>
      <c r="D2133" s="3" t="s">
        <v>14</v>
      </c>
      <c r="E2133" s="3" t="s">
        <v>14</v>
      </c>
      <c r="F2133" s="3" t="s">
        <v>397</v>
      </c>
      <c r="G2133" s="3" t="s">
        <v>396</v>
      </c>
      <c r="H2133" s="3" t="s">
        <v>17</v>
      </c>
      <c r="I2133" s="3" t="s">
        <v>18</v>
      </c>
      <c r="J2133" s="3" t="s">
        <v>19</v>
      </c>
      <c r="K2133" s="3" t="s">
        <v>18</v>
      </c>
      <c r="O2133"/>
      <c r="P2133"/>
    </row>
    <row r="2134" spans="1:16" x14ac:dyDescent="0.35">
      <c r="A2134" s="3" t="s">
        <v>4650</v>
      </c>
      <c r="B2134" s="3" t="s">
        <v>4650</v>
      </c>
      <c r="C2134" s="3" t="s">
        <v>4651</v>
      </c>
      <c r="D2134" s="3" t="s">
        <v>14</v>
      </c>
      <c r="E2134" s="3" t="s">
        <v>14</v>
      </c>
      <c r="F2134" s="3" t="s">
        <v>397</v>
      </c>
      <c r="G2134" s="3" t="s">
        <v>396</v>
      </c>
      <c r="H2134" s="3" t="s">
        <v>17</v>
      </c>
      <c r="I2134" s="3" t="s">
        <v>18</v>
      </c>
      <c r="J2134" s="3" t="s">
        <v>19</v>
      </c>
      <c r="K2134" s="3" t="s">
        <v>18</v>
      </c>
      <c r="O2134"/>
      <c r="P2134"/>
    </row>
    <row r="2135" spans="1:16" x14ac:dyDescent="0.35">
      <c r="A2135" s="3" t="s">
        <v>4652</v>
      </c>
      <c r="B2135" s="3" t="s">
        <v>4652</v>
      </c>
      <c r="C2135" s="3" t="s">
        <v>4653</v>
      </c>
      <c r="D2135" s="3" t="s">
        <v>14</v>
      </c>
      <c r="E2135" s="3" t="s">
        <v>14</v>
      </c>
      <c r="F2135" s="3" t="s">
        <v>397</v>
      </c>
      <c r="G2135" s="3" t="s">
        <v>396</v>
      </c>
      <c r="H2135" s="3" t="s">
        <v>17</v>
      </c>
      <c r="I2135" s="3" t="s">
        <v>18</v>
      </c>
      <c r="J2135" s="3" t="s">
        <v>19</v>
      </c>
      <c r="K2135" s="3" t="s">
        <v>18</v>
      </c>
      <c r="O2135"/>
      <c r="P2135"/>
    </row>
    <row r="2136" spans="1:16" x14ac:dyDescent="0.35">
      <c r="A2136" s="3" t="s">
        <v>4654</v>
      </c>
      <c r="B2136" s="3" t="s">
        <v>4654</v>
      </c>
      <c r="C2136" s="3" t="s">
        <v>4655</v>
      </c>
      <c r="D2136" s="3" t="s">
        <v>14</v>
      </c>
      <c r="E2136" s="3" t="s">
        <v>14</v>
      </c>
      <c r="F2136" s="3" t="s">
        <v>397</v>
      </c>
      <c r="G2136" s="3" t="s">
        <v>396</v>
      </c>
      <c r="H2136" s="3" t="s">
        <v>17</v>
      </c>
      <c r="I2136" s="3" t="s">
        <v>18</v>
      </c>
      <c r="J2136" s="3" t="s">
        <v>19</v>
      </c>
      <c r="K2136" s="3" t="s">
        <v>18</v>
      </c>
      <c r="O2136"/>
      <c r="P2136"/>
    </row>
    <row r="2137" spans="1:16" x14ac:dyDescent="0.35">
      <c r="A2137" s="3" t="s">
        <v>4656</v>
      </c>
      <c r="B2137" s="3" t="s">
        <v>4656</v>
      </c>
      <c r="C2137" s="3" t="s">
        <v>4657</v>
      </c>
      <c r="D2137" s="3" t="s">
        <v>14</v>
      </c>
      <c r="E2137" s="3" t="s">
        <v>14</v>
      </c>
      <c r="F2137" s="3" t="s">
        <v>397</v>
      </c>
      <c r="G2137" s="3" t="s">
        <v>396</v>
      </c>
      <c r="H2137" s="3" t="s">
        <v>17</v>
      </c>
      <c r="I2137" s="3" t="s">
        <v>18</v>
      </c>
      <c r="J2137" s="3" t="s">
        <v>19</v>
      </c>
      <c r="K2137" s="3" t="s">
        <v>18</v>
      </c>
      <c r="O2137"/>
      <c r="P2137"/>
    </row>
    <row r="2138" spans="1:16" x14ac:dyDescent="0.35">
      <c r="A2138" s="3" t="s">
        <v>4658</v>
      </c>
      <c r="B2138" s="3" t="s">
        <v>4658</v>
      </c>
      <c r="C2138" s="3" t="s">
        <v>4659</v>
      </c>
      <c r="D2138" s="3" t="s">
        <v>14</v>
      </c>
      <c r="E2138" s="3" t="s">
        <v>14</v>
      </c>
      <c r="F2138" s="3" t="s">
        <v>397</v>
      </c>
      <c r="G2138" s="3" t="s">
        <v>396</v>
      </c>
      <c r="H2138" s="3" t="s">
        <v>17</v>
      </c>
      <c r="I2138" s="3" t="s">
        <v>18</v>
      </c>
      <c r="J2138" s="3" t="s">
        <v>19</v>
      </c>
      <c r="K2138" s="3" t="s">
        <v>18</v>
      </c>
      <c r="O2138"/>
      <c r="P2138"/>
    </row>
    <row r="2139" spans="1:16" x14ac:dyDescent="0.35">
      <c r="A2139" s="3" t="s">
        <v>4660</v>
      </c>
      <c r="B2139" s="3" t="s">
        <v>4660</v>
      </c>
      <c r="C2139" s="3" t="s">
        <v>4661</v>
      </c>
      <c r="D2139" s="3" t="s">
        <v>14</v>
      </c>
      <c r="E2139" s="3" t="s">
        <v>14</v>
      </c>
      <c r="F2139" s="3" t="s">
        <v>397</v>
      </c>
      <c r="G2139" s="3" t="s">
        <v>396</v>
      </c>
      <c r="H2139" s="3" t="s">
        <v>17</v>
      </c>
      <c r="I2139" s="3" t="s">
        <v>18</v>
      </c>
      <c r="J2139" s="3" t="s">
        <v>19</v>
      </c>
      <c r="K2139" s="3" t="s">
        <v>18</v>
      </c>
      <c r="O2139"/>
      <c r="P2139"/>
    </row>
    <row r="2140" spans="1:16" x14ac:dyDescent="0.35">
      <c r="A2140" s="3" t="s">
        <v>4662</v>
      </c>
      <c r="B2140" s="3" t="s">
        <v>4662</v>
      </c>
      <c r="C2140" s="3" t="s">
        <v>4663</v>
      </c>
      <c r="D2140" s="3" t="s">
        <v>14</v>
      </c>
      <c r="E2140" s="3" t="s">
        <v>14</v>
      </c>
      <c r="F2140" s="3" t="s">
        <v>397</v>
      </c>
      <c r="G2140" s="3" t="s">
        <v>396</v>
      </c>
      <c r="H2140" s="3" t="s">
        <v>17</v>
      </c>
      <c r="I2140" s="3" t="s">
        <v>18</v>
      </c>
      <c r="J2140" s="3" t="s">
        <v>19</v>
      </c>
      <c r="K2140" s="3" t="s">
        <v>18</v>
      </c>
      <c r="O2140"/>
      <c r="P2140"/>
    </row>
    <row r="2141" spans="1:16" x14ac:dyDescent="0.35">
      <c r="A2141" s="3" t="s">
        <v>4664</v>
      </c>
      <c r="B2141" s="3" t="s">
        <v>4664</v>
      </c>
      <c r="C2141" s="3" t="s">
        <v>4665</v>
      </c>
      <c r="D2141" s="3" t="s">
        <v>14</v>
      </c>
      <c r="E2141" s="3" t="s">
        <v>14</v>
      </c>
      <c r="F2141" s="3" t="s">
        <v>397</v>
      </c>
      <c r="G2141" s="3" t="s">
        <v>396</v>
      </c>
      <c r="H2141" s="3" t="s">
        <v>17</v>
      </c>
      <c r="I2141" s="3" t="s">
        <v>18</v>
      </c>
      <c r="J2141" s="3" t="s">
        <v>19</v>
      </c>
      <c r="K2141" s="3" t="s">
        <v>18</v>
      </c>
      <c r="O2141"/>
      <c r="P2141"/>
    </row>
    <row r="2142" spans="1:16" x14ac:dyDescent="0.35">
      <c r="A2142" s="3" t="s">
        <v>4666</v>
      </c>
      <c r="B2142" s="3" t="s">
        <v>4666</v>
      </c>
      <c r="C2142" s="3" t="s">
        <v>4667</v>
      </c>
      <c r="D2142" s="3" t="s">
        <v>14</v>
      </c>
      <c r="E2142" s="3" t="s">
        <v>14</v>
      </c>
      <c r="F2142" s="3" t="s">
        <v>397</v>
      </c>
      <c r="G2142" s="3" t="s">
        <v>396</v>
      </c>
      <c r="H2142" s="3" t="s">
        <v>17</v>
      </c>
      <c r="I2142" s="3" t="s">
        <v>18</v>
      </c>
      <c r="J2142" s="3" t="s">
        <v>19</v>
      </c>
      <c r="K2142" s="3" t="s">
        <v>18</v>
      </c>
      <c r="O2142"/>
      <c r="P2142"/>
    </row>
    <row r="2143" spans="1:16" x14ac:dyDescent="0.35">
      <c r="A2143" s="3" t="s">
        <v>4668</v>
      </c>
      <c r="B2143" s="3" t="s">
        <v>4668</v>
      </c>
      <c r="C2143" s="3" t="s">
        <v>4669</v>
      </c>
      <c r="D2143" s="3" t="s">
        <v>14</v>
      </c>
      <c r="E2143" s="3" t="s">
        <v>14</v>
      </c>
      <c r="F2143" s="3" t="s">
        <v>397</v>
      </c>
      <c r="G2143" s="3" t="s">
        <v>396</v>
      </c>
      <c r="H2143" s="3" t="s">
        <v>17</v>
      </c>
      <c r="I2143" s="3" t="s">
        <v>18</v>
      </c>
      <c r="J2143" s="3" t="s">
        <v>19</v>
      </c>
      <c r="K2143" s="3" t="s">
        <v>18</v>
      </c>
      <c r="O2143"/>
      <c r="P2143"/>
    </row>
    <row r="2144" spans="1:16" x14ac:dyDescent="0.35">
      <c r="A2144" s="3" t="s">
        <v>4670</v>
      </c>
      <c r="B2144" s="3" t="s">
        <v>4670</v>
      </c>
      <c r="C2144" s="3" t="s">
        <v>4671</v>
      </c>
      <c r="D2144" s="3" t="s">
        <v>14</v>
      </c>
      <c r="E2144" s="3" t="s">
        <v>14</v>
      </c>
      <c r="F2144" s="3" t="s">
        <v>397</v>
      </c>
      <c r="G2144" s="3" t="s">
        <v>396</v>
      </c>
      <c r="H2144" s="3" t="s">
        <v>17</v>
      </c>
      <c r="I2144" s="3" t="s">
        <v>18</v>
      </c>
      <c r="J2144" s="3" t="s">
        <v>19</v>
      </c>
      <c r="K2144" s="3" t="s">
        <v>18</v>
      </c>
      <c r="O2144"/>
      <c r="P2144"/>
    </row>
    <row r="2145" spans="1:16" x14ac:dyDescent="0.35">
      <c r="A2145" s="3" t="s">
        <v>4672</v>
      </c>
      <c r="B2145" s="3" t="s">
        <v>4672</v>
      </c>
      <c r="C2145" s="3" t="s">
        <v>4673</v>
      </c>
      <c r="D2145" s="3" t="s">
        <v>14</v>
      </c>
      <c r="E2145" s="3" t="s">
        <v>14</v>
      </c>
      <c r="F2145" s="3" t="s">
        <v>397</v>
      </c>
      <c r="G2145" s="3" t="s">
        <v>396</v>
      </c>
      <c r="H2145" s="3" t="s">
        <v>17</v>
      </c>
      <c r="I2145" s="3" t="s">
        <v>18</v>
      </c>
      <c r="J2145" s="3" t="s">
        <v>19</v>
      </c>
      <c r="K2145" s="3" t="s">
        <v>18</v>
      </c>
      <c r="O2145"/>
      <c r="P2145"/>
    </row>
    <row r="2146" spans="1:16" x14ac:dyDescent="0.35">
      <c r="A2146" s="3" t="s">
        <v>4674</v>
      </c>
      <c r="B2146" s="3" t="s">
        <v>4674</v>
      </c>
      <c r="C2146" s="3" t="s">
        <v>4675</v>
      </c>
      <c r="D2146" s="3" t="s">
        <v>14</v>
      </c>
      <c r="E2146" s="3" t="s">
        <v>14</v>
      </c>
      <c r="F2146" s="3" t="s">
        <v>397</v>
      </c>
      <c r="G2146" s="3" t="s">
        <v>396</v>
      </c>
      <c r="H2146" s="3" t="s">
        <v>17</v>
      </c>
      <c r="I2146" s="3" t="s">
        <v>18</v>
      </c>
      <c r="J2146" s="3" t="s">
        <v>19</v>
      </c>
      <c r="K2146" s="3" t="s">
        <v>18</v>
      </c>
      <c r="O2146"/>
      <c r="P2146"/>
    </row>
    <row r="2147" spans="1:16" x14ac:dyDescent="0.35">
      <c r="A2147" s="3" t="s">
        <v>4676</v>
      </c>
      <c r="B2147" s="3" t="s">
        <v>4676</v>
      </c>
      <c r="C2147" s="3" t="s">
        <v>4677</v>
      </c>
      <c r="D2147" s="3" t="s">
        <v>14</v>
      </c>
      <c r="E2147" s="3" t="s">
        <v>14</v>
      </c>
      <c r="F2147" s="3" t="s">
        <v>397</v>
      </c>
      <c r="G2147" s="3" t="s">
        <v>396</v>
      </c>
      <c r="H2147" s="3" t="s">
        <v>17</v>
      </c>
      <c r="I2147" s="3" t="s">
        <v>18</v>
      </c>
      <c r="J2147" s="3" t="s">
        <v>19</v>
      </c>
      <c r="K2147" s="3" t="s">
        <v>18</v>
      </c>
      <c r="O2147"/>
      <c r="P2147"/>
    </row>
    <row r="2148" spans="1:16" x14ac:dyDescent="0.35">
      <c r="A2148" s="3" t="s">
        <v>4678</v>
      </c>
      <c r="B2148" s="3" t="s">
        <v>4678</v>
      </c>
      <c r="C2148" s="3" t="s">
        <v>4679</v>
      </c>
      <c r="D2148" s="3" t="s">
        <v>14</v>
      </c>
      <c r="E2148" s="3" t="s">
        <v>14</v>
      </c>
      <c r="F2148" s="3" t="s">
        <v>397</v>
      </c>
      <c r="G2148" s="3" t="s">
        <v>396</v>
      </c>
      <c r="H2148" s="3" t="s">
        <v>17</v>
      </c>
      <c r="I2148" s="3" t="s">
        <v>18</v>
      </c>
      <c r="J2148" s="3" t="s">
        <v>19</v>
      </c>
      <c r="K2148" s="3" t="s">
        <v>18</v>
      </c>
      <c r="O2148"/>
      <c r="P2148"/>
    </row>
    <row r="2149" spans="1:16" x14ac:dyDescent="0.35">
      <c r="A2149" s="3" t="s">
        <v>4680</v>
      </c>
      <c r="B2149" s="3" t="s">
        <v>4680</v>
      </c>
      <c r="C2149" s="3" t="s">
        <v>4681</v>
      </c>
      <c r="D2149" s="3" t="s">
        <v>14</v>
      </c>
      <c r="E2149" s="3" t="s">
        <v>14</v>
      </c>
      <c r="F2149" s="3" t="s">
        <v>397</v>
      </c>
      <c r="G2149" s="3" t="s">
        <v>396</v>
      </c>
      <c r="H2149" s="3" t="s">
        <v>17</v>
      </c>
      <c r="I2149" s="3" t="s">
        <v>18</v>
      </c>
      <c r="J2149" s="3" t="s">
        <v>19</v>
      </c>
      <c r="K2149" s="3" t="s">
        <v>18</v>
      </c>
      <c r="O2149"/>
      <c r="P2149"/>
    </row>
    <row r="2150" spans="1:16" x14ac:dyDescent="0.35">
      <c r="A2150" s="3" t="s">
        <v>4682</v>
      </c>
      <c r="B2150" s="3" t="s">
        <v>4682</v>
      </c>
      <c r="C2150" s="3" t="s">
        <v>4683</v>
      </c>
      <c r="D2150" s="3" t="s">
        <v>14</v>
      </c>
      <c r="E2150" s="3" t="s">
        <v>14</v>
      </c>
      <c r="F2150" s="3" t="s">
        <v>397</v>
      </c>
      <c r="G2150" s="3" t="s">
        <v>396</v>
      </c>
      <c r="H2150" s="3" t="s">
        <v>17</v>
      </c>
      <c r="I2150" s="3" t="s">
        <v>18</v>
      </c>
      <c r="J2150" s="3" t="s">
        <v>19</v>
      </c>
      <c r="K2150" s="3" t="s">
        <v>18</v>
      </c>
      <c r="O2150"/>
      <c r="P2150"/>
    </row>
    <row r="2151" spans="1:16" x14ac:dyDescent="0.35">
      <c r="A2151" s="3" t="s">
        <v>4684</v>
      </c>
      <c r="B2151" s="3" t="s">
        <v>4684</v>
      </c>
      <c r="C2151" s="3" t="s">
        <v>4685</v>
      </c>
      <c r="D2151" s="3" t="s">
        <v>14</v>
      </c>
      <c r="E2151" s="3" t="s">
        <v>14</v>
      </c>
      <c r="F2151" s="3" t="s">
        <v>397</v>
      </c>
      <c r="G2151" s="3" t="s">
        <v>396</v>
      </c>
      <c r="H2151" s="3" t="s">
        <v>17</v>
      </c>
      <c r="I2151" s="3" t="s">
        <v>18</v>
      </c>
      <c r="J2151" s="3" t="s">
        <v>19</v>
      </c>
      <c r="K2151" s="3" t="s">
        <v>18</v>
      </c>
      <c r="O2151"/>
      <c r="P2151"/>
    </row>
    <row r="2152" spans="1:16" x14ac:dyDescent="0.35">
      <c r="A2152" s="3" t="s">
        <v>4686</v>
      </c>
      <c r="B2152" s="3" t="s">
        <v>4686</v>
      </c>
      <c r="C2152" s="3" t="s">
        <v>4687</v>
      </c>
      <c r="D2152" s="3" t="s">
        <v>14</v>
      </c>
      <c r="E2152" s="3" t="s">
        <v>14</v>
      </c>
      <c r="F2152" s="3" t="s">
        <v>397</v>
      </c>
      <c r="G2152" s="3" t="s">
        <v>396</v>
      </c>
      <c r="H2152" s="3" t="s">
        <v>17</v>
      </c>
      <c r="I2152" s="3" t="s">
        <v>18</v>
      </c>
      <c r="J2152" s="3" t="s">
        <v>19</v>
      </c>
      <c r="K2152" s="3" t="s">
        <v>18</v>
      </c>
      <c r="O2152"/>
      <c r="P2152"/>
    </row>
    <row r="2153" spans="1:16" x14ac:dyDescent="0.35">
      <c r="A2153" s="3" t="s">
        <v>4688</v>
      </c>
      <c r="B2153" s="3" t="s">
        <v>4688</v>
      </c>
      <c r="C2153" s="3" t="s">
        <v>4689</v>
      </c>
      <c r="D2153" s="3" t="s">
        <v>14</v>
      </c>
      <c r="E2153" s="3" t="s">
        <v>14</v>
      </c>
      <c r="F2153" s="3" t="s">
        <v>397</v>
      </c>
      <c r="G2153" s="3" t="s">
        <v>396</v>
      </c>
      <c r="H2153" s="3" t="s">
        <v>17</v>
      </c>
      <c r="I2153" s="3" t="s">
        <v>18</v>
      </c>
      <c r="J2153" s="3" t="s">
        <v>19</v>
      </c>
      <c r="K2153" s="3" t="s">
        <v>18</v>
      </c>
      <c r="O2153"/>
      <c r="P2153"/>
    </row>
    <row r="2154" spans="1:16" x14ac:dyDescent="0.35">
      <c r="A2154" s="3" t="s">
        <v>4690</v>
      </c>
      <c r="B2154" s="3" t="s">
        <v>4690</v>
      </c>
      <c r="C2154" s="3" t="s">
        <v>4691</v>
      </c>
      <c r="D2154" s="3" t="s">
        <v>14</v>
      </c>
      <c r="E2154" s="3" t="s">
        <v>14</v>
      </c>
      <c r="F2154" s="3" t="s">
        <v>397</v>
      </c>
      <c r="G2154" s="3" t="s">
        <v>396</v>
      </c>
      <c r="H2154" s="3" t="s">
        <v>17</v>
      </c>
      <c r="I2154" s="3" t="s">
        <v>18</v>
      </c>
      <c r="J2154" s="3" t="s">
        <v>19</v>
      </c>
      <c r="K2154" s="3" t="s">
        <v>18</v>
      </c>
      <c r="O2154"/>
      <c r="P2154"/>
    </row>
    <row r="2155" spans="1:16" x14ac:dyDescent="0.35">
      <c r="A2155" s="3" t="s">
        <v>4692</v>
      </c>
      <c r="B2155" s="3" t="s">
        <v>4692</v>
      </c>
      <c r="C2155" s="3" t="s">
        <v>4693</v>
      </c>
      <c r="D2155" s="3" t="s">
        <v>14</v>
      </c>
      <c r="E2155" s="3" t="s">
        <v>14</v>
      </c>
      <c r="F2155" s="3" t="s">
        <v>397</v>
      </c>
      <c r="G2155" s="3" t="s">
        <v>396</v>
      </c>
      <c r="H2155" s="3" t="s">
        <v>17</v>
      </c>
      <c r="I2155" s="3" t="s">
        <v>18</v>
      </c>
      <c r="J2155" s="3" t="s">
        <v>19</v>
      </c>
      <c r="K2155" s="3" t="s">
        <v>18</v>
      </c>
      <c r="O2155"/>
      <c r="P2155"/>
    </row>
    <row r="2156" spans="1:16" x14ac:dyDescent="0.35">
      <c r="A2156" s="3" t="s">
        <v>4694</v>
      </c>
      <c r="B2156" s="3" t="s">
        <v>4694</v>
      </c>
      <c r="C2156" s="3" t="s">
        <v>4695</v>
      </c>
      <c r="D2156" s="3" t="s">
        <v>14</v>
      </c>
      <c r="E2156" s="3" t="s">
        <v>14</v>
      </c>
      <c r="F2156" s="3" t="s">
        <v>397</v>
      </c>
      <c r="G2156" s="3" t="s">
        <v>396</v>
      </c>
      <c r="H2156" s="3" t="s">
        <v>17</v>
      </c>
      <c r="I2156" s="3" t="s">
        <v>18</v>
      </c>
      <c r="J2156" s="3" t="s">
        <v>19</v>
      </c>
      <c r="K2156" s="3" t="s">
        <v>18</v>
      </c>
      <c r="O2156"/>
      <c r="P2156"/>
    </row>
    <row r="2157" spans="1:16" x14ac:dyDescent="0.35">
      <c r="A2157" s="3" t="s">
        <v>4696</v>
      </c>
      <c r="B2157" s="3" t="s">
        <v>4696</v>
      </c>
      <c r="C2157" s="3" t="s">
        <v>4697</v>
      </c>
      <c r="D2157" s="3" t="s">
        <v>533</v>
      </c>
      <c r="E2157" s="3" t="s">
        <v>14</v>
      </c>
      <c r="F2157" s="3" t="s">
        <v>397</v>
      </c>
      <c r="G2157" s="3" t="s">
        <v>396</v>
      </c>
      <c r="H2157" s="3" t="s">
        <v>17</v>
      </c>
      <c r="I2157" s="3" t="s">
        <v>18</v>
      </c>
      <c r="J2157" s="3" t="s">
        <v>19</v>
      </c>
      <c r="K2157" s="3" t="s">
        <v>18</v>
      </c>
      <c r="O2157"/>
      <c r="P2157"/>
    </row>
    <row r="2158" spans="1:16" x14ac:dyDescent="0.35">
      <c r="A2158" s="3" t="s">
        <v>4698</v>
      </c>
      <c r="B2158" s="3" t="s">
        <v>4698</v>
      </c>
      <c r="C2158" s="3" t="s">
        <v>4699</v>
      </c>
      <c r="D2158" s="3" t="s">
        <v>14</v>
      </c>
      <c r="E2158" s="3" t="s">
        <v>14</v>
      </c>
      <c r="F2158" s="3" t="s">
        <v>397</v>
      </c>
      <c r="G2158" s="3" t="s">
        <v>396</v>
      </c>
      <c r="H2158" s="3" t="s">
        <v>17</v>
      </c>
      <c r="I2158" s="3" t="s">
        <v>18</v>
      </c>
      <c r="J2158" s="3" t="s">
        <v>19</v>
      </c>
      <c r="K2158" s="3" t="s">
        <v>18</v>
      </c>
      <c r="O2158"/>
      <c r="P2158"/>
    </row>
    <row r="2159" spans="1:16" x14ac:dyDescent="0.35">
      <c r="A2159" s="3" t="s">
        <v>4700</v>
      </c>
      <c r="B2159" s="3" t="s">
        <v>4700</v>
      </c>
      <c r="C2159" s="3" t="s">
        <v>4701</v>
      </c>
      <c r="D2159" s="3" t="s">
        <v>14</v>
      </c>
      <c r="E2159" s="3" t="s">
        <v>14</v>
      </c>
      <c r="F2159" s="3" t="s">
        <v>397</v>
      </c>
      <c r="G2159" s="3" t="s">
        <v>396</v>
      </c>
      <c r="H2159" s="3" t="s">
        <v>17</v>
      </c>
      <c r="I2159" s="3" t="s">
        <v>18</v>
      </c>
      <c r="J2159" s="3" t="s">
        <v>19</v>
      </c>
      <c r="K2159" s="3" t="s">
        <v>18</v>
      </c>
      <c r="O2159"/>
      <c r="P2159"/>
    </row>
    <row r="2160" spans="1:16" x14ac:dyDescent="0.35">
      <c r="A2160" s="3" t="s">
        <v>4702</v>
      </c>
      <c r="B2160" s="3" t="s">
        <v>4702</v>
      </c>
      <c r="C2160" s="3" t="s">
        <v>4703</v>
      </c>
      <c r="D2160" s="3" t="s">
        <v>14</v>
      </c>
      <c r="E2160" s="3" t="s">
        <v>14</v>
      </c>
      <c r="F2160" s="3" t="s">
        <v>397</v>
      </c>
      <c r="G2160" s="3" t="s">
        <v>396</v>
      </c>
      <c r="H2160" s="3" t="s">
        <v>17</v>
      </c>
      <c r="I2160" s="3" t="s">
        <v>18</v>
      </c>
      <c r="J2160" s="3" t="s">
        <v>19</v>
      </c>
      <c r="K2160" s="3" t="s">
        <v>18</v>
      </c>
      <c r="O2160"/>
      <c r="P2160"/>
    </row>
    <row r="2161" spans="1:16" x14ac:dyDescent="0.35">
      <c r="A2161" s="3" t="s">
        <v>4704</v>
      </c>
      <c r="B2161" s="3" t="s">
        <v>4704</v>
      </c>
      <c r="C2161" s="3" t="s">
        <v>4705</v>
      </c>
      <c r="D2161" s="3" t="s">
        <v>14</v>
      </c>
      <c r="E2161" s="3" t="s">
        <v>14</v>
      </c>
      <c r="F2161" s="3" t="s">
        <v>397</v>
      </c>
      <c r="G2161" s="3" t="s">
        <v>396</v>
      </c>
      <c r="H2161" s="3" t="s">
        <v>17</v>
      </c>
      <c r="I2161" s="3" t="s">
        <v>18</v>
      </c>
      <c r="J2161" s="3" t="s">
        <v>19</v>
      </c>
      <c r="K2161" s="3" t="s">
        <v>18</v>
      </c>
      <c r="O2161"/>
      <c r="P2161"/>
    </row>
    <row r="2162" spans="1:16" x14ac:dyDescent="0.35">
      <c r="A2162" s="3" t="s">
        <v>4706</v>
      </c>
      <c r="B2162" s="3" t="s">
        <v>4706</v>
      </c>
      <c r="C2162" s="3" t="s">
        <v>4707</v>
      </c>
      <c r="D2162" s="3" t="s">
        <v>14</v>
      </c>
      <c r="E2162" s="3" t="s">
        <v>14</v>
      </c>
      <c r="F2162" s="3" t="s">
        <v>397</v>
      </c>
      <c r="G2162" s="3" t="s">
        <v>396</v>
      </c>
      <c r="H2162" s="3" t="s">
        <v>17</v>
      </c>
      <c r="I2162" s="3" t="s">
        <v>18</v>
      </c>
      <c r="J2162" s="3" t="s">
        <v>19</v>
      </c>
      <c r="K2162" s="3" t="s">
        <v>18</v>
      </c>
      <c r="O2162"/>
      <c r="P2162"/>
    </row>
    <row r="2163" spans="1:16" x14ac:dyDescent="0.35">
      <c r="A2163" s="3" t="s">
        <v>4708</v>
      </c>
      <c r="B2163" s="3" t="s">
        <v>4708</v>
      </c>
      <c r="C2163" s="3" t="s">
        <v>4709</v>
      </c>
      <c r="D2163" s="3" t="s">
        <v>14</v>
      </c>
      <c r="E2163" s="3" t="s">
        <v>14</v>
      </c>
      <c r="F2163" s="3" t="s">
        <v>397</v>
      </c>
      <c r="G2163" s="3" t="s">
        <v>396</v>
      </c>
      <c r="H2163" s="3" t="s">
        <v>17</v>
      </c>
      <c r="I2163" s="3" t="s">
        <v>18</v>
      </c>
      <c r="J2163" s="3" t="s">
        <v>19</v>
      </c>
      <c r="K2163" s="3" t="s">
        <v>18</v>
      </c>
      <c r="O2163"/>
      <c r="P2163"/>
    </row>
    <row r="2164" spans="1:16" x14ac:dyDescent="0.35">
      <c r="A2164" s="3" t="s">
        <v>4710</v>
      </c>
      <c r="B2164" s="3" t="s">
        <v>4710</v>
      </c>
      <c r="C2164" s="3" t="s">
        <v>4711</v>
      </c>
      <c r="D2164" s="3" t="s">
        <v>14</v>
      </c>
      <c r="E2164" s="3" t="s">
        <v>14</v>
      </c>
      <c r="F2164" s="3" t="s">
        <v>397</v>
      </c>
      <c r="G2164" s="3" t="s">
        <v>396</v>
      </c>
      <c r="H2164" s="3" t="s">
        <v>17</v>
      </c>
      <c r="I2164" s="3" t="s">
        <v>18</v>
      </c>
      <c r="J2164" s="3" t="s">
        <v>19</v>
      </c>
      <c r="K2164" s="3" t="s">
        <v>18</v>
      </c>
      <c r="O2164"/>
      <c r="P2164"/>
    </row>
    <row r="2165" spans="1:16" x14ac:dyDescent="0.35">
      <c r="A2165" s="3" t="s">
        <v>4712</v>
      </c>
      <c r="B2165" s="3" t="s">
        <v>4712</v>
      </c>
      <c r="C2165" s="3" t="s">
        <v>4713</v>
      </c>
      <c r="D2165" s="3" t="s">
        <v>14</v>
      </c>
      <c r="E2165" s="3" t="s">
        <v>14</v>
      </c>
      <c r="F2165" s="3" t="s">
        <v>397</v>
      </c>
      <c r="G2165" s="3" t="s">
        <v>396</v>
      </c>
      <c r="H2165" s="3" t="s">
        <v>17</v>
      </c>
      <c r="I2165" s="3" t="s">
        <v>18</v>
      </c>
      <c r="J2165" s="3" t="s">
        <v>19</v>
      </c>
      <c r="K2165" s="3" t="s">
        <v>18</v>
      </c>
      <c r="O2165"/>
      <c r="P2165"/>
    </row>
    <row r="2166" spans="1:16" x14ac:dyDescent="0.35">
      <c r="A2166" s="3" t="s">
        <v>4714</v>
      </c>
      <c r="B2166" s="3" t="s">
        <v>4714</v>
      </c>
      <c r="C2166" s="3" t="s">
        <v>4715</v>
      </c>
      <c r="D2166" s="3" t="s">
        <v>14</v>
      </c>
      <c r="E2166" s="3" t="s">
        <v>14</v>
      </c>
      <c r="F2166" s="3" t="s">
        <v>397</v>
      </c>
      <c r="G2166" s="3" t="s">
        <v>396</v>
      </c>
      <c r="H2166" s="3" t="s">
        <v>17</v>
      </c>
      <c r="I2166" s="3" t="s">
        <v>18</v>
      </c>
      <c r="J2166" s="3" t="s">
        <v>19</v>
      </c>
      <c r="K2166" s="3" t="s">
        <v>18</v>
      </c>
      <c r="O2166"/>
      <c r="P2166"/>
    </row>
    <row r="2167" spans="1:16" x14ac:dyDescent="0.35">
      <c r="A2167" s="3" t="s">
        <v>4716</v>
      </c>
      <c r="B2167" s="3" t="s">
        <v>4716</v>
      </c>
      <c r="C2167" s="3" t="s">
        <v>4717</v>
      </c>
      <c r="D2167" s="3" t="s">
        <v>14</v>
      </c>
      <c r="E2167" s="3" t="s">
        <v>14</v>
      </c>
      <c r="F2167" s="3" t="s">
        <v>397</v>
      </c>
      <c r="G2167" s="3" t="s">
        <v>396</v>
      </c>
      <c r="H2167" s="3" t="s">
        <v>17</v>
      </c>
      <c r="I2167" s="3" t="s">
        <v>18</v>
      </c>
      <c r="J2167" s="3" t="s">
        <v>19</v>
      </c>
      <c r="K2167" s="3" t="s">
        <v>18</v>
      </c>
      <c r="O2167"/>
      <c r="P2167"/>
    </row>
    <row r="2168" spans="1:16" x14ac:dyDescent="0.35">
      <c r="A2168" s="3" t="s">
        <v>4718</v>
      </c>
      <c r="B2168" s="3" t="s">
        <v>4718</v>
      </c>
      <c r="C2168" s="3" t="s">
        <v>4719</v>
      </c>
      <c r="D2168" s="3" t="s">
        <v>14</v>
      </c>
      <c r="E2168" s="3" t="s">
        <v>14</v>
      </c>
      <c r="F2168" s="3" t="s">
        <v>397</v>
      </c>
      <c r="G2168" s="3" t="s">
        <v>396</v>
      </c>
      <c r="H2168" s="3" t="s">
        <v>17</v>
      </c>
      <c r="I2168" s="3" t="s">
        <v>18</v>
      </c>
      <c r="J2168" s="3" t="s">
        <v>19</v>
      </c>
      <c r="K2168" s="3" t="s">
        <v>18</v>
      </c>
      <c r="O2168"/>
      <c r="P2168"/>
    </row>
    <row r="2169" spans="1:16" x14ac:dyDescent="0.35">
      <c r="A2169" s="3" t="s">
        <v>4720</v>
      </c>
      <c r="B2169" s="3" t="s">
        <v>4720</v>
      </c>
      <c r="C2169" s="3" t="s">
        <v>4721</v>
      </c>
      <c r="D2169" s="3" t="s">
        <v>14</v>
      </c>
      <c r="E2169" s="3" t="s">
        <v>14</v>
      </c>
      <c r="F2169" s="3" t="s">
        <v>397</v>
      </c>
      <c r="G2169" s="3" t="s">
        <v>396</v>
      </c>
      <c r="H2169" s="3" t="s">
        <v>17</v>
      </c>
      <c r="I2169" s="3" t="s">
        <v>18</v>
      </c>
      <c r="J2169" s="3" t="s">
        <v>19</v>
      </c>
      <c r="K2169" s="3" t="s">
        <v>18</v>
      </c>
      <c r="O2169"/>
      <c r="P2169"/>
    </row>
    <row r="2170" spans="1:16" x14ac:dyDescent="0.35">
      <c r="A2170" s="3" t="s">
        <v>4722</v>
      </c>
      <c r="B2170" s="3" t="s">
        <v>4722</v>
      </c>
      <c r="C2170" s="3" t="s">
        <v>4723</v>
      </c>
      <c r="D2170" s="3" t="s">
        <v>14</v>
      </c>
      <c r="E2170" s="3" t="s">
        <v>14</v>
      </c>
      <c r="F2170" s="3" t="s">
        <v>397</v>
      </c>
      <c r="G2170" s="3" t="s">
        <v>396</v>
      </c>
      <c r="H2170" s="3" t="s">
        <v>17</v>
      </c>
      <c r="I2170" s="3" t="s">
        <v>18</v>
      </c>
      <c r="J2170" s="3" t="s">
        <v>19</v>
      </c>
      <c r="K2170" s="3" t="s">
        <v>18</v>
      </c>
      <c r="O2170"/>
      <c r="P2170"/>
    </row>
    <row r="2171" spans="1:16" x14ac:dyDescent="0.35">
      <c r="A2171" s="3" t="s">
        <v>4724</v>
      </c>
      <c r="B2171" s="3" t="s">
        <v>4724</v>
      </c>
      <c r="C2171" s="3" t="s">
        <v>4725</v>
      </c>
      <c r="D2171" s="3" t="s">
        <v>14</v>
      </c>
      <c r="E2171" s="3" t="s">
        <v>14</v>
      </c>
      <c r="F2171" s="3" t="s">
        <v>410</v>
      </c>
      <c r="G2171" s="3" t="s">
        <v>409</v>
      </c>
      <c r="H2171" s="3" t="s">
        <v>17</v>
      </c>
      <c r="I2171" s="3" t="s">
        <v>18</v>
      </c>
      <c r="J2171" s="3" t="s">
        <v>19</v>
      </c>
      <c r="K2171" s="3" t="s">
        <v>18</v>
      </c>
      <c r="O2171"/>
      <c r="P2171"/>
    </row>
    <row r="2172" spans="1:16" x14ac:dyDescent="0.35">
      <c r="A2172" s="3" t="s">
        <v>4726</v>
      </c>
      <c r="B2172" s="3" t="s">
        <v>4726</v>
      </c>
      <c r="C2172" s="3" t="s">
        <v>4727</v>
      </c>
      <c r="D2172" s="3" t="s">
        <v>14</v>
      </c>
      <c r="E2172" s="3" t="s">
        <v>14</v>
      </c>
      <c r="F2172" s="3" t="s">
        <v>410</v>
      </c>
      <c r="G2172" s="3" t="s">
        <v>409</v>
      </c>
      <c r="H2172" s="3" t="s">
        <v>17</v>
      </c>
      <c r="I2172" s="3" t="s">
        <v>18</v>
      </c>
      <c r="J2172" s="3" t="s">
        <v>19</v>
      </c>
      <c r="K2172" s="3" t="s">
        <v>18</v>
      </c>
      <c r="O2172"/>
      <c r="P2172"/>
    </row>
    <row r="2173" spans="1:16" x14ac:dyDescent="0.35">
      <c r="A2173" s="3" t="s">
        <v>4728</v>
      </c>
      <c r="B2173" s="3" t="s">
        <v>4728</v>
      </c>
      <c r="C2173" s="3" t="s">
        <v>4729</v>
      </c>
      <c r="D2173" s="3" t="s">
        <v>14</v>
      </c>
      <c r="E2173" s="3" t="s">
        <v>14</v>
      </c>
      <c r="F2173" s="3" t="s">
        <v>410</v>
      </c>
      <c r="G2173" s="3" t="s">
        <v>409</v>
      </c>
      <c r="H2173" s="3" t="s">
        <v>17</v>
      </c>
      <c r="I2173" s="3" t="s">
        <v>18</v>
      </c>
      <c r="J2173" s="3" t="s">
        <v>19</v>
      </c>
      <c r="K2173" s="3" t="s">
        <v>18</v>
      </c>
      <c r="O2173"/>
      <c r="P2173"/>
    </row>
    <row r="2174" spans="1:16" x14ac:dyDescent="0.35">
      <c r="A2174" s="3" t="s">
        <v>4730</v>
      </c>
      <c r="B2174" s="3" t="s">
        <v>4730</v>
      </c>
      <c r="C2174" s="3" t="s">
        <v>4731</v>
      </c>
      <c r="D2174" s="3" t="s">
        <v>14</v>
      </c>
      <c r="E2174" s="3" t="s">
        <v>14</v>
      </c>
      <c r="F2174" s="3" t="s">
        <v>410</v>
      </c>
      <c r="G2174" s="3" t="s">
        <v>409</v>
      </c>
      <c r="H2174" s="3" t="s">
        <v>17</v>
      </c>
      <c r="I2174" s="3" t="s">
        <v>18</v>
      </c>
      <c r="J2174" s="3" t="s">
        <v>19</v>
      </c>
      <c r="K2174" s="3" t="s">
        <v>18</v>
      </c>
      <c r="O2174"/>
      <c r="P2174"/>
    </row>
    <row r="2175" spans="1:16" x14ac:dyDescent="0.35">
      <c r="A2175" s="3" t="s">
        <v>4732</v>
      </c>
      <c r="B2175" s="3" t="s">
        <v>4732</v>
      </c>
      <c r="C2175" s="3" t="s">
        <v>4733</v>
      </c>
      <c r="D2175" s="3" t="s">
        <v>14</v>
      </c>
      <c r="E2175" s="3" t="s">
        <v>14</v>
      </c>
      <c r="F2175" s="3" t="s">
        <v>410</v>
      </c>
      <c r="G2175" s="3" t="s">
        <v>409</v>
      </c>
      <c r="H2175" s="3" t="s">
        <v>17</v>
      </c>
      <c r="I2175" s="3" t="s">
        <v>18</v>
      </c>
      <c r="J2175" s="3" t="s">
        <v>19</v>
      </c>
      <c r="K2175" s="3" t="s">
        <v>18</v>
      </c>
      <c r="O2175"/>
      <c r="P2175"/>
    </row>
    <row r="2176" spans="1:16" x14ac:dyDescent="0.35">
      <c r="A2176" s="3" t="s">
        <v>4734</v>
      </c>
      <c r="B2176" s="3" t="s">
        <v>4734</v>
      </c>
      <c r="C2176" s="3" t="s">
        <v>4735</v>
      </c>
      <c r="D2176" s="3" t="s">
        <v>14</v>
      </c>
      <c r="E2176" s="3" t="s">
        <v>14</v>
      </c>
      <c r="F2176" s="3" t="s">
        <v>410</v>
      </c>
      <c r="G2176" s="3" t="s">
        <v>409</v>
      </c>
      <c r="H2176" s="3" t="s">
        <v>17</v>
      </c>
      <c r="I2176" s="3" t="s">
        <v>18</v>
      </c>
      <c r="J2176" s="3" t="s">
        <v>19</v>
      </c>
      <c r="K2176" s="3" t="s">
        <v>18</v>
      </c>
      <c r="O2176"/>
      <c r="P2176"/>
    </row>
    <row r="2177" spans="1:16" x14ac:dyDescent="0.35">
      <c r="A2177" s="3" t="s">
        <v>4736</v>
      </c>
      <c r="B2177" s="3" t="s">
        <v>4736</v>
      </c>
      <c r="C2177" s="3" t="s">
        <v>4737</v>
      </c>
      <c r="D2177" s="3" t="s">
        <v>14</v>
      </c>
      <c r="E2177" s="3" t="s">
        <v>14</v>
      </c>
      <c r="F2177" s="3" t="s">
        <v>406</v>
      </c>
      <c r="G2177" s="3" t="s">
        <v>405</v>
      </c>
      <c r="H2177" s="3" t="s">
        <v>17</v>
      </c>
      <c r="I2177" s="3" t="s">
        <v>18</v>
      </c>
      <c r="J2177" s="3" t="s">
        <v>19</v>
      </c>
      <c r="K2177" s="3" t="s">
        <v>18</v>
      </c>
      <c r="O2177"/>
      <c r="P2177"/>
    </row>
    <row r="2178" spans="1:16" x14ac:dyDescent="0.35">
      <c r="A2178" s="3" t="s">
        <v>4738</v>
      </c>
      <c r="B2178" s="3" t="s">
        <v>4738</v>
      </c>
      <c r="C2178" s="3" t="s">
        <v>4739</v>
      </c>
      <c r="D2178" s="3" t="s">
        <v>14</v>
      </c>
      <c r="E2178" s="3" t="s">
        <v>14</v>
      </c>
      <c r="F2178" s="3" t="s">
        <v>406</v>
      </c>
      <c r="G2178" s="3" t="s">
        <v>405</v>
      </c>
      <c r="H2178" s="3" t="s">
        <v>17</v>
      </c>
      <c r="I2178" s="3" t="s">
        <v>18</v>
      </c>
      <c r="J2178" s="3" t="s">
        <v>19</v>
      </c>
      <c r="K2178" s="3" t="s">
        <v>18</v>
      </c>
      <c r="O2178"/>
      <c r="P2178"/>
    </row>
    <row r="2179" spans="1:16" x14ac:dyDescent="0.35">
      <c r="A2179" s="3" t="s">
        <v>4740</v>
      </c>
      <c r="B2179" s="3" t="s">
        <v>4740</v>
      </c>
      <c r="C2179" s="3" t="s">
        <v>4741</v>
      </c>
      <c r="D2179" s="3" t="s">
        <v>14</v>
      </c>
      <c r="E2179" s="3" t="s">
        <v>14</v>
      </c>
      <c r="F2179" s="3" t="s">
        <v>406</v>
      </c>
      <c r="G2179" s="3" t="s">
        <v>405</v>
      </c>
      <c r="H2179" s="3" t="s">
        <v>17</v>
      </c>
      <c r="I2179" s="3" t="s">
        <v>18</v>
      </c>
      <c r="J2179" s="3" t="s">
        <v>19</v>
      </c>
      <c r="K2179" s="3" t="s">
        <v>18</v>
      </c>
      <c r="O2179"/>
      <c r="P2179"/>
    </row>
    <row r="2180" spans="1:16" x14ac:dyDescent="0.35">
      <c r="A2180" s="3" t="s">
        <v>4742</v>
      </c>
      <c r="B2180" s="3" t="s">
        <v>4742</v>
      </c>
      <c r="C2180" s="3" t="s">
        <v>4743</v>
      </c>
      <c r="D2180" s="3" t="s">
        <v>14</v>
      </c>
      <c r="E2180" s="3" t="s">
        <v>14</v>
      </c>
      <c r="F2180" s="3" t="s">
        <v>406</v>
      </c>
      <c r="G2180" s="3" t="s">
        <v>405</v>
      </c>
      <c r="H2180" s="3" t="s">
        <v>17</v>
      </c>
      <c r="I2180" s="3" t="s">
        <v>18</v>
      </c>
      <c r="J2180" s="3" t="s">
        <v>19</v>
      </c>
      <c r="K2180" s="3" t="s">
        <v>18</v>
      </c>
      <c r="O2180"/>
      <c r="P2180"/>
    </row>
    <row r="2181" spans="1:16" x14ac:dyDescent="0.35">
      <c r="A2181" s="3" t="s">
        <v>4744</v>
      </c>
      <c r="B2181" s="3" t="s">
        <v>4744</v>
      </c>
      <c r="C2181" s="3" t="s">
        <v>4745</v>
      </c>
      <c r="D2181" s="3" t="s">
        <v>14</v>
      </c>
      <c r="E2181" s="3" t="s">
        <v>14</v>
      </c>
      <c r="F2181" s="3" t="s">
        <v>406</v>
      </c>
      <c r="G2181" s="3" t="s">
        <v>405</v>
      </c>
      <c r="H2181" s="3" t="s">
        <v>17</v>
      </c>
      <c r="I2181" s="3" t="s">
        <v>18</v>
      </c>
      <c r="J2181" s="3" t="s">
        <v>19</v>
      </c>
      <c r="K2181" s="3" t="s">
        <v>18</v>
      </c>
      <c r="O2181"/>
      <c r="P2181"/>
    </row>
    <row r="2182" spans="1:16" x14ac:dyDescent="0.35">
      <c r="A2182" s="3" t="s">
        <v>4746</v>
      </c>
      <c r="B2182" s="3" t="s">
        <v>4746</v>
      </c>
      <c r="C2182" s="3" t="s">
        <v>4747</v>
      </c>
      <c r="D2182" s="3" t="s">
        <v>14</v>
      </c>
      <c r="E2182" s="3" t="s">
        <v>14</v>
      </c>
      <c r="F2182" s="3" t="s">
        <v>406</v>
      </c>
      <c r="G2182" s="3" t="s">
        <v>405</v>
      </c>
      <c r="H2182" s="3" t="s">
        <v>17</v>
      </c>
      <c r="I2182" s="3" t="s">
        <v>18</v>
      </c>
      <c r="J2182" s="3" t="s">
        <v>19</v>
      </c>
      <c r="K2182" s="3" t="s">
        <v>18</v>
      </c>
      <c r="O2182"/>
      <c r="P2182"/>
    </row>
    <row r="2183" spans="1:16" x14ac:dyDescent="0.35">
      <c r="A2183" s="3" t="s">
        <v>4748</v>
      </c>
      <c r="B2183" s="3" t="s">
        <v>4748</v>
      </c>
      <c r="C2183" s="3" t="s">
        <v>4749</v>
      </c>
      <c r="D2183" s="3" t="s">
        <v>14</v>
      </c>
      <c r="E2183" s="3" t="s">
        <v>14</v>
      </c>
      <c r="F2183" s="3" t="s">
        <v>406</v>
      </c>
      <c r="G2183" s="3" t="s">
        <v>405</v>
      </c>
      <c r="H2183" s="3" t="s">
        <v>17</v>
      </c>
      <c r="I2183" s="3" t="s">
        <v>18</v>
      </c>
      <c r="J2183" s="3" t="s">
        <v>19</v>
      </c>
      <c r="K2183" s="3" t="s">
        <v>18</v>
      </c>
      <c r="O2183"/>
      <c r="P2183"/>
    </row>
    <row r="2184" spans="1:16" x14ac:dyDescent="0.35">
      <c r="A2184" s="3" t="s">
        <v>4750</v>
      </c>
      <c r="B2184" s="3" t="s">
        <v>4750</v>
      </c>
      <c r="C2184" s="3" t="s">
        <v>4751</v>
      </c>
      <c r="D2184" s="3" t="s">
        <v>14</v>
      </c>
      <c r="E2184" s="3" t="s">
        <v>14</v>
      </c>
      <c r="F2184" s="3" t="s">
        <v>406</v>
      </c>
      <c r="G2184" s="3" t="s">
        <v>405</v>
      </c>
      <c r="H2184" s="3" t="s">
        <v>17</v>
      </c>
      <c r="I2184" s="3" t="s">
        <v>18</v>
      </c>
      <c r="J2184" s="3" t="s">
        <v>19</v>
      </c>
      <c r="K2184" s="3" t="s">
        <v>18</v>
      </c>
      <c r="O2184"/>
      <c r="P2184"/>
    </row>
    <row r="2185" spans="1:16" x14ac:dyDescent="0.35">
      <c r="A2185" s="3" t="s">
        <v>4752</v>
      </c>
      <c r="B2185" s="3" t="s">
        <v>4752</v>
      </c>
      <c r="C2185" s="3" t="s">
        <v>4753</v>
      </c>
      <c r="D2185" s="3" t="s">
        <v>14</v>
      </c>
      <c r="E2185" s="3" t="s">
        <v>14</v>
      </c>
      <c r="F2185" s="3" t="s">
        <v>406</v>
      </c>
      <c r="G2185" s="3" t="s">
        <v>405</v>
      </c>
      <c r="H2185" s="3" t="s">
        <v>17</v>
      </c>
      <c r="I2185" s="3" t="s">
        <v>18</v>
      </c>
      <c r="J2185" s="3" t="s">
        <v>19</v>
      </c>
      <c r="K2185" s="3" t="s">
        <v>18</v>
      </c>
      <c r="O2185"/>
      <c r="P2185"/>
    </row>
    <row r="2186" spans="1:16" x14ac:dyDescent="0.35">
      <c r="A2186" s="3" t="s">
        <v>4754</v>
      </c>
      <c r="B2186" s="3" t="s">
        <v>4754</v>
      </c>
      <c r="C2186" s="3" t="s">
        <v>4755</v>
      </c>
      <c r="D2186" s="3" t="s">
        <v>14</v>
      </c>
      <c r="E2186" s="3" t="s">
        <v>14</v>
      </c>
      <c r="F2186" s="3" t="s">
        <v>406</v>
      </c>
      <c r="G2186" s="3" t="s">
        <v>405</v>
      </c>
      <c r="H2186" s="3" t="s">
        <v>17</v>
      </c>
      <c r="I2186" s="3" t="s">
        <v>18</v>
      </c>
      <c r="J2186" s="3" t="s">
        <v>19</v>
      </c>
      <c r="K2186" s="3" t="s">
        <v>18</v>
      </c>
      <c r="O2186"/>
      <c r="P2186"/>
    </row>
    <row r="2187" spans="1:16" x14ac:dyDescent="0.35">
      <c r="A2187" s="3" t="s">
        <v>4756</v>
      </c>
      <c r="B2187" s="3" t="s">
        <v>4756</v>
      </c>
      <c r="C2187" s="3" t="s">
        <v>4757</v>
      </c>
      <c r="D2187" s="3" t="s">
        <v>14</v>
      </c>
      <c r="E2187" s="3" t="s">
        <v>14</v>
      </c>
      <c r="F2187" s="3" t="s">
        <v>406</v>
      </c>
      <c r="G2187" s="3" t="s">
        <v>405</v>
      </c>
      <c r="H2187" s="3" t="s">
        <v>17</v>
      </c>
      <c r="I2187" s="3" t="s">
        <v>18</v>
      </c>
      <c r="J2187" s="3" t="s">
        <v>19</v>
      </c>
      <c r="K2187" s="3" t="s">
        <v>18</v>
      </c>
      <c r="O2187"/>
      <c r="P2187"/>
    </row>
    <row r="2188" spans="1:16" x14ac:dyDescent="0.35">
      <c r="A2188" s="3" t="s">
        <v>4758</v>
      </c>
      <c r="B2188" s="3" t="s">
        <v>4758</v>
      </c>
      <c r="C2188" s="3" t="s">
        <v>4759</v>
      </c>
      <c r="D2188" s="3" t="s">
        <v>14</v>
      </c>
      <c r="E2188" s="3" t="s">
        <v>14</v>
      </c>
      <c r="F2188" s="3" t="s">
        <v>406</v>
      </c>
      <c r="G2188" s="3" t="s">
        <v>405</v>
      </c>
      <c r="H2188" s="3" t="s">
        <v>17</v>
      </c>
      <c r="I2188" s="3" t="s">
        <v>18</v>
      </c>
      <c r="J2188" s="3" t="s">
        <v>19</v>
      </c>
      <c r="K2188" s="3" t="s">
        <v>18</v>
      </c>
      <c r="O2188"/>
      <c r="P2188"/>
    </row>
    <row r="2189" spans="1:16" x14ac:dyDescent="0.35">
      <c r="A2189" s="3" t="s">
        <v>4760</v>
      </c>
      <c r="B2189" s="3" t="s">
        <v>4760</v>
      </c>
      <c r="C2189" s="3" t="s">
        <v>4761</v>
      </c>
      <c r="D2189" s="3" t="s">
        <v>14</v>
      </c>
      <c r="E2189" s="3" t="s">
        <v>14</v>
      </c>
      <c r="F2189" s="3" t="s">
        <v>406</v>
      </c>
      <c r="G2189" s="3" t="s">
        <v>405</v>
      </c>
      <c r="H2189" s="3" t="s">
        <v>17</v>
      </c>
      <c r="I2189" s="3" t="s">
        <v>18</v>
      </c>
      <c r="J2189" s="3" t="s">
        <v>19</v>
      </c>
      <c r="K2189" s="3" t="s">
        <v>18</v>
      </c>
      <c r="O2189"/>
      <c r="P2189"/>
    </row>
    <row r="2190" spans="1:16" x14ac:dyDescent="0.35">
      <c r="A2190" s="3" t="s">
        <v>4762</v>
      </c>
      <c r="B2190" s="3" t="s">
        <v>4762</v>
      </c>
      <c r="C2190" s="3" t="s">
        <v>4763</v>
      </c>
      <c r="D2190" s="3" t="s">
        <v>14</v>
      </c>
      <c r="E2190" s="3" t="s">
        <v>14</v>
      </c>
      <c r="F2190" s="3" t="s">
        <v>406</v>
      </c>
      <c r="G2190" s="3" t="s">
        <v>405</v>
      </c>
      <c r="H2190" s="3" t="s">
        <v>17</v>
      </c>
      <c r="I2190" s="3" t="s">
        <v>18</v>
      </c>
      <c r="J2190" s="3" t="s">
        <v>19</v>
      </c>
      <c r="K2190" s="3" t="s">
        <v>18</v>
      </c>
      <c r="O2190"/>
      <c r="P2190"/>
    </row>
    <row r="2191" spans="1:16" x14ac:dyDescent="0.35">
      <c r="A2191" s="3" t="s">
        <v>4764</v>
      </c>
      <c r="B2191" s="3" t="s">
        <v>4764</v>
      </c>
      <c r="C2191" s="3" t="s">
        <v>4765</v>
      </c>
      <c r="D2191" s="3" t="s">
        <v>14</v>
      </c>
      <c r="E2191" s="3" t="s">
        <v>14</v>
      </c>
      <c r="F2191" s="3" t="s">
        <v>406</v>
      </c>
      <c r="G2191" s="3" t="s">
        <v>405</v>
      </c>
      <c r="H2191" s="3" t="s">
        <v>17</v>
      </c>
      <c r="I2191" s="3" t="s">
        <v>18</v>
      </c>
      <c r="J2191" s="3" t="s">
        <v>19</v>
      </c>
      <c r="K2191" s="3" t="s">
        <v>18</v>
      </c>
      <c r="O2191"/>
      <c r="P2191"/>
    </row>
    <row r="2192" spans="1:16" x14ac:dyDescent="0.35">
      <c r="A2192" s="3" t="s">
        <v>4766</v>
      </c>
      <c r="B2192" s="3" t="s">
        <v>4766</v>
      </c>
      <c r="C2192" s="3" t="s">
        <v>4767</v>
      </c>
      <c r="D2192" s="3" t="s">
        <v>14</v>
      </c>
      <c r="E2192" s="3" t="s">
        <v>14</v>
      </c>
      <c r="F2192" s="3" t="s">
        <v>406</v>
      </c>
      <c r="G2192" s="3" t="s">
        <v>405</v>
      </c>
      <c r="H2192" s="3" t="s">
        <v>17</v>
      </c>
      <c r="I2192" s="3" t="s">
        <v>18</v>
      </c>
      <c r="J2192" s="3" t="s">
        <v>19</v>
      </c>
      <c r="K2192" s="3" t="s">
        <v>18</v>
      </c>
      <c r="O2192"/>
      <c r="P2192"/>
    </row>
    <row r="2193" spans="1:16" x14ac:dyDescent="0.35">
      <c r="A2193" s="3" t="s">
        <v>4768</v>
      </c>
      <c r="B2193" s="3" t="s">
        <v>4768</v>
      </c>
      <c r="C2193" s="3" t="s">
        <v>4769</v>
      </c>
      <c r="D2193" s="3" t="s">
        <v>14</v>
      </c>
      <c r="E2193" s="3" t="s">
        <v>14</v>
      </c>
      <c r="F2193" s="3" t="s">
        <v>406</v>
      </c>
      <c r="G2193" s="3" t="s">
        <v>405</v>
      </c>
      <c r="H2193" s="3" t="s">
        <v>17</v>
      </c>
      <c r="I2193" s="3" t="s">
        <v>18</v>
      </c>
      <c r="J2193" s="3" t="s">
        <v>19</v>
      </c>
      <c r="K2193" s="3" t="s">
        <v>18</v>
      </c>
      <c r="O2193"/>
      <c r="P2193"/>
    </row>
    <row r="2194" spans="1:16" x14ac:dyDescent="0.35">
      <c r="A2194" s="3" t="s">
        <v>4770</v>
      </c>
      <c r="B2194" s="3" t="s">
        <v>4770</v>
      </c>
      <c r="C2194" s="3" t="s">
        <v>4771</v>
      </c>
      <c r="D2194" s="3" t="s">
        <v>14</v>
      </c>
      <c r="E2194" s="3" t="s">
        <v>14</v>
      </c>
      <c r="F2194" s="3" t="s">
        <v>406</v>
      </c>
      <c r="G2194" s="3" t="s">
        <v>405</v>
      </c>
      <c r="H2194" s="3" t="s">
        <v>17</v>
      </c>
      <c r="I2194" s="3" t="s">
        <v>18</v>
      </c>
      <c r="J2194" s="3" t="s">
        <v>19</v>
      </c>
      <c r="K2194" s="3" t="s">
        <v>18</v>
      </c>
      <c r="O2194"/>
      <c r="P2194"/>
    </row>
    <row r="2195" spans="1:16" x14ac:dyDescent="0.35">
      <c r="A2195" s="3" t="s">
        <v>4772</v>
      </c>
      <c r="B2195" s="3" t="s">
        <v>4772</v>
      </c>
      <c r="C2195" s="3" t="s">
        <v>4773</v>
      </c>
      <c r="D2195" s="3" t="s">
        <v>14</v>
      </c>
      <c r="E2195" s="3" t="s">
        <v>14</v>
      </c>
      <c r="F2195" s="3" t="s">
        <v>406</v>
      </c>
      <c r="G2195" s="3" t="s">
        <v>405</v>
      </c>
      <c r="H2195" s="3" t="s">
        <v>17</v>
      </c>
      <c r="I2195" s="3" t="s">
        <v>18</v>
      </c>
      <c r="J2195" s="3" t="s">
        <v>19</v>
      </c>
      <c r="K2195" s="3" t="s">
        <v>18</v>
      </c>
      <c r="O2195"/>
      <c r="P2195"/>
    </row>
    <row r="2196" spans="1:16" x14ac:dyDescent="0.35">
      <c r="A2196" s="3" t="s">
        <v>4774</v>
      </c>
      <c r="B2196" s="3" t="s">
        <v>4775</v>
      </c>
      <c r="C2196" s="3" t="s">
        <v>4776</v>
      </c>
      <c r="D2196" s="3" t="s">
        <v>14</v>
      </c>
      <c r="E2196" s="3" t="s">
        <v>14</v>
      </c>
      <c r="F2196" s="3" t="s">
        <v>406</v>
      </c>
      <c r="G2196" s="3" t="s">
        <v>405</v>
      </c>
      <c r="H2196" s="3" t="s">
        <v>17</v>
      </c>
      <c r="I2196" s="3" t="s">
        <v>18</v>
      </c>
      <c r="J2196" s="3" t="s">
        <v>19</v>
      </c>
      <c r="K2196" s="3" t="s">
        <v>18</v>
      </c>
      <c r="O2196"/>
      <c r="P2196"/>
    </row>
    <row r="2197" spans="1:16" x14ac:dyDescent="0.35">
      <c r="A2197" s="3" t="s">
        <v>4777</v>
      </c>
      <c r="B2197" s="3" t="s">
        <v>4777</v>
      </c>
      <c r="C2197" s="3" t="s">
        <v>4778</v>
      </c>
      <c r="D2197" s="3" t="s">
        <v>14</v>
      </c>
      <c r="E2197" s="3" t="s">
        <v>14</v>
      </c>
      <c r="F2197" s="3" t="s">
        <v>406</v>
      </c>
      <c r="G2197" s="3" t="s">
        <v>405</v>
      </c>
      <c r="H2197" s="3" t="s">
        <v>17</v>
      </c>
      <c r="I2197" s="3" t="s">
        <v>18</v>
      </c>
      <c r="J2197" s="3" t="s">
        <v>19</v>
      </c>
      <c r="K2197" s="3" t="s">
        <v>18</v>
      </c>
      <c r="O2197"/>
      <c r="P2197"/>
    </row>
    <row r="2198" spans="1:16" x14ac:dyDescent="0.35">
      <c r="A2198" s="3" t="s">
        <v>4779</v>
      </c>
      <c r="B2198" s="3" t="s">
        <v>4779</v>
      </c>
      <c r="C2198" s="3" t="s">
        <v>4780</v>
      </c>
      <c r="D2198" s="3" t="s">
        <v>14</v>
      </c>
      <c r="E2198" s="3" t="s">
        <v>14</v>
      </c>
      <c r="F2198" s="3" t="s">
        <v>406</v>
      </c>
      <c r="G2198" s="3" t="s">
        <v>405</v>
      </c>
      <c r="H2198" s="3" t="s">
        <v>17</v>
      </c>
      <c r="I2198" s="3" t="s">
        <v>18</v>
      </c>
      <c r="J2198" s="3" t="s">
        <v>19</v>
      </c>
      <c r="K2198" s="3" t="s">
        <v>18</v>
      </c>
      <c r="O2198"/>
      <c r="P2198"/>
    </row>
    <row r="2199" spans="1:16" x14ac:dyDescent="0.35">
      <c r="A2199" s="3" t="s">
        <v>4781</v>
      </c>
      <c r="B2199" s="3" t="s">
        <v>4781</v>
      </c>
      <c r="C2199" s="3" t="s">
        <v>4782</v>
      </c>
      <c r="D2199" s="3" t="s">
        <v>14</v>
      </c>
      <c r="E2199" s="3" t="s">
        <v>14</v>
      </c>
      <c r="F2199" s="3" t="s">
        <v>406</v>
      </c>
      <c r="G2199" s="3" t="s">
        <v>405</v>
      </c>
      <c r="H2199" s="3" t="s">
        <v>17</v>
      </c>
      <c r="I2199" s="3" t="s">
        <v>18</v>
      </c>
      <c r="J2199" s="3" t="s">
        <v>19</v>
      </c>
      <c r="K2199" s="3" t="s">
        <v>18</v>
      </c>
      <c r="O2199"/>
      <c r="P2199"/>
    </row>
    <row r="2200" spans="1:16" x14ac:dyDescent="0.35">
      <c r="A2200" s="3" t="s">
        <v>4783</v>
      </c>
      <c r="B2200" s="3" t="s">
        <v>4783</v>
      </c>
      <c r="C2200" s="3" t="s">
        <v>4784</v>
      </c>
      <c r="D2200" s="3" t="s">
        <v>14</v>
      </c>
      <c r="E2200" s="3" t="s">
        <v>14</v>
      </c>
      <c r="F2200" s="3" t="s">
        <v>406</v>
      </c>
      <c r="G2200" s="3" t="s">
        <v>405</v>
      </c>
      <c r="H2200" s="3" t="s">
        <v>17</v>
      </c>
      <c r="I2200" s="3" t="s">
        <v>18</v>
      </c>
      <c r="J2200" s="3" t="s">
        <v>19</v>
      </c>
      <c r="K2200" s="3" t="s">
        <v>18</v>
      </c>
      <c r="O2200"/>
      <c r="P2200"/>
    </row>
    <row r="2201" spans="1:16" x14ac:dyDescent="0.35">
      <c r="A2201" s="3" t="s">
        <v>4785</v>
      </c>
      <c r="B2201" s="3" t="s">
        <v>4785</v>
      </c>
      <c r="C2201" s="3" t="s">
        <v>4786</v>
      </c>
      <c r="D2201" s="3" t="s">
        <v>14</v>
      </c>
      <c r="E2201" s="3" t="s">
        <v>14</v>
      </c>
      <c r="F2201" s="3" t="s">
        <v>406</v>
      </c>
      <c r="G2201" s="3" t="s">
        <v>405</v>
      </c>
      <c r="H2201" s="3" t="s">
        <v>17</v>
      </c>
      <c r="I2201" s="3" t="s">
        <v>18</v>
      </c>
      <c r="J2201" s="3" t="s">
        <v>19</v>
      </c>
      <c r="K2201" s="3" t="s">
        <v>18</v>
      </c>
      <c r="O2201"/>
      <c r="P2201"/>
    </row>
    <row r="2202" spans="1:16" x14ac:dyDescent="0.35">
      <c r="A2202" s="3" t="s">
        <v>4787</v>
      </c>
      <c r="B2202" s="3" t="s">
        <v>4787</v>
      </c>
      <c r="C2202" s="3" t="s">
        <v>4788</v>
      </c>
      <c r="D2202" s="3" t="s">
        <v>14</v>
      </c>
      <c r="E2202" s="3" t="s">
        <v>14</v>
      </c>
      <c r="F2202" s="3" t="s">
        <v>406</v>
      </c>
      <c r="G2202" s="3" t="s">
        <v>405</v>
      </c>
      <c r="H2202" s="3" t="s">
        <v>17</v>
      </c>
      <c r="I2202" s="3" t="s">
        <v>18</v>
      </c>
      <c r="J2202" s="3" t="s">
        <v>19</v>
      </c>
      <c r="K2202" s="3" t="s">
        <v>18</v>
      </c>
      <c r="O2202"/>
      <c r="P2202"/>
    </row>
    <row r="2203" spans="1:16" x14ac:dyDescent="0.35">
      <c r="A2203" s="3" t="s">
        <v>4789</v>
      </c>
      <c r="B2203" s="3" t="s">
        <v>4789</v>
      </c>
      <c r="C2203" s="3" t="s">
        <v>4790</v>
      </c>
      <c r="D2203" s="3" t="s">
        <v>14</v>
      </c>
      <c r="E2203" s="3" t="s">
        <v>14</v>
      </c>
      <c r="F2203" s="3" t="s">
        <v>406</v>
      </c>
      <c r="G2203" s="3" t="s">
        <v>405</v>
      </c>
      <c r="H2203" s="3" t="s">
        <v>17</v>
      </c>
      <c r="I2203" s="3" t="s">
        <v>18</v>
      </c>
      <c r="J2203" s="3" t="s">
        <v>19</v>
      </c>
      <c r="K2203" s="3" t="s">
        <v>18</v>
      </c>
      <c r="O2203"/>
      <c r="P2203"/>
    </row>
    <row r="2204" spans="1:16" x14ac:dyDescent="0.35">
      <c r="A2204" s="3" t="s">
        <v>4791</v>
      </c>
      <c r="B2204" s="3" t="s">
        <v>4791</v>
      </c>
      <c r="C2204" s="3" t="s">
        <v>4792</v>
      </c>
      <c r="D2204" s="3" t="s">
        <v>14</v>
      </c>
      <c r="E2204" s="3" t="s">
        <v>14</v>
      </c>
      <c r="F2204" s="3" t="s">
        <v>406</v>
      </c>
      <c r="G2204" s="3" t="s">
        <v>405</v>
      </c>
      <c r="H2204" s="3" t="s">
        <v>17</v>
      </c>
      <c r="I2204" s="3" t="s">
        <v>18</v>
      </c>
      <c r="J2204" s="3" t="s">
        <v>19</v>
      </c>
      <c r="K2204" s="3" t="s">
        <v>18</v>
      </c>
      <c r="O2204"/>
      <c r="P2204"/>
    </row>
    <row r="2205" spans="1:16" x14ac:dyDescent="0.35">
      <c r="A2205" s="3" t="s">
        <v>4793</v>
      </c>
      <c r="B2205" s="3" t="s">
        <v>4793</v>
      </c>
      <c r="C2205" s="3" t="s">
        <v>4794</v>
      </c>
      <c r="D2205" s="3" t="s">
        <v>14</v>
      </c>
      <c r="E2205" s="3" t="s">
        <v>14</v>
      </c>
      <c r="F2205" s="3" t="s">
        <v>406</v>
      </c>
      <c r="G2205" s="3" t="s">
        <v>405</v>
      </c>
      <c r="H2205" s="3" t="s">
        <v>17</v>
      </c>
      <c r="I2205" s="3" t="s">
        <v>18</v>
      </c>
      <c r="J2205" s="3" t="s">
        <v>19</v>
      </c>
      <c r="K2205" s="3" t="s">
        <v>18</v>
      </c>
      <c r="O2205"/>
      <c r="P2205"/>
    </row>
    <row r="2206" spans="1:16" x14ac:dyDescent="0.35">
      <c r="A2206" s="3" t="s">
        <v>4795</v>
      </c>
      <c r="B2206" s="3" t="s">
        <v>4795</v>
      </c>
      <c r="C2206" s="3" t="s">
        <v>4796</v>
      </c>
      <c r="D2206" s="3" t="s">
        <v>14</v>
      </c>
      <c r="E2206" s="3" t="s">
        <v>14</v>
      </c>
      <c r="F2206" s="3" t="s">
        <v>406</v>
      </c>
      <c r="G2206" s="3" t="s">
        <v>405</v>
      </c>
      <c r="H2206" s="3" t="s">
        <v>17</v>
      </c>
      <c r="I2206" s="3" t="s">
        <v>18</v>
      </c>
      <c r="J2206" s="3" t="s">
        <v>19</v>
      </c>
      <c r="K2206" s="3" t="s">
        <v>18</v>
      </c>
      <c r="O2206"/>
      <c r="P2206"/>
    </row>
    <row r="2207" spans="1:16" x14ac:dyDescent="0.35">
      <c r="A2207" s="3" t="s">
        <v>4797</v>
      </c>
      <c r="B2207" s="3" t="s">
        <v>4797</v>
      </c>
      <c r="C2207" s="3" t="s">
        <v>4798</v>
      </c>
      <c r="D2207" s="3" t="s">
        <v>14</v>
      </c>
      <c r="E2207" s="3" t="s">
        <v>14</v>
      </c>
      <c r="F2207" s="3" t="s">
        <v>406</v>
      </c>
      <c r="G2207" s="3" t="s">
        <v>405</v>
      </c>
      <c r="H2207" s="3" t="s">
        <v>17</v>
      </c>
      <c r="I2207" s="3" t="s">
        <v>18</v>
      </c>
      <c r="J2207" s="3" t="s">
        <v>19</v>
      </c>
      <c r="K2207" s="3" t="s">
        <v>18</v>
      </c>
      <c r="O2207"/>
      <c r="P2207"/>
    </row>
    <row r="2208" spans="1:16" x14ac:dyDescent="0.35">
      <c r="A2208" s="3" t="s">
        <v>4799</v>
      </c>
      <c r="B2208" s="3" t="s">
        <v>4799</v>
      </c>
      <c r="C2208" s="3" t="s">
        <v>4800</v>
      </c>
      <c r="D2208" s="3" t="s">
        <v>14</v>
      </c>
      <c r="E2208" s="3" t="s">
        <v>14</v>
      </c>
      <c r="F2208" s="3" t="s">
        <v>406</v>
      </c>
      <c r="G2208" s="3" t="s">
        <v>405</v>
      </c>
      <c r="H2208" s="3" t="s">
        <v>17</v>
      </c>
      <c r="I2208" s="3" t="s">
        <v>18</v>
      </c>
      <c r="J2208" s="3" t="s">
        <v>19</v>
      </c>
      <c r="K2208" s="3" t="s">
        <v>18</v>
      </c>
      <c r="O2208"/>
      <c r="P2208"/>
    </row>
    <row r="2209" spans="1:16" x14ac:dyDescent="0.35">
      <c r="A2209" s="3" t="s">
        <v>4801</v>
      </c>
      <c r="B2209" s="3" t="s">
        <v>4801</v>
      </c>
      <c r="C2209" s="3" t="s">
        <v>4802</v>
      </c>
      <c r="D2209" s="3" t="s">
        <v>14</v>
      </c>
      <c r="E2209" s="3" t="s">
        <v>14</v>
      </c>
      <c r="F2209" s="3" t="s">
        <v>406</v>
      </c>
      <c r="G2209" s="3" t="s">
        <v>405</v>
      </c>
      <c r="H2209" s="3" t="s">
        <v>17</v>
      </c>
      <c r="I2209" s="3" t="s">
        <v>18</v>
      </c>
      <c r="J2209" s="3" t="s">
        <v>19</v>
      </c>
      <c r="K2209" s="3" t="s">
        <v>18</v>
      </c>
      <c r="O2209"/>
      <c r="P2209"/>
    </row>
    <row r="2210" spans="1:16" x14ac:dyDescent="0.35">
      <c r="A2210" s="3" t="s">
        <v>4803</v>
      </c>
      <c r="B2210" s="3" t="s">
        <v>4803</v>
      </c>
      <c r="C2210" s="3" t="s">
        <v>4804</v>
      </c>
      <c r="D2210" s="3" t="s">
        <v>14</v>
      </c>
      <c r="E2210" s="3" t="s">
        <v>14</v>
      </c>
      <c r="F2210" s="3" t="s">
        <v>406</v>
      </c>
      <c r="G2210" s="3" t="s">
        <v>405</v>
      </c>
      <c r="H2210" s="3" t="s">
        <v>17</v>
      </c>
      <c r="I2210" s="3" t="s">
        <v>18</v>
      </c>
      <c r="J2210" s="3" t="s">
        <v>19</v>
      </c>
      <c r="K2210" s="3" t="s">
        <v>18</v>
      </c>
      <c r="O2210"/>
      <c r="P2210"/>
    </row>
    <row r="2211" spans="1:16" x14ac:dyDescent="0.35">
      <c r="A2211" s="3" t="s">
        <v>4805</v>
      </c>
      <c r="B2211" s="3" t="s">
        <v>4805</v>
      </c>
      <c r="C2211" s="3" t="s">
        <v>4806</v>
      </c>
      <c r="D2211" s="3" t="s">
        <v>14</v>
      </c>
      <c r="E2211" s="3" t="s">
        <v>14</v>
      </c>
      <c r="F2211" s="3" t="s">
        <v>406</v>
      </c>
      <c r="G2211" s="3" t="s">
        <v>405</v>
      </c>
      <c r="H2211" s="3" t="s">
        <v>17</v>
      </c>
      <c r="I2211" s="3" t="s">
        <v>18</v>
      </c>
      <c r="J2211" s="3" t="s">
        <v>19</v>
      </c>
      <c r="K2211" s="3" t="s">
        <v>18</v>
      </c>
      <c r="O2211"/>
      <c r="P2211"/>
    </row>
    <row r="2212" spans="1:16" x14ac:dyDescent="0.35">
      <c r="A2212" s="3" t="s">
        <v>4807</v>
      </c>
      <c r="B2212" s="3" t="s">
        <v>4807</v>
      </c>
      <c r="C2212" s="3" t="s">
        <v>4808</v>
      </c>
      <c r="D2212" s="3" t="s">
        <v>14</v>
      </c>
      <c r="E2212" s="3" t="s">
        <v>14</v>
      </c>
      <c r="F2212" s="3" t="s">
        <v>406</v>
      </c>
      <c r="G2212" s="3" t="s">
        <v>405</v>
      </c>
      <c r="H2212" s="3" t="s">
        <v>17</v>
      </c>
      <c r="I2212" s="3" t="s">
        <v>18</v>
      </c>
      <c r="J2212" s="3" t="s">
        <v>19</v>
      </c>
      <c r="K2212" s="3" t="s">
        <v>18</v>
      </c>
      <c r="O2212"/>
      <c r="P2212"/>
    </row>
    <row r="2213" spans="1:16" x14ac:dyDescent="0.35">
      <c r="A2213" s="3" t="s">
        <v>4809</v>
      </c>
      <c r="B2213" s="3" t="s">
        <v>4809</v>
      </c>
      <c r="C2213" s="3" t="s">
        <v>4810</v>
      </c>
      <c r="D2213" s="3" t="s">
        <v>14</v>
      </c>
      <c r="E2213" s="3" t="s">
        <v>14</v>
      </c>
      <c r="F2213" s="3" t="s">
        <v>406</v>
      </c>
      <c r="G2213" s="3" t="s">
        <v>405</v>
      </c>
      <c r="H2213" s="3" t="s">
        <v>17</v>
      </c>
      <c r="I2213" s="3" t="s">
        <v>18</v>
      </c>
      <c r="J2213" s="3" t="s">
        <v>19</v>
      </c>
      <c r="K2213" s="3" t="s">
        <v>18</v>
      </c>
      <c r="O2213"/>
      <c r="P2213"/>
    </row>
    <row r="2214" spans="1:16" x14ac:dyDescent="0.35">
      <c r="A2214" s="3" t="s">
        <v>4775</v>
      </c>
      <c r="B2214" s="3" t="s">
        <v>4775</v>
      </c>
      <c r="C2214" s="3" t="s">
        <v>4776</v>
      </c>
      <c r="D2214" s="3" t="s">
        <v>14</v>
      </c>
      <c r="E2214" s="3" t="s">
        <v>14</v>
      </c>
      <c r="F2214" s="3" t="s">
        <v>406</v>
      </c>
      <c r="G2214" s="3" t="s">
        <v>405</v>
      </c>
      <c r="H2214" s="3" t="s">
        <v>17</v>
      </c>
      <c r="I2214" s="3" t="s">
        <v>18</v>
      </c>
      <c r="J2214" s="3" t="s">
        <v>19</v>
      </c>
      <c r="K2214" s="3" t="s">
        <v>18</v>
      </c>
      <c r="O2214"/>
      <c r="P2214"/>
    </row>
    <row r="2215" spans="1:16" x14ac:dyDescent="0.35">
      <c r="A2215" s="3" t="s">
        <v>4811</v>
      </c>
      <c r="B2215" s="3" t="s">
        <v>4811</v>
      </c>
      <c r="C2215" s="3" t="s">
        <v>4812</v>
      </c>
      <c r="D2215" s="3" t="s">
        <v>14</v>
      </c>
      <c r="E2215" s="3" t="s">
        <v>14</v>
      </c>
      <c r="F2215" s="3" t="s">
        <v>406</v>
      </c>
      <c r="G2215" s="3" t="s">
        <v>405</v>
      </c>
      <c r="H2215" s="3" t="s">
        <v>17</v>
      </c>
      <c r="I2215" s="3" t="s">
        <v>18</v>
      </c>
      <c r="J2215" s="3" t="s">
        <v>19</v>
      </c>
      <c r="K2215" s="3" t="s">
        <v>18</v>
      </c>
      <c r="O2215"/>
      <c r="P2215"/>
    </row>
    <row r="2216" spans="1:16" x14ac:dyDescent="0.35">
      <c r="A2216" s="3" t="s">
        <v>4813</v>
      </c>
      <c r="B2216" s="3" t="s">
        <v>4813</v>
      </c>
      <c r="C2216" s="3" t="s">
        <v>4814</v>
      </c>
      <c r="D2216" s="3" t="s">
        <v>14</v>
      </c>
      <c r="E2216" s="3" t="s">
        <v>14</v>
      </c>
      <c r="F2216" s="3" t="s">
        <v>406</v>
      </c>
      <c r="G2216" s="3" t="s">
        <v>405</v>
      </c>
      <c r="H2216" s="3" t="s">
        <v>17</v>
      </c>
      <c r="I2216" s="3" t="s">
        <v>18</v>
      </c>
      <c r="J2216" s="3" t="s">
        <v>19</v>
      </c>
      <c r="K2216" s="3" t="s">
        <v>18</v>
      </c>
      <c r="O2216"/>
      <c r="P2216"/>
    </row>
    <row r="2217" spans="1:16" x14ac:dyDescent="0.35">
      <c r="A2217" s="3" t="s">
        <v>4815</v>
      </c>
      <c r="B2217" s="3" t="s">
        <v>4815</v>
      </c>
      <c r="C2217" s="3" t="s">
        <v>4816</v>
      </c>
      <c r="D2217" s="3" t="s">
        <v>14</v>
      </c>
      <c r="E2217" s="3" t="s">
        <v>14</v>
      </c>
      <c r="F2217" s="3" t="s">
        <v>406</v>
      </c>
      <c r="G2217" s="3" t="s">
        <v>405</v>
      </c>
      <c r="H2217" s="3" t="s">
        <v>17</v>
      </c>
      <c r="I2217" s="3" t="s">
        <v>18</v>
      </c>
      <c r="J2217" s="3" t="s">
        <v>19</v>
      </c>
      <c r="K2217" s="3" t="s">
        <v>18</v>
      </c>
      <c r="O2217"/>
      <c r="P2217"/>
    </row>
    <row r="2218" spans="1:16" x14ac:dyDescent="0.35">
      <c r="A2218" s="3" t="s">
        <v>4817</v>
      </c>
      <c r="B2218" s="3" t="s">
        <v>4817</v>
      </c>
      <c r="C2218" s="3" t="s">
        <v>4818</v>
      </c>
      <c r="D2218" s="3" t="s">
        <v>14</v>
      </c>
      <c r="E2218" s="3" t="s">
        <v>14</v>
      </c>
      <c r="F2218" s="3" t="s">
        <v>393</v>
      </c>
      <c r="G2218" s="3" t="s">
        <v>392</v>
      </c>
      <c r="H2218" s="3" t="s">
        <v>92</v>
      </c>
      <c r="I2218" s="3" t="s">
        <v>93</v>
      </c>
      <c r="J2218" s="3" t="s">
        <v>94</v>
      </c>
      <c r="K2218" s="3" t="s">
        <v>93</v>
      </c>
      <c r="O2218"/>
      <c r="P2218"/>
    </row>
    <row r="2219" spans="1:16" x14ac:dyDescent="0.35">
      <c r="A2219" s="3" t="s">
        <v>4819</v>
      </c>
      <c r="B2219" s="3" t="s">
        <v>4819</v>
      </c>
      <c r="C2219" s="3" t="s">
        <v>4820</v>
      </c>
      <c r="D2219" s="3" t="s">
        <v>14</v>
      </c>
      <c r="E2219" s="3" t="s">
        <v>14</v>
      </c>
      <c r="F2219" s="3" t="s">
        <v>393</v>
      </c>
      <c r="G2219" s="3" t="s">
        <v>392</v>
      </c>
      <c r="H2219" s="3" t="s">
        <v>92</v>
      </c>
      <c r="I2219" s="3" t="s">
        <v>93</v>
      </c>
      <c r="J2219" s="3" t="s">
        <v>94</v>
      </c>
      <c r="K2219" s="3" t="s">
        <v>93</v>
      </c>
      <c r="O2219"/>
      <c r="P2219"/>
    </row>
    <row r="2220" spans="1:16" x14ac:dyDescent="0.35">
      <c r="A2220" s="3" t="s">
        <v>4821</v>
      </c>
      <c r="B2220" s="3" t="s">
        <v>4821</v>
      </c>
      <c r="C2220" s="3" t="s">
        <v>4822</v>
      </c>
      <c r="D2220" s="3" t="s">
        <v>14</v>
      </c>
      <c r="E2220" s="3" t="s">
        <v>14</v>
      </c>
      <c r="F2220" s="3" t="s">
        <v>393</v>
      </c>
      <c r="G2220" s="3" t="s">
        <v>392</v>
      </c>
      <c r="H2220" s="3" t="s">
        <v>92</v>
      </c>
      <c r="I2220" s="3" t="s">
        <v>93</v>
      </c>
      <c r="J2220" s="3" t="s">
        <v>94</v>
      </c>
      <c r="K2220" s="3" t="s">
        <v>93</v>
      </c>
      <c r="O2220"/>
      <c r="P2220"/>
    </row>
    <row r="2221" spans="1:16" x14ac:dyDescent="0.35">
      <c r="A2221" s="3" t="s">
        <v>4823</v>
      </c>
      <c r="B2221" s="3" t="s">
        <v>4823</v>
      </c>
      <c r="C2221" s="3" t="s">
        <v>4824</v>
      </c>
      <c r="D2221" s="3" t="s">
        <v>14</v>
      </c>
      <c r="E2221" s="3" t="s">
        <v>14</v>
      </c>
      <c r="F2221" s="3" t="s">
        <v>393</v>
      </c>
      <c r="G2221" s="3" t="s">
        <v>392</v>
      </c>
      <c r="H2221" s="3" t="s">
        <v>92</v>
      </c>
      <c r="I2221" s="3" t="s">
        <v>93</v>
      </c>
      <c r="J2221" s="3" t="s">
        <v>94</v>
      </c>
      <c r="K2221" s="3" t="s">
        <v>93</v>
      </c>
      <c r="O2221"/>
      <c r="P2221"/>
    </row>
    <row r="2222" spans="1:16" x14ac:dyDescent="0.35">
      <c r="A2222" s="3" t="s">
        <v>4825</v>
      </c>
      <c r="B2222" s="3" t="s">
        <v>4825</v>
      </c>
      <c r="C2222" s="3" t="s">
        <v>4826</v>
      </c>
      <c r="D2222" s="3" t="s">
        <v>14</v>
      </c>
      <c r="E2222" s="3" t="s">
        <v>14</v>
      </c>
      <c r="F2222" s="3" t="s">
        <v>393</v>
      </c>
      <c r="G2222" s="3" t="s">
        <v>392</v>
      </c>
      <c r="H2222" s="3" t="s">
        <v>92</v>
      </c>
      <c r="I2222" s="3" t="s">
        <v>93</v>
      </c>
      <c r="J2222" s="3" t="s">
        <v>94</v>
      </c>
      <c r="K2222" s="3" t="s">
        <v>93</v>
      </c>
      <c r="O2222"/>
      <c r="P2222"/>
    </row>
    <row r="2223" spans="1:16" x14ac:dyDescent="0.35">
      <c r="A2223" s="3" t="s">
        <v>4827</v>
      </c>
      <c r="B2223" s="3" t="s">
        <v>4827</v>
      </c>
      <c r="C2223" s="3" t="s">
        <v>4828</v>
      </c>
      <c r="D2223" s="3" t="s">
        <v>14</v>
      </c>
      <c r="E2223" s="3" t="s">
        <v>14</v>
      </c>
      <c r="F2223" s="3" t="s">
        <v>393</v>
      </c>
      <c r="G2223" s="3" t="s">
        <v>392</v>
      </c>
      <c r="H2223" s="3" t="s">
        <v>92</v>
      </c>
      <c r="I2223" s="3" t="s">
        <v>93</v>
      </c>
      <c r="J2223" s="3" t="s">
        <v>94</v>
      </c>
      <c r="K2223" s="3" t="s">
        <v>93</v>
      </c>
      <c r="O2223"/>
      <c r="P2223"/>
    </row>
    <row r="2224" spans="1:16" x14ac:dyDescent="0.35">
      <c r="A2224" s="3" t="s">
        <v>4829</v>
      </c>
      <c r="B2224" s="3" t="s">
        <v>4829</v>
      </c>
      <c r="C2224" s="3" t="s">
        <v>4830</v>
      </c>
      <c r="D2224" s="3" t="s">
        <v>14</v>
      </c>
      <c r="E2224" s="3" t="s">
        <v>14</v>
      </c>
      <c r="F2224" s="3" t="s">
        <v>393</v>
      </c>
      <c r="G2224" s="3" t="s">
        <v>392</v>
      </c>
      <c r="H2224" s="3" t="s">
        <v>92</v>
      </c>
      <c r="I2224" s="3" t="s">
        <v>93</v>
      </c>
      <c r="J2224" s="3" t="s">
        <v>94</v>
      </c>
      <c r="K2224" s="3" t="s">
        <v>93</v>
      </c>
      <c r="O2224"/>
      <c r="P2224"/>
    </row>
    <row r="2225" spans="1:16" x14ac:dyDescent="0.35">
      <c r="A2225" s="3" t="s">
        <v>4831</v>
      </c>
      <c r="B2225" s="3" t="s">
        <v>4832</v>
      </c>
      <c r="C2225" s="3" t="s">
        <v>4833</v>
      </c>
      <c r="D2225" s="3" t="s">
        <v>14</v>
      </c>
      <c r="E2225" s="3" t="s">
        <v>14</v>
      </c>
      <c r="F2225" s="3" t="s">
        <v>393</v>
      </c>
      <c r="G2225" s="3" t="s">
        <v>392</v>
      </c>
      <c r="H2225" s="3" t="s">
        <v>92</v>
      </c>
      <c r="I2225" s="3" t="s">
        <v>93</v>
      </c>
      <c r="J2225" s="3" t="s">
        <v>94</v>
      </c>
      <c r="K2225" s="3" t="s">
        <v>93</v>
      </c>
      <c r="O2225"/>
      <c r="P2225"/>
    </row>
    <row r="2226" spans="1:16" x14ac:dyDescent="0.35">
      <c r="A2226" s="3" t="s">
        <v>4832</v>
      </c>
      <c r="B2226" s="3" t="s">
        <v>4832</v>
      </c>
      <c r="C2226" s="3" t="s">
        <v>4833</v>
      </c>
      <c r="D2226" s="3" t="s">
        <v>14</v>
      </c>
      <c r="E2226" s="3" t="s">
        <v>14</v>
      </c>
      <c r="F2226" s="3" t="s">
        <v>393</v>
      </c>
      <c r="G2226" s="3" t="s">
        <v>392</v>
      </c>
      <c r="H2226" s="3" t="s">
        <v>92</v>
      </c>
      <c r="I2226" s="3" t="s">
        <v>93</v>
      </c>
      <c r="J2226" s="3" t="s">
        <v>94</v>
      </c>
      <c r="K2226" s="3" t="s">
        <v>93</v>
      </c>
      <c r="O2226"/>
      <c r="P2226"/>
    </row>
    <row r="2227" spans="1:16" x14ac:dyDescent="0.35">
      <c r="A2227" s="3" t="s">
        <v>4834</v>
      </c>
      <c r="B2227" s="3" t="s">
        <v>4832</v>
      </c>
      <c r="C2227" s="3" t="s">
        <v>4833</v>
      </c>
      <c r="D2227" s="3" t="s">
        <v>14</v>
      </c>
      <c r="E2227" s="3" t="s">
        <v>14</v>
      </c>
      <c r="F2227" s="3" t="s">
        <v>393</v>
      </c>
      <c r="G2227" s="3" t="s">
        <v>392</v>
      </c>
      <c r="H2227" s="3" t="s">
        <v>92</v>
      </c>
      <c r="I2227" s="3" t="s">
        <v>93</v>
      </c>
      <c r="J2227" s="3" t="s">
        <v>94</v>
      </c>
      <c r="K2227" s="3" t="s">
        <v>93</v>
      </c>
      <c r="O2227"/>
      <c r="P2227"/>
    </row>
    <row r="2228" spans="1:16" x14ac:dyDescent="0.35">
      <c r="A2228" s="3" t="s">
        <v>4835</v>
      </c>
      <c r="B2228" s="3" t="s">
        <v>4835</v>
      </c>
      <c r="C2228" s="3" t="s">
        <v>4836</v>
      </c>
      <c r="D2228" s="3" t="s">
        <v>14</v>
      </c>
      <c r="E2228" s="3" t="s">
        <v>14</v>
      </c>
      <c r="F2228" s="3" t="s">
        <v>393</v>
      </c>
      <c r="G2228" s="3" t="s">
        <v>392</v>
      </c>
      <c r="H2228" s="3" t="s">
        <v>92</v>
      </c>
      <c r="I2228" s="3" t="s">
        <v>93</v>
      </c>
      <c r="J2228" s="3" t="s">
        <v>94</v>
      </c>
      <c r="K2228" s="3" t="s">
        <v>93</v>
      </c>
      <c r="O2228"/>
      <c r="P2228"/>
    </row>
    <row r="2229" spans="1:16" x14ac:dyDescent="0.35">
      <c r="A2229" s="3" t="s">
        <v>4837</v>
      </c>
      <c r="B2229" s="3" t="s">
        <v>4837</v>
      </c>
      <c r="C2229" s="3" t="s">
        <v>4838</v>
      </c>
      <c r="D2229" s="3" t="s">
        <v>14</v>
      </c>
      <c r="E2229" s="3" t="s">
        <v>14</v>
      </c>
      <c r="F2229" s="3" t="s">
        <v>393</v>
      </c>
      <c r="G2229" s="3" t="s">
        <v>392</v>
      </c>
      <c r="H2229" s="3" t="s">
        <v>92</v>
      </c>
      <c r="I2229" s="3" t="s">
        <v>93</v>
      </c>
      <c r="J2229" s="3" t="s">
        <v>94</v>
      </c>
      <c r="K2229" s="3" t="s">
        <v>93</v>
      </c>
      <c r="O2229"/>
      <c r="P2229"/>
    </row>
    <row r="2230" spans="1:16" x14ac:dyDescent="0.35">
      <c r="A2230" s="3" t="s">
        <v>4839</v>
      </c>
      <c r="B2230" s="3" t="s">
        <v>4839</v>
      </c>
      <c r="C2230" s="3" t="s">
        <v>4840</v>
      </c>
      <c r="D2230" s="3" t="s">
        <v>14</v>
      </c>
      <c r="E2230" s="3" t="s">
        <v>14</v>
      </c>
      <c r="F2230" s="3" t="s">
        <v>393</v>
      </c>
      <c r="G2230" s="3" t="s">
        <v>392</v>
      </c>
      <c r="H2230" s="3" t="s">
        <v>92</v>
      </c>
      <c r="I2230" s="3" t="s">
        <v>93</v>
      </c>
      <c r="J2230" s="3" t="s">
        <v>94</v>
      </c>
      <c r="K2230" s="3" t="s">
        <v>93</v>
      </c>
      <c r="O2230"/>
      <c r="P2230"/>
    </row>
    <row r="2231" spans="1:16" x14ac:dyDescent="0.35">
      <c r="A2231" s="3" t="s">
        <v>4841</v>
      </c>
      <c r="B2231" s="3" t="s">
        <v>4841</v>
      </c>
      <c r="C2231" s="3" t="s">
        <v>4842</v>
      </c>
      <c r="D2231" s="3" t="s">
        <v>14</v>
      </c>
      <c r="E2231" s="3" t="s">
        <v>14</v>
      </c>
      <c r="F2231" s="3" t="s">
        <v>393</v>
      </c>
      <c r="G2231" s="3" t="s">
        <v>392</v>
      </c>
      <c r="H2231" s="3" t="s">
        <v>92</v>
      </c>
      <c r="I2231" s="3" t="s">
        <v>93</v>
      </c>
      <c r="J2231" s="3" t="s">
        <v>94</v>
      </c>
      <c r="K2231" s="3" t="s">
        <v>93</v>
      </c>
      <c r="O2231"/>
      <c r="P2231"/>
    </row>
    <row r="2232" spans="1:16" x14ac:dyDescent="0.35">
      <c r="A2232" s="3" t="s">
        <v>4843</v>
      </c>
      <c r="B2232" s="3" t="s">
        <v>4843</v>
      </c>
      <c r="C2232" s="3" t="s">
        <v>4844</v>
      </c>
      <c r="D2232" s="3" t="s">
        <v>14</v>
      </c>
      <c r="E2232" s="3" t="s">
        <v>14</v>
      </c>
      <c r="F2232" s="3" t="s">
        <v>393</v>
      </c>
      <c r="G2232" s="3" t="s">
        <v>392</v>
      </c>
      <c r="H2232" s="3" t="s">
        <v>92</v>
      </c>
      <c r="I2232" s="3" t="s">
        <v>93</v>
      </c>
      <c r="J2232" s="3" t="s">
        <v>94</v>
      </c>
      <c r="K2232" s="3" t="s">
        <v>93</v>
      </c>
      <c r="O2232"/>
      <c r="P2232"/>
    </row>
    <row r="2233" spans="1:16" x14ac:dyDescent="0.35">
      <c r="A2233" s="3" t="s">
        <v>4845</v>
      </c>
      <c r="B2233" s="3" t="s">
        <v>4845</v>
      </c>
      <c r="C2233" s="3" t="s">
        <v>4846</v>
      </c>
      <c r="D2233" s="3" t="s">
        <v>14</v>
      </c>
      <c r="E2233" s="3" t="s">
        <v>14</v>
      </c>
      <c r="F2233" s="3" t="s">
        <v>422</v>
      </c>
      <c r="G2233" s="3" t="s">
        <v>421</v>
      </c>
      <c r="H2233" s="3" t="s">
        <v>92</v>
      </c>
      <c r="I2233" s="3" t="s">
        <v>93</v>
      </c>
      <c r="J2233" s="3" t="s">
        <v>94</v>
      </c>
      <c r="K2233" s="3" t="s">
        <v>93</v>
      </c>
      <c r="O2233"/>
      <c r="P2233"/>
    </row>
    <row r="2234" spans="1:16" x14ac:dyDescent="0.35">
      <c r="A2234" s="3" t="s">
        <v>4847</v>
      </c>
      <c r="B2234" s="3" t="s">
        <v>4847</v>
      </c>
      <c r="C2234" s="3" t="s">
        <v>4848</v>
      </c>
      <c r="D2234" s="3" t="s">
        <v>14</v>
      </c>
      <c r="E2234" s="3" t="s">
        <v>14</v>
      </c>
      <c r="F2234" s="3" t="s">
        <v>422</v>
      </c>
      <c r="G2234" s="3" t="s">
        <v>421</v>
      </c>
      <c r="H2234" s="3" t="s">
        <v>92</v>
      </c>
      <c r="I2234" s="3" t="s">
        <v>93</v>
      </c>
      <c r="J2234" s="3" t="s">
        <v>94</v>
      </c>
      <c r="K2234" s="3" t="s">
        <v>93</v>
      </c>
      <c r="O2234"/>
      <c r="P2234"/>
    </row>
    <row r="2235" spans="1:16" x14ac:dyDescent="0.35">
      <c r="A2235" s="3" t="s">
        <v>4849</v>
      </c>
      <c r="B2235" s="3" t="s">
        <v>4849</v>
      </c>
      <c r="C2235" s="3" t="s">
        <v>4850</v>
      </c>
      <c r="D2235" s="3" t="s">
        <v>14</v>
      </c>
      <c r="E2235" s="3" t="s">
        <v>14</v>
      </c>
      <c r="F2235" s="3" t="s">
        <v>422</v>
      </c>
      <c r="G2235" s="3" t="s">
        <v>421</v>
      </c>
      <c r="H2235" s="3" t="s">
        <v>92</v>
      </c>
      <c r="I2235" s="3" t="s">
        <v>93</v>
      </c>
      <c r="J2235" s="3" t="s">
        <v>94</v>
      </c>
      <c r="K2235" s="3" t="s">
        <v>93</v>
      </c>
      <c r="O2235"/>
      <c r="P2235"/>
    </row>
    <row r="2236" spans="1:16" x14ac:dyDescent="0.35">
      <c r="A2236" s="3" t="s">
        <v>4851</v>
      </c>
      <c r="B2236" s="3" t="s">
        <v>4851</v>
      </c>
      <c r="C2236" s="3" t="s">
        <v>4852</v>
      </c>
      <c r="D2236" s="3" t="s">
        <v>14</v>
      </c>
      <c r="E2236" s="3" t="s">
        <v>14</v>
      </c>
      <c r="F2236" s="3" t="s">
        <v>422</v>
      </c>
      <c r="G2236" s="3" t="s">
        <v>421</v>
      </c>
      <c r="H2236" s="3" t="s">
        <v>92</v>
      </c>
      <c r="I2236" s="3" t="s">
        <v>93</v>
      </c>
      <c r="J2236" s="3" t="s">
        <v>94</v>
      </c>
      <c r="K2236" s="3" t="s">
        <v>93</v>
      </c>
      <c r="O2236"/>
      <c r="P2236"/>
    </row>
    <row r="2237" spans="1:16" x14ac:dyDescent="0.35">
      <c r="A2237" s="3" t="s">
        <v>4853</v>
      </c>
      <c r="B2237" s="3" t="s">
        <v>4853</v>
      </c>
      <c r="C2237" s="3" t="s">
        <v>4854</v>
      </c>
      <c r="D2237" s="3" t="s">
        <v>14</v>
      </c>
      <c r="E2237" s="3" t="s">
        <v>14</v>
      </c>
      <c r="F2237" s="3" t="s">
        <v>422</v>
      </c>
      <c r="G2237" s="3" t="s">
        <v>421</v>
      </c>
      <c r="H2237" s="3" t="s">
        <v>92</v>
      </c>
      <c r="I2237" s="3" t="s">
        <v>93</v>
      </c>
      <c r="J2237" s="3" t="s">
        <v>94</v>
      </c>
      <c r="K2237" s="3" t="s">
        <v>93</v>
      </c>
      <c r="O2237"/>
      <c r="P2237"/>
    </row>
    <row r="2238" spans="1:16" x14ac:dyDescent="0.35">
      <c r="A2238" s="3" t="s">
        <v>4855</v>
      </c>
      <c r="B2238" s="3" t="s">
        <v>4855</v>
      </c>
      <c r="C2238" s="3" t="s">
        <v>4856</v>
      </c>
      <c r="D2238" s="3" t="s">
        <v>14</v>
      </c>
      <c r="E2238" s="3" t="s">
        <v>14</v>
      </c>
      <c r="F2238" s="3" t="s">
        <v>422</v>
      </c>
      <c r="G2238" s="3" t="s">
        <v>421</v>
      </c>
      <c r="H2238" s="3" t="s">
        <v>92</v>
      </c>
      <c r="I2238" s="3" t="s">
        <v>93</v>
      </c>
      <c r="J2238" s="3" t="s">
        <v>94</v>
      </c>
      <c r="K2238" s="3" t="s">
        <v>93</v>
      </c>
      <c r="O2238"/>
      <c r="P2238"/>
    </row>
    <row r="2239" spans="1:16" x14ac:dyDescent="0.35">
      <c r="A2239" s="3" t="s">
        <v>4857</v>
      </c>
      <c r="B2239" s="3" t="s">
        <v>4858</v>
      </c>
      <c r="C2239" s="3" t="s">
        <v>4859</v>
      </c>
      <c r="D2239" s="3" t="s">
        <v>14</v>
      </c>
      <c r="E2239" s="3" t="s">
        <v>14</v>
      </c>
      <c r="F2239" s="3" t="s">
        <v>422</v>
      </c>
      <c r="G2239" s="3" t="s">
        <v>421</v>
      </c>
      <c r="H2239" s="3" t="s">
        <v>92</v>
      </c>
      <c r="I2239" s="3" t="s">
        <v>93</v>
      </c>
      <c r="J2239" s="3" t="s">
        <v>94</v>
      </c>
      <c r="K2239" s="3" t="s">
        <v>93</v>
      </c>
      <c r="O2239"/>
      <c r="P2239"/>
    </row>
    <row r="2240" spans="1:16" x14ac:dyDescent="0.35">
      <c r="A2240" s="3" t="s">
        <v>4860</v>
      </c>
      <c r="B2240" s="3" t="s">
        <v>4860</v>
      </c>
      <c r="C2240" s="3" t="s">
        <v>4861</v>
      </c>
      <c r="D2240" s="3" t="s">
        <v>14</v>
      </c>
      <c r="E2240" s="3" t="s">
        <v>14</v>
      </c>
      <c r="F2240" s="3" t="s">
        <v>422</v>
      </c>
      <c r="G2240" s="3" t="s">
        <v>421</v>
      </c>
      <c r="H2240" s="3" t="s">
        <v>92</v>
      </c>
      <c r="I2240" s="3" t="s">
        <v>93</v>
      </c>
      <c r="J2240" s="3" t="s">
        <v>94</v>
      </c>
      <c r="K2240" s="3" t="s">
        <v>93</v>
      </c>
      <c r="O2240"/>
      <c r="P2240"/>
    </row>
    <row r="2241" spans="1:16" x14ac:dyDescent="0.35">
      <c r="A2241" s="3" t="s">
        <v>4862</v>
      </c>
      <c r="B2241" s="3" t="s">
        <v>4862</v>
      </c>
      <c r="C2241" s="3" t="s">
        <v>4863</v>
      </c>
      <c r="D2241" s="3" t="s">
        <v>14</v>
      </c>
      <c r="E2241" s="3" t="s">
        <v>14</v>
      </c>
      <c r="F2241" s="3" t="s">
        <v>422</v>
      </c>
      <c r="G2241" s="3" t="s">
        <v>421</v>
      </c>
      <c r="H2241" s="3" t="s">
        <v>92</v>
      </c>
      <c r="I2241" s="3" t="s">
        <v>93</v>
      </c>
      <c r="J2241" s="3" t="s">
        <v>94</v>
      </c>
      <c r="K2241" s="3" t="s">
        <v>93</v>
      </c>
      <c r="O2241"/>
      <c r="P2241"/>
    </row>
    <row r="2242" spans="1:16" x14ac:dyDescent="0.35">
      <c r="A2242" s="3" t="s">
        <v>4864</v>
      </c>
      <c r="B2242" s="3" t="s">
        <v>4864</v>
      </c>
      <c r="C2242" s="3" t="s">
        <v>4865</v>
      </c>
      <c r="D2242" s="3" t="s">
        <v>14</v>
      </c>
      <c r="E2242" s="3" t="s">
        <v>14</v>
      </c>
      <c r="F2242" s="3" t="s">
        <v>422</v>
      </c>
      <c r="G2242" s="3" t="s">
        <v>421</v>
      </c>
      <c r="H2242" s="3" t="s">
        <v>92</v>
      </c>
      <c r="I2242" s="3" t="s">
        <v>93</v>
      </c>
      <c r="J2242" s="3" t="s">
        <v>94</v>
      </c>
      <c r="K2242" s="3" t="s">
        <v>93</v>
      </c>
      <c r="O2242"/>
      <c r="P2242"/>
    </row>
    <row r="2243" spans="1:16" x14ac:dyDescent="0.35">
      <c r="A2243" s="3" t="s">
        <v>4866</v>
      </c>
      <c r="B2243" s="3" t="s">
        <v>4866</v>
      </c>
      <c r="C2243" s="3" t="s">
        <v>4867</v>
      </c>
      <c r="D2243" s="3" t="s">
        <v>14</v>
      </c>
      <c r="E2243" s="3" t="s">
        <v>14</v>
      </c>
      <c r="F2243" s="3" t="s">
        <v>422</v>
      </c>
      <c r="G2243" s="3" t="s">
        <v>421</v>
      </c>
      <c r="H2243" s="3" t="s">
        <v>92</v>
      </c>
      <c r="I2243" s="3" t="s">
        <v>93</v>
      </c>
      <c r="J2243" s="3" t="s">
        <v>94</v>
      </c>
      <c r="K2243" s="3" t="s">
        <v>93</v>
      </c>
      <c r="O2243"/>
      <c r="P2243"/>
    </row>
    <row r="2244" spans="1:16" x14ac:dyDescent="0.35">
      <c r="A2244" s="3" t="s">
        <v>4868</v>
      </c>
      <c r="B2244" s="3" t="s">
        <v>4868</v>
      </c>
      <c r="C2244" s="3" t="s">
        <v>4869</v>
      </c>
      <c r="D2244" s="3" t="s">
        <v>14</v>
      </c>
      <c r="E2244" s="3" t="s">
        <v>14</v>
      </c>
      <c r="F2244" s="3" t="s">
        <v>422</v>
      </c>
      <c r="G2244" s="3" t="s">
        <v>421</v>
      </c>
      <c r="H2244" s="3" t="s">
        <v>92</v>
      </c>
      <c r="I2244" s="3" t="s">
        <v>93</v>
      </c>
      <c r="J2244" s="3" t="s">
        <v>94</v>
      </c>
      <c r="K2244" s="3" t="s">
        <v>93</v>
      </c>
      <c r="O2244"/>
      <c r="P2244"/>
    </row>
    <row r="2245" spans="1:16" x14ac:dyDescent="0.35">
      <c r="A2245" s="3" t="s">
        <v>4870</v>
      </c>
      <c r="B2245" s="3" t="s">
        <v>4871</v>
      </c>
      <c r="C2245" s="3" t="s">
        <v>4872</v>
      </c>
      <c r="D2245" s="3" t="s">
        <v>14</v>
      </c>
      <c r="E2245" s="3" t="s">
        <v>14</v>
      </c>
      <c r="F2245" s="3" t="s">
        <v>422</v>
      </c>
      <c r="G2245" s="3" t="s">
        <v>421</v>
      </c>
      <c r="H2245" s="3" t="s">
        <v>92</v>
      </c>
      <c r="I2245" s="3" t="s">
        <v>93</v>
      </c>
      <c r="J2245" s="3" t="s">
        <v>94</v>
      </c>
      <c r="K2245" s="3" t="s">
        <v>93</v>
      </c>
      <c r="O2245"/>
      <c r="P2245"/>
    </row>
    <row r="2246" spans="1:16" x14ac:dyDescent="0.35">
      <c r="A2246" s="3" t="s">
        <v>4873</v>
      </c>
      <c r="B2246" s="3" t="s">
        <v>4873</v>
      </c>
      <c r="C2246" s="3" t="s">
        <v>4874</v>
      </c>
      <c r="D2246" s="3" t="s">
        <v>14</v>
      </c>
      <c r="E2246" s="3" t="s">
        <v>14</v>
      </c>
      <c r="F2246" s="3" t="s">
        <v>422</v>
      </c>
      <c r="G2246" s="3" t="s">
        <v>421</v>
      </c>
      <c r="H2246" s="3" t="s">
        <v>92</v>
      </c>
      <c r="I2246" s="3" t="s">
        <v>93</v>
      </c>
      <c r="J2246" s="3" t="s">
        <v>94</v>
      </c>
      <c r="K2246" s="3" t="s">
        <v>93</v>
      </c>
      <c r="O2246"/>
      <c r="P2246"/>
    </row>
    <row r="2247" spans="1:16" x14ac:dyDescent="0.35">
      <c r="A2247" s="3" t="s">
        <v>4875</v>
      </c>
      <c r="B2247" s="3" t="s">
        <v>4875</v>
      </c>
      <c r="C2247" s="3" t="s">
        <v>4876</v>
      </c>
      <c r="D2247" s="3" t="s">
        <v>14</v>
      </c>
      <c r="E2247" s="3" t="s">
        <v>14</v>
      </c>
      <c r="F2247" s="3" t="s">
        <v>422</v>
      </c>
      <c r="G2247" s="3" t="s">
        <v>421</v>
      </c>
      <c r="H2247" s="3" t="s">
        <v>92</v>
      </c>
      <c r="I2247" s="3" t="s">
        <v>93</v>
      </c>
      <c r="J2247" s="3" t="s">
        <v>94</v>
      </c>
      <c r="K2247" s="3" t="s">
        <v>93</v>
      </c>
      <c r="O2247"/>
      <c r="P2247"/>
    </row>
    <row r="2248" spans="1:16" x14ac:dyDescent="0.35">
      <c r="A2248" s="3" t="s">
        <v>4877</v>
      </c>
      <c r="B2248" s="3" t="s">
        <v>4877</v>
      </c>
      <c r="C2248" s="3" t="s">
        <v>4878</v>
      </c>
      <c r="D2248" s="3" t="s">
        <v>14</v>
      </c>
      <c r="E2248" s="3" t="s">
        <v>14</v>
      </c>
      <c r="F2248" s="3" t="s">
        <v>422</v>
      </c>
      <c r="G2248" s="3" t="s">
        <v>421</v>
      </c>
      <c r="H2248" s="3" t="s">
        <v>92</v>
      </c>
      <c r="I2248" s="3" t="s">
        <v>93</v>
      </c>
      <c r="J2248" s="3" t="s">
        <v>94</v>
      </c>
      <c r="K2248" s="3" t="s">
        <v>93</v>
      </c>
      <c r="O2248"/>
      <c r="P2248"/>
    </row>
    <row r="2249" spans="1:16" x14ac:dyDescent="0.35">
      <c r="A2249" s="3" t="s">
        <v>4879</v>
      </c>
      <c r="B2249" s="3" t="s">
        <v>4879</v>
      </c>
      <c r="C2249" s="3" t="s">
        <v>4880</v>
      </c>
      <c r="D2249" s="3" t="s">
        <v>14</v>
      </c>
      <c r="E2249" s="3" t="s">
        <v>14</v>
      </c>
      <c r="F2249" s="3" t="s">
        <v>422</v>
      </c>
      <c r="G2249" s="3" t="s">
        <v>421</v>
      </c>
      <c r="H2249" s="3" t="s">
        <v>92</v>
      </c>
      <c r="I2249" s="3" t="s">
        <v>93</v>
      </c>
      <c r="J2249" s="3" t="s">
        <v>94</v>
      </c>
      <c r="K2249" s="3" t="s">
        <v>93</v>
      </c>
      <c r="O2249"/>
      <c r="P2249"/>
    </row>
    <row r="2250" spans="1:16" x14ac:dyDescent="0.35">
      <c r="A2250" s="3" t="s">
        <v>4881</v>
      </c>
      <c r="B2250" s="3" t="s">
        <v>4881</v>
      </c>
      <c r="C2250" s="3" t="s">
        <v>4882</v>
      </c>
      <c r="D2250" s="3" t="s">
        <v>14</v>
      </c>
      <c r="E2250" s="3" t="s">
        <v>14</v>
      </c>
      <c r="F2250" s="3" t="s">
        <v>422</v>
      </c>
      <c r="G2250" s="3" t="s">
        <v>421</v>
      </c>
      <c r="H2250" s="3" t="s">
        <v>92</v>
      </c>
      <c r="I2250" s="3" t="s">
        <v>93</v>
      </c>
      <c r="J2250" s="3" t="s">
        <v>94</v>
      </c>
      <c r="K2250" s="3" t="s">
        <v>93</v>
      </c>
      <c r="O2250"/>
      <c r="P2250"/>
    </row>
    <row r="2251" spans="1:16" x14ac:dyDescent="0.35">
      <c r="A2251" s="3" t="s">
        <v>4883</v>
      </c>
      <c r="B2251" s="3" t="s">
        <v>4871</v>
      </c>
      <c r="C2251" s="3" t="s">
        <v>4872</v>
      </c>
      <c r="D2251" s="3" t="s">
        <v>14</v>
      </c>
      <c r="E2251" s="3" t="s">
        <v>14</v>
      </c>
      <c r="F2251" s="3" t="s">
        <v>422</v>
      </c>
      <c r="G2251" s="3" t="s">
        <v>421</v>
      </c>
      <c r="H2251" s="3" t="s">
        <v>92</v>
      </c>
      <c r="I2251" s="3" t="s">
        <v>93</v>
      </c>
      <c r="J2251" s="3" t="s">
        <v>94</v>
      </c>
      <c r="K2251" s="3" t="s">
        <v>93</v>
      </c>
      <c r="O2251"/>
      <c r="P2251"/>
    </row>
    <row r="2252" spans="1:16" x14ac:dyDescent="0.35">
      <c r="A2252" s="3" t="s">
        <v>4884</v>
      </c>
      <c r="B2252" s="3" t="s">
        <v>4884</v>
      </c>
      <c r="C2252" s="3" t="s">
        <v>4885</v>
      </c>
      <c r="D2252" s="3" t="s">
        <v>14</v>
      </c>
      <c r="E2252" s="3" t="s">
        <v>14</v>
      </c>
      <c r="F2252" s="3" t="s">
        <v>422</v>
      </c>
      <c r="G2252" s="3" t="s">
        <v>421</v>
      </c>
      <c r="H2252" s="3" t="s">
        <v>92</v>
      </c>
      <c r="I2252" s="3" t="s">
        <v>93</v>
      </c>
      <c r="J2252" s="3" t="s">
        <v>94</v>
      </c>
      <c r="K2252" s="3" t="s">
        <v>93</v>
      </c>
      <c r="O2252"/>
      <c r="P2252"/>
    </row>
    <row r="2253" spans="1:16" x14ac:dyDescent="0.35">
      <c r="A2253" s="3" t="s">
        <v>4886</v>
      </c>
      <c r="B2253" s="3" t="s">
        <v>4886</v>
      </c>
      <c r="C2253" s="3" t="s">
        <v>4887</v>
      </c>
      <c r="D2253" s="3" t="s">
        <v>14</v>
      </c>
      <c r="E2253" s="3" t="s">
        <v>14</v>
      </c>
      <c r="F2253" s="3" t="s">
        <v>422</v>
      </c>
      <c r="G2253" s="3" t="s">
        <v>421</v>
      </c>
      <c r="H2253" s="3" t="s">
        <v>92</v>
      </c>
      <c r="I2253" s="3" t="s">
        <v>93</v>
      </c>
      <c r="J2253" s="3" t="s">
        <v>94</v>
      </c>
      <c r="K2253" s="3" t="s">
        <v>93</v>
      </c>
      <c r="O2253"/>
      <c r="P2253"/>
    </row>
    <row r="2254" spans="1:16" x14ac:dyDescent="0.35">
      <c r="A2254" s="3" t="s">
        <v>4888</v>
      </c>
      <c r="B2254" s="3" t="s">
        <v>4888</v>
      </c>
      <c r="C2254" s="3" t="s">
        <v>4889</v>
      </c>
      <c r="D2254" s="3" t="s">
        <v>14</v>
      </c>
      <c r="E2254" s="3" t="s">
        <v>14</v>
      </c>
      <c r="F2254" s="3" t="s">
        <v>422</v>
      </c>
      <c r="G2254" s="3" t="s">
        <v>421</v>
      </c>
      <c r="H2254" s="3" t="s">
        <v>92</v>
      </c>
      <c r="I2254" s="3" t="s">
        <v>93</v>
      </c>
      <c r="J2254" s="3" t="s">
        <v>94</v>
      </c>
      <c r="K2254" s="3" t="s">
        <v>93</v>
      </c>
      <c r="O2254"/>
      <c r="P2254"/>
    </row>
    <row r="2255" spans="1:16" x14ac:dyDescent="0.35">
      <c r="A2255" s="3" t="s">
        <v>4890</v>
      </c>
      <c r="B2255" s="3" t="s">
        <v>4890</v>
      </c>
      <c r="C2255" s="3" t="s">
        <v>4891</v>
      </c>
      <c r="D2255" s="3" t="s">
        <v>14</v>
      </c>
      <c r="E2255" s="3" t="s">
        <v>14</v>
      </c>
      <c r="F2255" s="3" t="s">
        <v>422</v>
      </c>
      <c r="G2255" s="3" t="s">
        <v>421</v>
      </c>
      <c r="H2255" s="3" t="s">
        <v>92</v>
      </c>
      <c r="I2255" s="3" t="s">
        <v>93</v>
      </c>
      <c r="J2255" s="3" t="s">
        <v>94</v>
      </c>
      <c r="K2255" s="3" t="s">
        <v>93</v>
      </c>
      <c r="O2255"/>
      <c r="P2255"/>
    </row>
    <row r="2256" spans="1:16" x14ac:dyDescent="0.35">
      <c r="A2256" s="3" t="s">
        <v>4892</v>
      </c>
      <c r="B2256" s="3" t="s">
        <v>4892</v>
      </c>
      <c r="C2256" s="3" t="s">
        <v>4893</v>
      </c>
      <c r="D2256" s="3" t="s">
        <v>14</v>
      </c>
      <c r="E2256" s="3" t="s">
        <v>14</v>
      </c>
      <c r="F2256" s="3" t="s">
        <v>422</v>
      </c>
      <c r="G2256" s="3" t="s">
        <v>421</v>
      </c>
      <c r="H2256" s="3" t="s">
        <v>92</v>
      </c>
      <c r="I2256" s="3" t="s">
        <v>93</v>
      </c>
      <c r="J2256" s="3" t="s">
        <v>94</v>
      </c>
      <c r="K2256" s="3" t="s">
        <v>93</v>
      </c>
      <c r="O2256"/>
      <c r="P2256"/>
    </row>
    <row r="2257" spans="1:16" x14ac:dyDescent="0.35">
      <c r="A2257" s="3" t="s">
        <v>4894</v>
      </c>
      <c r="B2257" s="3" t="s">
        <v>4894</v>
      </c>
      <c r="C2257" s="3" t="s">
        <v>4895</v>
      </c>
      <c r="D2257" s="3" t="s">
        <v>14</v>
      </c>
      <c r="E2257" s="3" t="s">
        <v>14</v>
      </c>
      <c r="F2257" s="3" t="s">
        <v>422</v>
      </c>
      <c r="G2257" s="3" t="s">
        <v>421</v>
      </c>
      <c r="H2257" s="3" t="s">
        <v>92</v>
      </c>
      <c r="I2257" s="3" t="s">
        <v>93</v>
      </c>
      <c r="J2257" s="3" t="s">
        <v>94</v>
      </c>
      <c r="K2257" s="3" t="s">
        <v>93</v>
      </c>
      <c r="O2257"/>
      <c r="P2257"/>
    </row>
    <row r="2258" spans="1:16" x14ac:dyDescent="0.35">
      <c r="A2258" s="3" t="s">
        <v>4896</v>
      </c>
      <c r="B2258" s="3" t="s">
        <v>4896</v>
      </c>
      <c r="C2258" s="3" t="s">
        <v>4897</v>
      </c>
      <c r="D2258" s="3" t="s">
        <v>14</v>
      </c>
      <c r="E2258" s="3" t="s">
        <v>14</v>
      </c>
      <c r="F2258" s="3" t="s">
        <v>422</v>
      </c>
      <c r="G2258" s="3" t="s">
        <v>421</v>
      </c>
      <c r="H2258" s="3" t="s">
        <v>92</v>
      </c>
      <c r="I2258" s="3" t="s">
        <v>93</v>
      </c>
      <c r="J2258" s="3" t="s">
        <v>94</v>
      </c>
      <c r="K2258" s="3" t="s">
        <v>93</v>
      </c>
      <c r="O2258"/>
      <c r="P2258"/>
    </row>
    <row r="2259" spans="1:16" x14ac:dyDescent="0.35">
      <c r="A2259" s="3" t="s">
        <v>4898</v>
      </c>
      <c r="B2259" s="3" t="s">
        <v>4858</v>
      </c>
      <c r="C2259" s="3" t="s">
        <v>4859</v>
      </c>
      <c r="D2259" s="3" t="s">
        <v>14</v>
      </c>
      <c r="E2259" s="3" t="s">
        <v>14</v>
      </c>
      <c r="F2259" s="3" t="s">
        <v>422</v>
      </c>
      <c r="G2259" s="3" t="s">
        <v>421</v>
      </c>
      <c r="H2259" s="3" t="s">
        <v>92</v>
      </c>
      <c r="I2259" s="3" t="s">
        <v>93</v>
      </c>
      <c r="J2259" s="3" t="s">
        <v>94</v>
      </c>
      <c r="K2259" s="3" t="s">
        <v>93</v>
      </c>
      <c r="O2259"/>
      <c r="P2259"/>
    </row>
    <row r="2260" spans="1:16" x14ac:dyDescent="0.35">
      <c r="A2260" s="3" t="s">
        <v>4899</v>
      </c>
      <c r="B2260" s="3" t="s">
        <v>4899</v>
      </c>
      <c r="C2260" s="3" t="s">
        <v>4900</v>
      </c>
      <c r="D2260" s="3" t="s">
        <v>14</v>
      </c>
      <c r="E2260" s="3" t="s">
        <v>14</v>
      </c>
      <c r="F2260" s="3" t="s">
        <v>422</v>
      </c>
      <c r="G2260" s="3" t="s">
        <v>421</v>
      </c>
      <c r="H2260" s="3" t="s">
        <v>92</v>
      </c>
      <c r="I2260" s="3" t="s">
        <v>93</v>
      </c>
      <c r="J2260" s="3" t="s">
        <v>94</v>
      </c>
      <c r="K2260" s="3" t="s">
        <v>93</v>
      </c>
      <c r="O2260"/>
      <c r="P2260"/>
    </row>
    <row r="2261" spans="1:16" x14ac:dyDescent="0.35">
      <c r="A2261" s="3" t="s">
        <v>4858</v>
      </c>
      <c r="B2261" s="3" t="s">
        <v>4858</v>
      </c>
      <c r="C2261" s="3" t="s">
        <v>4859</v>
      </c>
      <c r="D2261" s="3" t="s">
        <v>14</v>
      </c>
      <c r="E2261" s="3" t="s">
        <v>14</v>
      </c>
      <c r="F2261" s="3" t="s">
        <v>422</v>
      </c>
      <c r="G2261" s="3" t="s">
        <v>421</v>
      </c>
      <c r="H2261" s="3" t="s">
        <v>92</v>
      </c>
      <c r="I2261" s="3" t="s">
        <v>93</v>
      </c>
      <c r="J2261" s="3" t="s">
        <v>94</v>
      </c>
      <c r="K2261" s="3" t="s">
        <v>93</v>
      </c>
      <c r="O2261"/>
      <c r="P2261"/>
    </row>
    <row r="2262" spans="1:16" x14ac:dyDescent="0.35">
      <c r="A2262" s="3" t="s">
        <v>4901</v>
      </c>
      <c r="B2262" s="3" t="s">
        <v>4858</v>
      </c>
      <c r="C2262" s="3" t="s">
        <v>4859</v>
      </c>
      <c r="D2262" s="3" t="s">
        <v>14</v>
      </c>
      <c r="E2262" s="3" t="s">
        <v>14</v>
      </c>
      <c r="F2262" s="3" t="s">
        <v>422</v>
      </c>
      <c r="G2262" s="3" t="s">
        <v>421</v>
      </c>
      <c r="H2262" s="3" t="s">
        <v>92</v>
      </c>
      <c r="I2262" s="3" t="s">
        <v>93</v>
      </c>
      <c r="J2262" s="3" t="s">
        <v>94</v>
      </c>
      <c r="K2262" s="3" t="s">
        <v>93</v>
      </c>
      <c r="O2262"/>
      <c r="P2262"/>
    </row>
    <row r="2263" spans="1:16" x14ac:dyDescent="0.35">
      <c r="A2263" s="3" t="s">
        <v>4902</v>
      </c>
      <c r="B2263" s="3" t="s">
        <v>4902</v>
      </c>
      <c r="C2263" s="3" t="s">
        <v>4903</v>
      </c>
      <c r="D2263" s="3" t="s">
        <v>14</v>
      </c>
      <c r="E2263" s="3" t="s">
        <v>14</v>
      </c>
      <c r="F2263" s="3" t="s">
        <v>422</v>
      </c>
      <c r="G2263" s="3" t="s">
        <v>421</v>
      </c>
      <c r="H2263" s="3" t="s">
        <v>92</v>
      </c>
      <c r="I2263" s="3" t="s">
        <v>93</v>
      </c>
      <c r="J2263" s="3" t="s">
        <v>94</v>
      </c>
      <c r="K2263" s="3" t="s">
        <v>93</v>
      </c>
      <c r="O2263"/>
      <c r="P2263"/>
    </row>
    <row r="2264" spans="1:16" x14ac:dyDescent="0.35">
      <c r="A2264" s="3" t="s">
        <v>4904</v>
      </c>
      <c r="B2264" s="3" t="s">
        <v>4904</v>
      </c>
      <c r="C2264" s="3" t="s">
        <v>4905</v>
      </c>
      <c r="D2264" s="3" t="s">
        <v>14</v>
      </c>
      <c r="E2264" s="3" t="s">
        <v>14</v>
      </c>
      <c r="F2264" s="3" t="s">
        <v>422</v>
      </c>
      <c r="G2264" s="3" t="s">
        <v>421</v>
      </c>
      <c r="H2264" s="3" t="s">
        <v>92</v>
      </c>
      <c r="I2264" s="3" t="s">
        <v>93</v>
      </c>
      <c r="J2264" s="3" t="s">
        <v>94</v>
      </c>
      <c r="K2264" s="3" t="s">
        <v>93</v>
      </c>
      <c r="O2264"/>
      <c r="P2264"/>
    </row>
    <row r="2265" spans="1:16" x14ac:dyDescent="0.35">
      <c r="A2265" s="3" t="s">
        <v>4906</v>
      </c>
      <c r="B2265" s="3" t="s">
        <v>4906</v>
      </c>
      <c r="C2265" s="3" t="s">
        <v>4907</v>
      </c>
      <c r="D2265" s="3" t="s">
        <v>14</v>
      </c>
      <c r="E2265" s="3" t="s">
        <v>14</v>
      </c>
      <c r="F2265" s="3" t="s">
        <v>422</v>
      </c>
      <c r="G2265" s="3" t="s">
        <v>421</v>
      </c>
      <c r="H2265" s="3" t="s">
        <v>92</v>
      </c>
      <c r="I2265" s="3" t="s">
        <v>93</v>
      </c>
      <c r="J2265" s="3" t="s">
        <v>94</v>
      </c>
      <c r="K2265" s="3" t="s">
        <v>93</v>
      </c>
      <c r="O2265"/>
      <c r="P2265"/>
    </row>
    <row r="2266" spans="1:16" x14ac:dyDescent="0.35">
      <c r="A2266" s="3" t="s">
        <v>4908</v>
      </c>
      <c r="B2266" s="3" t="s">
        <v>4908</v>
      </c>
      <c r="C2266" s="3" t="s">
        <v>4909</v>
      </c>
      <c r="D2266" s="3" t="s">
        <v>14</v>
      </c>
      <c r="E2266" s="3" t="s">
        <v>14</v>
      </c>
      <c r="F2266" s="3" t="s">
        <v>422</v>
      </c>
      <c r="G2266" s="3" t="s">
        <v>421</v>
      </c>
      <c r="H2266" s="3" t="s">
        <v>92</v>
      </c>
      <c r="I2266" s="3" t="s">
        <v>93</v>
      </c>
      <c r="J2266" s="3" t="s">
        <v>94</v>
      </c>
      <c r="K2266" s="3" t="s">
        <v>93</v>
      </c>
      <c r="O2266"/>
      <c r="P2266"/>
    </row>
    <row r="2267" spans="1:16" x14ac:dyDescent="0.35">
      <c r="A2267" s="3" t="s">
        <v>4910</v>
      </c>
      <c r="B2267" s="3" t="s">
        <v>4910</v>
      </c>
      <c r="C2267" s="3" t="s">
        <v>4911</v>
      </c>
      <c r="D2267" s="3" t="s">
        <v>14</v>
      </c>
      <c r="E2267" s="3" t="s">
        <v>14</v>
      </c>
      <c r="F2267" s="3" t="s">
        <v>422</v>
      </c>
      <c r="G2267" s="3" t="s">
        <v>421</v>
      </c>
      <c r="H2267" s="3" t="s">
        <v>92</v>
      </c>
      <c r="I2267" s="3" t="s">
        <v>93</v>
      </c>
      <c r="J2267" s="3" t="s">
        <v>94</v>
      </c>
      <c r="K2267" s="3" t="s">
        <v>93</v>
      </c>
      <c r="O2267"/>
      <c r="P2267"/>
    </row>
    <row r="2268" spans="1:16" x14ac:dyDescent="0.35">
      <c r="A2268" s="3" t="s">
        <v>4912</v>
      </c>
      <c r="B2268" s="3" t="s">
        <v>4912</v>
      </c>
      <c r="C2268" s="3" t="s">
        <v>4913</v>
      </c>
      <c r="D2268" s="3" t="s">
        <v>14</v>
      </c>
      <c r="E2268" s="3" t="s">
        <v>14</v>
      </c>
      <c r="F2268" s="3" t="s">
        <v>422</v>
      </c>
      <c r="G2268" s="3" t="s">
        <v>421</v>
      </c>
      <c r="H2268" s="3" t="s">
        <v>92</v>
      </c>
      <c r="I2268" s="3" t="s">
        <v>93</v>
      </c>
      <c r="J2268" s="3" t="s">
        <v>94</v>
      </c>
      <c r="K2268" s="3" t="s">
        <v>93</v>
      </c>
      <c r="O2268"/>
      <c r="P2268"/>
    </row>
    <row r="2269" spans="1:16" x14ac:dyDescent="0.35">
      <c r="A2269" s="3" t="s">
        <v>4914</v>
      </c>
      <c r="B2269" s="3" t="s">
        <v>4914</v>
      </c>
      <c r="C2269" s="3" t="s">
        <v>4915</v>
      </c>
      <c r="D2269" s="3" t="s">
        <v>14</v>
      </c>
      <c r="E2269" s="3" t="s">
        <v>14</v>
      </c>
      <c r="F2269" s="3" t="s">
        <v>422</v>
      </c>
      <c r="G2269" s="3" t="s">
        <v>421</v>
      </c>
      <c r="H2269" s="3" t="s">
        <v>92</v>
      </c>
      <c r="I2269" s="3" t="s">
        <v>93</v>
      </c>
      <c r="J2269" s="3" t="s">
        <v>94</v>
      </c>
      <c r="K2269" s="3" t="s">
        <v>93</v>
      </c>
      <c r="O2269"/>
      <c r="P2269"/>
    </row>
    <row r="2270" spans="1:16" x14ac:dyDescent="0.35">
      <c r="A2270" s="3" t="s">
        <v>4916</v>
      </c>
      <c r="B2270" s="3" t="s">
        <v>4884</v>
      </c>
      <c r="C2270" s="3" t="s">
        <v>4885</v>
      </c>
      <c r="D2270" s="3" t="s">
        <v>14</v>
      </c>
      <c r="E2270" s="3" t="s">
        <v>14</v>
      </c>
      <c r="F2270" s="3" t="s">
        <v>422</v>
      </c>
      <c r="G2270" s="3" t="s">
        <v>421</v>
      </c>
      <c r="H2270" s="3" t="s">
        <v>92</v>
      </c>
      <c r="I2270" s="3" t="s">
        <v>93</v>
      </c>
      <c r="J2270" s="3" t="s">
        <v>94</v>
      </c>
      <c r="K2270" s="3" t="s">
        <v>93</v>
      </c>
      <c r="O2270"/>
      <c r="P2270"/>
    </row>
    <row r="2271" spans="1:16" x14ac:dyDescent="0.35">
      <c r="A2271" s="3" t="s">
        <v>4917</v>
      </c>
      <c r="B2271" s="3" t="s">
        <v>4917</v>
      </c>
      <c r="C2271" s="3" t="s">
        <v>4918</v>
      </c>
      <c r="D2271" s="3" t="s">
        <v>14</v>
      </c>
      <c r="E2271" s="3" t="s">
        <v>14</v>
      </c>
      <c r="F2271" s="3" t="s">
        <v>422</v>
      </c>
      <c r="G2271" s="3" t="s">
        <v>421</v>
      </c>
      <c r="H2271" s="3" t="s">
        <v>92</v>
      </c>
      <c r="I2271" s="3" t="s">
        <v>93</v>
      </c>
      <c r="J2271" s="3" t="s">
        <v>94</v>
      </c>
      <c r="K2271" s="3" t="s">
        <v>93</v>
      </c>
      <c r="O2271"/>
      <c r="P2271"/>
    </row>
    <row r="2272" spans="1:16" x14ac:dyDescent="0.35">
      <c r="A2272" s="3" t="s">
        <v>4919</v>
      </c>
      <c r="B2272" s="3" t="s">
        <v>4919</v>
      </c>
      <c r="C2272" s="3" t="s">
        <v>4920</v>
      </c>
      <c r="D2272" s="3" t="s">
        <v>14</v>
      </c>
      <c r="E2272" s="3" t="s">
        <v>14</v>
      </c>
      <c r="F2272" s="3" t="s">
        <v>422</v>
      </c>
      <c r="G2272" s="3" t="s">
        <v>421</v>
      </c>
      <c r="H2272" s="3" t="s">
        <v>92</v>
      </c>
      <c r="I2272" s="3" t="s">
        <v>93</v>
      </c>
      <c r="J2272" s="3" t="s">
        <v>94</v>
      </c>
      <c r="K2272" s="3" t="s">
        <v>93</v>
      </c>
      <c r="O2272"/>
      <c r="P2272"/>
    </row>
    <row r="2273" spans="1:16" x14ac:dyDescent="0.35">
      <c r="A2273" s="3" t="s">
        <v>4921</v>
      </c>
      <c r="B2273" s="3" t="s">
        <v>4921</v>
      </c>
      <c r="C2273" s="3" t="s">
        <v>4922</v>
      </c>
      <c r="D2273" s="3" t="s">
        <v>14</v>
      </c>
      <c r="E2273" s="3" t="s">
        <v>14</v>
      </c>
      <c r="F2273" s="3" t="s">
        <v>422</v>
      </c>
      <c r="G2273" s="3" t="s">
        <v>421</v>
      </c>
      <c r="H2273" s="3" t="s">
        <v>92</v>
      </c>
      <c r="I2273" s="3" t="s">
        <v>93</v>
      </c>
      <c r="J2273" s="3" t="s">
        <v>94</v>
      </c>
      <c r="K2273" s="3" t="s">
        <v>93</v>
      </c>
      <c r="O2273"/>
      <c r="P2273"/>
    </row>
    <row r="2274" spans="1:16" x14ac:dyDescent="0.35">
      <c r="A2274" s="3" t="s">
        <v>4923</v>
      </c>
      <c r="B2274" s="3" t="s">
        <v>4923</v>
      </c>
      <c r="C2274" s="3" t="s">
        <v>4924</v>
      </c>
      <c r="D2274" s="3" t="s">
        <v>14</v>
      </c>
      <c r="E2274" s="3" t="s">
        <v>14</v>
      </c>
      <c r="F2274" s="3" t="s">
        <v>422</v>
      </c>
      <c r="G2274" s="3" t="s">
        <v>421</v>
      </c>
      <c r="H2274" s="3" t="s">
        <v>92</v>
      </c>
      <c r="I2274" s="3" t="s">
        <v>93</v>
      </c>
      <c r="J2274" s="3" t="s">
        <v>94</v>
      </c>
      <c r="K2274" s="3" t="s">
        <v>93</v>
      </c>
      <c r="O2274"/>
      <c r="P2274"/>
    </row>
    <row r="2275" spans="1:16" x14ac:dyDescent="0.35">
      <c r="A2275" s="3" t="s">
        <v>4871</v>
      </c>
      <c r="B2275" s="3" t="s">
        <v>4871</v>
      </c>
      <c r="C2275" s="3" t="s">
        <v>4872</v>
      </c>
      <c r="D2275" s="3" t="s">
        <v>14</v>
      </c>
      <c r="E2275" s="3" t="s">
        <v>14</v>
      </c>
      <c r="F2275" s="3" t="s">
        <v>422</v>
      </c>
      <c r="G2275" s="3" t="s">
        <v>421</v>
      </c>
      <c r="H2275" s="3" t="s">
        <v>92</v>
      </c>
      <c r="I2275" s="3" t="s">
        <v>93</v>
      </c>
      <c r="J2275" s="3" t="s">
        <v>94</v>
      </c>
      <c r="K2275" s="3" t="s">
        <v>93</v>
      </c>
      <c r="O2275"/>
      <c r="P2275"/>
    </row>
    <row r="2276" spans="1:16" x14ac:dyDescent="0.35">
      <c r="A2276" s="3" t="s">
        <v>4925</v>
      </c>
      <c r="B2276" s="3" t="s">
        <v>4925</v>
      </c>
      <c r="C2276" s="3" t="s">
        <v>4926</v>
      </c>
      <c r="D2276" s="3" t="s">
        <v>14</v>
      </c>
      <c r="E2276" s="3" t="s">
        <v>14</v>
      </c>
      <c r="F2276" s="3" t="s">
        <v>422</v>
      </c>
      <c r="G2276" s="3" t="s">
        <v>421</v>
      </c>
      <c r="H2276" s="3" t="s">
        <v>92</v>
      </c>
      <c r="I2276" s="3" t="s">
        <v>93</v>
      </c>
      <c r="J2276" s="3" t="s">
        <v>94</v>
      </c>
      <c r="K2276" s="3" t="s">
        <v>93</v>
      </c>
      <c r="O2276"/>
      <c r="P2276"/>
    </row>
    <row r="2277" spans="1:16" x14ac:dyDescent="0.35">
      <c r="A2277" s="3" t="s">
        <v>4927</v>
      </c>
      <c r="B2277" s="3" t="s">
        <v>4927</v>
      </c>
      <c r="C2277" s="3" t="s">
        <v>4928</v>
      </c>
      <c r="D2277" s="3" t="s">
        <v>14</v>
      </c>
      <c r="E2277" s="3" t="s">
        <v>14</v>
      </c>
      <c r="F2277" s="3" t="s">
        <v>422</v>
      </c>
      <c r="G2277" s="3" t="s">
        <v>421</v>
      </c>
      <c r="H2277" s="3" t="s">
        <v>92</v>
      </c>
      <c r="I2277" s="3" t="s">
        <v>93</v>
      </c>
      <c r="J2277" s="3" t="s">
        <v>94</v>
      </c>
      <c r="K2277" s="3" t="s">
        <v>93</v>
      </c>
      <c r="O2277"/>
      <c r="P2277"/>
    </row>
    <row r="2278" spans="1:16" x14ac:dyDescent="0.35">
      <c r="A2278" s="3" t="s">
        <v>4929</v>
      </c>
      <c r="B2278" s="3" t="s">
        <v>4929</v>
      </c>
      <c r="C2278" s="3" t="s">
        <v>4930</v>
      </c>
      <c r="D2278" s="3" t="s">
        <v>14</v>
      </c>
      <c r="E2278" s="3" t="s">
        <v>14</v>
      </c>
      <c r="F2278" s="3" t="s">
        <v>422</v>
      </c>
      <c r="G2278" s="3" t="s">
        <v>421</v>
      </c>
      <c r="H2278" s="3" t="s">
        <v>92</v>
      </c>
      <c r="I2278" s="3" t="s">
        <v>93</v>
      </c>
      <c r="J2278" s="3" t="s">
        <v>94</v>
      </c>
      <c r="K2278" s="3" t="s">
        <v>93</v>
      </c>
      <c r="O2278"/>
      <c r="P2278"/>
    </row>
    <row r="2279" spans="1:16" x14ac:dyDescent="0.35">
      <c r="A2279" s="3" t="s">
        <v>4931</v>
      </c>
      <c r="B2279" s="3" t="s">
        <v>4931</v>
      </c>
      <c r="C2279" s="3" t="s">
        <v>4932</v>
      </c>
      <c r="D2279" s="3" t="s">
        <v>14</v>
      </c>
      <c r="E2279" s="3" t="s">
        <v>14</v>
      </c>
      <c r="F2279" s="3" t="s">
        <v>422</v>
      </c>
      <c r="G2279" s="3" t="s">
        <v>421</v>
      </c>
      <c r="H2279" s="3" t="s">
        <v>92</v>
      </c>
      <c r="I2279" s="3" t="s">
        <v>93</v>
      </c>
      <c r="J2279" s="3" t="s">
        <v>94</v>
      </c>
      <c r="K2279" s="3" t="s">
        <v>93</v>
      </c>
      <c r="O2279"/>
      <c r="P2279"/>
    </row>
    <row r="2280" spans="1:16" x14ac:dyDescent="0.35">
      <c r="A2280" s="3" t="s">
        <v>4933</v>
      </c>
      <c r="B2280" s="3" t="s">
        <v>4933</v>
      </c>
      <c r="C2280" s="3" t="s">
        <v>4934</v>
      </c>
      <c r="D2280" s="3" t="s">
        <v>14</v>
      </c>
      <c r="E2280" s="3" t="s">
        <v>14</v>
      </c>
      <c r="F2280" s="3" t="s">
        <v>422</v>
      </c>
      <c r="G2280" s="3" t="s">
        <v>421</v>
      </c>
      <c r="H2280" s="3" t="s">
        <v>92</v>
      </c>
      <c r="I2280" s="3" t="s">
        <v>93</v>
      </c>
      <c r="J2280" s="3" t="s">
        <v>94</v>
      </c>
      <c r="K2280" s="3" t="s">
        <v>93</v>
      </c>
      <c r="O2280"/>
      <c r="P2280"/>
    </row>
    <row r="2281" spans="1:16" x14ac:dyDescent="0.35">
      <c r="A2281" s="3" t="s">
        <v>4935</v>
      </c>
      <c r="B2281" s="3" t="s">
        <v>4935</v>
      </c>
      <c r="C2281" s="3" t="s">
        <v>4936</v>
      </c>
      <c r="D2281" s="3" t="s">
        <v>14</v>
      </c>
      <c r="E2281" s="3" t="s">
        <v>14</v>
      </c>
      <c r="F2281" s="3" t="s">
        <v>422</v>
      </c>
      <c r="G2281" s="3" t="s">
        <v>421</v>
      </c>
      <c r="H2281" s="3" t="s">
        <v>92</v>
      </c>
      <c r="I2281" s="3" t="s">
        <v>93</v>
      </c>
      <c r="J2281" s="3" t="s">
        <v>94</v>
      </c>
      <c r="K2281" s="3" t="s">
        <v>93</v>
      </c>
      <c r="O2281"/>
      <c r="P2281"/>
    </row>
    <row r="2282" spans="1:16" x14ac:dyDescent="0.35">
      <c r="A2282" s="3" t="s">
        <v>4937</v>
      </c>
      <c r="B2282" s="3" t="s">
        <v>4937</v>
      </c>
      <c r="C2282" s="3" t="s">
        <v>4938</v>
      </c>
      <c r="D2282" s="3" t="s">
        <v>14</v>
      </c>
      <c r="E2282" s="3" t="s">
        <v>14</v>
      </c>
      <c r="F2282" s="3" t="s">
        <v>422</v>
      </c>
      <c r="G2282" s="3" t="s">
        <v>421</v>
      </c>
      <c r="H2282" s="3" t="s">
        <v>92</v>
      </c>
      <c r="I2282" s="3" t="s">
        <v>93</v>
      </c>
      <c r="J2282" s="3" t="s">
        <v>94</v>
      </c>
      <c r="K2282" s="3" t="s">
        <v>93</v>
      </c>
      <c r="O2282"/>
      <c r="P2282"/>
    </row>
    <row r="2283" spans="1:16" x14ac:dyDescent="0.35">
      <c r="A2283" s="3" t="s">
        <v>4939</v>
      </c>
      <c r="B2283" s="3" t="s">
        <v>4940</v>
      </c>
      <c r="C2283" s="3" t="s">
        <v>4941</v>
      </c>
      <c r="D2283" s="3" t="s">
        <v>14</v>
      </c>
      <c r="E2283" s="3" t="s">
        <v>14</v>
      </c>
      <c r="F2283" s="3" t="s">
        <v>422</v>
      </c>
      <c r="G2283" s="3" t="s">
        <v>421</v>
      </c>
      <c r="H2283" s="3" t="s">
        <v>92</v>
      </c>
      <c r="I2283" s="3" t="s">
        <v>93</v>
      </c>
      <c r="J2283" s="3" t="s">
        <v>94</v>
      </c>
      <c r="K2283" s="3" t="s">
        <v>93</v>
      </c>
      <c r="O2283"/>
      <c r="P2283"/>
    </row>
    <row r="2284" spans="1:16" x14ac:dyDescent="0.35">
      <c r="A2284" s="3" t="s">
        <v>4942</v>
      </c>
      <c r="B2284" s="3" t="s">
        <v>4942</v>
      </c>
      <c r="C2284" s="3" t="s">
        <v>4936</v>
      </c>
      <c r="D2284" s="3" t="s">
        <v>14</v>
      </c>
      <c r="E2284" s="3" t="s">
        <v>14</v>
      </c>
      <c r="F2284" s="3" t="s">
        <v>422</v>
      </c>
      <c r="G2284" s="3" t="s">
        <v>421</v>
      </c>
      <c r="H2284" s="3" t="s">
        <v>92</v>
      </c>
      <c r="I2284" s="3" t="s">
        <v>93</v>
      </c>
      <c r="J2284" s="3" t="s">
        <v>94</v>
      </c>
      <c r="K2284" s="3" t="s">
        <v>93</v>
      </c>
      <c r="O2284"/>
      <c r="P2284"/>
    </row>
    <row r="2285" spans="1:16" x14ac:dyDescent="0.35">
      <c r="A2285" s="3" t="s">
        <v>4940</v>
      </c>
      <c r="B2285" s="3" t="s">
        <v>4940</v>
      </c>
      <c r="C2285" s="3" t="s">
        <v>4941</v>
      </c>
      <c r="D2285" s="3" t="s">
        <v>14</v>
      </c>
      <c r="E2285" s="3" t="s">
        <v>14</v>
      </c>
      <c r="F2285" s="3" t="s">
        <v>422</v>
      </c>
      <c r="G2285" s="3" t="s">
        <v>421</v>
      </c>
      <c r="H2285" s="3" t="s">
        <v>92</v>
      </c>
      <c r="I2285" s="3" t="s">
        <v>93</v>
      </c>
      <c r="J2285" s="3" t="s">
        <v>94</v>
      </c>
      <c r="K2285" s="3" t="s">
        <v>93</v>
      </c>
      <c r="O2285"/>
      <c r="P2285"/>
    </row>
    <row r="2286" spans="1:16" x14ac:dyDescent="0.35">
      <c r="A2286" s="3" t="s">
        <v>4943</v>
      </c>
      <c r="B2286" s="3" t="s">
        <v>4858</v>
      </c>
      <c r="C2286" s="3" t="s">
        <v>4859</v>
      </c>
      <c r="D2286" s="3" t="s">
        <v>14</v>
      </c>
      <c r="E2286" s="3" t="s">
        <v>14</v>
      </c>
      <c r="F2286" s="3" t="s">
        <v>422</v>
      </c>
      <c r="G2286" s="3" t="s">
        <v>421</v>
      </c>
      <c r="H2286" s="3" t="s">
        <v>92</v>
      </c>
      <c r="I2286" s="3" t="s">
        <v>93</v>
      </c>
      <c r="J2286" s="3" t="s">
        <v>94</v>
      </c>
      <c r="K2286" s="3" t="s">
        <v>93</v>
      </c>
      <c r="O2286"/>
      <c r="P2286"/>
    </row>
    <row r="2287" spans="1:16" x14ac:dyDescent="0.35">
      <c r="A2287" s="3" t="s">
        <v>4944</v>
      </c>
      <c r="B2287" s="3" t="s">
        <v>4944</v>
      </c>
      <c r="C2287" s="3" t="s">
        <v>1986</v>
      </c>
      <c r="D2287" s="3" t="s">
        <v>14</v>
      </c>
      <c r="E2287" s="3" t="s">
        <v>14</v>
      </c>
      <c r="F2287" s="3" t="s">
        <v>426</v>
      </c>
      <c r="G2287" s="3" t="s">
        <v>425</v>
      </c>
      <c r="H2287" s="3" t="s">
        <v>76</v>
      </c>
      <c r="I2287" s="3" t="s">
        <v>77</v>
      </c>
      <c r="J2287" s="3" t="s">
        <v>78</v>
      </c>
      <c r="K2287" s="3" t="s">
        <v>79</v>
      </c>
      <c r="O2287"/>
      <c r="P2287"/>
    </row>
    <row r="2288" spans="1:16" x14ac:dyDescent="0.35">
      <c r="A2288" s="3" t="s">
        <v>4945</v>
      </c>
      <c r="B2288" s="3" t="s">
        <v>4944</v>
      </c>
      <c r="C2288" s="3" t="s">
        <v>1986</v>
      </c>
      <c r="D2288" s="3" t="s">
        <v>14</v>
      </c>
      <c r="E2288" s="3" t="s">
        <v>14</v>
      </c>
      <c r="F2288" s="3" t="s">
        <v>426</v>
      </c>
      <c r="G2288" s="3" t="s">
        <v>425</v>
      </c>
      <c r="H2288" s="3" t="s">
        <v>76</v>
      </c>
      <c r="I2288" s="3" t="s">
        <v>77</v>
      </c>
      <c r="J2288" s="3" t="s">
        <v>78</v>
      </c>
      <c r="K2288" s="3" t="s">
        <v>79</v>
      </c>
      <c r="O2288"/>
      <c r="P2288"/>
    </row>
    <row r="2289" spans="1:16" x14ac:dyDescent="0.35">
      <c r="A2289" s="3" t="s">
        <v>4946</v>
      </c>
      <c r="B2289" s="3" t="s">
        <v>4946</v>
      </c>
      <c r="C2289" s="3" t="s">
        <v>4947</v>
      </c>
      <c r="D2289" s="3" t="s">
        <v>14</v>
      </c>
      <c r="E2289" s="3" t="s">
        <v>14</v>
      </c>
      <c r="F2289" s="3" t="s">
        <v>426</v>
      </c>
      <c r="G2289" s="3" t="s">
        <v>425</v>
      </c>
      <c r="H2289" s="3" t="s">
        <v>76</v>
      </c>
      <c r="I2289" s="3" t="s">
        <v>77</v>
      </c>
      <c r="J2289" s="3" t="s">
        <v>78</v>
      </c>
      <c r="K2289" s="3" t="s">
        <v>79</v>
      </c>
      <c r="O2289"/>
      <c r="P2289"/>
    </row>
    <row r="2290" spans="1:16" x14ac:dyDescent="0.35">
      <c r="A2290" s="3" t="s">
        <v>4948</v>
      </c>
      <c r="B2290" s="3" t="s">
        <v>4948</v>
      </c>
      <c r="C2290" s="3" t="s">
        <v>4949</v>
      </c>
      <c r="D2290" s="3" t="s">
        <v>14</v>
      </c>
      <c r="E2290" s="3" t="s">
        <v>14</v>
      </c>
      <c r="F2290" s="3" t="s">
        <v>426</v>
      </c>
      <c r="G2290" s="3" t="s">
        <v>425</v>
      </c>
      <c r="H2290" s="3" t="s">
        <v>76</v>
      </c>
      <c r="I2290" s="3" t="s">
        <v>77</v>
      </c>
      <c r="J2290" s="3" t="s">
        <v>78</v>
      </c>
      <c r="K2290" s="3" t="s">
        <v>79</v>
      </c>
      <c r="O2290"/>
      <c r="P2290"/>
    </row>
    <row r="2291" spans="1:16" x14ac:dyDescent="0.35">
      <c r="A2291" s="3" t="s">
        <v>4950</v>
      </c>
      <c r="B2291" s="3" t="s">
        <v>4950</v>
      </c>
      <c r="C2291" s="3" t="s">
        <v>4951</v>
      </c>
      <c r="D2291" s="3" t="s">
        <v>14</v>
      </c>
      <c r="E2291" s="3" t="s">
        <v>14</v>
      </c>
      <c r="F2291" s="3" t="s">
        <v>426</v>
      </c>
      <c r="G2291" s="3" t="s">
        <v>425</v>
      </c>
      <c r="H2291" s="3" t="s">
        <v>76</v>
      </c>
      <c r="I2291" s="3" t="s">
        <v>77</v>
      </c>
      <c r="J2291" s="3" t="s">
        <v>78</v>
      </c>
      <c r="K2291" s="3" t="s">
        <v>79</v>
      </c>
      <c r="O2291"/>
      <c r="P2291"/>
    </row>
    <row r="2292" spans="1:16" x14ac:dyDescent="0.35">
      <c r="A2292" s="3" t="s">
        <v>4952</v>
      </c>
      <c r="B2292" s="3" t="s">
        <v>4952</v>
      </c>
      <c r="C2292" s="3" t="s">
        <v>4953</v>
      </c>
      <c r="D2292" s="3" t="s">
        <v>14</v>
      </c>
      <c r="E2292" s="3" t="s">
        <v>14</v>
      </c>
      <c r="F2292" s="3" t="s">
        <v>426</v>
      </c>
      <c r="G2292" s="3" t="s">
        <v>425</v>
      </c>
      <c r="H2292" s="3" t="s">
        <v>76</v>
      </c>
      <c r="I2292" s="3" t="s">
        <v>77</v>
      </c>
      <c r="J2292" s="3" t="s">
        <v>78</v>
      </c>
      <c r="K2292" s="3" t="s">
        <v>79</v>
      </c>
      <c r="O2292"/>
      <c r="P2292"/>
    </row>
    <row r="2293" spans="1:16" x14ac:dyDescent="0.35">
      <c r="A2293" s="3" t="s">
        <v>4954</v>
      </c>
      <c r="B2293" s="3" t="s">
        <v>4955</v>
      </c>
      <c r="C2293" s="3" t="s">
        <v>4956</v>
      </c>
      <c r="D2293" s="3" t="s">
        <v>14</v>
      </c>
      <c r="E2293" s="3" t="s">
        <v>14</v>
      </c>
      <c r="F2293" s="3" t="s">
        <v>434</v>
      </c>
      <c r="G2293" s="3" t="s">
        <v>433</v>
      </c>
      <c r="H2293" s="3" t="s">
        <v>17</v>
      </c>
      <c r="I2293" s="3" t="s">
        <v>18</v>
      </c>
      <c r="J2293" s="3" t="s">
        <v>19</v>
      </c>
      <c r="K2293" s="3" t="s">
        <v>18</v>
      </c>
      <c r="O2293"/>
      <c r="P2293"/>
    </row>
    <row r="2294" spans="1:16" x14ac:dyDescent="0.35">
      <c r="A2294" s="3" t="s">
        <v>4955</v>
      </c>
      <c r="B2294" s="3" t="s">
        <v>4955</v>
      </c>
      <c r="C2294" s="3" t="s">
        <v>4956</v>
      </c>
      <c r="D2294" s="3" t="s">
        <v>14</v>
      </c>
      <c r="E2294" s="3" t="s">
        <v>14</v>
      </c>
      <c r="F2294" s="3" t="s">
        <v>434</v>
      </c>
      <c r="G2294" s="3" t="s">
        <v>433</v>
      </c>
      <c r="H2294" s="3" t="s">
        <v>17</v>
      </c>
      <c r="I2294" s="3" t="s">
        <v>18</v>
      </c>
      <c r="J2294" s="3" t="s">
        <v>19</v>
      </c>
      <c r="K2294" s="3" t="s">
        <v>18</v>
      </c>
      <c r="O2294"/>
      <c r="P2294"/>
    </row>
    <row r="2295" spans="1:16" x14ac:dyDescent="0.35">
      <c r="A2295" s="3" t="s">
        <v>4957</v>
      </c>
      <c r="B2295" s="3" t="s">
        <v>4957</v>
      </c>
      <c r="C2295" s="3" t="s">
        <v>4958</v>
      </c>
      <c r="D2295" s="3" t="s">
        <v>14</v>
      </c>
      <c r="E2295" s="3" t="s">
        <v>14</v>
      </c>
      <c r="F2295" s="3" t="s">
        <v>434</v>
      </c>
      <c r="G2295" s="3" t="s">
        <v>433</v>
      </c>
      <c r="H2295" s="3" t="s">
        <v>17</v>
      </c>
      <c r="I2295" s="3" t="s">
        <v>18</v>
      </c>
      <c r="J2295" s="3" t="s">
        <v>19</v>
      </c>
      <c r="K2295" s="3" t="s">
        <v>18</v>
      </c>
      <c r="O2295"/>
      <c r="P2295"/>
    </row>
    <row r="2296" spans="1:16" x14ac:dyDescent="0.35">
      <c r="A2296" s="3" t="s">
        <v>4959</v>
      </c>
      <c r="B2296" s="3" t="s">
        <v>4959</v>
      </c>
      <c r="C2296" s="3" t="s">
        <v>4960</v>
      </c>
      <c r="D2296" s="3" t="s">
        <v>14</v>
      </c>
      <c r="E2296" s="3" t="s">
        <v>14</v>
      </c>
      <c r="F2296" s="3" t="s">
        <v>434</v>
      </c>
      <c r="G2296" s="3" t="s">
        <v>433</v>
      </c>
      <c r="H2296" s="3" t="s">
        <v>17</v>
      </c>
      <c r="I2296" s="3" t="s">
        <v>18</v>
      </c>
      <c r="J2296" s="3" t="s">
        <v>19</v>
      </c>
      <c r="K2296" s="3" t="s">
        <v>18</v>
      </c>
      <c r="O2296"/>
      <c r="P2296"/>
    </row>
    <row r="2297" spans="1:16" x14ac:dyDescent="0.35">
      <c r="A2297" s="3" t="s">
        <v>4961</v>
      </c>
      <c r="B2297" s="3" t="s">
        <v>4961</v>
      </c>
      <c r="C2297" s="3" t="s">
        <v>4962</v>
      </c>
      <c r="D2297" s="3" t="s">
        <v>14</v>
      </c>
      <c r="E2297" s="3" t="s">
        <v>14</v>
      </c>
      <c r="F2297" s="3" t="s">
        <v>430</v>
      </c>
      <c r="G2297" s="3" t="s">
        <v>429</v>
      </c>
      <c r="H2297" s="3" t="s">
        <v>17</v>
      </c>
      <c r="I2297" s="3" t="s">
        <v>18</v>
      </c>
      <c r="J2297" s="3" t="s">
        <v>19</v>
      </c>
      <c r="K2297" s="3" t="s">
        <v>18</v>
      </c>
      <c r="O2297"/>
      <c r="P2297"/>
    </row>
    <row r="2298" spans="1:16" x14ac:dyDescent="0.35">
      <c r="A2298" s="3" t="s">
        <v>4963</v>
      </c>
      <c r="B2298" s="3" t="s">
        <v>4963</v>
      </c>
      <c r="C2298" s="3" t="s">
        <v>4964</v>
      </c>
      <c r="D2298" s="3" t="s">
        <v>14</v>
      </c>
      <c r="E2298" s="3" t="s">
        <v>14</v>
      </c>
      <c r="F2298" s="3" t="s">
        <v>430</v>
      </c>
      <c r="G2298" s="3" t="s">
        <v>429</v>
      </c>
      <c r="H2298" s="3" t="s">
        <v>17</v>
      </c>
      <c r="I2298" s="3" t="s">
        <v>18</v>
      </c>
      <c r="J2298" s="3" t="s">
        <v>19</v>
      </c>
      <c r="K2298" s="3" t="s">
        <v>18</v>
      </c>
      <c r="O2298"/>
      <c r="P2298"/>
    </row>
    <row r="2299" spans="1:16" x14ac:dyDescent="0.35">
      <c r="A2299" s="3" t="s">
        <v>4965</v>
      </c>
      <c r="B2299" s="3" t="s">
        <v>4965</v>
      </c>
      <c r="C2299" s="3" t="s">
        <v>4966</v>
      </c>
      <c r="D2299" s="3" t="s">
        <v>14</v>
      </c>
      <c r="E2299" s="3" t="s">
        <v>14</v>
      </c>
      <c r="F2299" s="3" t="s">
        <v>430</v>
      </c>
      <c r="G2299" s="3" t="s">
        <v>429</v>
      </c>
      <c r="H2299" s="3" t="s">
        <v>17</v>
      </c>
      <c r="I2299" s="3" t="s">
        <v>18</v>
      </c>
      <c r="J2299" s="3" t="s">
        <v>19</v>
      </c>
      <c r="K2299" s="3" t="s">
        <v>18</v>
      </c>
      <c r="O2299"/>
      <c r="P2299"/>
    </row>
    <row r="2300" spans="1:16" x14ac:dyDescent="0.35">
      <c r="A2300" s="3" t="s">
        <v>4967</v>
      </c>
      <c r="B2300" s="3" t="s">
        <v>4967</v>
      </c>
      <c r="C2300" s="3" t="s">
        <v>4968</v>
      </c>
      <c r="D2300" s="3" t="s">
        <v>14</v>
      </c>
      <c r="E2300" s="3" t="s">
        <v>14</v>
      </c>
      <c r="F2300" s="3" t="s">
        <v>430</v>
      </c>
      <c r="G2300" s="3" t="s">
        <v>429</v>
      </c>
      <c r="H2300" s="3" t="s">
        <v>17</v>
      </c>
      <c r="I2300" s="3" t="s">
        <v>18</v>
      </c>
      <c r="J2300" s="3" t="s">
        <v>19</v>
      </c>
      <c r="K2300" s="3" t="s">
        <v>18</v>
      </c>
      <c r="O2300"/>
      <c r="P2300"/>
    </row>
    <row r="2301" spans="1:16" x14ac:dyDescent="0.35">
      <c r="A2301" s="3" t="s">
        <v>4969</v>
      </c>
      <c r="B2301" s="3" t="s">
        <v>4969</v>
      </c>
      <c r="C2301" s="3" t="s">
        <v>4970</v>
      </c>
      <c r="D2301" s="3" t="s">
        <v>14</v>
      </c>
      <c r="E2301" s="3" t="s">
        <v>14</v>
      </c>
      <c r="F2301" s="3" t="s">
        <v>430</v>
      </c>
      <c r="G2301" s="3" t="s">
        <v>429</v>
      </c>
      <c r="H2301" s="3" t="s">
        <v>17</v>
      </c>
      <c r="I2301" s="3" t="s">
        <v>18</v>
      </c>
      <c r="J2301" s="3" t="s">
        <v>19</v>
      </c>
      <c r="K2301" s="3" t="s">
        <v>18</v>
      </c>
      <c r="O2301"/>
      <c r="P2301"/>
    </row>
    <row r="2302" spans="1:16" x14ac:dyDescent="0.35">
      <c r="A2302" s="3" t="s">
        <v>4971</v>
      </c>
      <c r="B2302" s="3" t="s">
        <v>4972</v>
      </c>
      <c r="C2302" s="3" t="s">
        <v>4973</v>
      </c>
      <c r="D2302" s="3" t="s">
        <v>14</v>
      </c>
      <c r="E2302" s="3" t="s">
        <v>14</v>
      </c>
      <c r="F2302" s="3" t="s">
        <v>430</v>
      </c>
      <c r="G2302" s="3" t="s">
        <v>429</v>
      </c>
      <c r="H2302" s="3" t="s">
        <v>17</v>
      </c>
      <c r="I2302" s="3" t="s">
        <v>18</v>
      </c>
      <c r="J2302" s="3" t="s">
        <v>19</v>
      </c>
      <c r="K2302" s="3" t="s">
        <v>18</v>
      </c>
      <c r="O2302"/>
      <c r="P2302"/>
    </row>
    <row r="2303" spans="1:16" x14ac:dyDescent="0.35">
      <c r="A2303" s="3" t="s">
        <v>4974</v>
      </c>
      <c r="B2303" s="3" t="s">
        <v>4975</v>
      </c>
      <c r="C2303" s="3" t="s">
        <v>4976</v>
      </c>
      <c r="D2303" s="3" t="s">
        <v>14</v>
      </c>
      <c r="E2303" s="3" t="s">
        <v>14</v>
      </c>
      <c r="F2303" s="3" t="s">
        <v>430</v>
      </c>
      <c r="G2303" s="3" t="s">
        <v>429</v>
      </c>
      <c r="H2303" s="3" t="s">
        <v>17</v>
      </c>
      <c r="I2303" s="3" t="s">
        <v>18</v>
      </c>
      <c r="J2303" s="3" t="s">
        <v>19</v>
      </c>
      <c r="K2303" s="3" t="s">
        <v>18</v>
      </c>
      <c r="O2303"/>
      <c r="P2303"/>
    </row>
    <row r="2304" spans="1:16" x14ac:dyDescent="0.35">
      <c r="A2304" s="3" t="s">
        <v>4977</v>
      </c>
      <c r="B2304" s="3" t="s">
        <v>4977</v>
      </c>
      <c r="C2304" s="3" t="s">
        <v>4978</v>
      </c>
      <c r="D2304" s="3" t="s">
        <v>14</v>
      </c>
      <c r="E2304" s="3" t="s">
        <v>14</v>
      </c>
      <c r="F2304" s="3" t="s">
        <v>430</v>
      </c>
      <c r="G2304" s="3" t="s">
        <v>429</v>
      </c>
      <c r="H2304" s="3" t="s">
        <v>17</v>
      </c>
      <c r="I2304" s="3" t="s">
        <v>18</v>
      </c>
      <c r="J2304" s="3" t="s">
        <v>19</v>
      </c>
      <c r="K2304" s="3" t="s">
        <v>18</v>
      </c>
      <c r="O2304"/>
      <c r="P2304"/>
    </row>
    <row r="2305" spans="1:16" x14ac:dyDescent="0.35">
      <c r="A2305" s="3" t="s">
        <v>4979</v>
      </c>
      <c r="B2305" s="3" t="s">
        <v>4979</v>
      </c>
      <c r="C2305" s="3" t="s">
        <v>4980</v>
      </c>
      <c r="D2305" s="3" t="s">
        <v>14</v>
      </c>
      <c r="E2305" s="3" t="s">
        <v>14</v>
      </c>
      <c r="F2305" s="3" t="s">
        <v>430</v>
      </c>
      <c r="G2305" s="3" t="s">
        <v>429</v>
      </c>
      <c r="H2305" s="3" t="s">
        <v>17</v>
      </c>
      <c r="I2305" s="3" t="s">
        <v>18</v>
      </c>
      <c r="J2305" s="3" t="s">
        <v>19</v>
      </c>
      <c r="K2305" s="3" t="s">
        <v>18</v>
      </c>
      <c r="O2305"/>
      <c r="P2305"/>
    </row>
    <row r="2306" spans="1:16" x14ac:dyDescent="0.35">
      <c r="A2306" s="3" t="s">
        <v>4981</v>
      </c>
      <c r="B2306" s="3" t="s">
        <v>4981</v>
      </c>
      <c r="C2306" s="3" t="s">
        <v>4982</v>
      </c>
      <c r="D2306" s="3" t="s">
        <v>14</v>
      </c>
      <c r="E2306" s="3" t="s">
        <v>14</v>
      </c>
      <c r="F2306" s="3" t="s">
        <v>430</v>
      </c>
      <c r="G2306" s="3" t="s">
        <v>429</v>
      </c>
      <c r="H2306" s="3" t="s">
        <v>17</v>
      </c>
      <c r="I2306" s="3" t="s">
        <v>18</v>
      </c>
      <c r="J2306" s="3" t="s">
        <v>19</v>
      </c>
      <c r="K2306" s="3" t="s">
        <v>18</v>
      </c>
      <c r="O2306"/>
      <c r="P2306"/>
    </row>
    <row r="2307" spans="1:16" x14ac:dyDescent="0.35">
      <c r="A2307" s="3" t="s">
        <v>4983</v>
      </c>
      <c r="B2307" s="3" t="s">
        <v>4983</v>
      </c>
      <c r="C2307" s="3" t="s">
        <v>4984</v>
      </c>
      <c r="D2307" s="3" t="s">
        <v>14</v>
      </c>
      <c r="E2307" s="3" t="s">
        <v>14</v>
      </c>
      <c r="F2307" s="3" t="s">
        <v>430</v>
      </c>
      <c r="G2307" s="3" t="s">
        <v>429</v>
      </c>
      <c r="H2307" s="3" t="s">
        <v>17</v>
      </c>
      <c r="I2307" s="3" t="s">
        <v>18</v>
      </c>
      <c r="J2307" s="3" t="s">
        <v>19</v>
      </c>
      <c r="K2307" s="3" t="s">
        <v>18</v>
      </c>
      <c r="O2307"/>
      <c r="P2307"/>
    </row>
    <row r="2308" spans="1:16" x14ac:dyDescent="0.35">
      <c r="A2308" s="3" t="s">
        <v>4985</v>
      </c>
      <c r="B2308" s="3" t="s">
        <v>4985</v>
      </c>
      <c r="C2308" s="3" t="s">
        <v>4986</v>
      </c>
      <c r="D2308" s="3" t="s">
        <v>14</v>
      </c>
      <c r="E2308" s="3" t="s">
        <v>14</v>
      </c>
      <c r="F2308" s="3" t="s">
        <v>430</v>
      </c>
      <c r="G2308" s="3" t="s">
        <v>429</v>
      </c>
      <c r="H2308" s="3" t="s">
        <v>17</v>
      </c>
      <c r="I2308" s="3" t="s">
        <v>18</v>
      </c>
      <c r="J2308" s="3" t="s">
        <v>19</v>
      </c>
      <c r="K2308" s="3" t="s">
        <v>18</v>
      </c>
      <c r="O2308"/>
      <c r="P2308"/>
    </row>
    <row r="2309" spans="1:16" x14ac:dyDescent="0.35">
      <c r="A2309" s="3" t="s">
        <v>4987</v>
      </c>
      <c r="B2309" s="3" t="s">
        <v>4987</v>
      </c>
      <c r="C2309" s="3" t="s">
        <v>4988</v>
      </c>
      <c r="D2309" s="3" t="s">
        <v>14</v>
      </c>
      <c r="E2309" s="3" t="s">
        <v>14</v>
      </c>
      <c r="F2309" s="3" t="s">
        <v>430</v>
      </c>
      <c r="G2309" s="3" t="s">
        <v>429</v>
      </c>
      <c r="H2309" s="3" t="s">
        <v>17</v>
      </c>
      <c r="I2309" s="3" t="s">
        <v>18</v>
      </c>
      <c r="J2309" s="3" t="s">
        <v>19</v>
      </c>
      <c r="K2309" s="3" t="s">
        <v>18</v>
      </c>
      <c r="O2309"/>
      <c r="P2309"/>
    </row>
    <row r="2310" spans="1:16" x14ac:dyDescent="0.35">
      <c r="A2310" s="3" t="s">
        <v>4989</v>
      </c>
      <c r="B2310" s="3" t="s">
        <v>4989</v>
      </c>
      <c r="C2310" s="3" t="s">
        <v>4990</v>
      </c>
      <c r="D2310" s="3" t="s">
        <v>14</v>
      </c>
      <c r="E2310" s="3" t="s">
        <v>14</v>
      </c>
      <c r="F2310" s="3" t="s">
        <v>430</v>
      </c>
      <c r="G2310" s="3" t="s">
        <v>429</v>
      </c>
      <c r="H2310" s="3" t="s">
        <v>17</v>
      </c>
      <c r="I2310" s="3" t="s">
        <v>18</v>
      </c>
      <c r="J2310" s="3" t="s">
        <v>19</v>
      </c>
      <c r="K2310" s="3" t="s">
        <v>18</v>
      </c>
      <c r="O2310"/>
      <c r="P2310"/>
    </row>
    <row r="2311" spans="1:16" x14ac:dyDescent="0.35">
      <c r="A2311" s="3" t="s">
        <v>4991</v>
      </c>
      <c r="B2311" s="3" t="s">
        <v>4991</v>
      </c>
      <c r="C2311" s="3" t="s">
        <v>4992</v>
      </c>
      <c r="D2311" s="3" t="s">
        <v>14</v>
      </c>
      <c r="E2311" s="3" t="s">
        <v>14</v>
      </c>
      <c r="F2311" s="3" t="s">
        <v>430</v>
      </c>
      <c r="G2311" s="3" t="s">
        <v>429</v>
      </c>
      <c r="H2311" s="3" t="s">
        <v>17</v>
      </c>
      <c r="I2311" s="3" t="s">
        <v>18</v>
      </c>
      <c r="J2311" s="3" t="s">
        <v>19</v>
      </c>
      <c r="K2311" s="3" t="s">
        <v>18</v>
      </c>
      <c r="O2311"/>
      <c r="P2311"/>
    </row>
    <row r="2312" spans="1:16" x14ac:dyDescent="0.35">
      <c r="A2312" s="3" t="s">
        <v>4993</v>
      </c>
      <c r="B2312" s="3" t="s">
        <v>4991</v>
      </c>
      <c r="C2312" s="3" t="s">
        <v>4992</v>
      </c>
      <c r="D2312" s="3" t="s">
        <v>14</v>
      </c>
      <c r="E2312" s="3" t="s">
        <v>14</v>
      </c>
      <c r="F2312" s="3" t="s">
        <v>430</v>
      </c>
      <c r="G2312" s="3" t="s">
        <v>429</v>
      </c>
      <c r="H2312" s="3" t="s">
        <v>17</v>
      </c>
      <c r="I2312" s="3" t="s">
        <v>18</v>
      </c>
      <c r="J2312" s="3" t="s">
        <v>19</v>
      </c>
      <c r="K2312" s="3" t="s">
        <v>18</v>
      </c>
      <c r="O2312"/>
      <c r="P2312"/>
    </row>
    <row r="2313" spans="1:16" x14ac:dyDescent="0.35">
      <c r="A2313" s="3" t="s">
        <v>4994</v>
      </c>
      <c r="B2313" s="3" t="s">
        <v>4994</v>
      </c>
      <c r="C2313" s="3" t="s">
        <v>4995</v>
      </c>
      <c r="D2313" s="3" t="s">
        <v>14</v>
      </c>
      <c r="E2313" s="3" t="s">
        <v>14</v>
      </c>
      <c r="F2313" s="3" t="s">
        <v>430</v>
      </c>
      <c r="G2313" s="3" t="s">
        <v>429</v>
      </c>
      <c r="H2313" s="3" t="s">
        <v>17</v>
      </c>
      <c r="I2313" s="3" t="s">
        <v>18</v>
      </c>
      <c r="J2313" s="3" t="s">
        <v>19</v>
      </c>
      <c r="K2313" s="3" t="s">
        <v>18</v>
      </c>
      <c r="O2313"/>
      <c r="P2313"/>
    </row>
    <row r="2314" spans="1:16" x14ac:dyDescent="0.35">
      <c r="A2314" s="3" t="s">
        <v>4996</v>
      </c>
      <c r="B2314" s="3" t="s">
        <v>4996</v>
      </c>
      <c r="C2314" s="3" t="s">
        <v>4997</v>
      </c>
      <c r="D2314" s="3" t="s">
        <v>14</v>
      </c>
      <c r="E2314" s="3" t="s">
        <v>14</v>
      </c>
      <c r="F2314" s="3" t="s">
        <v>430</v>
      </c>
      <c r="G2314" s="3" t="s">
        <v>429</v>
      </c>
      <c r="H2314" s="3" t="s">
        <v>17</v>
      </c>
      <c r="I2314" s="3" t="s">
        <v>18</v>
      </c>
      <c r="J2314" s="3" t="s">
        <v>19</v>
      </c>
      <c r="K2314" s="3" t="s">
        <v>18</v>
      </c>
      <c r="O2314"/>
      <c r="P2314"/>
    </row>
    <row r="2315" spans="1:16" x14ac:dyDescent="0.35">
      <c r="A2315" s="3" t="s">
        <v>4998</v>
      </c>
      <c r="B2315" s="3" t="s">
        <v>4999</v>
      </c>
      <c r="C2315" s="3" t="s">
        <v>5000</v>
      </c>
      <c r="D2315" s="3" t="s">
        <v>14</v>
      </c>
      <c r="E2315" s="3" t="s">
        <v>14</v>
      </c>
      <c r="F2315" s="3" t="s">
        <v>430</v>
      </c>
      <c r="G2315" s="3" t="s">
        <v>429</v>
      </c>
      <c r="H2315" s="3" t="s">
        <v>17</v>
      </c>
      <c r="I2315" s="3" t="s">
        <v>18</v>
      </c>
      <c r="J2315" s="3" t="s">
        <v>19</v>
      </c>
      <c r="K2315" s="3" t="s">
        <v>18</v>
      </c>
      <c r="O2315"/>
      <c r="P2315"/>
    </row>
    <row r="2316" spans="1:16" x14ac:dyDescent="0.35">
      <c r="A2316" s="3" t="s">
        <v>5001</v>
      </c>
      <c r="B2316" s="3" t="s">
        <v>5001</v>
      </c>
      <c r="C2316" s="3" t="s">
        <v>5002</v>
      </c>
      <c r="D2316" s="3" t="s">
        <v>14</v>
      </c>
      <c r="E2316" s="3" t="s">
        <v>14</v>
      </c>
      <c r="F2316" s="3" t="s">
        <v>430</v>
      </c>
      <c r="G2316" s="3" t="s">
        <v>429</v>
      </c>
      <c r="H2316" s="3" t="s">
        <v>17</v>
      </c>
      <c r="I2316" s="3" t="s">
        <v>18</v>
      </c>
      <c r="J2316" s="3" t="s">
        <v>19</v>
      </c>
      <c r="K2316" s="3" t="s">
        <v>18</v>
      </c>
      <c r="O2316"/>
      <c r="P2316"/>
    </row>
    <row r="2317" spans="1:16" x14ac:dyDescent="0.35">
      <c r="A2317" s="3" t="s">
        <v>5003</v>
      </c>
      <c r="B2317" s="3" t="s">
        <v>5003</v>
      </c>
      <c r="C2317" s="3" t="s">
        <v>5004</v>
      </c>
      <c r="D2317" s="3" t="s">
        <v>14</v>
      </c>
      <c r="E2317" s="3" t="s">
        <v>14</v>
      </c>
      <c r="F2317" s="3" t="s">
        <v>430</v>
      </c>
      <c r="G2317" s="3" t="s">
        <v>429</v>
      </c>
      <c r="H2317" s="3" t="s">
        <v>17</v>
      </c>
      <c r="I2317" s="3" t="s">
        <v>18</v>
      </c>
      <c r="J2317" s="3" t="s">
        <v>19</v>
      </c>
      <c r="K2317" s="3" t="s">
        <v>18</v>
      </c>
      <c r="O2317"/>
      <c r="P2317"/>
    </row>
    <row r="2318" spans="1:16" x14ac:dyDescent="0.35">
      <c r="A2318" s="3" t="s">
        <v>5005</v>
      </c>
      <c r="B2318" s="3" t="s">
        <v>5005</v>
      </c>
      <c r="C2318" s="3" t="s">
        <v>5006</v>
      </c>
      <c r="D2318" s="3" t="s">
        <v>14</v>
      </c>
      <c r="E2318" s="3" t="s">
        <v>14</v>
      </c>
      <c r="F2318" s="3" t="s">
        <v>430</v>
      </c>
      <c r="G2318" s="3" t="s">
        <v>429</v>
      </c>
      <c r="H2318" s="3" t="s">
        <v>17</v>
      </c>
      <c r="I2318" s="3" t="s">
        <v>18</v>
      </c>
      <c r="J2318" s="3" t="s">
        <v>19</v>
      </c>
      <c r="K2318" s="3" t="s">
        <v>18</v>
      </c>
      <c r="O2318"/>
      <c r="P2318"/>
    </row>
    <row r="2319" spans="1:16" x14ac:dyDescent="0.35">
      <c r="A2319" s="3" t="s">
        <v>5007</v>
      </c>
      <c r="B2319" s="3" t="s">
        <v>5007</v>
      </c>
      <c r="C2319" s="3" t="s">
        <v>5008</v>
      </c>
      <c r="D2319" s="3" t="s">
        <v>14</v>
      </c>
      <c r="E2319" s="3" t="s">
        <v>14</v>
      </c>
      <c r="F2319" s="3" t="s">
        <v>430</v>
      </c>
      <c r="G2319" s="3" t="s">
        <v>429</v>
      </c>
      <c r="H2319" s="3" t="s">
        <v>17</v>
      </c>
      <c r="I2319" s="3" t="s">
        <v>18</v>
      </c>
      <c r="J2319" s="3" t="s">
        <v>19</v>
      </c>
      <c r="K2319" s="3" t="s">
        <v>18</v>
      </c>
      <c r="O2319"/>
      <c r="P2319"/>
    </row>
    <row r="2320" spans="1:16" x14ac:dyDescent="0.35">
      <c r="A2320" s="3" t="s">
        <v>5009</v>
      </c>
      <c r="B2320" s="3" t="s">
        <v>5009</v>
      </c>
      <c r="C2320" s="3" t="s">
        <v>5010</v>
      </c>
      <c r="D2320" s="3" t="s">
        <v>14</v>
      </c>
      <c r="E2320" s="3" t="s">
        <v>14</v>
      </c>
      <c r="F2320" s="3" t="s">
        <v>430</v>
      </c>
      <c r="G2320" s="3" t="s">
        <v>429</v>
      </c>
      <c r="H2320" s="3" t="s">
        <v>17</v>
      </c>
      <c r="I2320" s="3" t="s">
        <v>18</v>
      </c>
      <c r="J2320" s="3" t="s">
        <v>19</v>
      </c>
      <c r="K2320" s="3" t="s">
        <v>18</v>
      </c>
      <c r="O2320"/>
      <c r="P2320"/>
    </row>
    <row r="2321" spans="1:16" x14ac:dyDescent="0.35">
      <c r="A2321" s="3" t="s">
        <v>5011</v>
      </c>
      <c r="B2321" s="3" t="s">
        <v>5011</v>
      </c>
      <c r="C2321" s="3" t="s">
        <v>5012</v>
      </c>
      <c r="D2321" s="3" t="s">
        <v>14</v>
      </c>
      <c r="E2321" s="3" t="s">
        <v>14</v>
      </c>
      <c r="F2321" s="3" t="s">
        <v>430</v>
      </c>
      <c r="G2321" s="3" t="s">
        <v>429</v>
      </c>
      <c r="H2321" s="3" t="s">
        <v>17</v>
      </c>
      <c r="I2321" s="3" t="s">
        <v>18</v>
      </c>
      <c r="J2321" s="3" t="s">
        <v>19</v>
      </c>
      <c r="K2321" s="3" t="s">
        <v>18</v>
      </c>
      <c r="O2321"/>
      <c r="P2321"/>
    </row>
    <row r="2322" spans="1:16" x14ac:dyDescent="0.35">
      <c r="A2322" s="3" t="s">
        <v>5013</v>
      </c>
      <c r="B2322" s="3" t="s">
        <v>5014</v>
      </c>
      <c r="C2322" s="3" t="s">
        <v>5015</v>
      </c>
      <c r="D2322" s="3" t="s">
        <v>14</v>
      </c>
      <c r="E2322" s="3" t="s">
        <v>14</v>
      </c>
      <c r="F2322" s="3" t="s">
        <v>430</v>
      </c>
      <c r="G2322" s="3" t="s">
        <v>429</v>
      </c>
      <c r="H2322" s="3" t="s">
        <v>17</v>
      </c>
      <c r="I2322" s="3" t="s">
        <v>18</v>
      </c>
      <c r="J2322" s="3" t="s">
        <v>19</v>
      </c>
      <c r="K2322" s="3" t="s">
        <v>18</v>
      </c>
      <c r="O2322"/>
      <c r="P2322"/>
    </row>
    <row r="2323" spans="1:16" x14ac:dyDescent="0.35">
      <c r="A2323" s="3" t="s">
        <v>5016</v>
      </c>
      <c r="B2323" s="3" t="s">
        <v>5016</v>
      </c>
      <c r="C2323" s="3" t="s">
        <v>5017</v>
      </c>
      <c r="D2323" s="3" t="s">
        <v>14</v>
      </c>
      <c r="E2323" s="3" t="s">
        <v>14</v>
      </c>
      <c r="F2323" s="3" t="s">
        <v>430</v>
      </c>
      <c r="G2323" s="3" t="s">
        <v>429</v>
      </c>
      <c r="H2323" s="3" t="s">
        <v>17</v>
      </c>
      <c r="I2323" s="3" t="s">
        <v>18</v>
      </c>
      <c r="J2323" s="3" t="s">
        <v>19</v>
      </c>
      <c r="K2323" s="3" t="s">
        <v>18</v>
      </c>
      <c r="O2323"/>
      <c r="P2323"/>
    </row>
    <row r="2324" spans="1:16" x14ac:dyDescent="0.35">
      <c r="A2324" s="3" t="s">
        <v>5018</v>
      </c>
      <c r="B2324" s="3" t="s">
        <v>5018</v>
      </c>
      <c r="C2324" s="3" t="s">
        <v>5019</v>
      </c>
      <c r="D2324" s="3" t="s">
        <v>14</v>
      </c>
      <c r="E2324" s="3" t="s">
        <v>14</v>
      </c>
      <c r="F2324" s="3" t="s">
        <v>430</v>
      </c>
      <c r="G2324" s="3" t="s">
        <v>429</v>
      </c>
      <c r="H2324" s="3" t="s">
        <v>17</v>
      </c>
      <c r="I2324" s="3" t="s">
        <v>18</v>
      </c>
      <c r="J2324" s="3" t="s">
        <v>19</v>
      </c>
      <c r="K2324" s="3" t="s">
        <v>18</v>
      </c>
      <c r="O2324"/>
      <c r="P2324"/>
    </row>
    <row r="2325" spans="1:16" x14ac:dyDescent="0.35">
      <c r="A2325" s="3" t="s">
        <v>5020</v>
      </c>
      <c r="B2325" s="3" t="s">
        <v>5020</v>
      </c>
      <c r="C2325" s="3" t="s">
        <v>5021</v>
      </c>
      <c r="D2325" s="3" t="s">
        <v>14</v>
      </c>
      <c r="E2325" s="3" t="s">
        <v>14</v>
      </c>
      <c r="F2325" s="3" t="s">
        <v>430</v>
      </c>
      <c r="G2325" s="3" t="s">
        <v>429</v>
      </c>
      <c r="H2325" s="3" t="s">
        <v>17</v>
      </c>
      <c r="I2325" s="3" t="s">
        <v>18</v>
      </c>
      <c r="J2325" s="3" t="s">
        <v>19</v>
      </c>
      <c r="K2325" s="3" t="s">
        <v>18</v>
      </c>
      <c r="O2325"/>
      <c r="P2325"/>
    </row>
    <row r="2326" spans="1:16" x14ac:dyDescent="0.35">
      <c r="A2326" s="3" t="s">
        <v>5022</v>
      </c>
      <c r="B2326" s="3" t="s">
        <v>5022</v>
      </c>
      <c r="C2326" s="3" t="s">
        <v>5023</v>
      </c>
      <c r="D2326" s="3" t="s">
        <v>14</v>
      </c>
      <c r="E2326" s="3" t="s">
        <v>14</v>
      </c>
      <c r="F2326" s="3" t="s">
        <v>430</v>
      </c>
      <c r="G2326" s="3" t="s">
        <v>429</v>
      </c>
      <c r="H2326" s="3" t="s">
        <v>17</v>
      </c>
      <c r="I2326" s="3" t="s">
        <v>18</v>
      </c>
      <c r="J2326" s="3" t="s">
        <v>19</v>
      </c>
      <c r="K2326" s="3" t="s">
        <v>18</v>
      </c>
      <c r="O2326"/>
      <c r="P2326"/>
    </row>
    <row r="2327" spans="1:16" x14ac:dyDescent="0.35">
      <c r="A2327" s="3" t="s">
        <v>5024</v>
      </c>
      <c r="B2327" s="3" t="s">
        <v>5024</v>
      </c>
      <c r="C2327" s="3" t="s">
        <v>5025</v>
      </c>
      <c r="D2327" s="3" t="s">
        <v>14</v>
      </c>
      <c r="E2327" s="3" t="s">
        <v>14</v>
      </c>
      <c r="F2327" s="3" t="s">
        <v>430</v>
      </c>
      <c r="G2327" s="3" t="s">
        <v>429</v>
      </c>
      <c r="H2327" s="3" t="s">
        <v>17</v>
      </c>
      <c r="I2327" s="3" t="s">
        <v>18</v>
      </c>
      <c r="J2327" s="3" t="s">
        <v>19</v>
      </c>
      <c r="K2327" s="3" t="s">
        <v>18</v>
      </c>
      <c r="O2327"/>
      <c r="P2327"/>
    </row>
    <row r="2328" spans="1:16" x14ac:dyDescent="0.35">
      <c r="A2328" s="3" t="s">
        <v>5026</v>
      </c>
      <c r="B2328" s="3" t="s">
        <v>5014</v>
      </c>
      <c r="C2328" s="3" t="s">
        <v>5015</v>
      </c>
      <c r="D2328" s="3" t="s">
        <v>14</v>
      </c>
      <c r="E2328" s="3" t="s">
        <v>14</v>
      </c>
      <c r="F2328" s="3" t="s">
        <v>430</v>
      </c>
      <c r="G2328" s="3" t="s">
        <v>429</v>
      </c>
      <c r="H2328" s="3" t="s">
        <v>17</v>
      </c>
      <c r="I2328" s="3" t="s">
        <v>18</v>
      </c>
      <c r="J2328" s="3" t="s">
        <v>19</v>
      </c>
      <c r="K2328" s="3" t="s">
        <v>18</v>
      </c>
      <c r="O2328"/>
      <c r="P2328"/>
    </row>
    <row r="2329" spans="1:16" x14ac:dyDescent="0.35">
      <c r="A2329" s="3" t="s">
        <v>5027</v>
      </c>
      <c r="B2329" s="3" t="s">
        <v>5027</v>
      </c>
      <c r="C2329" s="3" t="s">
        <v>5028</v>
      </c>
      <c r="D2329" s="3" t="s">
        <v>14</v>
      </c>
      <c r="E2329" s="3" t="s">
        <v>14</v>
      </c>
      <c r="F2329" s="3" t="s">
        <v>430</v>
      </c>
      <c r="G2329" s="3" t="s">
        <v>429</v>
      </c>
      <c r="H2329" s="3" t="s">
        <v>17</v>
      </c>
      <c r="I2329" s="3" t="s">
        <v>18</v>
      </c>
      <c r="J2329" s="3" t="s">
        <v>19</v>
      </c>
      <c r="K2329" s="3" t="s">
        <v>18</v>
      </c>
      <c r="O2329"/>
      <c r="P2329"/>
    </row>
    <row r="2330" spans="1:16" x14ac:dyDescent="0.35">
      <c r="A2330" s="3" t="s">
        <v>5029</v>
      </c>
      <c r="B2330" s="3" t="s">
        <v>5029</v>
      </c>
      <c r="C2330" s="3" t="s">
        <v>5030</v>
      </c>
      <c r="D2330" s="3" t="s">
        <v>14</v>
      </c>
      <c r="E2330" s="3" t="s">
        <v>14</v>
      </c>
      <c r="F2330" s="3" t="s">
        <v>430</v>
      </c>
      <c r="G2330" s="3" t="s">
        <v>429</v>
      </c>
      <c r="H2330" s="3" t="s">
        <v>17</v>
      </c>
      <c r="I2330" s="3" t="s">
        <v>18</v>
      </c>
      <c r="J2330" s="3" t="s">
        <v>19</v>
      </c>
      <c r="K2330" s="3" t="s">
        <v>18</v>
      </c>
      <c r="O2330"/>
      <c r="P2330"/>
    </row>
    <row r="2331" spans="1:16" x14ac:dyDescent="0.35">
      <c r="A2331" s="3" t="s">
        <v>5031</v>
      </c>
      <c r="B2331" s="3" t="s">
        <v>5031</v>
      </c>
      <c r="C2331" s="3" t="s">
        <v>5032</v>
      </c>
      <c r="D2331" s="3" t="s">
        <v>14</v>
      </c>
      <c r="E2331" s="3" t="s">
        <v>14</v>
      </c>
      <c r="F2331" s="3" t="s">
        <v>430</v>
      </c>
      <c r="G2331" s="3" t="s">
        <v>429</v>
      </c>
      <c r="H2331" s="3" t="s">
        <v>17</v>
      </c>
      <c r="I2331" s="3" t="s">
        <v>18</v>
      </c>
      <c r="J2331" s="3" t="s">
        <v>19</v>
      </c>
      <c r="K2331" s="3" t="s">
        <v>18</v>
      </c>
      <c r="O2331"/>
      <c r="P2331"/>
    </row>
    <row r="2332" spans="1:16" x14ac:dyDescent="0.35">
      <c r="A2332" s="3" t="s">
        <v>5033</v>
      </c>
      <c r="B2332" s="3" t="s">
        <v>5033</v>
      </c>
      <c r="C2332" s="3" t="s">
        <v>5034</v>
      </c>
      <c r="D2332" s="3" t="s">
        <v>14</v>
      </c>
      <c r="E2332" s="3" t="s">
        <v>14</v>
      </c>
      <c r="F2332" s="3" t="s">
        <v>430</v>
      </c>
      <c r="G2332" s="3" t="s">
        <v>429</v>
      </c>
      <c r="H2332" s="3" t="s">
        <v>17</v>
      </c>
      <c r="I2332" s="3" t="s">
        <v>18</v>
      </c>
      <c r="J2332" s="3" t="s">
        <v>19</v>
      </c>
      <c r="K2332" s="3" t="s">
        <v>18</v>
      </c>
      <c r="O2332"/>
      <c r="P2332"/>
    </row>
    <row r="2333" spans="1:16" x14ac:dyDescent="0.35">
      <c r="A2333" s="3" t="s">
        <v>5035</v>
      </c>
      <c r="B2333" s="3" t="s">
        <v>5035</v>
      </c>
      <c r="C2333" s="3" t="s">
        <v>5036</v>
      </c>
      <c r="D2333" s="3" t="s">
        <v>14</v>
      </c>
      <c r="E2333" s="3" t="s">
        <v>14</v>
      </c>
      <c r="F2333" s="3" t="s">
        <v>430</v>
      </c>
      <c r="G2333" s="3" t="s">
        <v>429</v>
      </c>
      <c r="H2333" s="3" t="s">
        <v>17</v>
      </c>
      <c r="I2333" s="3" t="s">
        <v>18</v>
      </c>
      <c r="J2333" s="3" t="s">
        <v>19</v>
      </c>
      <c r="K2333" s="3" t="s">
        <v>18</v>
      </c>
      <c r="O2333"/>
      <c r="P2333"/>
    </row>
    <row r="2334" spans="1:16" x14ac:dyDescent="0.35">
      <c r="A2334" s="3" t="s">
        <v>5037</v>
      </c>
      <c r="B2334" s="3" t="s">
        <v>5037</v>
      </c>
      <c r="C2334" s="3" t="s">
        <v>5038</v>
      </c>
      <c r="D2334" s="3" t="s">
        <v>14</v>
      </c>
      <c r="E2334" s="3" t="s">
        <v>14</v>
      </c>
      <c r="F2334" s="3" t="s">
        <v>430</v>
      </c>
      <c r="G2334" s="3" t="s">
        <v>429</v>
      </c>
      <c r="H2334" s="3" t="s">
        <v>17</v>
      </c>
      <c r="I2334" s="3" t="s">
        <v>18</v>
      </c>
      <c r="J2334" s="3" t="s">
        <v>19</v>
      </c>
      <c r="K2334" s="3" t="s">
        <v>18</v>
      </c>
      <c r="O2334"/>
      <c r="P2334"/>
    </row>
    <row r="2335" spans="1:16" x14ac:dyDescent="0.35">
      <c r="A2335" s="3" t="s">
        <v>5039</v>
      </c>
      <c r="B2335" s="3" t="s">
        <v>5039</v>
      </c>
      <c r="C2335" s="3" t="s">
        <v>5040</v>
      </c>
      <c r="D2335" s="3" t="s">
        <v>14</v>
      </c>
      <c r="E2335" s="3" t="s">
        <v>14</v>
      </c>
      <c r="F2335" s="3" t="s">
        <v>430</v>
      </c>
      <c r="G2335" s="3" t="s">
        <v>429</v>
      </c>
      <c r="H2335" s="3" t="s">
        <v>17</v>
      </c>
      <c r="I2335" s="3" t="s">
        <v>18</v>
      </c>
      <c r="J2335" s="3" t="s">
        <v>19</v>
      </c>
      <c r="K2335" s="3" t="s">
        <v>18</v>
      </c>
      <c r="O2335"/>
      <c r="P2335"/>
    </row>
    <row r="2336" spans="1:16" x14ac:dyDescent="0.35">
      <c r="A2336" s="3" t="s">
        <v>5041</v>
      </c>
      <c r="B2336" s="3" t="s">
        <v>5041</v>
      </c>
      <c r="C2336" s="3" t="s">
        <v>5042</v>
      </c>
      <c r="D2336" s="3" t="s">
        <v>14</v>
      </c>
      <c r="E2336" s="3" t="s">
        <v>14</v>
      </c>
      <c r="F2336" s="3" t="s">
        <v>430</v>
      </c>
      <c r="G2336" s="3" t="s">
        <v>429</v>
      </c>
      <c r="H2336" s="3" t="s">
        <v>17</v>
      </c>
      <c r="I2336" s="3" t="s">
        <v>18</v>
      </c>
      <c r="J2336" s="3" t="s">
        <v>19</v>
      </c>
      <c r="K2336" s="3" t="s">
        <v>18</v>
      </c>
      <c r="O2336"/>
      <c r="P2336"/>
    </row>
    <row r="2337" spans="1:16" x14ac:dyDescent="0.35">
      <c r="A2337" s="3" t="s">
        <v>5043</v>
      </c>
      <c r="B2337" s="3" t="s">
        <v>5043</v>
      </c>
      <c r="C2337" s="3" t="s">
        <v>5044</v>
      </c>
      <c r="D2337" s="3" t="s">
        <v>14</v>
      </c>
      <c r="E2337" s="3" t="s">
        <v>14</v>
      </c>
      <c r="F2337" s="3" t="s">
        <v>430</v>
      </c>
      <c r="G2337" s="3" t="s">
        <v>429</v>
      </c>
      <c r="H2337" s="3" t="s">
        <v>17</v>
      </c>
      <c r="I2337" s="3" t="s">
        <v>18</v>
      </c>
      <c r="J2337" s="3" t="s">
        <v>19</v>
      </c>
      <c r="K2337" s="3" t="s">
        <v>18</v>
      </c>
      <c r="O2337"/>
      <c r="P2337"/>
    </row>
    <row r="2338" spans="1:16" x14ac:dyDescent="0.35">
      <c r="A2338" s="3" t="s">
        <v>5045</v>
      </c>
      <c r="B2338" s="3" t="s">
        <v>5045</v>
      </c>
      <c r="C2338" s="3" t="s">
        <v>5046</v>
      </c>
      <c r="D2338" s="3" t="s">
        <v>14</v>
      </c>
      <c r="E2338" s="3" t="s">
        <v>14</v>
      </c>
      <c r="F2338" s="3" t="s">
        <v>430</v>
      </c>
      <c r="G2338" s="3" t="s">
        <v>429</v>
      </c>
      <c r="H2338" s="3" t="s">
        <v>17</v>
      </c>
      <c r="I2338" s="3" t="s">
        <v>18</v>
      </c>
      <c r="J2338" s="3" t="s">
        <v>19</v>
      </c>
      <c r="K2338" s="3" t="s">
        <v>18</v>
      </c>
      <c r="O2338"/>
      <c r="P2338"/>
    </row>
    <row r="2339" spans="1:16" x14ac:dyDescent="0.35">
      <c r="A2339" s="3" t="s">
        <v>5047</v>
      </c>
      <c r="B2339" s="3" t="s">
        <v>5047</v>
      </c>
      <c r="C2339" s="3" t="s">
        <v>5048</v>
      </c>
      <c r="D2339" s="3" t="s">
        <v>14</v>
      </c>
      <c r="E2339" s="3" t="s">
        <v>14</v>
      </c>
      <c r="F2339" s="3" t="s">
        <v>430</v>
      </c>
      <c r="G2339" s="3" t="s">
        <v>429</v>
      </c>
      <c r="H2339" s="3" t="s">
        <v>17</v>
      </c>
      <c r="I2339" s="3" t="s">
        <v>18</v>
      </c>
      <c r="J2339" s="3" t="s">
        <v>19</v>
      </c>
      <c r="K2339" s="3" t="s">
        <v>18</v>
      </c>
      <c r="O2339"/>
      <c r="P2339"/>
    </row>
    <row r="2340" spans="1:16" x14ac:dyDescent="0.35">
      <c r="A2340" s="3" t="s">
        <v>5049</v>
      </c>
      <c r="B2340" s="3" t="s">
        <v>5049</v>
      </c>
      <c r="C2340" s="3" t="s">
        <v>5050</v>
      </c>
      <c r="D2340" s="3" t="s">
        <v>14</v>
      </c>
      <c r="E2340" s="3" t="s">
        <v>14</v>
      </c>
      <c r="F2340" s="3" t="s">
        <v>430</v>
      </c>
      <c r="G2340" s="3" t="s">
        <v>429</v>
      </c>
      <c r="H2340" s="3" t="s">
        <v>17</v>
      </c>
      <c r="I2340" s="3" t="s">
        <v>18</v>
      </c>
      <c r="J2340" s="3" t="s">
        <v>19</v>
      </c>
      <c r="K2340" s="3" t="s">
        <v>18</v>
      </c>
      <c r="O2340"/>
      <c r="P2340"/>
    </row>
    <row r="2341" spans="1:16" x14ac:dyDescent="0.35">
      <c r="A2341" s="3" t="s">
        <v>5051</v>
      </c>
      <c r="B2341" s="3" t="s">
        <v>5051</v>
      </c>
      <c r="C2341" s="3" t="s">
        <v>5052</v>
      </c>
      <c r="D2341" s="3" t="s">
        <v>14</v>
      </c>
      <c r="E2341" s="3" t="s">
        <v>14</v>
      </c>
      <c r="F2341" s="3" t="s">
        <v>430</v>
      </c>
      <c r="G2341" s="3" t="s">
        <v>429</v>
      </c>
      <c r="H2341" s="3" t="s">
        <v>17</v>
      </c>
      <c r="I2341" s="3" t="s">
        <v>18</v>
      </c>
      <c r="J2341" s="3" t="s">
        <v>19</v>
      </c>
      <c r="K2341" s="3" t="s">
        <v>18</v>
      </c>
      <c r="O2341"/>
      <c r="P2341"/>
    </row>
    <row r="2342" spans="1:16" x14ac:dyDescent="0.35">
      <c r="A2342" s="3" t="s">
        <v>5053</v>
      </c>
      <c r="B2342" s="3" t="s">
        <v>5053</v>
      </c>
      <c r="C2342" s="3" t="s">
        <v>5054</v>
      </c>
      <c r="D2342" s="3" t="s">
        <v>14</v>
      </c>
      <c r="E2342" s="3" t="s">
        <v>14</v>
      </c>
      <c r="F2342" s="3" t="s">
        <v>430</v>
      </c>
      <c r="G2342" s="3" t="s">
        <v>429</v>
      </c>
      <c r="H2342" s="3" t="s">
        <v>17</v>
      </c>
      <c r="I2342" s="3" t="s">
        <v>18</v>
      </c>
      <c r="J2342" s="3" t="s">
        <v>19</v>
      </c>
      <c r="K2342" s="3" t="s">
        <v>18</v>
      </c>
      <c r="O2342"/>
      <c r="P2342"/>
    </row>
    <row r="2343" spans="1:16" x14ac:dyDescent="0.35">
      <c r="A2343" s="3" t="s">
        <v>5055</v>
      </c>
      <c r="B2343" s="3" t="s">
        <v>5055</v>
      </c>
      <c r="C2343" s="3" t="s">
        <v>5056</v>
      </c>
      <c r="D2343" s="3" t="s">
        <v>14</v>
      </c>
      <c r="E2343" s="3" t="s">
        <v>14</v>
      </c>
      <c r="F2343" s="3" t="s">
        <v>430</v>
      </c>
      <c r="G2343" s="3" t="s">
        <v>429</v>
      </c>
      <c r="H2343" s="3" t="s">
        <v>17</v>
      </c>
      <c r="I2343" s="3" t="s">
        <v>18</v>
      </c>
      <c r="J2343" s="3" t="s">
        <v>19</v>
      </c>
      <c r="K2343" s="3" t="s">
        <v>18</v>
      </c>
      <c r="O2343"/>
      <c r="P2343"/>
    </row>
    <row r="2344" spans="1:16" x14ac:dyDescent="0.35">
      <c r="A2344" s="3" t="s">
        <v>5057</v>
      </c>
      <c r="B2344" s="3" t="s">
        <v>5057</v>
      </c>
      <c r="C2344" s="3" t="s">
        <v>5058</v>
      </c>
      <c r="D2344" s="3" t="s">
        <v>14</v>
      </c>
      <c r="E2344" s="3" t="s">
        <v>14</v>
      </c>
      <c r="F2344" s="3" t="s">
        <v>430</v>
      </c>
      <c r="G2344" s="3" t="s">
        <v>429</v>
      </c>
      <c r="H2344" s="3" t="s">
        <v>17</v>
      </c>
      <c r="I2344" s="3" t="s">
        <v>18</v>
      </c>
      <c r="J2344" s="3" t="s">
        <v>19</v>
      </c>
      <c r="K2344" s="3" t="s">
        <v>18</v>
      </c>
      <c r="O2344"/>
      <c r="P2344"/>
    </row>
    <row r="2345" spans="1:16" x14ac:dyDescent="0.35">
      <c r="A2345" s="3" t="s">
        <v>5059</v>
      </c>
      <c r="B2345" s="3" t="s">
        <v>5059</v>
      </c>
      <c r="C2345" s="3" t="s">
        <v>5060</v>
      </c>
      <c r="D2345" s="3" t="s">
        <v>14</v>
      </c>
      <c r="E2345" s="3" t="s">
        <v>14</v>
      </c>
      <c r="F2345" s="3" t="s">
        <v>430</v>
      </c>
      <c r="G2345" s="3" t="s">
        <v>429</v>
      </c>
      <c r="H2345" s="3" t="s">
        <v>17</v>
      </c>
      <c r="I2345" s="3" t="s">
        <v>18</v>
      </c>
      <c r="J2345" s="3" t="s">
        <v>19</v>
      </c>
      <c r="K2345" s="3" t="s">
        <v>18</v>
      </c>
      <c r="O2345"/>
      <c r="P2345"/>
    </row>
    <row r="2346" spans="1:16" x14ac:dyDescent="0.35">
      <c r="A2346" s="3" t="s">
        <v>5061</v>
      </c>
      <c r="B2346" s="3" t="s">
        <v>5061</v>
      </c>
      <c r="C2346" s="3" t="s">
        <v>5062</v>
      </c>
      <c r="D2346" s="3" t="s">
        <v>14</v>
      </c>
      <c r="E2346" s="3" t="s">
        <v>14</v>
      </c>
      <c r="F2346" s="3" t="s">
        <v>430</v>
      </c>
      <c r="G2346" s="3" t="s">
        <v>429</v>
      </c>
      <c r="H2346" s="3" t="s">
        <v>17</v>
      </c>
      <c r="I2346" s="3" t="s">
        <v>18</v>
      </c>
      <c r="J2346" s="3" t="s">
        <v>19</v>
      </c>
      <c r="K2346" s="3" t="s">
        <v>18</v>
      </c>
      <c r="O2346"/>
      <c r="P2346"/>
    </row>
    <row r="2347" spans="1:16" x14ac:dyDescent="0.35">
      <c r="A2347" s="3" t="s">
        <v>5063</v>
      </c>
      <c r="B2347" s="3" t="s">
        <v>5063</v>
      </c>
      <c r="C2347" s="3" t="s">
        <v>5064</v>
      </c>
      <c r="D2347" s="3" t="s">
        <v>14</v>
      </c>
      <c r="E2347" s="3" t="s">
        <v>14</v>
      </c>
      <c r="F2347" s="3" t="s">
        <v>430</v>
      </c>
      <c r="G2347" s="3" t="s">
        <v>429</v>
      </c>
      <c r="H2347" s="3" t="s">
        <v>17</v>
      </c>
      <c r="I2347" s="3" t="s">
        <v>18</v>
      </c>
      <c r="J2347" s="3" t="s">
        <v>19</v>
      </c>
      <c r="K2347" s="3" t="s">
        <v>18</v>
      </c>
      <c r="O2347"/>
      <c r="P2347"/>
    </row>
    <row r="2348" spans="1:16" x14ac:dyDescent="0.35">
      <c r="A2348" s="3" t="s">
        <v>5065</v>
      </c>
      <c r="B2348" s="3" t="s">
        <v>5065</v>
      </c>
      <c r="C2348" s="3" t="s">
        <v>5066</v>
      </c>
      <c r="D2348" s="3" t="s">
        <v>14</v>
      </c>
      <c r="E2348" s="3" t="s">
        <v>14</v>
      </c>
      <c r="F2348" s="3" t="s">
        <v>430</v>
      </c>
      <c r="G2348" s="3" t="s">
        <v>429</v>
      </c>
      <c r="H2348" s="3" t="s">
        <v>17</v>
      </c>
      <c r="I2348" s="3" t="s">
        <v>18</v>
      </c>
      <c r="J2348" s="3" t="s">
        <v>19</v>
      </c>
      <c r="K2348" s="3" t="s">
        <v>18</v>
      </c>
      <c r="O2348"/>
      <c r="P2348"/>
    </row>
    <row r="2349" spans="1:16" x14ac:dyDescent="0.35">
      <c r="A2349" s="3" t="s">
        <v>5067</v>
      </c>
      <c r="B2349" s="3" t="s">
        <v>5067</v>
      </c>
      <c r="C2349" s="3" t="s">
        <v>5068</v>
      </c>
      <c r="D2349" s="3" t="s">
        <v>14</v>
      </c>
      <c r="E2349" s="3" t="s">
        <v>14</v>
      </c>
      <c r="F2349" s="3" t="s">
        <v>430</v>
      </c>
      <c r="G2349" s="3" t="s">
        <v>429</v>
      </c>
      <c r="H2349" s="3" t="s">
        <v>17</v>
      </c>
      <c r="I2349" s="3" t="s">
        <v>18</v>
      </c>
      <c r="J2349" s="3" t="s">
        <v>19</v>
      </c>
      <c r="K2349" s="3" t="s">
        <v>18</v>
      </c>
      <c r="O2349"/>
      <c r="P2349"/>
    </row>
    <row r="2350" spans="1:16" x14ac:dyDescent="0.35">
      <c r="A2350" s="3" t="s">
        <v>5069</v>
      </c>
      <c r="B2350" s="3" t="s">
        <v>4999</v>
      </c>
      <c r="C2350" s="3" t="s">
        <v>5000</v>
      </c>
      <c r="D2350" s="3" t="s">
        <v>14</v>
      </c>
      <c r="E2350" s="3" t="s">
        <v>14</v>
      </c>
      <c r="F2350" s="3" t="s">
        <v>430</v>
      </c>
      <c r="G2350" s="3" t="s">
        <v>429</v>
      </c>
      <c r="H2350" s="3" t="s">
        <v>17</v>
      </c>
      <c r="I2350" s="3" t="s">
        <v>18</v>
      </c>
      <c r="J2350" s="3" t="s">
        <v>19</v>
      </c>
      <c r="K2350" s="3" t="s">
        <v>18</v>
      </c>
      <c r="O2350"/>
      <c r="P2350"/>
    </row>
    <row r="2351" spans="1:16" x14ac:dyDescent="0.35">
      <c r="A2351" s="3" t="s">
        <v>5070</v>
      </c>
      <c r="B2351" s="3" t="s">
        <v>5070</v>
      </c>
      <c r="C2351" s="3" t="s">
        <v>5071</v>
      </c>
      <c r="D2351" s="3" t="s">
        <v>14</v>
      </c>
      <c r="E2351" s="3" t="s">
        <v>14</v>
      </c>
      <c r="F2351" s="3" t="s">
        <v>430</v>
      </c>
      <c r="G2351" s="3" t="s">
        <v>429</v>
      </c>
      <c r="H2351" s="3" t="s">
        <v>17</v>
      </c>
      <c r="I2351" s="3" t="s">
        <v>18</v>
      </c>
      <c r="J2351" s="3" t="s">
        <v>19</v>
      </c>
      <c r="K2351" s="3" t="s">
        <v>18</v>
      </c>
      <c r="O2351"/>
      <c r="P2351"/>
    </row>
    <row r="2352" spans="1:16" x14ac:dyDescent="0.35">
      <c r="A2352" s="3" t="s">
        <v>5072</v>
      </c>
      <c r="B2352" s="3" t="s">
        <v>5072</v>
      </c>
      <c r="C2352" s="3" t="s">
        <v>5073</v>
      </c>
      <c r="D2352" s="3" t="s">
        <v>14</v>
      </c>
      <c r="E2352" s="3" t="s">
        <v>14</v>
      </c>
      <c r="F2352" s="3" t="s">
        <v>430</v>
      </c>
      <c r="G2352" s="3" t="s">
        <v>429</v>
      </c>
      <c r="H2352" s="3" t="s">
        <v>17</v>
      </c>
      <c r="I2352" s="3" t="s">
        <v>18</v>
      </c>
      <c r="J2352" s="3" t="s">
        <v>19</v>
      </c>
      <c r="K2352" s="3" t="s">
        <v>18</v>
      </c>
      <c r="O2352"/>
      <c r="P2352"/>
    </row>
    <row r="2353" spans="1:16" x14ac:dyDescent="0.35">
      <c r="A2353" s="3" t="s">
        <v>5074</v>
      </c>
      <c r="B2353" s="3" t="s">
        <v>5074</v>
      </c>
      <c r="C2353" s="3" t="s">
        <v>5075</v>
      </c>
      <c r="D2353" s="3" t="s">
        <v>14</v>
      </c>
      <c r="E2353" s="3" t="s">
        <v>14</v>
      </c>
      <c r="F2353" s="3" t="s">
        <v>430</v>
      </c>
      <c r="G2353" s="3" t="s">
        <v>429</v>
      </c>
      <c r="H2353" s="3" t="s">
        <v>17</v>
      </c>
      <c r="I2353" s="3" t="s">
        <v>18</v>
      </c>
      <c r="J2353" s="3" t="s">
        <v>19</v>
      </c>
      <c r="K2353" s="3" t="s">
        <v>18</v>
      </c>
      <c r="O2353"/>
      <c r="P2353"/>
    </row>
    <row r="2354" spans="1:16" x14ac:dyDescent="0.35">
      <c r="A2354" s="3" t="s">
        <v>5076</v>
      </c>
      <c r="B2354" s="3" t="s">
        <v>5076</v>
      </c>
      <c r="C2354" s="3" t="s">
        <v>5077</v>
      </c>
      <c r="D2354" s="3" t="s">
        <v>14</v>
      </c>
      <c r="E2354" s="3" t="s">
        <v>14</v>
      </c>
      <c r="F2354" s="3" t="s">
        <v>430</v>
      </c>
      <c r="G2354" s="3" t="s">
        <v>429</v>
      </c>
      <c r="H2354" s="3" t="s">
        <v>17</v>
      </c>
      <c r="I2354" s="3" t="s">
        <v>18</v>
      </c>
      <c r="J2354" s="3" t="s">
        <v>19</v>
      </c>
      <c r="K2354" s="3" t="s">
        <v>18</v>
      </c>
      <c r="O2354"/>
      <c r="P2354"/>
    </row>
    <row r="2355" spans="1:16" x14ac:dyDescent="0.35">
      <c r="A2355" s="3" t="s">
        <v>5078</v>
      </c>
      <c r="B2355" s="3" t="s">
        <v>5078</v>
      </c>
      <c r="C2355" s="3" t="s">
        <v>5079</v>
      </c>
      <c r="D2355" s="3" t="s">
        <v>14</v>
      </c>
      <c r="E2355" s="3" t="s">
        <v>14</v>
      </c>
      <c r="F2355" s="3" t="s">
        <v>430</v>
      </c>
      <c r="G2355" s="3" t="s">
        <v>429</v>
      </c>
      <c r="H2355" s="3" t="s">
        <v>17</v>
      </c>
      <c r="I2355" s="3" t="s">
        <v>18</v>
      </c>
      <c r="J2355" s="3" t="s">
        <v>19</v>
      </c>
      <c r="K2355" s="3" t="s">
        <v>18</v>
      </c>
      <c r="O2355"/>
      <c r="P2355"/>
    </row>
    <row r="2356" spans="1:16" x14ac:dyDescent="0.35">
      <c r="A2356" s="3" t="s">
        <v>5080</v>
      </c>
      <c r="B2356" s="3" t="s">
        <v>5080</v>
      </c>
      <c r="C2356" s="3" t="s">
        <v>5081</v>
      </c>
      <c r="D2356" s="3" t="s">
        <v>14</v>
      </c>
      <c r="E2356" s="3" t="s">
        <v>14</v>
      </c>
      <c r="F2356" s="3" t="s">
        <v>430</v>
      </c>
      <c r="G2356" s="3" t="s">
        <v>429</v>
      </c>
      <c r="H2356" s="3" t="s">
        <v>17</v>
      </c>
      <c r="I2356" s="3" t="s">
        <v>18</v>
      </c>
      <c r="J2356" s="3" t="s">
        <v>19</v>
      </c>
      <c r="K2356" s="3" t="s">
        <v>18</v>
      </c>
      <c r="O2356"/>
      <c r="P2356"/>
    </row>
    <row r="2357" spans="1:16" x14ac:dyDescent="0.35">
      <c r="A2357" s="3" t="s">
        <v>4975</v>
      </c>
      <c r="B2357" s="3" t="s">
        <v>4975</v>
      </c>
      <c r="C2357" s="3" t="s">
        <v>4976</v>
      </c>
      <c r="D2357" s="3" t="s">
        <v>14</v>
      </c>
      <c r="E2357" s="3" t="s">
        <v>14</v>
      </c>
      <c r="F2357" s="3" t="s">
        <v>430</v>
      </c>
      <c r="G2357" s="3" t="s">
        <v>429</v>
      </c>
      <c r="H2357" s="3" t="s">
        <v>17</v>
      </c>
      <c r="I2357" s="3" t="s">
        <v>18</v>
      </c>
      <c r="J2357" s="3" t="s">
        <v>19</v>
      </c>
      <c r="K2357" s="3" t="s">
        <v>18</v>
      </c>
      <c r="O2357"/>
      <c r="P2357"/>
    </row>
    <row r="2358" spans="1:16" x14ac:dyDescent="0.35">
      <c r="A2358" s="3" t="s">
        <v>5082</v>
      </c>
      <c r="B2358" s="3" t="s">
        <v>4972</v>
      </c>
      <c r="C2358" s="3" t="s">
        <v>4973</v>
      </c>
      <c r="D2358" s="3" t="s">
        <v>14</v>
      </c>
      <c r="E2358" s="3" t="s">
        <v>14</v>
      </c>
      <c r="F2358" s="3" t="s">
        <v>430</v>
      </c>
      <c r="G2358" s="3" t="s">
        <v>429</v>
      </c>
      <c r="H2358" s="3" t="s">
        <v>17</v>
      </c>
      <c r="I2358" s="3" t="s">
        <v>18</v>
      </c>
      <c r="J2358" s="3" t="s">
        <v>19</v>
      </c>
      <c r="K2358" s="3" t="s">
        <v>18</v>
      </c>
      <c r="O2358"/>
      <c r="P2358"/>
    </row>
    <row r="2359" spans="1:16" x14ac:dyDescent="0.35">
      <c r="A2359" s="3" t="s">
        <v>5083</v>
      </c>
      <c r="B2359" s="3" t="s">
        <v>5083</v>
      </c>
      <c r="C2359" s="3" t="s">
        <v>5084</v>
      </c>
      <c r="D2359" s="3" t="s">
        <v>14</v>
      </c>
      <c r="E2359" s="3" t="s">
        <v>14</v>
      </c>
      <c r="F2359" s="3" t="s">
        <v>430</v>
      </c>
      <c r="G2359" s="3" t="s">
        <v>429</v>
      </c>
      <c r="H2359" s="3" t="s">
        <v>17</v>
      </c>
      <c r="I2359" s="3" t="s">
        <v>18</v>
      </c>
      <c r="J2359" s="3" t="s">
        <v>19</v>
      </c>
      <c r="K2359" s="3" t="s">
        <v>18</v>
      </c>
      <c r="O2359"/>
      <c r="P2359"/>
    </row>
    <row r="2360" spans="1:16" x14ac:dyDescent="0.35">
      <c r="A2360" s="3" t="s">
        <v>5085</v>
      </c>
      <c r="B2360" s="3" t="s">
        <v>5085</v>
      </c>
      <c r="C2360" s="3" t="s">
        <v>5086</v>
      </c>
      <c r="D2360" s="3" t="s">
        <v>14</v>
      </c>
      <c r="E2360" s="3" t="s">
        <v>14</v>
      </c>
      <c r="F2360" s="3" t="s">
        <v>430</v>
      </c>
      <c r="G2360" s="3" t="s">
        <v>429</v>
      </c>
      <c r="H2360" s="3" t="s">
        <v>17</v>
      </c>
      <c r="I2360" s="3" t="s">
        <v>18</v>
      </c>
      <c r="J2360" s="3" t="s">
        <v>19</v>
      </c>
      <c r="K2360" s="3" t="s">
        <v>18</v>
      </c>
      <c r="O2360"/>
      <c r="P2360"/>
    </row>
    <row r="2361" spans="1:16" x14ac:dyDescent="0.35">
      <c r="A2361" s="3" t="s">
        <v>5087</v>
      </c>
      <c r="B2361" s="3" t="s">
        <v>5087</v>
      </c>
      <c r="C2361" s="3" t="s">
        <v>5088</v>
      </c>
      <c r="D2361" s="3" t="s">
        <v>14</v>
      </c>
      <c r="E2361" s="3" t="s">
        <v>14</v>
      </c>
      <c r="F2361" s="3" t="s">
        <v>430</v>
      </c>
      <c r="G2361" s="3" t="s">
        <v>429</v>
      </c>
      <c r="H2361" s="3" t="s">
        <v>17</v>
      </c>
      <c r="I2361" s="3" t="s">
        <v>18</v>
      </c>
      <c r="J2361" s="3" t="s">
        <v>19</v>
      </c>
      <c r="K2361" s="3" t="s">
        <v>18</v>
      </c>
      <c r="O2361"/>
      <c r="P2361"/>
    </row>
    <row r="2362" spans="1:16" x14ac:dyDescent="0.35">
      <c r="A2362" s="3" t="s">
        <v>5089</v>
      </c>
      <c r="B2362" s="3" t="s">
        <v>5089</v>
      </c>
      <c r="C2362" s="3" t="s">
        <v>5090</v>
      </c>
      <c r="D2362" s="3" t="s">
        <v>14</v>
      </c>
      <c r="E2362" s="3" t="s">
        <v>14</v>
      </c>
      <c r="F2362" s="3" t="s">
        <v>430</v>
      </c>
      <c r="G2362" s="3" t="s">
        <v>429</v>
      </c>
      <c r="H2362" s="3" t="s">
        <v>17</v>
      </c>
      <c r="I2362" s="3" t="s">
        <v>18</v>
      </c>
      <c r="J2362" s="3" t="s">
        <v>19</v>
      </c>
      <c r="K2362" s="3" t="s">
        <v>18</v>
      </c>
      <c r="O2362"/>
      <c r="P2362"/>
    </row>
    <row r="2363" spans="1:16" x14ac:dyDescent="0.35">
      <c r="A2363" s="3" t="s">
        <v>5014</v>
      </c>
      <c r="B2363" s="3" t="s">
        <v>5014</v>
      </c>
      <c r="C2363" s="3" t="s">
        <v>5015</v>
      </c>
      <c r="D2363" s="3" t="s">
        <v>14</v>
      </c>
      <c r="E2363" s="3" t="s">
        <v>14</v>
      </c>
      <c r="F2363" s="3" t="s">
        <v>430</v>
      </c>
      <c r="G2363" s="3" t="s">
        <v>429</v>
      </c>
      <c r="H2363" s="3" t="s">
        <v>17</v>
      </c>
      <c r="I2363" s="3" t="s">
        <v>18</v>
      </c>
      <c r="J2363" s="3" t="s">
        <v>19</v>
      </c>
      <c r="K2363" s="3" t="s">
        <v>18</v>
      </c>
      <c r="O2363"/>
      <c r="P2363"/>
    </row>
    <row r="2364" spans="1:16" x14ac:dyDescent="0.35">
      <c r="A2364" s="3" t="s">
        <v>5091</v>
      </c>
      <c r="B2364" s="3" t="s">
        <v>5091</v>
      </c>
      <c r="C2364" s="3" t="s">
        <v>5092</v>
      </c>
      <c r="D2364" s="3" t="s">
        <v>14</v>
      </c>
      <c r="E2364" s="3" t="s">
        <v>14</v>
      </c>
      <c r="F2364" s="3" t="s">
        <v>430</v>
      </c>
      <c r="G2364" s="3" t="s">
        <v>429</v>
      </c>
      <c r="H2364" s="3" t="s">
        <v>17</v>
      </c>
      <c r="I2364" s="3" t="s">
        <v>18</v>
      </c>
      <c r="J2364" s="3" t="s">
        <v>19</v>
      </c>
      <c r="K2364" s="3" t="s">
        <v>18</v>
      </c>
      <c r="O2364"/>
      <c r="P2364"/>
    </row>
    <row r="2365" spans="1:16" x14ac:dyDescent="0.35">
      <c r="A2365" s="3" t="s">
        <v>5093</v>
      </c>
      <c r="B2365" s="3" t="s">
        <v>5093</v>
      </c>
      <c r="C2365" s="3" t="s">
        <v>5094</v>
      </c>
      <c r="D2365" s="3" t="s">
        <v>14</v>
      </c>
      <c r="E2365" s="3" t="s">
        <v>14</v>
      </c>
      <c r="F2365" s="3" t="s">
        <v>430</v>
      </c>
      <c r="G2365" s="3" t="s">
        <v>429</v>
      </c>
      <c r="H2365" s="3" t="s">
        <v>17</v>
      </c>
      <c r="I2365" s="3" t="s">
        <v>18</v>
      </c>
      <c r="J2365" s="3" t="s">
        <v>19</v>
      </c>
      <c r="K2365" s="3" t="s">
        <v>18</v>
      </c>
      <c r="O2365"/>
      <c r="P2365"/>
    </row>
    <row r="2366" spans="1:16" x14ac:dyDescent="0.35">
      <c r="A2366" s="3" t="s">
        <v>5095</v>
      </c>
      <c r="B2366" s="3" t="s">
        <v>5095</v>
      </c>
      <c r="C2366" s="3" t="s">
        <v>5096</v>
      </c>
      <c r="D2366" s="3" t="s">
        <v>14</v>
      </c>
      <c r="E2366" s="3" t="s">
        <v>14</v>
      </c>
      <c r="F2366" s="3" t="s">
        <v>430</v>
      </c>
      <c r="G2366" s="3" t="s">
        <v>429</v>
      </c>
      <c r="H2366" s="3" t="s">
        <v>17</v>
      </c>
      <c r="I2366" s="3" t="s">
        <v>18</v>
      </c>
      <c r="J2366" s="3" t="s">
        <v>19</v>
      </c>
      <c r="K2366" s="3" t="s">
        <v>18</v>
      </c>
      <c r="O2366"/>
      <c r="P2366"/>
    </row>
    <row r="2367" spans="1:16" x14ac:dyDescent="0.35">
      <c r="A2367" s="3" t="s">
        <v>5097</v>
      </c>
      <c r="B2367" s="3" t="s">
        <v>5097</v>
      </c>
      <c r="C2367" s="3" t="s">
        <v>5098</v>
      </c>
      <c r="D2367" s="3" t="s">
        <v>14</v>
      </c>
      <c r="E2367" s="3" t="s">
        <v>14</v>
      </c>
      <c r="F2367" s="3" t="s">
        <v>430</v>
      </c>
      <c r="G2367" s="3" t="s">
        <v>429</v>
      </c>
      <c r="H2367" s="3" t="s">
        <v>17</v>
      </c>
      <c r="I2367" s="3" t="s">
        <v>18</v>
      </c>
      <c r="J2367" s="3" t="s">
        <v>19</v>
      </c>
      <c r="K2367" s="3" t="s">
        <v>18</v>
      </c>
      <c r="O2367"/>
      <c r="P2367"/>
    </row>
    <row r="2368" spans="1:16" x14ac:dyDescent="0.35">
      <c r="A2368" s="3" t="s">
        <v>5099</v>
      </c>
      <c r="B2368" s="3" t="s">
        <v>5099</v>
      </c>
      <c r="C2368" s="3" t="s">
        <v>5100</v>
      </c>
      <c r="D2368" s="3" t="s">
        <v>14</v>
      </c>
      <c r="E2368" s="3" t="s">
        <v>14</v>
      </c>
      <c r="F2368" s="3" t="s">
        <v>430</v>
      </c>
      <c r="G2368" s="3" t="s">
        <v>429</v>
      </c>
      <c r="H2368" s="3" t="s">
        <v>17</v>
      </c>
      <c r="I2368" s="3" t="s">
        <v>18</v>
      </c>
      <c r="J2368" s="3" t="s">
        <v>19</v>
      </c>
      <c r="K2368" s="3" t="s">
        <v>18</v>
      </c>
      <c r="O2368"/>
      <c r="P2368"/>
    </row>
    <row r="2369" spans="1:16" x14ac:dyDescent="0.35">
      <c r="A2369" s="3" t="s">
        <v>5101</v>
      </c>
      <c r="B2369" s="3" t="s">
        <v>5101</v>
      </c>
      <c r="C2369" s="3" t="s">
        <v>5102</v>
      </c>
      <c r="D2369" s="3" t="s">
        <v>14</v>
      </c>
      <c r="E2369" s="3" t="s">
        <v>14</v>
      </c>
      <c r="F2369" s="3" t="s">
        <v>430</v>
      </c>
      <c r="G2369" s="3" t="s">
        <v>429</v>
      </c>
      <c r="H2369" s="3" t="s">
        <v>17</v>
      </c>
      <c r="I2369" s="3" t="s">
        <v>18</v>
      </c>
      <c r="J2369" s="3" t="s">
        <v>19</v>
      </c>
      <c r="K2369" s="3" t="s">
        <v>18</v>
      </c>
      <c r="O2369"/>
      <c r="P2369"/>
    </row>
    <row r="2370" spans="1:16" x14ac:dyDescent="0.35">
      <c r="A2370" s="3" t="s">
        <v>4972</v>
      </c>
      <c r="B2370" s="3" t="s">
        <v>4972</v>
      </c>
      <c r="C2370" s="3" t="s">
        <v>4973</v>
      </c>
      <c r="D2370" s="3" t="s">
        <v>14</v>
      </c>
      <c r="E2370" s="3" t="s">
        <v>14</v>
      </c>
      <c r="F2370" s="3" t="s">
        <v>430</v>
      </c>
      <c r="G2370" s="3" t="s">
        <v>429</v>
      </c>
      <c r="H2370" s="3" t="s">
        <v>17</v>
      </c>
      <c r="I2370" s="3" t="s">
        <v>18</v>
      </c>
      <c r="J2370" s="3" t="s">
        <v>19</v>
      </c>
      <c r="K2370" s="3" t="s">
        <v>18</v>
      </c>
      <c r="O2370"/>
      <c r="P2370"/>
    </row>
    <row r="2371" spans="1:16" x14ac:dyDescent="0.35">
      <c r="A2371" s="3" t="s">
        <v>5103</v>
      </c>
      <c r="B2371" s="3" t="s">
        <v>5103</v>
      </c>
      <c r="C2371" s="3" t="s">
        <v>5104</v>
      </c>
      <c r="D2371" s="3" t="s">
        <v>14</v>
      </c>
      <c r="E2371" s="3" t="s">
        <v>14</v>
      </c>
      <c r="F2371" s="3" t="s">
        <v>430</v>
      </c>
      <c r="G2371" s="3" t="s">
        <v>429</v>
      </c>
      <c r="H2371" s="3" t="s">
        <v>17</v>
      </c>
      <c r="I2371" s="3" t="s">
        <v>18</v>
      </c>
      <c r="J2371" s="3" t="s">
        <v>19</v>
      </c>
      <c r="K2371" s="3" t="s">
        <v>18</v>
      </c>
      <c r="O2371"/>
      <c r="P2371"/>
    </row>
    <row r="2372" spans="1:16" x14ac:dyDescent="0.35">
      <c r="A2372" s="3" t="s">
        <v>5105</v>
      </c>
      <c r="B2372" s="3" t="s">
        <v>5105</v>
      </c>
      <c r="C2372" s="3" t="s">
        <v>5106</v>
      </c>
      <c r="D2372" s="3" t="s">
        <v>14</v>
      </c>
      <c r="E2372" s="3" t="s">
        <v>14</v>
      </c>
      <c r="F2372" s="3" t="s">
        <v>430</v>
      </c>
      <c r="G2372" s="3" t="s">
        <v>429</v>
      </c>
      <c r="H2372" s="3" t="s">
        <v>17</v>
      </c>
      <c r="I2372" s="3" t="s">
        <v>18</v>
      </c>
      <c r="J2372" s="3" t="s">
        <v>19</v>
      </c>
      <c r="K2372" s="3" t="s">
        <v>18</v>
      </c>
      <c r="O2372"/>
      <c r="P2372"/>
    </row>
    <row r="2373" spans="1:16" x14ac:dyDescent="0.35">
      <c r="A2373" s="3" t="s">
        <v>5107</v>
      </c>
      <c r="B2373" s="3" t="s">
        <v>5107</v>
      </c>
      <c r="C2373" s="3" t="s">
        <v>5108</v>
      </c>
      <c r="D2373" s="3" t="s">
        <v>14</v>
      </c>
      <c r="E2373" s="3" t="s">
        <v>14</v>
      </c>
      <c r="F2373" s="3" t="s">
        <v>430</v>
      </c>
      <c r="G2373" s="3" t="s">
        <v>429</v>
      </c>
      <c r="H2373" s="3" t="s">
        <v>17</v>
      </c>
      <c r="I2373" s="3" t="s">
        <v>18</v>
      </c>
      <c r="J2373" s="3" t="s">
        <v>19</v>
      </c>
      <c r="K2373" s="3" t="s">
        <v>18</v>
      </c>
      <c r="O2373"/>
      <c r="P2373"/>
    </row>
    <row r="2374" spans="1:16" x14ac:dyDescent="0.35">
      <c r="A2374" s="3" t="s">
        <v>5109</v>
      </c>
      <c r="B2374" s="3" t="s">
        <v>5109</v>
      </c>
      <c r="C2374" s="3" t="s">
        <v>5110</v>
      </c>
      <c r="D2374" s="3" t="s">
        <v>14</v>
      </c>
      <c r="E2374" s="3" t="s">
        <v>14</v>
      </c>
      <c r="F2374" s="3" t="s">
        <v>430</v>
      </c>
      <c r="G2374" s="3" t="s">
        <v>429</v>
      </c>
      <c r="H2374" s="3" t="s">
        <v>17</v>
      </c>
      <c r="I2374" s="3" t="s">
        <v>18</v>
      </c>
      <c r="J2374" s="3" t="s">
        <v>19</v>
      </c>
      <c r="K2374" s="3" t="s">
        <v>18</v>
      </c>
      <c r="O2374"/>
      <c r="P2374"/>
    </row>
    <row r="2375" spans="1:16" x14ac:dyDescent="0.35">
      <c r="A2375" s="3" t="s">
        <v>5111</v>
      </c>
      <c r="B2375" s="3" t="s">
        <v>5111</v>
      </c>
      <c r="C2375" s="3" t="s">
        <v>5112</v>
      </c>
      <c r="D2375" s="3" t="s">
        <v>14</v>
      </c>
      <c r="E2375" s="3" t="s">
        <v>14</v>
      </c>
      <c r="F2375" s="3" t="s">
        <v>430</v>
      </c>
      <c r="G2375" s="3" t="s">
        <v>429</v>
      </c>
      <c r="H2375" s="3" t="s">
        <v>17</v>
      </c>
      <c r="I2375" s="3" t="s">
        <v>18</v>
      </c>
      <c r="J2375" s="3" t="s">
        <v>19</v>
      </c>
      <c r="K2375" s="3" t="s">
        <v>18</v>
      </c>
      <c r="O2375"/>
      <c r="P2375"/>
    </row>
    <row r="2376" spans="1:16" x14ac:dyDescent="0.35">
      <c r="A2376" s="3" t="s">
        <v>5113</v>
      </c>
      <c r="B2376" s="3" t="s">
        <v>5113</v>
      </c>
      <c r="C2376" s="3" t="s">
        <v>5114</v>
      </c>
      <c r="D2376" s="3" t="s">
        <v>14</v>
      </c>
      <c r="E2376" s="3" t="s">
        <v>14</v>
      </c>
      <c r="F2376" s="3" t="s">
        <v>430</v>
      </c>
      <c r="G2376" s="3" t="s">
        <v>429</v>
      </c>
      <c r="H2376" s="3" t="s">
        <v>17</v>
      </c>
      <c r="I2376" s="3" t="s">
        <v>18</v>
      </c>
      <c r="J2376" s="3" t="s">
        <v>19</v>
      </c>
      <c r="K2376" s="3" t="s">
        <v>18</v>
      </c>
      <c r="O2376"/>
      <c r="P2376"/>
    </row>
    <row r="2377" spans="1:16" x14ac:dyDescent="0.35">
      <c r="A2377" s="3" t="s">
        <v>5115</v>
      </c>
      <c r="B2377" s="3" t="s">
        <v>5115</v>
      </c>
      <c r="C2377" s="3" t="s">
        <v>5116</v>
      </c>
      <c r="D2377" s="3" t="s">
        <v>14</v>
      </c>
      <c r="E2377" s="3" t="s">
        <v>14</v>
      </c>
      <c r="F2377" s="3" t="s">
        <v>430</v>
      </c>
      <c r="G2377" s="3" t="s">
        <v>429</v>
      </c>
      <c r="H2377" s="3" t="s">
        <v>17</v>
      </c>
      <c r="I2377" s="3" t="s">
        <v>18</v>
      </c>
      <c r="J2377" s="3" t="s">
        <v>19</v>
      </c>
      <c r="K2377" s="3" t="s">
        <v>18</v>
      </c>
      <c r="O2377"/>
      <c r="P2377"/>
    </row>
    <row r="2378" spans="1:16" x14ac:dyDescent="0.35">
      <c r="A2378" s="3" t="s">
        <v>5117</v>
      </c>
      <c r="B2378" s="3" t="s">
        <v>5117</v>
      </c>
      <c r="C2378" s="3" t="s">
        <v>5118</v>
      </c>
      <c r="D2378" s="3" t="s">
        <v>14</v>
      </c>
      <c r="E2378" s="3" t="s">
        <v>14</v>
      </c>
      <c r="F2378" s="3" t="s">
        <v>430</v>
      </c>
      <c r="G2378" s="3" t="s">
        <v>429</v>
      </c>
      <c r="H2378" s="3" t="s">
        <v>17</v>
      </c>
      <c r="I2378" s="3" t="s">
        <v>18</v>
      </c>
      <c r="J2378" s="3" t="s">
        <v>19</v>
      </c>
      <c r="K2378" s="3" t="s">
        <v>18</v>
      </c>
      <c r="O2378"/>
      <c r="P2378"/>
    </row>
    <row r="2379" spans="1:16" x14ac:dyDescent="0.35">
      <c r="A2379" s="3" t="s">
        <v>5119</v>
      </c>
      <c r="B2379" s="3" t="s">
        <v>5119</v>
      </c>
      <c r="C2379" s="3" t="s">
        <v>5120</v>
      </c>
      <c r="D2379" s="3" t="s">
        <v>14</v>
      </c>
      <c r="E2379" s="3" t="s">
        <v>14</v>
      </c>
      <c r="F2379" s="3" t="s">
        <v>430</v>
      </c>
      <c r="G2379" s="3" t="s">
        <v>429</v>
      </c>
      <c r="H2379" s="3" t="s">
        <v>17</v>
      </c>
      <c r="I2379" s="3" t="s">
        <v>18</v>
      </c>
      <c r="J2379" s="3" t="s">
        <v>19</v>
      </c>
      <c r="K2379" s="3" t="s">
        <v>18</v>
      </c>
      <c r="O2379"/>
      <c r="P2379"/>
    </row>
    <row r="2380" spans="1:16" x14ac:dyDescent="0.35">
      <c r="A2380" s="3" t="s">
        <v>5121</v>
      </c>
      <c r="B2380" s="3" t="s">
        <v>5121</v>
      </c>
      <c r="C2380" s="3" t="s">
        <v>5122</v>
      </c>
      <c r="D2380" s="3" t="s">
        <v>14</v>
      </c>
      <c r="E2380" s="3" t="s">
        <v>14</v>
      </c>
      <c r="F2380" s="3" t="s">
        <v>430</v>
      </c>
      <c r="G2380" s="3" t="s">
        <v>429</v>
      </c>
      <c r="H2380" s="3" t="s">
        <v>17</v>
      </c>
      <c r="I2380" s="3" t="s">
        <v>18</v>
      </c>
      <c r="J2380" s="3" t="s">
        <v>19</v>
      </c>
      <c r="K2380" s="3" t="s">
        <v>18</v>
      </c>
      <c r="O2380"/>
      <c r="P2380"/>
    </row>
    <row r="2381" spans="1:16" x14ac:dyDescent="0.35">
      <c r="A2381" s="3" t="s">
        <v>4999</v>
      </c>
      <c r="B2381" s="3" t="s">
        <v>4999</v>
      </c>
      <c r="C2381" s="3" t="s">
        <v>5000</v>
      </c>
      <c r="D2381" s="3" t="s">
        <v>14</v>
      </c>
      <c r="E2381" s="3" t="s">
        <v>14</v>
      </c>
      <c r="F2381" s="3" t="s">
        <v>430</v>
      </c>
      <c r="G2381" s="3" t="s">
        <v>429</v>
      </c>
      <c r="H2381" s="3" t="s">
        <v>17</v>
      </c>
      <c r="I2381" s="3" t="s">
        <v>18</v>
      </c>
      <c r="J2381" s="3" t="s">
        <v>19</v>
      </c>
      <c r="K2381" s="3" t="s">
        <v>18</v>
      </c>
      <c r="O2381"/>
      <c r="P2381"/>
    </row>
    <row r="2382" spans="1:16" x14ac:dyDescent="0.35">
      <c r="A2382" s="3" t="s">
        <v>5123</v>
      </c>
      <c r="B2382" s="3" t="s">
        <v>5123</v>
      </c>
      <c r="C2382" s="3" t="s">
        <v>5124</v>
      </c>
      <c r="D2382" s="3" t="s">
        <v>14</v>
      </c>
      <c r="E2382" s="3" t="s">
        <v>14</v>
      </c>
      <c r="F2382" s="3" t="s">
        <v>430</v>
      </c>
      <c r="G2382" s="3" t="s">
        <v>429</v>
      </c>
      <c r="H2382" s="3" t="s">
        <v>17</v>
      </c>
      <c r="I2382" s="3" t="s">
        <v>18</v>
      </c>
      <c r="J2382" s="3" t="s">
        <v>19</v>
      </c>
      <c r="K2382" s="3" t="s">
        <v>18</v>
      </c>
      <c r="O2382"/>
      <c r="P2382"/>
    </row>
    <row r="2383" spans="1:16" x14ac:dyDescent="0.35">
      <c r="A2383" s="3" t="s">
        <v>5125</v>
      </c>
      <c r="B2383" s="3" t="s">
        <v>5125</v>
      </c>
      <c r="C2383" s="3" t="s">
        <v>5126</v>
      </c>
      <c r="D2383" s="3" t="s">
        <v>14</v>
      </c>
      <c r="E2383" s="3" t="s">
        <v>14</v>
      </c>
      <c r="F2383" s="3" t="s">
        <v>430</v>
      </c>
      <c r="G2383" s="3" t="s">
        <v>429</v>
      </c>
      <c r="H2383" s="3" t="s">
        <v>17</v>
      </c>
      <c r="I2383" s="3" t="s">
        <v>18</v>
      </c>
      <c r="J2383" s="3" t="s">
        <v>19</v>
      </c>
      <c r="K2383" s="3" t="s">
        <v>18</v>
      </c>
      <c r="O2383"/>
      <c r="P2383"/>
    </row>
    <row r="2384" spans="1:16" x14ac:dyDescent="0.35">
      <c r="A2384" s="3" t="s">
        <v>5127</v>
      </c>
      <c r="B2384" s="3" t="s">
        <v>5127</v>
      </c>
      <c r="C2384" s="3" t="s">
        <v>5128</v>
      </c>
      <c r="D2384" s="3" t="s">
        <v>14</v>
      </c>
      <c r="E2384" s="3" t="s">
        <v>14</v>
      </c>
      <c r="F2384" s="3" t="s">
        <v>430</v>
      </c>
      <c r="G2384" s="3" t="s">
        <v>429</v>
      </c>
      <c r="H2384" s="3" t="s">
        <v>17</v>
      </c>
      <c r="I2384" s="3" t="s">
        <v>18</v>
      </c>
      <c r="J2384" s="3" t="s">
        <v>19</v>
      </c>
      <c r="K2384" s="3" t="s">
        <v>18</v>
      </c>
      <c r="O2384"/>
      <c r="P2384"/>
    </row>
    <row r="2385" spans="1:16" x14ac:dyDescent="0.35">
      <c r="A2385" s="3" t="s">
        <v>5129</v>
      </c>
      <c r="B2385" s="3" t="s">
        <v>5129</v>
      </c>
      <c r="C2385" s="3" t="s">
        <v>5130</v>
      </c>
      <c r="D2385" s="3" t="s">
        <v>14</v>
      </c>
      <c r="E2385" s="3" t="s">
        <v>14</v>
      </c>
      <c r="F2385" s="3" t="s">
        <v>430</v>
      </c>
      <c r="G2385" s="3" t="s">
        <v>429</v>
      </c>
      <c r="H2385" s="3" t="s">
        <v>17</v>
      </c>
      <c r="I2385" s="3" t="s">
        <v>18</v>
      </c>
      <c r="J2385" s="3" t="s">
        <v>19</v>
      </c>
      <c r="K2385" s="3" t="s">
        <v>18</v>
      </c>
      <c r="O2385"/>
      <c r="P2385"/>
    </row>
    <row r="2386" spans="1:16" x14ac:dyDescent="0.35">
      <c r="A2386" s="3" t="s">
        <v>5131</v>
      </c>
      <c r="B2386" s="3" t="s">
        <v>5131</v>
      </c>
      <c r="C2386" s="3" t="s">
        <v>5132</v>
      </c>
      <c r="D2386" s="3" t="s">
        <v>14</v>
      </c>
      <c r="E2386" s="3" t="s">
        <v>14</v>
      </c>
      <c r="F2386" s="3" t="s">
        <v>430</v>
      </c>
      <c r="G2386" s="3" t="s">
        <v>429</v>
      </c>
      <c r="H2386" s="3" t="s">
        <v>17</v>
      </c>
      <c r="I2386" s="3" t="s">
        <v>18</v>
      </c>
      <c r="J2386" s="3" t="s">
        <v>19</v>
      </c>
      <c r="K2386" s="3" t="s">
        <v>18</v>
      </c>
      <c r="O2386"/>
      <c r="P2386"/>
    </row>
    <row r="2387" spans="1:16" x14ac:dyDescent="0.35">
      <c r="A2387" s="3" t="s">
        <v>5133</v>
      </c>
      <c r="B2387" s="3" t="s">
        <v>5133</v>
      </c>
      <c r="C2387" s="3" t="s">
        <v>5134</v>
      </c>
      <c r="D2387" s="3" t="s">
        <v>14</v>
      </c>
      <c r="E2387" s="3" t="s">
        <v>14</v>
      </c>
      <c r="F2387" s="3" t="s">
        <v>442</v>
      </c>
      <c r="G2387" s="3" t="s">
        <v>441</v>
      </c>
      <c r="H2387" s="3" t="s">
        <v>133</v>
      </c>
      <c r="I2387" s="3" t="s">
        <v>134</v>
      </c>
      <c r="J2387" s="3" t="s">
        <v>21</v>
      </c>
      <c r="K2387" s="3" t="s">
        <v>134</v>
      </c>
      <c r="O2387"/>
      <c r="P2387"/>
    </row>
    <row r="2388" spans="1:16" x14ac:dyDescent="0.35">
      <c r="A2388" s="3" t="s">
        <v>5135</v>
      </c>
      <c r="B2388" s="3" t="s">
        <v>5135</v>
      </c>
      <c r="C2388" s="3" t="s">
        <v>5136</v>
      </c>
      <c r="D2388" s="3" t="s">
        <v>14</v>
      </c>
      <c r="E2388" s="3" t="s">
        <v>14</v>
      </c>
      <c r="F2388" s="3" t="s">
        <v>442</v>
      </c>
      <c r="G2388" s="3" t="s">
        <v>441</v>
      </c>
      <c r="H2388" s="3" t="s">
        <v>133</v>
      </c>
      <c r="I2388" s="3" t="s">
        <v>134</v>
      </c>
      <c r="J2388" s="3" t="s">
        <v>21</v>
      </c>
      <c r="K2388" s="3" t="s">
        <v>134</v>
      </c>
      <c r="O2388"/>
      <c r="P2388"/>
    </row>
    <row r="2389" spans="1:16" x14ac:dyDescent="0.35">
      <c r="A2389" s="3" t="s">
        <v>5137</v>
      </c>
      <c r="B2389" s="3" t="s">
        <v>5137</v>
      </c>
      <c r="C2389" s="3" t="s">
        <v>5138</v>
      </c>
      <c r="D2389" s="3" t="s">
        <v>14</v>
      </c>
      <c r="E2389" s="3" t="s">
        <v>14</v>
      </c>
      <c r="F2389" s="3" t="s">
        <v>442</v>
      </c>
      <c r="G2389" s="3" t="s">
        <v>441</v>
      </c>
      <c r="H2389" s="3" t="s">
        <v>133</v>
      </c>
      <c r="I2389" s="3" t="s">
        <v>134</v>
      </c>
      <c r="J2389" s="3" t="s">
        <v>21</v>
      </c>
      <c r="K2389" s="3" t="s">
        <v>134</v>
      </c>
      <c r="O2389"/>
      <c r="P2389"/>
    </row>
    <row r="2390" spans="1:16" x14ac:dyDescent="0.35">
      <c r="A2390" s="3" t="s">
        <v>5139</v>
      </c>
      <c r="B2390" s="3" t="s">
        <v>5139</v>
      </c>
      <c r="C2390" s="3" t="s">
        <v>5140</v>
      </c>
      <c r="D2390" s="3" t="s">
        <v>14</v>
      </c>
      <c r="E2390" s="3" t="s">
        <v>14</v>
      </c>
      <c r="F2390" s="3" t="s">
        <v>442</v>
      </c>
      <c r="G2390" s="3" t="s">
        <v>441</v>
      </c>
      <c r="H2390" s="3" t="s">
        <v>133</v>
      </c>
      <c r="I2390" s="3" t="s">
        <v>134</v>
      </c>
      <c r="J2390" s="3" t="s">
        <v>21</v>
      </c>
      <c r="K2390" s="3" t="s">
        <v>134</v>
      </c>
      <c r="O2390"/>
      <c r="P2390"/>
    </row>
    <row r="2391" spans="1:16" x14ac:dyDescent="0.35">
      <c r="A2391" s="3" t="s">
        <v>5141</v>
      </c>
      <c r="B2391" s="3" t="s">
        <v>5141</v>
      </c>
      <c r="C2391" s="3" t="s">
        <v>5142</v>
      </c>
      <c r="D2391" s="3" t="s">
        <v>14</v>
      </c>
      <c r="E2391" s="3" t="s">
        <v>14</v>
      </c>
      <c r="F2391" s="3" t="s">
        <v>442</v>
      </c>
      <c r="G2391" s="3" t="s">
        <v>441</v>
      </c>
      <c r="H2391" s="3" t="s">
        <v>133</v>
      </c>
      <c r="I2391" s="3" t="s">
        <v>134</v>
      </c>
      <c r="J2391" s="3" t="s">
        <v>21</v>
      </c>
      <c r="K2391" s="3" t="s">
        <v>134</v>
      </c>
      <c r="O2391"/>
      <c r="P2391"/>
    </row>
    <row r="2392" spans="1:16" x14ac:dyDescent="0.35">
      <c r="A2392" s="3" t="s">
        <v>5143</v>
      </c>
      <c r="B2392" s="3" t="s">
        <v>5143</v>
      </c>
      <c r="C2392" s="3" t="s">
        <v>5144</v>
      </c>
      <c r="D2392" s="3" t="s">
        <v>14</v>
      </c>
      <c r="E2392" s="3" t="s">
        <v>14</v>
      </c>
      <c r="F2392" s="3" t="s">
        <v>442</v>
      </c>
      <c r="G2392" s="3" t="s">
        <v>441</v>
      </c>
      <c r="H2392" s="3" t="s">
        <v>133</v>
      </c>
      <c r="I2392" s="3" t="s">
        <v>134</v>
      </c>
      <c r="J2392" s="3" t="s">
        <v>21</v>
      </c>
      <c r="K2392" s="3" t="s">
        <v>134</v>
      </c>
      <c r="O2392"/>
      <c r="P2392"/>
    </row>
    <row r="2393" spans="1:16" x14ac:dyDescent="0.35">
      <c r="A2393" s="3" t="s">
        <v>5145</v>
      </c>
      <c r="B2393" s="3" t="s">
        <v>5145</v>
      </c>
      <c r="C2393" s="3" t="s">
        <v>5146</v>
      </c>
      <c r="D2393" s="3" t="s">
        <v>14</v>
      </c>
      <c r="E2393" s="3" t="s">
        <v>14</v>
      </c>
      <c r="F2393" s="3" t="s">
        <v>442</v>
      </c>
      <c r="G2393" s="3" t="s">
        <v>441</v>
      </c>
      <c r="H2393" s="3" t="s">
        <v>133</v>
      </c>
      <c r="I2393" s="3" t="s">
        <v>134</v>
      </c>
      <c r="J2393" s="3" t="s">
        <v>21</v>
      </c>
      <c r="K2393" s="3" t="s">
        <v>134</v>
      </c>
      <c r="O2393"/>
      <c r="P2393"/>
    </row>
    <row r="2394" spans="1:16" x14ac:dyDescent="0.35">
      <c r="A2394" s="3" t="s">
        <v>5147</v>
      </c>
      <c r="B2394" s="3" t="s">
        <v>5147</v>
      </c>
      <c r="C2394" s="3" t="s">
        <v>5148</v>
      </c>
      <c r="D2394" s="3" t="s">
        <v>14</v>
      </c>
      <c r="E2394" s="3" t="s">
        <v>14</v>
      </c>
      <c r="F2394" s="3" t="s">
        <v>442</v>
      </c>
      <c r="G2394" s="3" t="s">
        <v>441</v>
      </c>
      <c r="H2394" s="3" t="s">
        <v>133</v>
      </c>
      <c r="I2394" s="3" t="s">
        <v>134</v>
      </c>
      <c r="J2394" s="3" t="s">
        <v>21</v>
      </c>
      <c r="K2394" s="3" t="s">
        <v>134</v>
      </c>
      <c r="O2394"/>
      <c r="P2394"/>
    </row>
    <row r="2395" spans="1:16" x14ac:dyDescent="0.35">
      <c r="A2395" s="3" t="s">
        <v>5149</v>
      </c>
      <c r="B2395" s="3" t="s">
        <v>5149</v>
      </c>
      <c r="C2395" s="3" t="s">
        <v>5150</v>
      </c>
      <c r="D2395" s="3" t="s">
        <v>14</v>
      </c>
      <c r="E2395" s="3" t="s">
        <v>14</v>
      </c>
      <c r="F2395" s="3" t="s">
        <v>442</v>
      </c>
      <c r="G2395" s="3" t="s">
        <v>441</v>
      </c>
      <c r="H2395" s="3" t="s">
        <v>133</v>
      </c>
      <c r="I2395" s="3" t="s">
        <v>134</v>
      </c>
      <c r="J2395" s="3" t="s">
        <v>21</v>
      </c>
      <c r="K2395" s="3" t="s">
        <v>134</v>
      </c>
      <c r="O2395"/>
      <c r="P2395"/>
    </row>
    <row r="2396" spans="1:16" x14ac:dyDescent="0.35">
      <c r="A2396" s="3" t="s">
        <v>5151</v>
      </c>
      <c r="B2396" s="3" t="s">
        <v>5151</v>
      </c>
      <c r="C2396" s="3" t="s">
        <v>5152</v>
      </c>
      <c r="D2396" s="3" t="s">
        <v>14</v>
      </c>
      <c r="E2396" s="3" t="s">
        <v>14</v>
      </c>
      <c r="F2396" s="3" t="s">
        <v>442</v>
      </c>
      <c r="G2396" s="3" t="s">
        <v>441</v>
      </c>
      <c r="H2396" s="3" t="s">
        <v>133</v>
      </c>
      <c r="I2396" s="3" t="s">
        <v>134</v>
      </c>
      <c r="J2396" s="3" t="s">
        <v>21</v>
      </c>
      <c r="K2396" s="3" t="s">
        <v>134</v>
      </c>
      <c r="O2396"/>
      <c r="P2396"/>
    </row>
    <row r="2397" spans="1:16" x14ac:dyDescent="0.35">
      <c r="A2397" s="3" t="s">
        <v>5153</v>
      </c>
      <c r="B2397" s="3" t="s">
        <v>5153</v>
      </c>
      <c r="C2397" s="3" t="s">
        <v>5154</v>
      </c>
      <c r="D2397" s="3" t="s">
        <v>14</v>
      </c>
      <c r="E2397" s="3" t="s">
        <v>14</v>
      </c>
      <c r="F2397" s="3" t="s">
        <v>442</v>
      </c>
      <c r="G2397" s="3" t="s">
        <v>441</v>
      </c>
      <c r="H2397" s="3" t="s">
        <v>133</v>
      </c>
      <c r="I2397" s="3" t="s">
        <v>134</v>
      </c>
      <c r="J2397" s="3" t="s">
        <v>21</v>
      </c>
      <c r="K2397" s="3" t="s">
        <v>134</v>
      </c>
      <c r="O2397"/>
      <c r="P2397"/>
    </row>
    <row r="2398" spans="1:16" x14ac:dyDescent="0.35">
      <c r="A2398" s="3" t="s">
        <v>5155</v>
      </c>
      <c r="B2398" s="3" t="s">
        <v>5155</v>
      </c>
      <c r="C2398" s="3" t="s">
        <v>5156</v>
      </c>
      <c r="D2398" s="3" t="s">
        <v>14</v>
      </c>
      <c r="E2398" s="3" t="s">
        <v>14</v>
      </c>
      <c r="F2398" s="3" t="s">
        <v>442</v>
      </c>
      <c r="G2398" s="3" t="s">
        <v>441</v>
      </c>
      <c r="H2398" s="3" t="s">
        <v>133</v>
      </c>
      <c r="I2398" s="3" t="s">
        <v>134</v>
      </c>
      <c r="J2398" s="3" t="s">
        <v>21</v>
      </c>
      <c r="K2398" s="3" t="s">
        <v>134</v>
      </c>
      <c r="O2398"/>
      <c r="P2398"/>
    </row>
    <row r="2399" spans="1:16" x14ac:dyDescent="0.35">
      <c r="A2399" s="3" t="s">
        <v>5157</v>
      </c>
      <c r="B2399" s="3" t="s">
        <v>5157</v>
      </c>
      <c r="C2399" s="3" t="s">
        <v>5158</v>
      </c>
      <c r="D2399" s="3" t="s">
        <v>14</v>
      </c>
      <c r="E2399" s="3" t="s">
        <v>14</v>
      </c>
      <c r="F2399" s="3" t="s">
        <v>442</v>
      </c>
      <c r="G2399" s="3" t="s">
        <v>441</v>
      </c>
      <c r="H2399" s="3" t="s">
        <v>133</v>
      </c>
      <c r="I2399" s="3" t="s">
        <v>134</v>
      </c>
      <c r="J2399" s="3" t="s">
        <v>21</v>
      </c>
      <c r="K2399" s="3" t="s">
        <v>134</v>
      </c>
      <c r="O2399"/>
      <c r="P2399"/>
    </row>
    <row r="2400" spans="1:16" x14ac:dyDescent="0.35">
      <c r="A2400" s="3" t="s">
        <v>5159</v>
      </c>
      <c r="B2400" s="3" t="s">
        <v>5159</v>
      </c>
      <c r="C2400" s="3" t="s">
        <v>5160</v>
      </c>
      <c r="D2400" s="3" t="s">
        <v>14</v>
      </c>
      <c r="E2400" s="3" t="s">
        <v>14</v>
      </c>
      <c r="F2400" s="3" t="s">
        <v>442</v>
      </c>
      <c r="G2400" s="3" t="s">
        <v>441</v>
      </c>
      <c r="H2400" s="3" t="s">
        <v>133</v>
      </c>
      <c r="I2400" s="3" t="s">
        <v>134</v>
      </c>
      <c r="J2400" s="3" t="s">
        <v>21</v>
      </c>
      <c r="K2400" s="3" t="s">
        <v>134</v>
      </c>
      <c r="O2400"/>
      <c r="P2400"/>
    </row>
    <row r="2401" spans="1:16" x14ac:dyDescent="0.35">
      <c r="A2401" s="3" t="s">
        <v>5161</v>
      </c>
      <c r="B2401" s="3" t="s">
        <v>5161</v>
      </c>
      <c r="C2401" s="3" t="s">
        <v>5162</v>
      </c>
      <c r="D2401" s="3" t="s">
        <v>14</v>
      </c>
      <c r="E2401" s="3" t="s">
        <v>14</v>
      </c>
      <c r="F2401" s="3" t="s">
        <v>442</v>
      </c>
      <c r="G2401" s="3" t="s">
        <v>441</v>
      </c>
      <c r="H2401" s="3" t="s">
        <v>133</v>
      </c>
      <c r="I2401" s="3" t="s">
        <v>134</v>
      </c>
      <c r="J2401" s="3" t="s">
        <v>21</v>
      </c>
      <c r="K2401" s="3" t="s">
        <v>134</v>
      </c>
      <c r="O2401"/>
      <c r="P2401"/>
    </row>
    <row r="2402" spans="1:16" x14ac:dyDescent="0.35">
      <c r="A2402" s="3" t="s">
        <v>5163</v>
      </c>
      <c r="B2402" s="3" t="s">
        <v>5163</v>
      </c>
      <c r="C2402" s="3" t="s">
        <v>5164</v>
      </c>
      <c r="D2402" s="3" t="s">
        <v>14</v>
      </c>
      <c r="E2402" s="3" t="s">
        <v>14</v>
      </c>
      <c r="F2402" s="3" t="s">
        <v>442</v>
      </c>
      <c r="G2402" s="3" t="s">
        <v>441</v>
      </c>
      <c r="H2402" s="3" t="s">
        <v>133</v>
      </c>
      <c r="I2402" s="3" t="s">
        <v>134</v>
      </c>
      <c r="J2402" s="3" t="s">
        <v>21</v>
      </c>
      <c r="K2402" s="3" t="s">
        <v>134</v>
      </c>
      <c r="O2402"/>
      <c r="P2402"/>
    </row>
    <row r="2403" spans="1:16" x14ac:dyDescent="0.35">
      <c r="A2403" s="3" t="s">
        <v>5165</v>
      </c>
      <c r="B2403" s="3" t="s">
        <v>5157</v>
      </c>
      <c r="C2403" s="3" t="s">
        <v>5158</v>
      </c>
      <c r="D2403" s="3" t="s">
        <v>14</v>
      </c>
      <c r="E2403" s="3" t="s">
        <v>14</v>
      </c>
      <c r="F2403" s="3" t="s">
        <v>442</v>
      </c>
      <c r="G2403" s="3" t="s">
        <v>441</v>
      </c>
      <c r="H2403" s="3" t="s">
        <v>133</v>
      </c>
      <c r="I2403" s="3" t="s">
        <v>134</v>
      </c>
      <c r="J2403" s="3" t="s">
        <v>21</v>
      </c>
      <c r="K2403" s="3" t="s">
        <v>134</v>
      </c>
      <c r="O2403"/>
      <c r="P2403"/>
    </row>
    <row r="2404" spans="1:16" x14ac:dyDescent="0.35">
      <c r="A2404" s="3" t="s">
        <v>5166</v>
      </c>
      <c r="B2404" s="3" t="s">
        <v>5166</v>
      </c>
      <c r="C2404" s="3" t="s">
        <v>5167</v>
      </c>
      <c r="D2404" s="3" t="s">
        <v>14</v>
      </c>
      <c r="E2404" s="3" t="s">
        <v>14</v>
      </c>
      <c r="F2404" s="3" t="s">
        <v>462</v>
      </c>
      <c r="G2404" s="3" t="s">
        <v>461</v>
      </c>
      <c r="H2404" s="3" t="s">
        <v>17</v>
      </c>
      <c r="I2404" s="3" t="s">
        <v>18</v>
      </c>
      <c r="J2404" s="3" t="s">
        <v>19</v>
      </c>
      <c r="K2404" s="3" t="s">
        <v>18</v>
      </c>
      <c r="O2404"/>
      <c r="P2404"/>
    </row>
    <row r="2405" spans="1:16" x14ac:dyDescent="0.35">
      <c r="A2405" s="3" t="s">
        <v>5168</v>
      </c>
      <c r="B2405" s="3" t="s">
        <v>5168</v>
      </c>
      <c r="C2405" s="3" t="s">
        <v>5169</v>
      </c>
      <c r="D2405" s="3" t="s">
        <v>14</v>
      </c>
      <c r="E2405" s="3" t="s">
        <v>14</v>
      </c>
      <c r="F2405" s="3" t="s">
        <v>462</v>
      </c>
      <c r="G2405" s="3" t="s">
        <v>461</v>
      </c>
      <c r="H2405" s="3" t="s">
        <v>17</v>
      </c>
      <c r="I2405" s="3" t="s">
        <v>18</v>
      </c>
      <c r="J2405" s="3" t="s">
        <v>19</v>
      </c>
      <c r="K2405" s="3" t="s">
        <v>18</v>
      </c>
      <c r="O2405"/>
      <c r="P2405"/>
    </row>
    <row r="2406" spans="1:16" x14ac:dyDescent="0.35">
      <c r="A2406" s="3" t="s">
        <v>5170</v>
      </c>
      <c r="B2406" s="3" t="s">
        <v>5170</v>
      </c>
      <c r="C2406" s="3" t="s">
        <v>5171</v>
      </c>
      <c r="D2406" s="3" t="s">
        <v>14</v>
      </c>
      <c r="E2406" s="3" t="s">
        <v>14</v>
      </c>
      <c r="F2406" s="3" t="s">
        <v>156</v>
      </c>
      <c r="G2406" s="3" t="s">
        <v>155</v>
      </c>
      <c r="H2406" s="3" t="s">
        <v>17</v>
      </c>
      <c r="I2406" s="3" t="s">
        <v>18</v>
      </c>
      <c r="J2406" s="3" t="s">
        <v>19</v>
      </c>
      <c r="K2406" s="3" t="s">
        <v>18</v>
      </c>
      <c r="O2406"/>
      <c r="P2406"/>
    </row>
    <row r="2407" spans="1:16" x14ac:dyDescent="0.35">
      <c r="A2407" s="3" t="s">
        <v>5172</v>
      </c>
      <c r="B2407" s="3" t="s">
        <v>5172</v>
      </c>
      <c r="C2407" s="3" t="s">
        <v>5173</v>
      </c>
      <c r="D2407" s="3" t="s">
        <v>14</v>
      </c>
      <c r="E2407" s="3" t="s">
        <v>14</v>
      </c>
      <c r="F2407" s="3" t="s">
        <v>156</v>
      </c>
      <c r="G2407" s="3" t="s">
        <v>155</v>
      </c>
      <c r="H2407" s="3" t="s">
        <v>17</v>
      </c>
      <c r="I2407" s="3" t="s">
        <v>18</v>
      </c>
      <c r="J2407" s="3" t="s">
        <v>19</v>
      </c>
      <c r="K2407" s="3" t="s">
        <v>18</v>
      </c>
      <c r="O2407"/>
      <c r="P2407"/>
    </row>
    <row r="2408" spans="1:16" x14ac:dyDescent="0.35">
      <c r="A2408" s="3" t="s">
        <v>5174</v>
      </c>
      <c r="B2408" s="3" t="s">
        <v>5174</v>
      </c>
      <c r="C2408" s="3" t="s">
        <v>5175</v>
      </c>
      <c r="D2408" s="3" t="s">
        <v>14</v>
      </c>
      <c r="E2408" s="3" t="s">
        <v>14</v>
      </c>
      <c r="F2408" s="3" t="s">
        <v>156</v>
      </c>
      <c r="G2408" s="3" t="s">
        <v>155</v>
      </c>
      <c r="H2408" s="3" t="s">
        <v>17</v>
      </c>
      <c r="I2408" s="3" t="s">
        <v>18</v>
      </c>
      <c r="J2408" s="3" t="s">
        <v>19</v>
      </c>
      <c r="K2408" s="3" t="s">
        <v>18</v>
      </c>
      <c r="O2408"/>
      <c r="P2408"/>
    </row>
    <row r="2409" spans="1:16" x14ac:dyDescent="0.35">
      <c r="A2409" s="3" t="s">
        <v>5176</v>
      </c>
      <c r="B2409" s="3" t="s">
        <v>5176</v>
      </c>
      <c r="C2409" s="3" t="s">
        <v>5177</v>
      </c>
      <c r="D2409" s="3" t="s">
        <v>14</v>
      </c>
      <c r="E2409" s="3" t="s">
        <v>14</v>
      </c>
      <c r="F2409" s="3" t="s">
        <v>156</v>
      </c>
      <c r="G2409" s="3" t="s">
        <v>155</v>
      </c>
      <c r="H2409" s="3" t="s">
        <v>17</v>
      </c>
      <c r="I2409" s="3" t="s">
        <v>18</v>
      </c>
      <c r="J2409" s="3" t="s">
        <v>19</v>
      </c>
      <c r="K2409" s="3" t="s">
        <v>18</v>
      </c>
      <c r="O2409"/>
      <c r="P2409"/>
    </row>
    <row r="2410" spans="1:16" x14ac:dyDescent="0.35">
      <c r="A2410" s="3" t="s">
        <v>5178</v>
      </c>
      <c r="B2410" s="3" t="s">
        <v>5178</v>
      </c>
      <c r="C2410" s="3" t="s">
        <v>5179</v>
      </c>
      <c r="D2410" s="3" t="s">
        <v>14</v>
      </c>
      <c r="E2410" s="3" t="s">
        <v>14</v>
      </c>
      <c r="F2410" s="3" t="s">
        <v>156</v>
      </c>
      <c r="G2410" s="3" t="s">
        <v>155</v>
      </c>
      <c r="H2410" s="3" t="s">
        <v>17</v>
      </c>
      <c r="I2410" s="3" t="s">
        <v>18</v>
      </c>
      <c r="J2410" s="3" t="s">
        <v>19</v>
      </c>
      <c r="K2410" s="3" t="s">
        <v>18</v>
      </c>
      <c r="O2410"/>
      <c r="P2410"/>
    </row>
    <row r="2411" spans="1:16" x14ac:dyDescent="0.35">
      <c r="A2411" s="3" t="s">
        <v>5180</v>
      </c>
      <c r="B2411" s="3" t="s">
        <v>5180</v>
      </c>
      <c r="C2411" s="3" t="s">
        <v>5181</v>
      </c>
      <c r="D2411" s="3" t="s">
        <v>14</v>
      </c>
      <c r="E2411" s="3" t="s">
        <v>14</v>
      </c>
      <c r="F2411" s="3" t="s">
        <v>156</v>
      </c>
      <c r="G2411" s="3" t="s">
        <v>155</v>
      </c>
      <c r="H2411" s="3" t="s">
        <v>17</v>
      </c>
      <c r="I2411" s="3" t="s">
        <v>18</v>
      </c>
      <c r="J2411" s="3" t="s">
        <v>19</v>
      </c>
      <c r="K2411" s="3" t="s">
        <v>18</v>
      </c>
      <c r="O2411"/>
      <c r="P2411"/>
    </row>
    <row r="2412" spans="1:16" x14ac:dyDescent="0.35">
      <c r="A2412" s="3" t="s">
        <v>5182</v>
      </c>
      <c r="B2412" s="3" t="s">
        <v>5182</v>
      </c>
      <c r="C2412" s="3" t="s">
        <v>5183</v>
      </c>
      <c r="D2412" s="3" t="s">
        <v>14</v>
      </c>
      <c r="E2412" s="3" t="s">
        <v>14</v>
      </c>
      <c r="F2412" s="3" t="s">
        <v>156</v>
      </c>
      <c r="G2412" s="3" t="s">
        <v>155</v>
      </c>
      <c r="H2412" s="3" t="s">
        <v>17</v>
      </c>
      <c r="I2412" s="3" t="s">
        <v>18</v>
      </c>
      <c r="J2412" s="3" t="s">
        <v>19</v>
      </c>
      <c r="K2412" s="3" t="s">
        <v>18</v>
      </c>
      <c r="O2412"/>
      <c r="P2412"/>
    </row>
    <row r="2413" spans="1:16" x14ac:dyDescent="0.35">
      <c r="A2413" s="3" t="s">
        <v>5184</v>
      </c>
      <c r="B2413" s="3" t="s">
        <v>5184</v>
      </c>
      <c r="C2413" s="3" t="s">
        <v>5185</v>
      </c>
      <c r="D2413" s="3" t="s">
        <v>14</v>
      </c>
      <c r="E2413" s="3" t="s">
        <v>14</v>
      </c>
      <c r="F2413" s="3" t="s">
        <v>156</v>
      </c>
      <c r="G2413" s="3" t="s">
        <v>155</v>
      </c>
      <c r="H2413" s="3" t="s">
        <v>17</v>
      </c>
      <c r="I2413" s="3" t="s">
        <v>18</v>
      </c>
      <c r="J2413" s="3" t="s">
        <v>19</v>
      </c>
      <c r="K2413" s="3" t="s">
        <v>18</v>
      </c>
      <c r="O2413"/>
      <c r="P2413"/>
    </row>
    <row r="2414" spans="1:16" x14ac:dyDescent="0.35">
      <c r="A2414" s="3" t="s">
        <v>5186</v>
      </c>
      <c r="B2414" s="3" t="s">
        <v>5186</v>
      </c>
      <c r="C2414" s="3" t="s">
        <v>5187</v>
      </c>
      <c r="D2414" s="3" t="s">
        <v>14</v>
      </c>
      <c r="E2414" s="3" t="s">
        <v>14</v>
      </c>
      <c r="F2414" s="3" t="s">
        <v>156</v>
      </c>
      <c r="G2414" s="3" t="s">
        <v>155</v>
      </c>
      <c r="H2414" s="3" t="s">
        <v>17</v>
      </c>
      <c r="I2414" s="3" t="s">
        <v>18</v>
      </c>
      <c r="J2414" s="3" t="s">
        <v>19</v>
      </c>
      <c r="K2414" s="3" t="s">
        <v>18</v>
      </c>
      <c r="O2414"/>
      <c r="P2414"/>
    </row>
    <row r="2415" spans="1:16" x14ac:dyDescent="0.35">
      <c r="A2415" s="3" t="s">
        <v>5188</v>
      </c>
      <c r="B2415" s="3" t="s">
        <v>5188</v>
      </c>
      <c r="C2415" s="3" t="s">
        <v>5189</v>
      </c>
      <c r="D2415" s="3" t="s">
        <v>14</v>
      </c>
      <c r="E2415" s="3" t="s">
        <v>14</v>
      </c>
      <c r="F2415" s="3" t="s">
        <v>156</v>
      </c>
      <c r="G2415" s="3" t="s">
        <v>155</v>
      </c>
      <c r="H2415" s="3" t="s">
        <v>17</v>
      </c>
      <c r="I2415" s="3" t="s">
        <v>18</v>
      </c>
      <c r="J2415" s="3" t="s">
        <v>19</v>
      </c>
      <c r="K2415" s="3" t="s">
        <v>18</v>
      </c>
      <c r="O2415"/>
      <c r="P2415"/>
    </row>
    <row r="2416" spans="1:16" x14ac:dyDescent="0.35">
      <c r="A2416" s="3" t="s">
        <v>5190</v>
      </c>
      <c r="B2416" s="3" t="s">
        <v>5190</v>
      </c>
      <c r="C2416" s="3" t="s">
        <v>191</v>
      </c>
      <c r="D2416" s="3" t="s">
        <v>14</v>
      </c>
      <c r="E2416" s="3" t="s">
        <v>14</v>
      </c>
      <c r="F2416" s="3" t="s">
        <v>446</v>
      </c>
      <c r="G2416" s="3" t="s">
        <v>445</v>
      </c>
      <c r="H2416" s="3" t="s">
        <v>522</v>
      </c>
      <c r="I2416" s="3" t="s">
        <v>523</v>
      </c>
      <c r="J2416" s="3" t="s">
        <v>478</v>
      </c>
      <c r="K2416" s="3" t="s">
        <v>479</v>
      </c>
      <c r="O2416"/>
      <c r="P2416"/>
    </row>
    <row r="2417" spans="1:16" x14ac:dyDescent="0.35">
      <c r="A2417" s="3" t="s">
        <v>5191</v>
      </c>
      <c r="B2417" s="3" t="s">
        <v>5191</v>
      </c>
      <c r="C2417" s="3" t="s">
        <v>5192</v>
      </c>
      <c r="D2417" s="3" t="s">
        <v>14</v>
      </c>
      <c r="E2417" s="3" t="s">
        <v>14</v>
      </c>
      <c r="F2417" s="3" t="s">
        <v>446</v>
      </c>
      <c r="G2417" s="3" t="s">
        <v>445</v>
      </c>
      <c r="H2417" s="3" t="s">
        <v>522</v>
      </c>
      <c r="I2417" s="3" t="s">
        <v>523</v>
      </c>
      <c r="J2417" s="3" t="s">
        <v>478</v>
      </c>
      <c r="K2417" s="3" t="s">
        <v>479</v>
      </c>
      <c r="O2417"/>
      <c r="P2417"/>
    </row>
    <row r="2418" spans="1:16" x14ac:dyDescent="0.35">
      <c r="A2418" s="3" t="s">
        <v>5193</v>
      </c>
      <c r="B2418" s="3" t="s">
        <v>5194</v>
      </c>
      <c r="C2418" s="3" t="s">
        <v>5195</v>
      </c>
      <c r="D2418" s="3" t="s">
        <v>14</v>
      </c>
      <c r="E2418" s="3" t="s">
        <v>14</v>
      </c>
      <c r="F2418" s="3" t="s">
        <v>208</v>
      </c>
      <c r="G2418" s="3" t="s">
        <v>207</v>
      </c>
      <c r="H2418" s="3" t="s">
        <v>133</v>
      </c>
      <c r="I2418" s="3" t="s">
        <v>134</v>
      </c>
      <c r="J2418" s="3" t="s">
        <v>21</v>
      </c>
      <c r="K2418" s="3" t="s">
        <v>134</v>
      </c>
      <c r="O2418"/>
      <c r="P2418"/>
    </row>
    <row r="2419" spans="1:16" x14ac:dyDescent="0.35">
      <c r="A2419" s="3" t="s">
        <v>5194</v>
      </c>
      <c r="B2419" s="3" t="s">
        <v>5194</v>
      </c>
      <c r="C2419" s="3" t="s">
        <v>5195</v>
      </c>
      <c r="D2419" s="3" t="s">
        <v>14</v>
      </c>
      <c r="E2419" s="3" t="s">
        <v>14</v>
      </c>
      <c r="F2419" s="3" t="s">
        <v>208</v>
      </c>
      <c r="G2419" s="3" t="s">
        <v>207</v>
      </c>
      <c r="H2419" s="3" t="s">
        <v>133</v>
      </c>
      <c r="I2419" s="3" t="s">
        <v>134</v>
      </c>
      <c r="J2419" s="3" t="s">
        <v>21</v>
      </c>
      <c r="K2419" s="3" t="s">
        <v>134</v>
      </c>
      <c r="O2419"/>
      <c r="P2419"/>
    </row>
    <row r="2420" spans="1:16" x14ac:dyDescent="0.35">
      <c r="A2420" s="3" t="s">
        <v>5196</v>
      </c>
      <c r="B2420" s="3" t="s">
        <v>5196</v>
      </c>
      <c r="C2420" s="3" t="s">
        <v>5197</v>
      </c>
      <c r="D2420" s="3" t="s">
        <v>14</v>
      </c>
      <c r="E2420" s="3" t="s">
        <v>14</v>
      </c>
      <c r="F2420" s="3" t="s">
        <v>703</v>
      </c>
      <c r="G2420" s="3" t="s">
        <v>5198</v>
      </c>
      <c r="H2420" s="3" t="s">
        <v>76</v>
      </c>
      <c r="I2420" s="3" t="s">
        <v>77</v>
      </c>
      <c r="J2420" s="3" t="s">
        <v>78</v>
      </c>
      <c r="K2420" s="3" t="s">
        <v>79</v>
      </c>
      <c r="O2420"/>
      <c r="P2420"/>
    </row>
    <row r="2421" spans="1:16" x14ac:dyDescent="0.35">
      <c r="A2421" s="3" t="s">
        <v>5199</v>
      </c>
      <c r="B2421" s="3" t="s">
        <v>5199</v>
      </c>
      <c r="C2421" s="3" t="s">
        <v>5200</v>
      </c>
      <c r="D2421" s="3" t="s">
        <v>14</v>
      </c>
      <c r="E2421" s="3" t="s">
        <v>14</v>
      </c>
      <c r="F2421" s="3" t="s">
        <v>703</v>
      </c>
      <c r="G2421" s="3" t="s">
        <v>5198</v>
      </c>
      <c r="H2421" s="3" t="s">
        <v>76</v>
      </c>
      <c r="I2421" s="3" t="s">
        <v>77</v>
      </c>
      <c r="J2421" s="3" t="s">
        <v>78</v>
      </c>
      <c r="K2421" s="3" t="s">
        <v>79</v>
      </c>
      <c r="O2421"/>
      <c r="P2421"/>
    </row>
    <row r="2422" spans="1:16" x14ac:dyDescent="0.35">
      <c r="A2422" s="3" t="s">
        <v>5201</v>
      </c>
      <c r="B2422" s="3" t="s">
        <v>5201</v>
      </c>
      <c r="C2422" s="3" t="s">
        <v>5202</v>
      </c>
      <c r="D2422" s="3" t="s">
        <v>14</v>
      </c>
      <c r="E2422" s="3" t="s">
        <v>14</v>
      </c>
      <c r="F2422" s="3" t="s">
        <v>450</v>
      </c>
      <c r="G2422" s="3" t="s">
        <v>5203</v>
      </c>
      <c r="H2422" s="3" t="s">
        <v>17</v>
      </c>
      <c r="I2422" s="3" t="s">
        <v>18</v>
      </c>
      <c r="J2422" s="3" t="s">
        <v>19</v>
      </c>
      <c r="K2422" s="3" t="s">
        <v>18</v>
      </c>
      <c r="O2422"/>
      <c r="P2422"/>
    </row>
    <row r="2423" spans="1:16" x14ac:dyDescent="0.35">
      <c r="A2423" s="3" t="s">
        <v>5204</v>
      </c>
      <c r="B2423" s="3" t="s">
        <v>5204</v>
      </c>
      <c r="C2423" s="3" t="s">
        <v>5205</v>
      </c>
      <c r="D2423" s="3" t="s">
        <v>14</v>
      </c>
      <c r="E2423" s="3" t="s">
        <v>14</v>
      </c>
      <c r="F2423" s="3" t="s">
        <v>450</v>
      </c>
      <c r="G2423" s="3" t="s">
        <v>5203</v>
      </c>
      <c r="H2423" s="3" t="s">
        <v>17</v>
      </c>
      <c r="I2423" s="3" t="s">
        <v>18</v>
      </c>
      <c r="J2423" s="3" t="s">
        <v>19</v>
      </c>
      <c r="K2423" s="3" t="s">
        <v>18</v>
      </c>
      <c r="O2423"/>
      <c r="P2423"/>
    </row>
    <row r="2424" spans="1:16" x14ac:dyDescent="0.35">
      <c r="A2424" s="3" t="s">
        <v>5206</v>
      </c>
      <c r="B2424" s="3" t="s">
        <v>5207</v>
      </c>
      <c r="C2424" s="3" t="s">
        <v>5208</v>
      </c>
      <c r="D2424" s="3" t="s">
        <v>14</v>
      </c>
      <c r="E2424" s="3" t="s">
        <v>14</v>
      </c>
      <c r="F2424" s="3" t="s">
        <v>450</v>
      </c>
      <c r="G2424" s="3" t="s">
        <v>5203</v>
      </c>
      <c r="H2424" s="3" t="s">
        <v>17</v>
      </c>
      <c r="I2424" s="3" t="s">
        <v>18</v>
      </c>
      <c r="J2424" s="3" t="s">
        <v>19</v>
      </c>
      <c r="K2424" s="3" t="s">
        <v>18</v>
      </c>
      <c r="O2424"/>
      <c r="P2424"/>
    </row>
    <row r="2425" spans="1:16" x14ac:dyDescent="0.35">
      <c r="A2425" s="3" t="s">
        <v>5209</v>
      </c>
      <c r="B2425" s="3" t="s">
        <v>5209</v>
      </c>
      <c r="C2425" s="3" t="s">
        <v>5210</v>
      </c>
      <c r="D2425" s="3" t="s">
        <v>14</v>
      </c>
      <c r="E2425" s="3" t="s">
        <v>14</v>
      </c>
      <c r="F2425" s="3" t="s">
        <v>450</v>
      </c>
      <c r="G2425" s="3" t="s">
        <v>5203</v>
      </c>
      <c r="H2425" s="3" t="s">
        <v>17</v>
      </c>
      <c r="I2425" s="3" t="s">
        <v>18</v>
      </c>
      <c r="J2425" s="3" t="s">
        <v>19</v>
      </c>
      <c r="K2425" s="3" t="s">
        <v>18</v>
      </c>
      <c r="O2425"/>
      <c r="P2425"/>
    </row>
    <row r="2426" spans="1:16" x14ac:dyDescent="0.35">
      <c r="A2426" s="3" t="s">
        <v>5211</v>
      </c>
      <c r="B2426" s="3" t="s">
        <v>5207</v>
      </c>
      <c r="C2426" s="3" t="s">
        <v>5208</v>
      </c>
      <c r="D2426" s="3" t="s">
        <v>14</v>
      </c>
      <c r="E2426" s="3" t="s">
        <v>14</v>
      </c>
      <c r="F2426" s="3" t="s">
        <v>450</v>
      </c>
      <c r="G2426" s="3" t="s">
        <v>5203</v>
      </c>
      <c r="H2426" s="3" t="s">
        <v>17</v>
      </c>
      <c r="I2426" s="3" t="s">
        <v>18</v>
      </c>
      <c r="J2426" s="3" t="s">
        <v>19</v>
      </c>
      <c r="K2426" s="3" t="s">
        <v>18</v>
      </c>
      <c r="O2426"/>
      <c r="P2426"/>
    </row>
    <row r="2427" spans="1:16" x14ac:dyDescent="0.35">
      <c r="A2427" s="3" t="s">
        <v>5212</v>
      </c>
      <c r="B2427" s="3" t="s">
        <v>5212</v>
      </c>
      <c r="C2427" s="3" t="s">
        <v>5213</v>
      </c>
      <c r="D2427" s="3" t="s">
        <v>14</v>
      </c>
      <c r="E2427" s="3" t="s">
        <v>14</v>
      </c>
      <c r="F2427" s="3" t="s">
        <v>450</v>
      </c>
      <c r="G2427" s="3" t="s">
        <v>5203</v>
      </c>
      <c r="H2427" s="3" t="s">
        <v>17</v>
      </c>
      <c r="I2427" s="3" t="s">
        <v>18</v>
      </c>
      <c r="J2427" s="3" t="s">
        <v>19</v>
      </c>
      <c r="K2427" s="3" t="s">
        <v>18</v>
      </c>
      <c r="O2427"/>
      <c r="P2427"/>
    </row>
    <row r="2428" spans="1:16" x14ac:dyDescent="0.35">
      <c r="A2428" s="3" t="s">
        <v>5214</v>
      </c>
      <c r="B2428" s="3" t="s">
        <v>5214</v>
      </c>
      <c r="C2428" s="3" t="s">
        <v>5215</v>
      </c>
      <c r="D2428" s="3" t="s">
        <v>14</v>
      </c>
      <c r="E2428" s="3" t="s">
        <v>14</v>
      </c>
      <c r="F2428" s="3" t="s">
        <v>450</v>
      </c>
      <c r="G2428" s="3" t="s">
        <v>5203</v>
      </c>
      <c r="H2428" s="3" t="s">
        <v>17</v>
      </c>
      <c r="I2428" s="3" t="s">
        <v>18</v>
      </c>
      <c r="J2428" s="3" t="s">
        <v>19</v>
      </c>
      <c r="K2428" s="3" t="s">
        <v>18</v>
      </c>
      <c r="O2428"/>
      <c r="P2428"/>
    </row>
    <row r="2429" spans="1:16" x14ac:dyDescent="0.35">
      <c r="A2429" s="3" t="s">
        <v>5216</v>
      </c>
      <c r="B2429" s="3" t="s">
        <v>5216</v>
      </c>
      <c r="C2429" s="3" t="s">
        <v>5217</v>
      </c>
      <c r="D2429" s="3" t="s">
        <v>14</v>
      </c>
      <c r="E2429" s="3" t="s">
        <v>14</v>
      </c>
      <c r="F2429" s="3" t="s">
        <v>450</v>
      </c>
      <c r="G2429" s="3" t="s">
        <v>5203</v>
      </c>
      <c r="H2429" s="3" t="s">
        <v>17</v>
      </c>
      <c r="I2429" s="3" t="s">
        <v>18</v>
      </c>
      <c r="J2429" s="3" t="s">
        <v>19</v>
      </c>
      <c r="K2429" s="3" t="s">
        <v>18</v>
      </c>
      <c r="O2429"/>
      <c r="P2429"/>
    </row>
    <row r="2430" spans="1:16" x14ac:dyDescent="0.35">
      <c r="A2430" s="3" t="s">
        <v>5218</v>
      </c>
      <c r="B2430" s="3" t="s">
        <v>5218</v>
      </c>
      <c r="C2430" s="3" t="s">
        <v>5219</v>
      </c>
      <c r="D2430" s="3" t="s">
        <v>14</v>
      </c>
      <c r="E2430" s="3" t="s">
        <v>14</v>
      </c>
      <c r="F2430" s="3" t="s">
        <v>450</v>
      </c>
      <c r="G2430" s="3" t="s">
        <v>5203</v>
      </c>
      <c r="H2430" s="3" t="s">
        <v>17</v>
      </c>
      <c r="I2430" s="3" t="s">
        <v>18</v>
      </c>
      <c r="J2430" s="3" t="s">
        <v>19</v>
      </c>
      <c r="K2430" s="3" t="s">
        <v>18</v>
      </c>
      <c r="O2430"/>
      <c r="P2430"/>
    </row>
    <row r="2431" spans="1:16" x14ac:dyDescent="0.35">
      <c r="A2431" s="3" t="s">
        <v>5220</v>
      </c>
      <c r="B2431" s="3" t="s">
        <v>5220</v>
      </c>
      <c r="C2431" s="3" t="s">
        <v>5221</v>
      </c>
      <c r="D2431" s="3" t="s">
        <v>14</v>
      </c>
      <c r="E2431" s="3" t="s">
        <v>14</v>
      </c>
      <c r="F2431" s="3" t="s">
        <v>450</v>
      </c>
      <c r="G2431" s="3" t="s">
        <v>5203</v>
      </c>
      <c r="H2431" s="3" t="s">
        <v>17</v>
      </c>
      <c r="I2431" s="3" t="s">
        <v>18</v>
      </c>
      <c r="J2431" s="3" t="s">
        <v>19</v>
      </c>
      <c r="K2431" s="3" t="s">
        <v>18</v>
      </c>
      <c r="O2431"/>
      <c r="P2431"/>
    </row>
    <row r="2432" spans="1:16" x14ac:dyDescent="0.35">
      <c r="A2432" s="3" t="s">
        <v>5222</v>
      </c>
      <c r="B2432" s="3" t="s">
        <v>5222</v>
      </c>
      <c r="C2432" s="3" t="s">
        <v>5223</v>
      </c>
      <c r="D2432" s="3" t="s">
        <v>14</v>
      </c>
      <c r="E2432" s="3" t="s">
        <v>14</v>
      </c>
      <c r="F2432" s="3" t="s">
        <v>450</v>
      </c>
      <c r="G2432" s="3" t="s">
        <v>5203</v>
      </c>
      <c r="H2432" s="3" t="s">
        <v>17</v>
      </c>
      <c r="I2432" s="3" t="s">
        <v>18</v>
      </c>
      <c r="J2432" s="3" t="s">
        <v>19</v>
      </c>
      <c r="K2432" s="3" t="s">
        <v>18</v>
      </c>
      <c r="O2432"/>
      <c r="P2432"/>
    </row>
    <row r="2433" spans="1:16" x14ac:dyDescent="0.35">
      <c r="A2433" s="3" t="s">
        <v>5224</v>
      </c>
      <c r="B2433" s="3" t="s">
        <v>5224</v>
      </c>
      <c r="C2433" s="3" t="s">
        <v>5225</v>
      </c>
      <c r="D2433" s="3" t="s">
        <v>14</v>
      </c>
      <c r="E2433" s="3" t="s">
        <v>14</v>
      </c>
      <c r="F2433" s="3" t="s">
        <v>450</v>
      </c>
      <c r="G2433" s="3" t="s">
        <v>5203</v>
      </c>
      <c r="H2433" s="3" t="s">
        <v>17</v>
      </c>
      <c r="I2433" s="3" t="s">
        <v>18</v>
      </c>
      <c r="J2433" s="3" t="s">
        <v>19</v>
      </c>
      <c r="K2433" s="3" t="s">
        <v>18</v>
      </c>
      <c r="O2433"/>
      <c r="P2433"/>
    </row>
    <row r="2434" spans="1:16" x14ac:dyDescent="0.35">
      <c r="A2434" s="3" t="s">
        <v>5226</v>
      </c>
      <c r="B2434" s="3" t="s">
        <v>5226</v>
      </c>
      <c r="C2434" s="3" t="s">
        <v>5227</v>
      </c>
      <c r="D2434" s="3" t="s">
        <v>14</v>
      </c>
      <c r="E2434" s="3" t="s">
        <v>14</v>
      </c>
      <c r="F2434" s="3" t="s">
        <v>450</v>
      </c>
      <c r="G2434" s="3" t="s">
        <v>5203</v>
      </c>
      <c r="H2434" s="3" t="s">
        <v>17</v>
      </c>
      <c r="I2434" s="3" t="s">
        <v>18</v>
      </c>
      <c r="J2434" s="3" t="s">
        <v>19</v>
      </c>
      <c r="K2434" s="3" t="s">
        <v>18</v>
      </c>
      <c r="O2434"/>
      <c r="P2434"/>
    </row>
    <row r="2435" spans="1:16" x14ac:dyDescent="0.35">
      <c r="A2435" s="3" t="s">
        <v>5228</v>
      </c>
      <c r="B2435" s="3" t="s">
        <v>5228</v>
      </c>
      <c r="C2435" s="3" t="s">
        <v>5229</v>
      </c>
      <c r="D2435" s="3" t="s">
        <v>14</v>
      </c>
      <c r="E2435" s="3" t="s">
        <v>14</v>
      </c>
      <c r="F2435" s="3" t="s">
        <v>450</v>
      </c>
      <c r="G2435" s="3" t="s">
        <v>5203</v>
      </c>
      <c r="H2435" s="3" t="s">
        <v>17</v>
      </c>
      <c r="I2435" s="3" t="s">
        <v>18</v>
      </c>
      <c r="J2435" s="3" t="s">
        <v>19</v>
      </c>
      <c r="K2435" s="3" t="s">
        <v>18</v>
      </c>
      <c r="O2435"/>
      <c r="P2435"/>
    </row>
    <row r="2436" spans="1:16" x14ac:dyDescent="0.35">
      <c r="A2436" s="3" t="s">
        <v>5207</v>
      </c>
      <c r="B2436" s="3" t="s">
        <v>5207</v>
      </c>
      <c r="C2436" s="3" t="s">
        <v>5208</v>
      </c>
      <c r="D2436" s="3" t="s">
        <v>14</v>
      </c>
      <c r="E2436" s="3" t="s">
        <v>14</v>
      </c>
      <c r="F2436" s="3" t="s">
        <v>450</v>
      </c>
      <c r="G2436" s="3" t="s">
        <v>5203</v>
      </c>
      <c r="H2436" s="3" t="s">
        <v>17</v>
      </c>
      <c r="I2436" s="3" t="s">
        <v>18</v>
      </c>
      <c r="J2436" s="3" t="s">
        <v>19</v>
      </c>
      <c r="K2436" s="3" t="s">
        <v>18</v>
      </c>
      <c r="O2436"/>
      <c r="P2436"/>
    </row>
    <row r="2437" spans="1:16" x14ac:dyDescent="0.35">
      <c r="A2437" s="3" t="s">
        <v>5230</v>
      </c>
      <c r="B2437" s="3" t="s">
        <v>5230</v>
      </c>
      <c r="C2437" s="3" t="s">
        <v>5231</v>
      </c>
      <c r="D2437" s="3" t="s">
        <v>14</v>
      </c>
      <c r="E2437" s="3" t="s">
        <v>14</v>
      </c>
      <c r="F2437" s="3" t="s">
        <v>450</v>
      </c>
      <c r="G2437" s="3" t="s">
        <v>5203</v>
      </c>
      <c r="H2437" s="3" t="s">
        <v>17</v>
      </c>
      <c r="I2437" s="3" t="s">
        <v>18</v>
      </c>
      <c r="J2437" s="3" t="s">
        <v>19</v>
      </c>
      <c r="K2437" s="3" t="s">
        <v>18</v>
      </c>
      <c r="O2437"/>
      <c r="P2437"/>
    </row>
    <row r="2438" spans="1:16" x14ac:dyDescent="0.35">
      <c r="A2438" s="3" t="s">
        <v>5232</v>
      </c>
      <c r="B2438" s="3" t="s">
        <v>5232</v>
      </c>
      <c r="C2438" s="3" t="s">
        <v>5233</v>
      </c>
      <c r="D2438" s="3" t="s">
        <v>14</v>
      </c>
      <c r="E2438" s="3" t="s">
        <v>14</v>
      </c>
      <c r="F2438" s="3" t="s">
        <v>450</v>
      </c>
      <c r="G2438" s="3" t="s">
        <v>5203</v>
      </c>
      <c r="H2438" s="3" t="s">
        <v>17</v>
      </c>
      <c r="I2438" s="3" t="s">
        <v>18</v>
      </c>
      <c r="J2438" s="3" t="s">
        <v>19</v>
      </c>
      <c r="K2438" s="3" t="s">
        <v>18</v>
      </c>
      <c r="O2438"/>
      <c r="P2438"/>
    </row>
    <row r="2439" spans="1:16" x14ac:dyDescent="0.35">
      <c r="A2439" s="3" t="s">
        <v>5234</v>
      </c>
      <c r="B2439" s="3" t="s">
        <v>5234</v>
      </c>
      <c r="C2439" s="3" t="s">
        <v>5235</v>
      </c>
      <c r="D2439" s="3" t="s">
        <v>14</v>
      </c>
      <c r="E2439" s="3" t="s">
        <v>14</v>
      </c>
      <c r="F2439" s="3" t="s">
        <v>450</v>
      </c>
      <c r="G2439" s="3" t="s">
        <v>5203</v>
      </c>
      <c r="H2439" s="3" t="s">
        <v>17</v>
      </c>
      <c r="I2439" s="3" t="s">
        <v>18</v>
      </c>
      <c r="J2439" s="3" t="s">
        <v>19</v>
      </c>
      <c r="K2439" s="3" t="s">
        <v>18</v>
      </c>
      <c r="O2439"/>
      <c r="P2439"/>
    </row>
    <row r="2440" spans="1:16" x14ac:dyDescent="0.35">
      <c r="A2440" s="3" t="s">
        <v>5236</v>
      </c>
      <c r="B2440" s="3" t="s">
        <v>5236</v>
      </c>
      <c r="C2440" s="3" t="s">
        <v>5237</v>
      </c>
      <c r="D2440" s="3" t="s">
        <v>14</v>
      </c>
      <c r="E2440" s="3" t="s">
        <v>14</v>
      </c>
      <c r="F2440" s="3" t="s">
        <v>450</v>
      </c>
      <c r="G2440" s="3" t="s">
        <v>5203</v>
      </c>
      <c r="H2440" s="3" t="s">
        <v>17</v>
      </c>
      <c r="I2440" s="3" t="s">
        <v>18</v>
      </c>
      <c r="J2440" s="3" t="s">
        <v>19</v>
      </c>
      <c r="K2440" s="3" t="s">
        <v>18</v>
      </c>
      <c r="O2440"/>
      <c r="P2440"/>
    </row>
    <row r="2441" spans="1:16" x14ac:dyDescent="0.35">
      <c r="A2441" s="3" t="s">
        <v>5238</v>
      </c>
      <c r="B2441" s="3" t="s">
        <v>5238</v>
      </c>
      <c r="C2441" s="3" t="s">
        <v>5239</v>
      </c>
      <c r="D2441" s="3" t="s">
        <v>14</v>
      </c>
      <c r="E2441" s="3" t="s">
        <v>14</v>
      </c>
      <c r="F2441" s="3" t="s">
        <v>450</v>
      </c>
      <c r="G2441" s="3" t="s">
        <v>5203</v>
      </c>
      <c r="H2441" s="3" t="s">
        <v>17</v>
      </c>
      <c r="I2441" s="3" t="s">
        <v>18</v>
      </c>
      <c r="J2441" s="3" t="s">
        <v>19</v>
      </c>
      <c r="K2441" s="3" t="s">
        <v>18</v>
      </c>
      <c r="O2441"/>
      <c r="P2441"/>
    </row>
    <row r="2442" spans="1:16" x14ac:dyDescent="0.35">
      <c r="A2442" s="3" t="s">
        <v>5240</v>
      </c>
      <c r="B2442" s="3" t="s">
        <v>5240</v>
      </c>
      <c r="C2442" s="3" t="s">
        <v>457</v>
      </c>
      <c r="D2442" s="3" t="s">
        <v>14</v>
      </c>
      <c r="E2442" s="3" t="s">
        <v>14</v>
      </c>
      <c r="F2442" s="3" t="s">
        <v>458</v>
      </c>
      <c r="G2442" s="3" t="s">
        <v>457</v>
      </c>
      <c r="H2442" s="3" t="s">
        <v>17</v>
      </c>
      <c r="I2442" s="3" t="s">
        <v>18</v>
      </c>
      <c r="J2442" s="3" t="s">
        <v>19</v>
      </c>
      <c r="K2442" s="3" t="s">
        <v>18</v>
      </c>
      <c r="O2442"/>
      <c r="P2442"/>
    </row>
    <row r="2443" spans="1:16" x14ac:dyDescent="0.35">
      <c r="A2443" s="3" t="s">
        <v>5241</v>
      </c>
      <c r="B2443" s="3" t="s">
        <v>5241</v>
      </c>
      <c r="C2443" s="3" t="s">
        <v>5242</v>
      </c>
      <c r="D2443" s="3" t="s">
        <v>14</v>
      </c>
      <c r="E2443" s="3" t="s">
        <v>14</v>
      </c>
      <c r="F2443" s="3" t="s">
        <v>172</v>
      </c>
      <c r="G2443" s="3" t="s">
        <v>171</v>
      </c>
      <c r="H2443" s="3" t="s">
        <v>76</v>
      </c>
      <c r="I2443" s="3" t="s">
        <v>77</v>
      </c>
      <c r="J2443" s="3" t="s">
        <v>78</v>
      </c>
      <c r="K2443" s="3" t="s">
        <v>79</v>
      </c>
      <c r="O2443"/>
      <c r="P2443"/>
    </row>
    <row r="2444" spans="1:16" x14ac:dyDescent="0.35">
      <c r="A2444" s="3" t="s">
        <v>5243</v>
      </c>
      <c r="B2444" s="3" t="s">
        <v>5243</v>
      </c>
      <c r="C2444" s="3" t="s">
        <v>5244</v>
      </c>
      <c r="D2444" s="3" t="s">
        <v>14</v>
      </c>
      <c r="E2444" s="3" t="s">
        <v>14</v>
      </c>
      <c r="F2444" s="3" t="s">
        <v>172</v>
      </c>
      <c r="G2444" s="3" t="s">
        <v>171</v>
      </c>
      <c r="H2444" s="3" t="s">
        <v>76</v>
      </c>
      <c r="I2444" s="3" t="s">
        <v>77</v>
      </c>
      <c r="J2444" s="3" t="s">
        <v>78</v>
      </c>
      <c r="K2444" s="3" t="s">
        <v>79</v>
      </c>
      <c r="O2444"/>
      <c r="P2444"/>
    </row>
    <row r="2445" spans="1:16" x14ac:dyDescent="0.35">
      <c r="A2445" s="3" t="s">
        <v>5245</v>
      </c>
      <c r="B2445" s="3" t="s">
        <v>5245</v>
      </c>
      <c r="C2445" s="3" t="s">
        <v>5246</v>
      </c>
      <c r="D2445" s="3" t="s">
        <v>14</v>
      </c>
      <c r="E2445" s="3" t="s">
        <v>14</v>
      </c>
      <c r="F2445" s="3" t="s">
        <v>172</v>
      </c>
      <c r="G2445" s="3" t="s">
        <v>171</v>
      </c>
      <c r="H2445" s="3" t="s">
        <v>76</v>
      </c>
      <c r="I2445" s="3" t="s">
        <v>77</v>
      </c>
      <c r="J2445" s="3" t="s">
        <v>78</v>
      </c>
      <c r="K2445" s="3" t="s">
        <v>79</v>
      </c>
      <c r="O2445"/>
      <c r="P2445"/>
    </row>
    <row r="2446" spans="1:16" x14ac:dyDescent="0.35">
      <c r="A2446" s="3" t="s">
        <v>5247</v>
      </c>
      <c r="B2446" s="3" t="s">
        <v>5247</v>
      </c>
      <c r="C2446" s="3" t="s">
        <v>5248</v>
      </c>
      <c r="D2446" s="3" t="s">
        <v>14</v>
      </c>
      <c r="E2446" s="3" t="s">
        <v>14</v>
      </c>
      <c r="F2446" s="3" t="s">
        <v>438</v>
      </c>
      <c r="G2446" s="3" t="s">
        <v>437</v>
      </c>
      <c r="H2446" s="3" t="s">
        <v>17</v>
      </c>
      <c r="I2446" s="3" t="s">
        <v>18</v>
      </c>
      <c r="J2446" s="3" t="s">
        <v>19</v>
      </c>
      <c r="K2446" s="3" t="s">
        <v>18</v>
      </c>
      <c r="O2446"/>
      <c r="P2446"/>
    </row>
    <row r="2447" spans="1:16" x14ac:dyDescent="0.35">
      <c r="A2447" s="3" t="s">
        <v>5249</v>
      </c>
      <c r="B2447" s="3" t="s">
        <v>5249</v>
      </c>
      <c r="C2447" s="3" t="s">
        <v>5250</v>
      </c>
      <c r="D2447" s="3" t="s">
        <v>14</v>
      </c>
      <c r="E2447" s="3" t="s">
        <v>14</v>
      </c>
      <c r="F2447" s="3" t="s">
        <v>438</v>
      </c>
      <c r="G2447" s="3" t="s">
        <v>437</v>
      </c>
      <c r="H2447" s="3" t="s">
        <v>17</v>
      </c>
      <c r="I2447" s="3" t="s">
        <v>18</v>
      </c>
      <c r="J2447" s="3" t="s">
        <v>19</v>
      </c>
      <c r="K2447" s="3" t="s">
        <v>18</v>
      </c>
      <c r="O2447"/>
      <c r="P2447"/>
    </row>
    <row r="2448" spans="1:16" x14ac:dyDescent="0.35">
      <c r="A2448" s="3" t="s">
        <v>5251</v>
      </c>
      <c r="B2448" s="3" t="s">
        <v>5251</v>
      </c>
      <c r="C2448" s="3" t="s">
        <v>5252</v>
      </c>
      <c r="D2448" s="3" t="s">
        <v>14</v>
      </c>
      <c r="E2448" s="3" t="s">
        <v>14</v>
      </c>
      <c r="F2448" s="3" t="s">
        <v>438</v>
      </c>
      <c r="G2448" s="3" t="s">
        <v>437</v>
      </c>
      <c r="H2448" s="3" t="s">
        <v>17</v>
      </c>
      <c r="I2448" s="3" t="s">
        <v>18</v>
      </c>
      <c r="J2448" s="3" t="s">
        <v>19</v>
      </c>
      <c r="K2448" s="3" t="s">
        <v>18</v>
      </c>
      <c r="O2448"/>
      <c r="P2448"/>
    </row>
    <row r="2449" spans="1:16" x14ac:dyDescent="0.35">
      <c r="A2449" s="3" t="s">
        <v>5253</v>
      </c>
      <c r="B2449" s="3" t="s">
        <v>5253</v>
      </c>
      <c r="C2449" s="3" t="s">
        <v>5254</v>
      </c>
      <c r="D2449" s="3" t="s">
        <v>14</v>
      </c>
      <c r="E2449" s="3" t="s">
        <v>14</v>
      </c>
      <c r="F2449" s="3" t="s">
        <v>438</v>
      </c>
      <c r="G2449" s="3" t="s">
        <v>437</v>
      </c>
      <c r="H2449" s="3" t="s">
        <v>17</v>
      </c>
      <c r="I2449" s="3" t="s">
        <v>18</v>
      </c>
      <c r="J2449" s="3" t="s">
        <v>19</v>
      </c>
      <c r="K2449" s="3" t="s">
        <v>18</v>
      </c>
      <c r="O2449"/>
      <c r="P2449"/>
    </row>
    <row r="2450" spans="1:16" x14ac:dyDescent="0.35">
      <c r="A2450" s="3" t="s">
        <v>5255</v>
      </c>
      <c r="B2450" s="3" t="s">
        <v>5255</v>
      </c>
      <c r="C2450" s="3" t="s">
        <v>5256</v>
      </c>
      <c r="D2450" s="3" t="s">
        <v>14</v>
      </c>
      <c r="E2450" s="3" t="s">
        <v>14</v>
      </c>
      <c r="F2450" s="3" t="s">
        <v>438</v>
      </c>
      <c r="G2450" s="3" t="s">
        <v>437</v>
      </c>
      <c r="H2450" s="3" t="s">
        <v>17</v>
      </c>
      <c r="I2450" s="3" t="s">
        <v>18</v>
      </c>
      <c r="J2450" s="3" t="s">
        <v>19</v>
      </c>
      <c r="K2450" s="3" t="s">
        <v>18</v>
      </c>
      <c r="O2450"/>
      <c r="P2450"/>
    </row>
    <row r="2451" spans="1:16" x14ac:dyDescent="0.35">
      <c r="A2451" s="3" t="s">
        <v>5257</v>
      </c>
      <c r="B2451" s="3" t="s">
        <v>5257</v>
      </c>
      <c r="C2451" s="3" t="s">
        <v>5258</v>
      </c>
      <c r="D2451" s="3" t="s">
        <v>14</v>
      </c>
      <c r="E2451" s="3" t="s">
        <v>14</v>
      </c>
      <c r="F2451" s="3" t="s">
        <v>438</v>
      </c>
      <c r="G2451" s="3" t="s">
        <v>437</v>
      </c>
      <c r="H2451" s="3" t="s">
        <v>17</v>
      </c>
      <c r="I2451" s="3" t="s">
        <v>18</v>
      </c>
      <c r="J2451" s="3" t="s">
        <v>19</v>
      </c>
      <c r="K2451" s="3" t="s">
        <v>18</v>
      </c>
      <c r="O2451"/>
      <c r="P2451"/>
    </row>
    <row r="2452" spans="1:16" x14ac:dyDescent="0.35">
      <c r="A2452" s="3" t="s">
        <v>5259</v>
      </c>
      <c r="B2452" s="3" t="s">
        <v>5259</v>
      </c>
      <c r="C2452" s="3" t="s">
        <v>5260</v>
      </c>
      <c r="D2452" s="3" t="s">
        <v>14</v>
      </c>
      <c r="E2452" s="3" t="s">
        <v>14</v>
      </c>
      <c r="F2452" s="3" t="s">
        <v>438</v>
      </c>
      <c r="G2452" s="3" t="s">
        <v>437</v>
      </c>
      <c r="H2452" s="3" t="s">
        <v>17</v>
      </c>
      <c r="I2452" s="3" t="s">
        <v>18</v>
      </c>
      <c r="J2452" s="3" t="s">
        <v>19</v>
      </c>
      <c r="K2452" s="3" t="s">
        <v>18</v>
      </c>
      <c r="O2452"/>
      <c r="P2452"/>
    </row>
    <row r="2453" spans="1:16" x14ac:dyDescent="0.35">
      <c r="A2453" s="3" t="s">
        <v>5261</v>
      </c>
      <c r="B2453" s="3" t="s">
        <v>5261</v>
      </c>
      <c r="C2453" s="3" t="s">
        <v>5262</v>
      </c>
      <c r="D2453" s="3" t="s">
        <v>14</v>
      </c>
      <c r="E2453" s="3" t="s">
        <v>14</v>
      </c>
      <c r="F2453" s="3" t="s">
        <v>438</v>
      </c>
      <c r="G2453" s="3" t="s">
        <v>437</v>
      </c>
      <c r="H2453" s="3" t="s">
        <v>17</v>
      </c>
      <c r="I2453" s="3" t="s">
        <v>18</v>
      </c>
      <c r="J2453" s="3" t="s">
        <v>19</v>
      </c>
      <c r="K2453" s="3" t="s">
        <v>18</v>
      </c>
      <c r="O2453"/>
      <c r="P2453"/>
    </row>
    <row r="2454" spans="1:16" x14ac:dyDescent="0.35">
      <c r="A2454" s="3" t="s">
        <v>5263</v>
      </c>
      <c r="B2454" s="3" t="s">
        <v>5263</v>
      </c>
      <c r="C2454" s="3" t="s">
        <v>5264</v>
      </c>
      <c r="D2454" s="3" t="s">
        <v>14</v>
      </c>
      <c r="E2454" s="3" t="s">
        <v>14</v>
      </c>
      <c r="F2454" s="3" t="s">
        <v>438</v>
      </c>
      <c r="G2454" s="3" t="s">
        <v>437</v>
      </c>
      <c r="H2454" s="3" t="s">
        <v>17</v>
      </c>
      <c r="I2454" s="3" t="s">
        <v>18</v>
      </c>
      <c r="J2454" s="3" t="s">
        <v>19</v>
      </c>
      <c r="K2454" s="3" t="s">
        <v>18</v>
      </c>
      <c r="O2454"/>
      <c r="P2454"/>
    </row>
    <row r="2455" spans="1:16" x14ac:dyDescent="0.35">
      <c r="A2455" s="3" t="s">
        <v>5265</v>
      </c>
      <c r="B2455" s="3" t="s">
        <v>5265</v>
      </c>
      <c r="C2455" s="3" t="s">
        <v>5266</v>
      </c>
      <c r="D2455" s="3" t="s">
        <v>14</v>
      </c>
      <c r="E2455" s="3" t="s">
        <v>14</v>
      </c>
      <c r="F2455" s="3" t="s">
        <v>438</v>
      </c>
      <c r="G2455" s="3" t="s">
        <v>437</v>
      </c>
      <c r="H2455" s="3" t="s">
        <v>17</v>
      </c>
      <c r="I2455" s="3" t="s">
        <v>18</v>
      </c>
      <c r="J2455" s="3" t="s">
        <v>19</v>
      </c>
      <c r="K2455" s="3" t="s">
        <v>18</v>
      </c>
      <c r="O2455"/>
      <c r="P2455"/>
    </row>
    <row r="2456" spans="1:16" x14ac:dyDescent="0.35">
      <c r="A2456" s="3" t="s">
        <v>5267</v>
      </c>
      <c r="B2456" s="3" t="s">
        <v>5267</v>
      </c>
      <c r="C2456" s="3" t="s">
        <v>5268</v>
      </c>
      <c r="D2456" s="3" t="s">
        <v>14</v>
      </c>
      <c r="E2456" s="3" t="s">
        <v>14</v>
      </c>
      <c r="F2456" s="3" t="s">
        <v>438</v>
      </c>
      <c r="G2456" s="3" t="s">
        <v>437</v>
      </c>
      <c r="H2456" s="3" t="s">
        <v>17</v>
      </c>
      <c r="I2456" s="3" t="s">
        <v>18</v>
      </c>
      <c r="J2456" s="3" t="s">
        <v>19</v>
      </c>
      <c r="K2456" s="3" t="s">
        <v>18</v>
      </c>
      <c r="O2456"/>
      <c r="P2456"/>
    </row>
    <row r="2457" spans="1:16" x14ac:dyDescent="0.35">
      <c r="A2457" s="3" t="s">
        <v>5269</v>
      </c>
      <c r="B2457" s="3" t="s">
        <v>5269</v>
      </c>
      <c r="C2457" s="3" t="s">
        <v>5270</v>
      </c>
      <c r="D2457" s="3" t="s">
        <v>14</v>
      </c>
      <c r="E2457" s="3" t="s">
        <v>14</v>
      </c>
      <c r="F2457" s="3" t="s">
        <v>438</v>
      </c>
      <c r="G2457" s="3" t="s">
        <v>437</v>
      </c>
      <c r="H2457" s="3" t="s">
        <v>17</v>
      </c>
      <c r="I2457" s="3" t="s">
        <v>18</v>
      </c>
      <c r="J2457" s="3" t="s">
        <v>19</v>
      </c>
      <c r="K2457" s="3" t="s">
        <v>18</v>
      </c>
      <c r="O2457"/>
      <c r="P2457"/>
    </row>
    <row r="2458" spans="1:16" x14ac:dyDescent="0.35">
      <c r="A2458" s="3" t="s">
        <v>5271</v>
      </c>
      <c r="B2458" s="3" t="s">
        <v>5271</v>
      </c>
      <c r="C2458" s="3" t="s">
        <v>5272</v>
      </c>
      <c r="D2458" s="3" t="s">
        <v>14</v>
      </c>
      <c r="E2458" s="3" t="s">
        <v>14</v>
      </c>
      <c r="F2458" s="3" t="s">
        <v>438</v>
      </c>
      <c r="G2458" s="3" t="s">
        <v>437</v>
      </c>
      <c r="H2458" s="3" t="s">
        <v>17</v>
      </c>
      <c r="I2458" s="3" t="s">
        <v>18</v>
      </c>
      <c r="J2458" s="3" t="s">
        <v>19</v>
      </c>
      <c r="K2458" s="3" t="s">
        <v>18</v>
      </c>
      <c r="O2458"/>
      <c r="P2458"/>
    </row>
    <row r="2459" spans="1:16" x14ac:dyDescent="0.35">
      <c r="A2459" s="3" t="s">
        <v>5273</v>
      </c>
      <c r="B2459" s="3" t="s">
        <v>5273</v>
      </c>
      <c r="C2459" s="3" t="s">
        <v>5274</v>
      </c>
      <c r="D2459" s="3" t="s">
        <v>14</v>
      </c>
      <c r="E2459" s="3" t="s">
        <v>14</v>
      </c>
      <c r="F2459" s="3" t="s">
        <v>438</v>
      </c>
      <c r="G2459" s="3" t="s">
        <v>437</v>
      </c>
      <c r="H2459" s="3" t="s">
        <v>17</v>
      </c>
      <c r="I2459" s="3" t="s">
        <v>18</v>
      </c>
      <c r="J2459" s="3" t="s">
        <v>19</v>
      </c>
      <c r="K2459" s="3" t="s">
        <v>18</v>
      </c>
      <c r="O2459"/>
      <c r="P2459"/>
    </row>
    <row r="2460" spans="1:16" x14ac:dyDescent="0.35">
      <c r="A2460" s="3" t="s">
        <v>5275</v>
      </c>
      <c r="B2460" s="3" t="s">
        <v>5275</v>
      </c>
      <c r="C2460" s="3" t="s">
        <v>5276</v>
      </c>
      <c r="D2460" s="3" t="s">
        <v>14</v>
      </c>
      <c r="E2460" s="3" t="s">
        <v>14</v>
      </c>
      <c r="F2460" s="3" t="s">
        <v>466</v>
      </c>
      <c r="G2460" s="3" t="s">
        <v>465</v>
      </c>
      <c r="H2460" s="3" t="s">
        <v>17</v>
      </c>
      <c r="I2460" s="3" t="s">
        <v>18</v>
      </c>
      <c r="J2460" s="3" t="s">
        <v>19</v>
      </c>
      <c r="K2460" s="3" t="s">
        <v>18</v>
      </c>
      <c r="O2460"/>
      <c r="P2460"/>
    </row>
    <row r="2461" spans="1:16" x14ac:dyDescent="0.35">
      <c r="A2461" s="3" t="s">
        <v>5277</v>
      </c>
      <c r="B2461" s="3" t="s">
        <v>5277</v>
      </c>
      <c r="C2461" s="3" t="s">
        <v>5278</v>
      </c>
      <c r="D2461" s="3" t="s">
        <v>14</v>
      </c>
      <c r="E2461" s="3" t="s">
        <v>14</v>
      </c>
      <c r="F2461" s="3" t="s">
        <v>466</v>
      </c>
      <c r="G2461" s="3" t="s">
        <v>465</v>
      </c>
      <c r="H2461" s="3" t="s">
        <v>17</v>
      </c>
      <c r="I2461" s="3" t="s">
        <v>18</v>
      </c>
      <c r="J2461" s="3" t="s">
        <v>19</v>
      </c>
      <c r="K2461" s="3" t="s">
        <v>18</v>
      </c>
      <c r="O2461"/>
      <c r="P2461"/>
    </row>
    <row r="2462" spans="1:16" x14ac:dyDescent="0.35">
      <c r="A2462" s="3" t="s">
        <v>5279</v>
      </c>
      <c r="B2462" s="3" t="s">
        <v>5279</v>
      </c>
      <c r="C2462" s="3" t="s">
        <v>5280</v>
      </c>
      <c r="D2462" s="3" t="s">
        <v>14</v>
      </c>
      <c r="E2462" s="3" t="s">
        <v>14</v>
      </c>
      <c r="F2462" s="3" t="s">
        <v>466</v>
      </c>
      <c r="G2462" s="3" t="s">
        <v>465</v>
      </c>
      <c r="H2462" s="3" t="s">
        <v>17</v>
      </c>
      <c r="I2462" s="3" t="s">
        <v>18</v>
      </c>
      <c r="J2462" s="3" t="s">
        <v>19</v>
      </c>
      <c r="K2462" s="3" t="s">
        <v>18</v>
      </c>
      <c r="O2462"/>
      <c r="P2462"/>
    </row>
    <row r="2463" spans="1:16" x14ac:dyDescent="0.35">
      <c r="A2463" s="3" t="s">
        <v>5281</v>
      </c>
      <c r="B2463" s="3" t="s">
        <v>5281</v>
      </c>
      <c r="C2463" s="3" t="s">
        <v>5282</v>
      </c>
      <c r="D2463" s="3" t="s">
        <v>14</v>
      </c>
      <c r="E2463" s="3" t="s">
        <v>14</v>
      </c>
      <c r="F2463" s="3" t="s">
        <v>466</v>
      </c>
      <c r="G2463" s="3" t="s">
        <v>465</v>
      </c>
      <c r="H2463" s="3" t="s">
        <v>17</v>
      </c>
      <c r="I2463" s="3" t="s">
        <v>18</v>
      </c>
      <c r="J2463" s="3" t="s">
        <v>19</v>
      </c>
      <c r="K2463" s="3" t="s">
        <v>18</v>
      </c>
      <c r="O2463"/>
      <c r="P2463"/>
    </row>
    <row r="2464" spans="1:16" x14ac:dyDescent="0.35">
      <c r="A2464" s="3" t="s">
        <v>5283</v>
      </c>
      <c r="B2464" s="3" t="s">
        <v>5283</v>
      </c>
      <c r="C2464" s="3" t="s">
        <v>5284</v>
      </c>
      <c r="D2464" s="3" t="s">
        <v>14</v>
      </c>
      <c r="E2464" s="3" t="s">
        <v>14</v>
      </c>
      <c r="F2464" s="3" t="s">
        <v>466</v>
      </c>
      <c r="G2464" s="3" t="s">
        <v>465</v>
      </c>
      <c r="H2464" s="3" t="s">
        <v>17</v>
      </c>
      <c r="I2464" s="3" t="s">
        <v>18</v>
      </c>
      <c r="J2464" s="3" t="s">
        <v>19</v>
      </c>
      <c r="K2464" s="3" t="s">
        <v>18</v>
      </c>
      <c r="O2464"/>
      <c r="P2464"/>
    </row>
    <row r="2465" spans="1:16" x14ac:dyDescent="0.35">
      <c r="A2465" s="3" t="s">
        <v>5285</v>
      </c>
      <c r="B2465" s="3" t="s">
        <v>5285</v>
      </c>
      <c r="C2465" s="3" t="s">
        <v>5286</v>
      </c>
      <c r="D2465" s="3" t="s">
        <v>14</v>
      </c>
      <c r="E2465" s="3" t="s">
        <v>14</v>
      </c>
      <c r="F2465" s="3" t="s">
        <v>466</v>
      </c>
      <c r="G2465" s="3" t="s">
        <v>465</v>
      </c>
      <c r="H2465" s="3" t="s">
        <v>17</v>
      </c>
      <c r="I2465" s="3" t="s">
        <v>18</v>
      </c>
      <c r="J2465" s="3" t="s">
        <v>19</v>
      </c>
      <c r="K2465" s="3" t="s">
        <v>18</v>
      </c>
      <c r="O2465"/>
      <c r="P2465"/>
    </row>
    <row r="2466" spans="1:16" x14ac:dyDescent="0.35">
      <c r="A2466" s="3" t="s">
        <v>5287</v>
      </c>
      <c r="B2466" s="3" t="s">
        <v>5287</v>
      </c>
      <c r="C2466" s="3" t="s">
        <v>5288</v>
      </c>
      <c r="D2466" s="3" t="s">
        <v>14</v>
      </c>
      <c r="E2466" s="3" t="s">
        <v>14</v>
      </c>
      <c r="F2466" s="3" t="s">
        <v>466</v>
      </c>
      <c r="G2466" s="3" t="s">
        <v>465</v>
      </c>
      <c r="H2466" s="3" t="s">
        <v>17</v>
      </c>
      <c r="I2466" s="3" t="s">
        <v>18</v>
      </c>
      <c r="J2466" s="3" t="s">
        <v>19</v>
      </c>
      <c r="K2466" s="3" t="s">
        <v>18</v>
      </c>
      <c r="O2466"/>
      <c r="P2466"/>
    </row>
    <row r="2467" spans="1:16" x14ac:dyDescent="0.35">
      <c r="A2467" s="3" t="s">
        <v>5289</v>
      </c>
      <c r="B2467" s="3" t="s">
        <v>5289</v>
      </c>
      <c r="C2467" s="3" t="s">
        <v>5290</v>
      </c>
      <c r="D2467" s="3" t="s">
        <v>14</v>
      </c>
      <c r="E2467" s="3" t="s">
        <v>14</v>
      </c>
      <c r="F2467" s="3" t="s">
        <v>466</v>
      </c>
      <c r="G2467" s="3" t="s">
        <v>465</v>
      </c>
      <c r="H2467" s="3" t="s">
        <v>17</v>
      </c>
      <c r="I2467" s="3" t="s">
        <v>18</v>
      </c>
      <c r="J2467" s="3" t="s">
        <v>19</v>
      </c>
      <c r="K2467" s="3" t="s">
        <v>18</v>
      </c>
      <c r="O2467"/>
      <c r="P2467"/>
    </row>
    <row r="2468" spans="1:16" x14ac:dyDescent="0.35">
      <c r="A2468" s="3" t="s">
        <v>5291</v>
      </c>
      <c r="B2468" s="3" t="s">
        <v>5291</v>
      </c>
      <c r="C2468" s="3" t="s">
        <v>5292</v>
      </c>
      <c r="D2468" s="3" t="s">
        <v>14</v>
      </c>
      <c r="E2468" s="3" t="s">
        <v>14</v>
      </c>
      <c r="F2468" s="3" t="s">
        <v>474</v>
      </c>
      <c r="G2468" s="3" t="s">
        <v>473</v>
      </c>
      <c r="H2468" s="3" t="s">
        <v>17</v>
      </c>
      <c r="I2468" s="3" t="s">
        <v>18</v>
      </c>
      <c r="J2468" s="3" t="s">
        <v>19</v>
      </c>
      <c r="K2468" s="3" t="s">
        <v>18</v>
      </c>
      <c r="O2468"/>
      <c r="P2468"/>
    </row>
    <row r="2469" spans="1:16" x14ac:dyDescent="0.35">
      <c r="A2469" s="3" t="s">
        <v>5293</v>
      </c>
      <c r="B2469" s="3" t="s">
        <v>5293</v>
      </c>
      <c r="C2469" s="3" t="s">
        <v>706</v>
      </c>
      <c r="D2469" s="3" t="s">
        <v>14</v>
      </c>
      <c r="E2469" s="3" t="s">
        <v>14</v>
      </c>
      <c r="F2469" s="3" t="s">
        <v>707</v>
      </c>
      <c r="G2469" s="3" t="s">
        <v>5294</v>
      </c>
      <c r="H2469" s="3" t="s">
        <v>76</v>
      </c>
      <c r="I2469" s="3" t="s">
        <v>77</v>
      </c>
      <c r="J2469" s="3" t="s">
        <v>78</v>
      </c>
      <c r="K2469" s="3" t="s">
        <v>79</v>
      </c>
      <c r="O2469"/>
      <c r="P2469"/>
    </row>
    <row r="2470" spans="1:16" x14ac:dyDescent="0.35">
      <c r="A2470" s="3" t="s">
        <v>5295</v>
      </c>
      <c r="B2470" s="3" t="s">
        <v>5293</v>
      </c>
      <c r="C2470" s="3" t="s">
        <v>706</v>
      </c>
      <c r="D2470" s="3" t="s">
        <v>14</v>
      </c>
      <c r="E2470" s="3" t="s">
        <v>14</v>
      </c>
      <c r="F2470" s="3" t="s">
        <v>707</v>
      </c>
      <c r="G2470" s="3" t="s">
        <v>5294</v>
      </c>
      <c r="H2470" s="3" t="s">
        <v>76</v>
      </c>
      <c r="I2470" s="3" t="s">
        <v>77</v>
      </c>
      <c r="J2470" s="3" t="s">
        <v>78</v>
      </c>
      <c r="K2470" s="3" t="s">
        <v>79</v>
      </c>
      <c r="O2470"/>
      <c r="P2470"/>
    </row>
    <row r="2471" spans="1:16" x14ac:dyDescent="0.35">
      <c r="A2471" s="3" t="s">
        <v>5296</v>
      </c>
      <c r="B2471" s="3" t="s">
        <v>5296</v>
      </c>
      <c r="C2471" s="3" t="s">
        <v>5297</v>
      </c>
      <c r="D2471" s="3" t="s">
        <v>14</v>
      </c>
      <c r="E2471" s="3" t="s">
        <v>14</v>
      </c>
      <c r="F2471" s="3" t="s">
        <v>774</v>
      </c>
      <c r="G2471" s="3" t="s">
        <v>773</v>
      </c>
      <c r="H2471" s="3" t="s">
        <v>17</v>
      </c>
      <c r="I2471" s="3" t="s">
        <v>18</v>
      </c>
      <c r="J2471" s="3" t="s">
        <v>19</v>
      </c>
      <c r="K2471" s="3" t="s">
        <v>18</v>
      </c>
      <c r="O2471"/>
      <c r="P2471"/>
    </row>
    <row r="2472" spans="1:16" x14ac:dyDescent="0.35">
      <c r="A2472" s="3" t="s">
        <v>5298</v>
      </c>
      <c r="B2472" s="3" t="s">
        <v>5298</v>
      </c>
      <c r="C2472" s="3" t="s">
        <v>5299</v>
      </c>
      <c r="D2472" s="3" t="s">
        <v>14</v>
      </c>
      <c r="E2472" s="3" t="s">
        <v>14</v>
      </c>
      <c r="F2472" s="3" t="s">
        <v>774</v>
      </c>
      <c r="G2472" s="3" t="s">
        <v>773</v>
      </c>
      <c r="H2472" s="3" t="s">
        <v>17</v>
      </c>
      <c r="I2472" s="3" t="s">
        <v>18</v>
      </c>
      <c r="J2472" s="3" t="s">
        <v>19</v>
      </c>
      <c r="K2472" s="3" t="s">
        <v>18</v>
      </c>
      <c r="O2472"/>
      <c r="P2472"/>
    </row>
    <row r="2473" spans="1:16" x14ac:dyDescent="0.35">
      <c r="A2473" s="3" t="s">
        <v>5300</v>
      </c>
      <c r="B2473" s="3" t="s">
        <v>5301</v>
      </c>
      <c r="C2473" s="3" t="s">
        <v>5302</v>
      </c>
      <c r="D2473" s="3" t="s">
        <v>14</v>
      </c>
      <c r="E2473" s="3" t="s">
        <v>14</v>
      </c>
      <c r="F2473" s="3" t="s">
        <v>774</v>
      </c>
      <c r="G2473" s="3" t="s">
        <v>773</v>
      </c>
      <c r="H2473" s="3" t="s">
        <v>17</v>
      </c>
      <c r="I2473" s="3" t="s">
        <v>18</v>
      </c>
      <c r="J2473" s="3" t="s">
        <v>19</v>
      </c>
      <c r="K2473" s="3" t="s">
        <v>18</v>
      </c>
      <c r="O2473"/>
      <c r="P2473"/>
    </row>
    <row r="2474" spans="1:16" x14ac:dyDescent="0.35">
      <c r="A2474" s="3" t="s">
        <v>5301</v>
      </c>
      <c r="B2474" s="3" t="s">
        <v>5301</v>
      </c>
      <c r="C2474" s="3" t="s">
        <v>5302</v>
      </c>
      <c r="D2474" s="3" t="s">
        <v>14</v>
      </c>
      <c r="E2474" s="3" t="s">
        <v>14</v>
      </c>
      <c r="F2474" s="3" t="s">
        <v>774</v>
      </c>
      <c r="G2474" s="3" t="s">
        <v>773</v>
      </c>
      <c r="H2474" s="3" t="s">
        <v>17</v>
      </c>
      <c r="I2474" s="3" t="s">
        <v>18</v>
      </c>
      <c r="J2474" s="3" t="s">
        <v>19</v>
      </c>
      <c r="K2474" s="3" t="s">
        <v>18</v>
      </c>
      <c r="O2474"/>
      <c r="P2474"/>
    </row>
    <row r="2475" spans="1:16" x14ac:dyDescent="0.35">
      <c r="A2475" s="3" t="s">
        <v>5303</v>
      </c>
      <c r="B2475" s="3" t="s">
        <v>5303</v>
      </c>
      <c r="C2475" s="3" t="s">
        <v>5302</v>
      </c>
      <c r="D2475" s="3" t="s">
        <v>14</v>
      </c>
      <c r="E2475" s="3" t="s">
        <v>14</v>
      </c>
      <c r="F2475" s="3" t="s">
        <v>774</v>
      </c>
      <c r="G2475" s="3" t="s">
        <v>773</v>
      </c>
      <c r="H2475" s="3" t="s">
        <v>17</v>
      </c>
      <c r="I2475" s="3" t="s">
        <v>18</v>
      </c>
      <c r="J2475" s="3" t="s">
        <v>19</v>
      </c>
      <c r="K2475" s="3" t="s">
        <v>18</v>
      </c>
      <c r="O2475"/>
      <c r="P2475"/>
    </row>
    <row r="2476" spans="1:16" x14ac:dyDescent="0.35">
      <c r="A2476" s="3" t="s">
        <v>5304</v>
      </c>
      <c r="B2476" s="3" t="s">
        <v>5304</v>
      </c>
      <c r="C2476" s="3" t="s">
        <v>5305</v>
      </c>
      <c r="D2476" s="3" t="s">
        <v>14</v>
      </c>
      <c r="E2476" s="3" t="s">
        <v>14</v>
      </c>
      <c r="F2476" s="3" t="s">
        <v>774</v>
      </c>
      <c r="G2476" s="3" t="s">
        <v>773</v>
      </c>
      <c r="H2476" s="3" t="s">
        <v>17</v>
      </c>
      <c r="I2476" s="3" t="s">
        <v>18</v>
      </c>
      <c r="J2476" s="3" t="s">
        <v>19</v>
      </c>
      <c r="K2476" s="3" t="s">
        <v>18</v>
      </c>
      <c r="O2476"/>
      <c r="P2476"/>
    </row>
    <row r="2477" spans="1:16" x14ac:dyDescent="0.35">
      <c r="A2477" s="3" t="s">
        <v>5306</v>
      </c>
      <c r="B2477" s="3" t="s">
        <v>5306</v>
      </c>
      <c r="C2477" s="3" t="s">
        <v>5307</v>
      </c>
      <c r="D2477" s="3" t="s">
        <v>14</v>
      </c>
      <c r="E2477" s="3" t="s">
        <v>14</v>
      </c>
      <c r="F2477" s="3" t="s">
        <v>774</v>
      </c>
      <c r="G2477" s="3" t="s">
        <v>773</v>
      </c>
      <c r="H2477" s="3" t="s">
        <v>17</v>
      </c>
      <c r="I2477" s="3" t="s">
        <v>18</v>
      </c>
      <c r="J2477" s="3" t="s">
        <v>19</v>
      </c>
      <c r="K2477" s="3" t="s">
        <v>18</v>
      </c>
      <c r="O2477"/>
      <c r="P2477"/>
    </row>
    <row r="2478" spans="1:16" x14ac:dyDescent="0.35">
      <c r="A2478" s="3" t="s">
        <v>5308</v>
      </c>
      <c r="B2478" s="3" t="s">
        <v>5308</v>
      </c>
      <c r="C2478" s="3" t="s">
        <v>5309</v>
      </c>
      <c r="D2478" s="3" t="s">
        <v>14</v>
      </c>
      <c r="E2478" s="3" t="s">
        <v>14</v>
      </c>
      <c r="F2478" s="3" t="s">
        <v>774</v>
      </c>
      <c r="G2478" s="3" t="s">
        <v>773</v>
      </c>
      <c r="H2478" s="3" t="s">
        <v>17</v>
      </c>
      <c r="I2478" s="3" t="s">
        <v>18</v>
      </c>
      <c r="J2478" s="3" t="s">
        <v>19</v>
      </c>
      <c r="K2478" s="3" t="s">
        <v>18</v>
      </c>
      <c r="O2478"/>
      <c r="P2478"/>
    </row>
    <row r="2479" spans="1:16" x14ac:dyDescent="0.35">
      <c r="A2479" s="3" t="s">
        <v>5310</v>
      </c>
      <c r="B2479" s="3" t="s">
        <v>5310</v>
      </c>
      <c r="C2479" s="3" t="s">
        <v>5311</v>
      </c>
      <c r="D2479" s="3" t="s">
        <v>14</v>
      </c>
      <c r="E2479" s="3" t="s">
        <v>14</v>
      </c>
      <c r="F2479" s="3" t="s">
        <v>774</v>
      </c>
      <c r="G2479" s="3" t="s">
        <v>773</v>
      </c>
      <c r="H2479" s="3" t="s">
        <v>17</v>
      </c>
      <c r="I2479" s="3" t="s">
        <v>18</v>
      </c>
      <c r="J2479" s="3" t="s">
        <v>19</v>
      </c>
      <c r="K2479" s="3" t="s">
        <v>18</v>
      </c>
      <c r="O2479"/>
      <c r="P2479"/>
    </row>
    <row r="2480" spans="1:16" x14ac:dyDescent="0.35">
      <c r="A2480" s="3" t="s">
        <v>5312</v>
      </c>
      <c r="B2480" s="3" t="s">
        <v>5312</v>
      </c>
      <c r="C2480" s="3" t="s">
        <v>5313</v>
      </c>
      <c r="D2480" s="3" t="s">
        <v>14</v>
      </c>
      <c r="E2480" s="3" t="s">
        <v>14</v>
      </c>
      <c r="F2480" s="3" t="s">
        <v>774</v>
      </c>
      <c r="G2480" s="3" t="s">
        <v>773</v>
      </c>
      <c r="H2480" s="3" t="s">
        <v>17</v>
      </c>
      <c r="I2480" s="3" t="s">
        <v>18</v>
      </c>
      <c r="J2480" s="3" t="s">
        <v>19</v>
      </c>
      <c r="K2480" s="3" t="s">
        <v>18</v>
      </c>
      <c r="O2480"/>
      <c r="P2480"/>
    </row>
    <row r="2481" spans="1:16" x14ac:dyDescent="0.35">
      <c r="A2481" s="3" t="s">
        <v>5314</v>
      </c>
      <c r="B2481" s="3" t="s">
        <v>5301</v>
      </c>
      <c r="C2481" s="3" t="s">
        <v>5302</v>
      </c>
      <c r="D2481" s="3" t="s">
        <v>14</v>
      </c>
      <c r="E2481" s="3" t="s">
        <v>14</v>
      </c>
      <c r="F2481" s="3" t="s">
        <v>485</v>
      </c>
      <c r="G2481" s="3" t="s">
        <v>484</v>
      </c>
      <c r="H2481" s="3" t="s">
        <v>133</v>
      </c>
      <c r="I2481" s="3" t="s">
        <v>134</v>
      </c>
      <c r="J2481" s="3" t="s">
        <v>21</v>
      </c>
      <c r="K2481" s="3" t="s">
        <v>134</v>
      </c>
      <c r="O2481"/>
      <c r="P2481"/>
    </row>
    <row r="2482" spans="1:16" x14ac:dyDescent="0.35">
      <c r="A2482" s="3" t="s">
        <v>5315</v>
      </c>
      <c r="B2482" s="3" t="s">
        <v>5315</v>
      </c>
      <c r="C2482" s="3" t="s">
        <v>5302</v>
      </c>
      <c r="D2482" s="3" t="s">
        <v>14</v>
      </c>
      <c r="E2482" s="3" t="s">
        <v>14</v>
      </c>
      <c r="F2482" s="3" t="s">
        <v>485</v>
      </c>
      <c r="G2482" s="3" t="s">
        <v>484</v>
      </c>
      <c r="H2482" s="3" t="s">
        <v>133</v>
      </c>
      <c r="I2482" s="3" t="s">
        <v>134</v>
      </c>
      <c r="J2482" s="3" t="s">
        <v>21</v>
      </c>
      <c r="K2482" s="3" t="s">
        <v>134</v>
      </c>
      <c r="O2482"/>
      <c r="P2482"/>
    </row>
    <row r="2483" spans="1:16" x14ac:dyDescent="0.35">
      <c r="A2483" s="3" t="s">
        <v>5316</v>
      </c>
      <c r="B2483" s="3" t="s">
        <v>5316</v>
      </c>
      <c r="C2483" s="3" t="s">
        <v>5317</v>
      </c>
      <c r="D2483" s="3" t="s">
        <v>14</v>
      </c>
      <c r="E2483" s="3" t="s">
        <v>14</v>
      </c>
      <c r="F2483" s="3" t="s">
        <v>485</v>
      </c>
      <c r="G2483" s="3" t="s">
        <v>484</v>
      </c>
      <c r="H2483" s="3" t="s">
        <v>133</v>
      </c>
      <c r="I2483" s="3" t="s">
        <v>134</v>
      </c>
      <c r="J2483" s="3" t="s">
        <v>21</v>
      </c>
      <c r="K2483" s="3" t="s">
        <v>134</v>
      </c>
      <c r="O2483"/>
      <c r="P2483"/>
    </row>
    <row r="2484" spans="1:16" x14ac:dyDescent="0.35">
      <c r="A2484" s="3" t="s">
        <v>5318</v>
      </c>
      <c r="B2484" s="3" t="s">
        <v>5316</v>
      </c>
      <c r="C2484" s="3" t="s">
        <v>5317</v>
      </c>
      <c r="D2484" s="3" t="s">
        <v>14</v>
      </c>
      <c r="E2484" s="3" t="s">
        <v>14</v>
      </c>
      <c r="F2484" s="3" t="s">
        <v>485</v>
      </c>
      <c r="G2484" s="3" t="s">
        <v>484</v>
      </c>
      <c r="H2484" s="3" t="s">
        <v>133</v>
      </c>
      <c r="I2484" s="3" t="s">
        <v>134</v>
      </c>
      <c r="J2484" s="3" t="s">
        <v>21</v>
      </c>
      <c r="K2484" s="3" t="s">
        <v>134</v>
      </c>
      <c r="O2484"/>
      <c r="P2484"/>
    </row>
    <row r="2485" spans="1:16" x14ac:dyDescent="0.35">
      <c r="A2485" s="3" t="s">
        <v>5319</v>
      </c>
      <c r="B2485" s="3" t="s">
        <v>5319</v>
      </c>
      <c r="C2485" s="3" t="s">
        <v>5320</v>
      </c>
      <c r="D2485" s="3" t="s">
        <v>14</v>
      </c>
      <c r="E2485" s="3" t="s">
        <v>14</v>
      </c>
      <c r="F2485" s="3" t="s">
        <v>485</v>
      </c>
      <c r="G2485" s="3" t="s">
        <v>484</v>
      </c>
      <c r="H2485" s="3" t="s">
        <v>133</v>
      </c>
      <c r="I2485" s="3" t="s">
        <v>134</v>
      </c>
      <c r="J2485" s="3" t="s">
        <v>21</v>
      </c>
      <c r="K2485" s="3" t="s">
        <v>134</v>
      </c>
      <c r="O2485"/>
      <c r="P2485"/>
    </row>
    <row r="2486" spans="1:16" x14ac:dyDescent="0.35">
      <c r="A2486" s="3" t="s">
        <v>5321</v>
      </c>
      <c r="B2486" s="3" t="s">
        <v>5318</v>
      </c>
      <c r="C2486" s="3" t="s">
        <v>5317</v>
      </c>
      <c r="D2486" s="3" t="s">
        <v>14</v>
      </c>
      <c r="E2486" s="3" t="s">
        <v>14</v>
      </c>
      <c r="F2486" s="3" t="s">
        <v>485</v>
      </c>
      <c r="G2486" s="3" t="s">
        <v>484</v>
      </c>
      <c r="H2486" s="3" t="s">
        <v>133</v>
      </c>
      <c r="I2486" s="3" t="s">
        <v>134</v>
      </c>
      <c r="J2486" s="3" t="s">
        <v>21</v>
      </c>
      <c r="K2486" s="3" t="s">
        <v>134</v>
      </c>
      <c r="O2486"/>
      <c r="P2486"/>
    </row>
    <row r="2487" spans="1:16" x14ac:dyDescent="0.35">
      <c r="A2487" s="3" t="s">
        <v>5322</v>
      </c>
      <c r="B2487" s="3" t="s">
        <v>5322</v>
      </c>
      <c r="C2487" s="3" t="s">
        <v>5323</v>
      </c>
      <c r="D2487" s="3" t="s">
        <v>14</v>
      </c>
      <c r="E2487" s="3" t="s">
        <v>14</v>
      </c>
      <c r="F2487" s="3" t="s">
        <v>481</v>
      </c>
      <c r="G2487" s="3" t="s">
        <v>480</v>
      </c>
      <c r="H2487" s="3" t="s">
        <v>133</v>
      </c>
      <c r="I2487" s="3" t="s">
        <v>134</v>
      </c>
      <c r="J2487" s="3" t="s">
        <v>21</v>
      </c>
      <c r="K2487" s="3" t="s">
        <v>134</v>
      </c>
      <c r="O2487"/>
      <c r="P2487"/>
    </row>
    <row r="2488" spans="1:16" x14ac:dyDescent="0.35">
      <c r="A2488" s="3" t="s">
        <v>5324</v>
      </c>
      <c r="B2488" s="3" t="s">
        <v>5324</v>
      </c>
      <c r="C2488" s="3" t="s">
        <v>5325</v>
      </c>
      <c r="D2488" s="3" t="s">
        <v>14</v>
      </c>
      <c r="E2488" s="3" t="s">
        <v>14</v>
      </c>
      <c r="F2488" s="3" t="s">
        <v>481</v>
      </c>
      <c r="G2488" s="3" t="s">
        <v>480</v>
      </c>
      <c r="H2488" s="3" t="s">
        <v>133</v>
      </c>
      <c r="I2488" s="3" t="s">
        <v>134</v>
      </c>
      <c r="J2488" s="3" t="s">
        <v>21</v>
      </c>
      <c r="K2488" s="3" t="s">
        <v>134</v>
      </c>
      <c r="O2488"/>
      <c r="P2488"/>
    </row>
    <row r="2489" spans="1:16" x14ac:dyDescent="0.35">
      <c r="A2489" s="3" t="s">
        <v>5326</v>
      </c>
      <c r="B2489" s="3" t="s">
        <v>5326</v>
      </c>
      <c r="C2489" s="3" t="s">
        <v>5327</v>
      </c>
      <c r="D2489" s="3" t="s">
        <v>14</v>
      </c>
      <c r="E2489" s="3" t="s">
        <v>14</v>
      </c>
      <c r="F2489" s="3" t="s">
        <v>494</v>
      </c>
      <c r="G2489" s="3" t="s">
        <v>493</v>
      </c>
      <c r="H2489" s="3" t="s">
        <v>92</v>
      </c>
      <c r="I2489" s="3" t="s">
        <v>93</v>
      </c>
      <c r="J2489" s="3" t="s">
        <v>94</v>
      </c>
      <c r="K2489" s="3" t="s">
        <v>93</v>
      </c>
      <c r="O2489"/>
      <c r="P2489"/>
    </row>
    <row r="2490" spans="1:16" x14ac:dyDescent="0.35">
      <c r="A2490" s="3" t="s">
        <v>5328</v>
      </c>
      <c r="B2490" s="3" t="s">
        <v>5328</v>
      </c>
      <c r="C2490" s="3" t="s">
        <v>5329</v>
      </c>
      <c r="D2490" s="3" t="s">
        <v>14</v>
      </c>
      <c r="E2490" s="3" t="s">
        <v>14</v>
      </c>
      <c r="F2490" s="3" t="s">
        <v>494</v>
      </c>
      <c r="G2490" s="3" t="s">
        <v>493</v>
      </c>
      <c r="H2490" s="3" t="s">
        <v>92</v>
      </c>
      <c r="I2490" s="3" t="s">
        <v>93</v>
      </c>
      <c r="J2490" s="3" t="s">
        <v>94</v>
      </c>
      <c r="K2490" s="3" t="s">
        <v>93</v>
      </c>
      <c r="O2490"/>
      <c r="P2490"/>
    </row>
    <row r="2491" spans="1:16" x14ac:dyDescent="0.35">
      <c r="A2491" s="3" t="s">
        <v>5330</v>
      </c>
      <c r="B2491" s="3" t="s">
        <v>5330</v>
      </c>
      <c r="C2491" s="3" t="s">
        <v>5331</v>
      </c>
      <c r="D2491" s="3" t="s">
        <v>14</v>
      </c>
      <c r="E2491" s="3" t="s">
        <v>14</v>
      </c>
      <c r="F2491" s="3" t="s">
        <v>494</v>
      </c>
      <c r="G2491" s="3" t="s">
        <v>493</v>
      </c>
      <c r="H2491" s="3" t="s">
        <v>92</v>
      </c>
      <c r="I2491" s="3" t="s">
        <v>93</v>
      </c>
      <c r="J2491" s="3" t="s">
        <v>94</v>
      </c>
      <c r="K2491" s="3" t="s">
        <v>93</v>
      </c>
      <c r="O2491"/>
      <c r="P2491"/>
    </row>
    <row r="2492" spans="1:16" x14ac:dyDescent="0.35">
      <c r="A2492" s="3" t="s">
        <v>5332</v>
      </c>
      <c r="B2492" s="3" t="s">
        <v>5332</v>
      </c>
      <c r="C2492" s="3" t="s">
        <v>495</v>
      </c>
      <c r="D2492" s="3" t="s">
        <v>14</v>
      </c>
      <c r="E2492" s="3" t="s">
        <v>14</v>
      </c>
      <c r="F2492" s="3" t="s">
        <v>496</v>
      </c>
      <c r="G2492" s="3" t="s">
        <v>495</v>
      </c>
      <c r="H2492" s="3" t="s">
        <v>92</v>
      </c>
      <c r="I2492" s="3" t="s">
        <v>93</v>
      </c>
      <c r="J2492" s="3" t="s">
        <v>94</v>
      </c>
      <c r="K2492" s="3" t="s">
        <v>93</v>
      </c>
      <c r="O2492"/>
      <c r="P2492"/>
    </row>
    <row r="2493" spans="1:16" x14ac:dyDescent="0.35">
      <c r="A2493" s="3" t="s">
        <v>5333</v>
      </c>
      <c r="B2493" s="3" t="s">
        <v>5333</v>
      </c>
      <c r="C2493" s="3" t="s">
        <v>5334</v>
      </c>
      <c r="D2493" s="3" t="s">
        <v>14</v>
      </c>
      <c r="E2493" s="3" t="s">
        <v>14</v>
      </c>
      <c r="F2493" s="3" t="s">
        <v>470</v>
      </c>
      <c r="G2493" s="3" t="s">
        <v>469</v>
      </c>
      <c r="H2493" s="3" t="s">
        <v>92</v>
      </c>
      <c r="I2493" s="3" t="s">
        <v>93</v>
      </c>
      <c r="J2493" s="3" t="s">
        <v>94</v>
      </c>
      <c r="K2493" s="3" t="s">
        <v>93</v>
      </c>
      <c r="O2493"/>
      <c r="P2493"/>
    </row>
    <row r="2494" spans="1:16" x14ac:dyDescent="0.35">
      <c r="A2494" s="3" t="s">
        <v>5335</v>
      </c>
      <c r="B2494" s="3" t="s">
        <v>5335</v>
      </c>
      <c r="C2494" s="3" t="s">
        <v>5336</v>
      </c>
      <c r="D2494" s="3" t="s">
        <v>14</v>
      </c>
      <c r="E2494" s="3" t="s">
        <v>14</v>
      </c>
      <c r="F2494" s="3" t="s">
        <v>489</v>
      </c>
      <c r="G2494" s="3" t="s">
        <v>5337</v>
      </c>
      <c r="H2494" s="3" t="s">
        <v>133</v>
      </c>
      <c r="I2494" s="3" t="s">
        <v>134</v>
      </c>
      <c r="J2494" s="3" t="s">
        <v>21</v>
      </c>
      <c r="K2494" s="3" t="s">
        <v>134</v>
      </c>
      <c r="O2494"/>
      <c r="P2494"/>
    </row>
    <row r="2495" spans="1:16" x14ac:dyDescent="0.35">
      <c r="A2495" s="3" t="s">
        <v>5338</v>
      </c>
      <c r="B2495" s="3" t="s">
        <v>5338</v>
      </c>
      <c r="C2495" s="3" t="s">
        <v>5339</v>
      </c>
      <c r="D2495" s="3" t="s">
        <v>14</v>
      </c>
      <c r="E2495" s="3" t="s">
        <v>14</v>
      </c>
      <c r="F2495" s="3" t="s">
        <v>489</v>
      </c>
      <c r="G2495" s="3" t="s">
        <v>5337</v>
      </c>
      <c r="H2495" s="3" t="s">
        <v>133</v>
      </c>
      <c r="I2495" s="3" t="s">
        <v>134</v>
      </c>
      <c r="J2495" s="3" t="s">
        <v>21</v>
      </c>
      <c r="K2495" s="3" t="s">
        <v>134</v>
      </c>
      <c r="O2495"/>
      <c r="P2495"/>
    </row>
    <row r="2496" spans="1:16" x14ac:dyDescent="0.35">
      <c r="A2496" s="3" t="s">
        <v>5340</v>
      </c>
      <c r="B2496" s="3" t="s">
        <v>5340</v>
      </c>
      <c r="C2496" s="3" t="s">
        <v>5341</v>
      </c>
      <c r="D2496" s="3" t="s">
        <v>14</v>
      </c>
      <c r="E2496" s="3" t="s">
        <v>14</v>
      </c>
      <c r="F2496" s="3" t="s">
        <v>489</v>
      </c>
      <c r="G2496" s="3" t="s">
        <v>5337</v>
      </c>
      <c r="H2496" s="3" t="s">
        <v>133</v>
      </c>
      <c r="I2496" s="3" t="s">
        <v>134</v>
      </c>
      <c r="J2496" s="3" t="s">
        <v>21</v>
      </c>
      <c r="K2496" s="3" t="s">
        <v>134</v>
      </c>
      <c r="O2496"/>
      <c r="P2496"/>
    </row>
    <row r="2497" spans="1:16" x14ac:dyDescent="0.35">
      <c r="A2497" s="3" t="s">
        <v>5342</v>
      </c>
      <c r="B2497" s="3" t="s">
        <v>5342</v>
      </c>
      <c r="C2497" s="3" t="s">
        <v>5343</v>
      </c>
      <c r="D2497" s="3" t="s">
        <v>14</v>
      </c>
      <c r="E2497" s="3" t="s">
        <v>14</v>
      </c>
      <c r="F2497" s="3" t="s">
        <v>489</v>
      </c>
      <c r="G2497" s="3" t="s">
        <v>5337</v>
      </c>
      <c r="H2497" s="3" t="s">
        <v>133</v>
      </c>
      <c r="I2497" s="3" t="s">
        <v>134</v>
      </c>
      <c r="J2497" s="3" t="s">
        <v>21</v>
      </c>
      <c r="K2497" s="3" t="s">
        <v>134</v>
      </c>
      <c r="O2497"/>
      <c r="P2497"/>
    </row>
    <row r="2498" spans="1:16" x14ac:dyDescent="0.35">
      <c r="A2498" s="3" t="s">
        <v>5344</v>
      </c>
      <c r="B2498" s="3" t="s">
        <v>5344</v>
      </c>
      <c r="C2498" s="3" t="s">
        <v>5345</v>
      </c>
      <c r="D2498" s="3" t="s">
        <v>14</v>
      </c>
      <c r="E2498" s="3" t="s">
        <v>14</v>
      </c>
      <c r="F2498" s="3" t="s">
        <v>489</v>
      </c>
      <c r="G2498" s="3" t="s">
        <v>5337</v>
      </c>
      <c r="H2498" s="3" t="s">
        <v>133</v>
      </c>
      <c r="I2498" s="3" t="s">
        <v>134</v>
      </c>
      <c r="J2498" s="3" t="s">
        <v>21</v>
      </c>
      <c r="K2498" s="3" t="s">
        <v>134</v>
      </c>
      <c r="O2498"/>
      <c r="P2498"/>
    </row>
    <row r="2499" spans="1:16" x14ac:dyDescent="0.35">
      <c r="A2499" s="3" t="s">
        <v>5346</v>
      </c>
      <c r="B2499" s="3" t="s">
        <v>5346</v>
      </c>
      <c r="C2499" s="3" t="s">
        <v>5347</v>
      </c>
      <c r="D2499" s="3" t="s">
        <v>14</v>
      </c>
      <c r="E2499" s="3" t="s">
        <v>14</v>
      </c>
      <c r="F2499" s="3" t="s">
        <v>489</v>
      </c>
      <c r="G2499" s="3" t="s">
        <v>5337</v>
      </c>
      <c r="H2499" s="3" t="s">
        <v>133</v>
      </c>
      <c r="I2499" s="3" t="s">
        <v>134</v>
      </c>
      <c r="J2499" s="3" t="s">
        <v>21</v>
      </c>
      <c r="K2499" s="3" t="s">
        <v>134</v>
      </c>
      <c r="O2499"/>
      <c r="P2499"/>
    </row>
    <row r="2500" spans="1:16" x14ac:dyDescent="0.35">
      <c r="A2500" s="3" t="s">
        <v>5348</v>
      </c>
      <c r="B2500" s="3" t="s">
        <v>5348</v>
      </c>
      <c r="C2500" s="3" t="s">
        <v>5349</v>
      </c>
      <c r="D2500" s="3" t="s">
        <v>14</v>
      </c>
      <c r="E2500" s="3" t="s">
        <v>14</v>
      </c>
      <c r="F2500" s="3" t="s">
        <v>489</v>
      </c>
      <c r="G2500" s="3" t="s">
        <v>5337</v>
      </c>
      <c r="H2500" s="3" t="s">
        <v>133</v>
      </c>
      <c r="I2500" s="3" t="s">
        <v>134</v>
      </c>
      <c r="J2500" s="3" t="s">
        <v>21</v>
      </c>
      <c r="K2500" s="3" t="s">
        <v>134</v>
      </c>
      <c r="O2500"/>
      <c r="P2500"/>
    </row>
    <row r="2501" spans="1:16" x14ac:dyDescent="0.35">
      <c r="A2501" s="3" t="s">
        <v>5350</v>
      </c>
      <c r="B2501" s="3" t="s">
        <v>5350</v>
      </c>
      <c r="C2501" s="3" t="s">
        <v>5351</v>
      </c>
      <c r="D2501" s="3" t="s">
        <v>14</v>
      </c>
      <c r="E2501" s="3" t="s">
        <v>14</v>
      </c>
      <c r="F2501" s="3" t="s">
        <v>489</v>
      </c>
      <c r="G2501" s="3" t="s">
        <v>5337</v>
      </c>
      <c r="H2501" s="3" t="s">
        <v>133</v>
      </c>
      <c r="I2501" s="3" t="s">
        <v>134</v>
      </c>
      <c r="J2501" s="3" t="s">
        <v>21</v>
      </c>
      <c r="K2501" s="3" t="s">
        <v>134</v>
      </c>
      <c r="O2501"/>
      <c r="P2501"/>
    </row>
    <row r="2502" spans="1:16" x14ac:dyDescent="0.35">
      <c r="A2502" s="3" t="s">
        <v>5352</v>
      </c>
      <c r="B2502" s="3" t="s">
        <v>5352</v>
      </c>
      <c r="C2502" s="3" t="s">
        <v>5353</v>
      </c>
      <c r="D2502" s="3" t="s">
        <v>14</v>
      </c>
      <c r="E2502" s="3" t="s">
        <v>14</v>
      </c>
      <c r="F2502" s="3" t="s">
        <v>489</v>
      </c>
      <c r="G2502" s="3" t="s">
        <v>5337</v>
      </c>
      <c r="H2502" s="3" t="s">
        <v>133</v>
      </c>
      <c r="I2502" s="3" t="s">
        <v>134</v>
      </c>
      <c r="J2502" s="3" t="s">
        <v>21</v>
      </c>
      <c r="K2502" s="3" t="s">
        <v>134</v>
      </c>
      <c r="O2502"/>
      <c r="P2502"/>
    </row>
    <row r="2503" spans="1:16" x14ac:dyDescent="0.35">
      <c r="A2503" s="3" t="s">
        <v>5354</v>
      </c>
      <c r="B2503" s="3" t="s">
        <v>5354</v>
      </c>
      <c r="C2503" s="3" t="s">
        <v>5355</v>
      </c>
      <c r="D2503" s="3" t="s">
        <v>14</v>
      </c>
      <c r="E2503" s="3" t="s">
        <v>14</v>
      </c>
      <c r="F2503" s="3" t="s">
        <v>489</v>
      </c>
      <c r="G2503" s="3" t="s">
        <v>5337</v>
      </c>
      <c r="H2503" s="3" t="s">
        <v>133</v>
      </c>
      <c r="I2503" s="3" t="s">
        <v>134</v>
      </c>
      <c r="J2503" s="3" t="s">
        <v>21</v>
      </c>
      <c r="K2503" s="3" t="s">
        <v>134</v>
      </c>
      <c r="O2503"/>
      <c r="P2503"/>
    </row>
    <row r="2504" spans="1:16" x14ac:dyDescent="0.35">
      <c r="A2504" s="3" t="s">
        <v>5356</v>
      </c>
      <c r="B2504" s="3" t="s">
        <v>5356</v>
      </c>
      <c r="C2504" s="3" t="s">
        <v>5357</v>
      </c>
      <c r="D2504" s="3" t="s">
        <v>14</v>
      </c>
      <c r="E2504" s="3" t="s">
        <v>14</v>
      </c>
      <c r="F2504" s="3" t="s">
        <v>489</v>
      </c>
      <c r="G2504" s="3" t="s">
        <v>5337</v>
      </c>
      <c r="H2504" s="3" t="s">
        <v>133</v>
      </c>
      <c r="I2504" s="3" t="s">
        <v>134</v>
      </c>
      <c r="J2504" s="3" t="s">
        <v>21</v>
      </c>
      <c r="K2504" s="3" t="s">
        <v>134</v>
      </c>
      <c r="O2504"/>
      <c r="P2504"/>
    </row>
    <row r="2505" spans="1:16" x14ac:dyDescent="0.35">
      <c r="A2505" s="3" t="s">
        <v>5358</v>
      </c>
      <c r="B2505" s="3" t="s">
        <v>5358</v>
      </c>
      <c r="C2505" s="3" t="s">
        <v>5359</v>
      </c>
      <c r="D2505" s="3" t="s">
        <v>14</v>
      </c>
      <c r="E2505" s="3" t="s">
        <v>14</v>
      </c>
      <c r="F2505" s="3" t="s">
        <v>489</v>
      </c>
      <c r="G2505" s="3" t="s">
        <v>5337</v>
      </c>
      <c r="H2505" s="3" t="s">
        <v>133</v>
      </c>
      <c r="I2505" s="3" t="s">
        <v>134</v>
      </c>
      <c r="J2505" s="3" t="s">
        <v>21</v>
      </c>
      <c r="K2505" s="3" t="s">
        <v>134</v>
      </c>
      <c r="O2505"/>
      <c r="P2505"/>
    </row>
    <row r="2506" spans="1:16" x14ac:dyDescent="0.35">
      <c r="A2506" s="3" t="s">
        <v>5360</v>
      </c>
      <c r="B2506" s="3" t="s">
        <v>5360</v>
      </c>
      <c r="C2506" s="3" t="s">
        <v>5361</v>
      </c>
      <c r="D2506" s="3" t="s">
        <v>14</v>
      </c>
      <c r="E2506" s="3" t="s">
        <v>14</v>
      </c>
      <c r="F2506" s="3" t="s">
        <v>577</v>
      </c>
      <c r="G2506" s="3" t="s">
        <v>576</v>
      </c>
      <c r="H2506" s="3" t="s">
        <v>133</v>
      </c>
      <c r="I2506" s="3" t="s">
        <v>134</v>
      </c>
      <c r="J2506" s="3" t="s">
        <v>21</v>
      </c>
      <c r="K2506" s="3" t="s">
        <v>134</v>
      </c>
      <c r="O2506"/>
      <c r="P2506"/>
    </row>
    <row r="2507" spans="1:16" x14ac:dyDescent="0.35">
      <c r="A2507" s="3" t="s">
        <v>5362</v>
      </c>
      <c r="B2507" s="3" t="s">
        <v>5362</v>
      </c>
      <c r="C2507" s="3" t="s">
        <v>5363</v>
      </c>
      <c r="D2507" s="3" t="s">
        <v>14</v>
      </c>
      <c r="E2507" s="3" t="s">
        <v>14</v>
      </c>
      <c r="F2507" s="3" t="s">
        <v>577</v>
      </c>
      <c r="G2507" s="3" t="s">
        <v>576</v>
      </c>
      <c r="H2507" s="3" t="s">
        <v>133</v>
      </c>
      <c r="I2507" s="3" t="s">
        <v>134</v>
      </c>
      <c r="J2507" s="3" t="s">
        <v>21</v>
      </c>
      <c r="K2507" s="3" t="s">
        <v>134</v>
      </c>
      <c r="O2507"/>
      <c r="P2507"/>
    </row>
    <row r="2508" spans="1:16" x14ac:dyDescent="0.35">
      <c r="A2508" s="3" t="s">
        <v>5364</v>
      </c>
      <c r="B2508" s="3" t="s">
        <v>5364</v>
      </c>
      <c r="C2508" s="3" t="s">
        <v>5365</v>
      </c>
      <c r="D2508" s="3" t="s">
        <v>14</v>
      </c>
      <c r="E2508" s="3" t="s">
        <v>14</v>
      </c>
      <c r="F2508" s="3" t="s">
        <v>577</v>
      </c>
      <c r="G2508" s="3" t="s">
        <v>576</v>
      </c>
      <c r="H2508" s="3" t="s">
        <v>133</v>
      </c>
      <c r="I2508" s="3" t="s">
        <v>134</v>
      </c>
      <c r="J2508" s="3" t="s">
        <v>21</v>
      </c>
      <c r="K2508" s="3" t="s">
        <v>134</v>
      </c>
      <c r="O2508"/>
      <c r="P2508"/>
    </row>
    <row r="2509" spans="1:16" x14ac:dyDescent="0.35">
      <c r="A2509" s="3" t="s">
        <v>5366</v>
      </c>
      <c r="B2509" s="3" t="s">
        <v>5364</v>
      </c>
      <c r="C2509" s="3" t="s">
        <v>5365</v>
      </c>
      <c r="D2509" s="3" t="s">
        <v>14</v>
      </c>
      <c r="E2509" s="3" t="s">
        <v>14</v>
      </c>
      <c r="F2509" s="3" t="s">
        <v>577</v>
      </c>
      <c r="G2509" s="3" t="s">
        <v>576</v>
      </c>
      <c r="H2509" s="3" t="s">
        <v>133</v>
      </c>
      <c r="I2509" s="3" t="s">
        <v>134</v>
      </c>
      <c r="J2509" s="3" t="s">
        <v>21</v>
      </c>
      <c r="K2509" s="3" t="s">
        <v>134</v>
      </c>
      <c r="O2509"/>
      <c r="P2509"/>
    </row>
    <row r="2510" spans="1:16" x14ac:dyDescent="0.35">
      <c r="A2510" s="3" t="s">
        <v>5367</v>
      </c>
      <c r="B2510" s="3" t="s">
        <v>5367</v>
      </c>
      <c r="C2510" s="3" t="s">
        <v>5368</v>
      </c>
      <c r="D2510" s="3" t="s">
        <v>14</v>
      </c>
      <c r="E2510" s="3" t="s">
        <v>14</v>
      </c>
      <c r="F2510" s="3" t="s">
        <v>577</v>
      </c>
      <c r="G2510" s="3" t="s">
        <v>576</v>
      </c>
      <c r="H2510" s="3" t="s">
        <v>133</v>
      </c>
      <c r="I2510" s="3" t="s">
        <v>134</v>
      </c>
      <c r="J2510" s="3" t="s">
        <v>21</v>
      </c>
      <c r="K2510" s="3" t="s">
        <v>134</v>
      </c>
      <c r="O2510"/>
      <c r="P2510"/>
    </row>
    <row r="2511" spans="1:16" x14ac:dyDescent="0.35">
      <c r="A2511" s="3" t="s">
        <v>5369</v>
      </c>
      <c r="B2511" s="3" t="s">
        <v>5369</v>
      </c>
      <c r="C2511" s="3" t="s">
        <v>5370</v>
      </c>
      <c r="D2511" s="3" t="s">
        <v>14</v>
      </c>
      <c r="E2511" s="3" t="s">
        <v>14</v>
      </c>
      <c r="F2511" s="3" t="s">
        <v>577</v>
      </c>
      <c r="G2511" s="3" t="s">
        <v>576</v>
      </c>
      <c r="H2511" s="3" t="s">
        <v>133</v>
      </c>
      <c r="I2511" s="3" t="s">
        <v>134</v>
      </c>
      <c r="J2511" s="3" t="s">
        <v>21</v>
      </c>
      <c r="K2511" s="3" t="s">
        <v>134</v>
      </c>
      <c r="O2511"/>
      <c r="P2511"/>
    </row>
    <row r="2512" spans="1:16" x14ac:dyDescent="0.35">
      <c r="A2512" s="3" t="s">
        <v>5371</v>
      </c>
      <c r="B2512" s="3" t="s">
        <v>5371</v>
      </c>
      <c r="C2512" s="3" t="s">
        <v>5372</v>
      </c>
      <c r="D2512" s="3" t="s">
        <v>14</v>
      </c>
      <c r="E2512" s="3" t="s">
        <v>14</v>
      </c>
      <c r="F2512" s="3" t="s">
        <v>577</v>
      </c>
      <c r="G2512" s="3" t="s">
        <v>576</v>
      </c>
      <c r="H2512" s="3" t="s">
        <v>133</v>
      </c>
      <c r="I2512" s="3" t="s">
        <v>134</v>
      </c>
      <c r="J2512" s="3" t="s">
        <v>21</v>
      </c>
      <c r="K2512" s="3" t="s">
        <v>134</v>
      </c>
      <c r="O2512"/>
      <c r="P2512"/>
    </row>
    <row r="2513" spans="1:16" x14ac:dyDescent="0.35">
      <c r="A2513" s="3" t="s">
        <v>5373</v>
      </c>
      <c r="B2513" s="3" t="s">
        <v>5373</v>
      </c>
      <c r="C2513" s="3" t="s">
        <v>5374</v>
      </c>
      <c r="D2513" s="3" t="s">
        <v>14</v>
      </c>
      <c r="E2513" s="3" t="s">
        <v>14</v>
      </c>
      <c r="F2513" s="3" t="s">
        <v>577</v>
      </c>
      <c r="G2513" s="3" t="s">
        <v>576</v>
      </c>
      <c r="H2513" s="3" t="s">
        <v>133</v>
      </c>
      <c r="I2513" s="3" t="s">
        <v>134</v>
      </c>
      <c r="J2513" s="3" t="s">
        <v>21</v>
      </c>
      <c r="K2513" s="3" t="s">
        <v>134</v>
      </c>
      <c r="O2513"/>
      <c r="P2513"/>
    </row>
    <row r="2514" spans="1:16" x14ac:dyDescent="0.35">
      <c r="A2514" s="3" t="s">
        <v>5375</v>
      </c>
      <c r="B2514" s="3" t="s">
        <v>5375</v>
      </c>
      <c r="C2514" s="3" t="s">
        <v>5376</v>
      </c>
      <c r="D2514" s="3" t="s">
        <v>14</v>
      </c>
      <c r="E2514" s="3" t="s">
        <v>14</v>
      </c>
      <c r="F2514" s="3" t="s">
        <v>577</v>
      </c>
      <c r="G2514" s="3" t="s">
        <v>576</v>
      </c>
      <c r="H2514" s="3" t="s">
        <v>133</v>
      </c>
      <c r="I2514" s="3" t="s">
        <v>134</v>
      </c>
      <c r="J2514" s="3" t="s">
        <v>21</v>
      </c>
      <c r="K2514" s="3" t="s">
        <v>134</v>
      </c>
      <c r="O2514"/>
      <c r="P2514"/>
    </row>
    <row r="2515" spans="1:16" x14ac:dyDescent="0.35">
      <c r="A2515" s="3" t="s">
        <v>5377</v>
      </c>
      <c r="B2515" s="3" t="s">
        <v>5377</v>
      </c>
      <c r="C2515" s="3" t="s">
        <v>5378</v>
      </c>
      <c r="D2515" s="3" t="s">
        <v>14</v>
      </c>
      <c r="E2515" s="3" t="s">
        <v>14</v>
      </c>
      <c r="F2515" s="3" t="s">
        <v>577</v>
      </c>
      <c r="G2515" s="3" t="s">
        <v>576</v>
      </c>
      <c r="H2515" s="3" t="s">
        <v>133</v>
      </c>
      <c r="I2515" s="3" t="s">
        <v>134</v>
      </c>
      <c r="J2515" s="3" t="s">
        <v>21</v>
      </c>
      <c r="K2515" s="3" t="s">
        <v>134</v>
      </c>
      <c r="O2515"/>
      <c r="P2515"/>
    </row>
    <row r="2516" spans="1:16" x14ac:dyDescent="0.35">
      <c r="A2516" s="3" t="s">
        <v>5379</v>
      </c>
      <c r="B2516" s="3" t="s">
        <v>5379</v>
      </c>
      <c r="C2516" s="3" t="s">
        <v>5380</v>
      </c>
      <c r="D2516" s="3" t="s">
        <v>14</v>
      </c>
      <c r="E2516" s="3" t="s">
        <v>14</v>
      </c>
      <c r="F2516" s="3" t="s">
        <v>577</v>
      </c>
      <c r="G2516" s="3" t="s">
        <v>576</v>
      </c>
      <c r="H2516" s="3" t="s">
        <v>133</v>
      </c>
      <c r="I2516" s="3" t="s">
        <v>134</v>
      </c>
      <c r="J2516" s="3" t="s">
        <v>21</v>
      </c>
      <c r="K2516" s="3" t="s">
        <v>134</v>
      </c>
      <c r="O2516"/>
      <c r="P2516"/>
    </row>
    <row r="2517" spans="1:16" x14ac:dyDescent="0.35">
      <c r="A2517" s="3" t="s">
        <v>5381</v>
      </c>
      <c r="B2517" s="3" t="s">
        <v>5381</v>
      </c>
      <c r="C2517" s="3" t="s">
        <v>5382</v>
      </c>
      <c r="D2517" s="3" t="s">
        <v>14</v>
      </c>
      <c r="E2517" s="3" t="s">
        <v>14</v>
      </c>
      <c r="F2517" s="3" t="s">
        <v>577</v>
      </c>
      <c r="G2517" s="3" t="s">
        <v>576</v>
      </c>
      <c r="H2517" s="3" t="s">
        <v>133</v>
      </c>
      <c r="I2517" s="3" t="s">
        <v>134</v>
      </c>
      <c r="J2517" s="3" t="s">
        <v>21</v>
      </c>
      <c r="K2517" s="3" t="s">
        <v>134</v>
      </c>
      <c r="O2517"/>
      <c r="P2517"/>
    </row>
    <row r="2518" spans="1:16" x14ac:dyDescent="0.35">
      <c r="A2518" s="3" t="s">
        <v>5383</v>
      </c>
      <c r="B2518" s="3" t="s">
        <v>5383</v>
      </c>
      <c r="C2518" s="3" t="s">
        <v>5384</v>
      </c>
      <c r="D2518" s="3" t="s">
        <v>14</v>
      </c>
      <c r="E2518" s="3" t="s">
        <v>14</v>
      </c>
      <c r="F2518" s="3" t="s">
        <v>577</v>
      </c>
      <c r="G2518" s="3" t="s">
        <v>576</v>
      </c>
      <c r="H2518" s="3" t="s">
        <v>133</v>
      </c>
      <c r="I2518" s="3" t="s">
        <v>134</v>
      </c>
      <c r="J2518" s="3" t="s">
        <v>21</v>
      </c>
      <c r="K2518" s="3" t="s">
        <v>134</v>
      </c>
      <c r="O2518"/>
      <c r="P2518"/>
    </row>
    <row r="2519" spans="1:16" x14ac:dyDescent="0.35">
      <c r="A2519" s="3" t="s">
        <v>5385</v>
      </c>
      <c r="B2519" s="3" t="s">
        <v>5385</v>
      </c>
      <c r="C2519" s="3" t="s">
        <v>5386</v>
      </c>
      <c r="D2519" s="3" t="s">
        <v>14</v>
      </c>
      <c r="E2519" s="3" t="s">
        <v>14</v>
      </c>
      <c r="F2519" s="3" t="s">
        <v>577</v>
      </c>
      <c r="G2519" s="3" t="s">
        <v>576</v>
      </c>
      <c r="H2519" s="3" t="s">
        <v>133</v>
      </c>
      <c r="I2519" s="3" t="s">
        <v>134</v>
      </c>
      <c r="J2519" s="3" t="s">
        <v>21</v>
      </c>
      <c r="K2519" s="3" t="s">
        <v>134</v>
      </c>
      <c r="O2519"/>
      <c r="P2519"/>
    </row>
    <row r="2520" spans="1:16" x14ac:dyDescent="0.35">
      <c r="A2520" s="3" t="s">
        <v>5387</v>
      </c>
      <c r="B2520" s="3" t="s">
        <v>5387</v>
      </c>
      <c r="C2520" s="3" t="s">
        <v>5388</v>
      </c>
      <c r="D2520" s="3" t="s">
        <v>14</v>
      </c>
      <c r="E2520" s="3" t="s">
        <v>14</v>
      </c>
      <c r="F2520" s="3" t="s">
        <v>577</v>
      </c>
      <c r="G2520" s="3" t="s">
        <v>576</v>
      </c>
      <c r="H2520" s="3" t="s">
        <v>133</v>
      </c>
      <c r="I2520" s="3" t="s">
        <v>134</v>
      </c>
      <c r="J2520" s="3" t="s">
        <v>21</v>
      </c>
      <c r="K2520" s="3" t="s">
        <v>134</v>
      </c>
      <c r="O2520"/>
      <c r="P2520"/>
    </row>
    <row r="2521" spans="1:16" x14ac:dyDescent="0.35">
      <c r="A2521" s="3" t="s">
        <v>5389</v>
      </c>
      <c r="B2521" s="3" t="s">
        <v>5389</v>
      </c>
      <c r="C2521" s="3" t="s">
        <v>5390</v>
      </c>
      <c r="D2521" s="3" t="s">
        <v>14</v>
      </c>
      <c r="E2521" s="3" t="s">
        <v>14</v>
      </c>
      <c r="F2521" s="3" t="s">
        <v>577</v>
      </c>
      <c r="G2521" s="3" t="s">
        <v>576</v>
      </c>
      <c r="H2521" s="3" t="s">
        <v>133</v>
      </c>
      <c r="I2521" s="3" t="s">
        <v>134</v>
      </c>
      <c r="J2521" s="3" t="s">
        <v>21</v>
      </c>
      <c r="K2521" s="3" t="s">
        <v>134</v>
      </c>
      <c r="O2521"/>
      <c r="P2521"/>
    </row>
    <row r="2522" spans="1:16" x14ac:dyDescent="0.35">
      <c r="A2522" s="3" t="s">
        <v>5391</v>
      </c>
      <c r="B2522" s="3" t="s">
        <v>5391</v>
      </c>
      <c r="C2522" s="3" t="s">
        <v>5392</v>
      </c>
      <c r="D2522" s="3" t="s">
        <v>14</v>
      </c>
      <c r="E2522" s="3" t="s">
        <v>14</v>
      </c>
      <c r="F2522" s="3" t="s">
        <v>577</v>
      </c>
      <c r="G2522" s="3" t="s">
        <v>576</v>
      </c>
      <c r="H2522" s="3" t="s">
        <v>133</v>
      </c>
      <c r="I2522" s="3" t="s">
        <v>134</v>
      </c>
      <c r="J2522" s="3" t="s">
        <v>21</v>
      </c>
      <c r="K2522" s="3" t="s">
        <v>134</v>
      </c>
      <c r="O2522"/>
      <c r="P2522"/>
    </row>
    <row r="2523" spans="1:16" x14ac:dyDescent="0.35">
      <c r="A2523" s="3" t="s">
        <v>5393</v>
      </c>
      <c r="B2523" s="3" t="s">
        <v>5393</v>
      </c>
      <c r="C2523" s="3" t="s">
        <v>564</v>
      </c>
      <c r="D2523" s="3" t="s">
        <v>14</v>
      </c>
      <c r="E2523" s="3" t="s">
        <v>14</v>
      </c>
      <c r="F2523" s="3" t="s">
        <v>565</v>
      </c>
      <c r="G2523" s="3" t="s">
        <v>564</v>
      </c>
      <c r="H2523" s="3" t="s">
        <v>92</v>
      </c>
      <c r="I2523" s="3" t="s">
        <v>93</v>
      </c>
      <c r="J2523" s="3" t="s">
        <v>94</v>
      </c>
      <c r="K2523" s="3" t="s">
        <v>93</v>
      </c>
      <c r="O2523"/>
      <c r="P2523"/>
    </row>
    <row r="2524" spans="1:16" x14ac:dyDescent="0.35">
      <c r="A2524" s="3" t="s">
        <v>5394</v>
      </c>
      <c r="B2524" s="3" t="s">
        <v>5394</v>
      </c>
      <c r="C2524" s="3" t="s">
        <v>5395</v>
      </c>
      <c r="D2524" s="3" t="s">
        <v>14</v>
      </c>
      <c r="E2524" s="3" t="s">
        <v>14</v>
      </c>
      <c r="F2524" s="3" t="s">
        <v>561</v>
      </c>
      <c r="G2524" s="3" t="s">
        <v>560</v>
      </c>
      <c r="H2524" s="3" t="s">
        <v>92</v>
      </c>
      <c r="I2524" s="3" t="s">
        <v>93</v>
      </c>
      <c r="J2524" s="3" t="s">
        <v>94</v>
      </c>
      <c r="K2524" s="3" t="s">
        <v>93</v>
      </c>
      <c r="O2524"/>
      <c r="P2524"/>
    </row>
    <row r="2525" spans="1:16" x14ac:dyDescent="0.35">
      <c r="A2525" s="3" t="s">
        <v>5396</v>
      </c>
      <c r="B2525" s="3" t="s">
        <v>5396</v>
      </c>
      <c r="C2525" s="3" t="s">
        <v>5397</v>
      </c>
      <c r="D2525" s="3" t="s">
        <v>14</v>
      </c>
      <c r="E2525" s="3" t="s">
        <v>14</v>
      </c>
      <c r="F2525" s="3" t="s">
        <v>573</v>
      </c>
      <c r="G2525" s="3" t="s">
        <v>572</v>
      </c>
      <c r="H2525" s="3" t="s">
        <v>92</v>
      </c>
      <c r="I2525" s="3" t="s">
        <v>93</v>
      </c>
      <c r="J2525" s="3" t="s">
        <v>94</v>
      </c>
      <c r="K2525" s="3" t="s">
        <v>93</v>
      </c>
      <c r="O2525"/>
      <c r="P2525"/>
    </row>
    <row r="2526" spans="1:16" x14ac:dyDescent="0.35">
      <c r="A2526" s="3" t="s">
        <v>5398</v>
      </c>
      <c r="B2526" s="3" t="s">
        <v>5398</v>
      </c>
      <c r="C2526" s="3" t="s">
        <v>5399</v>
      </c>
      <c r="D2526" s="3" t="s">
        <v>14</v>
      </c>
      <c r="E2526" s="3" t="s">
        <v>14</v>
      </c>
      <c r="F2526" s="3" t="s">
        <v>573</v>
      </c>
      <c r="G2526" s="3" t="s">
        <v>572</v>
      </c>
      <c r="H2526" s="3" t="s">
        <v>92</v>
      </c>
      <c r="I2526" s="3" t="s">
        <v>93</v>
      </c>
      <c r="J2526" s="3" t="s">
        <v>94</v>
      </c>
      <c r="K2526" s="3" t="s">
        <v>93</v>
      </c>
      <c r="O2526"/>
      <c r="P2526"/>
    </row>
    <row r="2527" spans="1:16" x14ac:dyDescent="0.35">
      <c r="A2527" s="3" t="s">
        <v>5400</v>
      </c>
      <c r="B2527" s="3" t="s">
        <v>5400</v>
      </c>
      <c r="C2527" s="3" t="s">
        <v>5401</v>
      </c>
      <c r="D2527" s="3" t="s">
        <v>14</v>
      </c>
      <c r="E2527" s="3" t="s">
        <v>14</v>
      </c>
      <c r="F2527" s="3" t="s">
        <v>573</v>
      </c>
      <c r="G2527" s="3" t="s">
        <v>572</v>
      </c>
      <c r="H2527" s="3" t="s">
        <v>92</v>
      </c>
      <c r="I2527" s="3" t="s">
        <v>93</v>
      </c>
      <c r="J2527" s="3" t="s">
        <v>94</v>
      </c>
      <c r="K2527" s="3" t="s">
        <v>93</v>
      </c>
      <c r="O2527"/>
      <c r="P2527"/>
    </row>
    <row r="2528" spans="1:16" x14ac:dyDescent="0.35">
      <c r="A2528" s="3" t="s">
        <v>5402</v>
      </c>
      <c r="B2528" s="3" t="s">
        <v>5402</v>
      </c>
      <c r="C2528" s="3" t="s">
        <v>5403</v>
      </c>
      <c r="D2528" s="3" t="s">
        <v>14</v>
      </c>
      <c r="E2528" s="3" t="s">
        <v>14</v>
      </c>
      <c r="F2528" s="3" t="s">
        <v>508</v>
      </c>
      <c r="G2528" s="3" t="s">
        <v>507</v>
      </c>
      <c r="H2528" s="3" t="s">
        <v>133</v>
      </c>
      <c r="I2528" s="3" t="s">
        <v>134</v>
      </c>
      <c r="J2528" s="3" t="s">
        <v>21</v>
      </c>
      <c r="K2528" s="3" t="s">
        <v>134</v>
      </c>
      <c r="O2528"/>
      <c r="P2528"/>
    </row>
    <row r="2529" spans="1:16" x14ac:dyDescent="0.35">
      <c r="A2529" s="3" t="s">
        <v>5404</v>
      </c>
      <c r="B2529" s="3" t="s">
        <v>5404</v>
      </c>
      <c r="C2529" s="3" t="s">
        <v>5405</v>
      </c>
      <c r="D2529" s="3" t="s">
        <v>14</v>
      </c>
      <c r="E2529" s="3" t="s">
        <v>14</v>
      </c>
      <c r="F2529" s="3" t="s">
        <v>508</v>
      </c>
      <c r="G2529" s="3" t="s">
        <v>507</v>
      </c>
      <c r="H2529" s="3" t="s">
        <v>133</v>
      </c>
      <c r="I2529" s="3" t="s">
        <v>134</v>
      </c>
      <c r="J2529" s="3" t="s">
        <v>21</v>
      </c>
      <c r="K2529" s="3" t="s">
        <v>134</v>
      </c>
      <c r="O2529"/>
      <c r="P2529"/>
    </row>
    <row r="2530" spans="1:16" x14ac:dyDescent="0.35">
      <c r="A2530" s="3" t="s">
        <v>5406</v>
      </c>
      <c r="B2530" s="3" t="s">
        <v>5406</v>
      </c>
      <c r="C2530" s="3" t="s">
        <v>5407</v>
      </c>
      <c r="D2530" s="3" t="s">
        <v>14</v>
      </c>
      <c r="E2530" s="3" t="s">
        <v>14</v>
      </c>
      <c r="F2530" s="3" t="s">
        <v>508</v>
      </c>
      <c r="G2530" s="3" t="s">
        <v>507</v>
      </c>
      <c r="H2530" s="3" t="s">
        <v>133</v>
      </c>
      <c r="I2530" s="3" t="s">
        <v>134</v>
      </c>
      <c r="J2530" s="3" t="s">
        <v>21</v>
      </c>
      <c r="K2530" s="3" t="s">
        <v>134</v>
      </c>
      <c r="O2530"/>
      <c r="P2530"/>
    </row>
    <row r="2531" spans="1:16" x14ac:dyDescent="0.35">
      <c r="A2531" s="3" t="s">
        <v>5408</v>
      </c>
      <c r="B2531" s="3" t="s">
        <v>5408</v>
      </c>
      <c r="C2531" s="3" t="s">
        <v>5409</v>
      </c>
      <c r="D2531" s="3" t="s">
        <v>14</v>
      </c>
      <c r="E2531" s="3" t="s">
        <v>14</v>
      </c>
      <c r="F2531" s="3" t="s">
        <v>508</v>
      </c>
      <c r="G2531" s="3" t="s">
        <v>507</v>
      </c>
      <c r="H2531" s="3" t="s">
        <v>133</v>
      </c>
      <c r="I2531" s="3" t="s">
        <v>134</v>
      </c>
      <c r="J2531" s="3" t="s">
        <v>21</v>
      </c>
      <c r="K2531" s="3" t="s">
        <v>134</v>
      </c>
      <c r="O2531"/>
      <c r="P2531"/>
    </row>
    <row r="2532" spans="1:16" x14ac:dyDescent="0.35">
      <c r="A2532" s="3" t="s">
        <v>5410</v>
      </c>
      <c r="B2532" s="3" t="s">
        <v>5410</v>
      </c>
      <c r="C2532" s="3" t="s">
        <v>5411</v>
      </c>
      <c r="D2532" s="3" t="s">
        <v>14</v>
      </c>
      <c r="E2532" s="3" t="s">
        <v>14</v>
      </c>
      <c r="F2532" s="3" t="s">
        <v>508</v>
      </c>
      <c r="G2532" s="3" t="s">
        <v>507</v>
      </c>
      <c r="H2532" s="3" t="s">
        <v>133</v>
      </c>
      <c r="I2532" s="3" t="s">
        <v>134</v>
      </c>
      <c r="J2532" s="3" t="s">
        <v>21</v>
      </c>
      <c r="K2532" s="3" t="s">
        <v>134</v>
      </c>
      <c r="O2532"/>
      <c r="P2532"/>
    </row>
    <row r="2533" spans="1:16" x14ac:dyDescent="0.35">
      <c r="A2533" s="3" t="s">
        <v>5412</v>
      </c>
      <c r="B2533" s="3" t="s">
        <v>5412</v>
      </c>
      <c r="C2533" s="3" t="s">
        <v>5413</v>
      </c>
      <c r="D2533" s="3" t="s">
        <v>14</v>
      </c>
      <c r="E2533" s="3" t="s">
        <v>14</v>
      </c>
      <c r="F2533" s="3" t="s">
        <v>508</v>
      </c>
      <c r="G2533" s="3" t="s">
        <v>507</v>
      </c>
      <c r="H2533" s="3" t="s">
        <v>133</v>
      </c>
      <c r="I2533" s="3" t="s">
        <v>134</v>
      </c>
      <c r="J2533" s="3" t="s">
        <v>21</v>
      </c>
      <c r="K2533" s="3" t="s">
        <v>134</v>
      </c>
      <c r="O2533"/>
      <c r="P2533"/>
    </row>
    <row r="2534" spans="1:16" x14ac:dyDescent="0.35">
      <c r="A2534" s="3" t="s">
        <v>5414</v>
      </c>
      <c r="B2534" s="3" t="s">
        <v>5414</v>
      </c>
      <c r="C2534" s="3" t="s">
        <v>5415</v>
      </c>
      <c r="D2534" s="3" t="s">
        <v>14</v>
      </c>
      <c r="E2534" s="3" t="s">
        <v>14</v>
      </c>
      <c r="F2534" s="3" t="s">
        <v>508</v>
      </c>
      <c r="G2534" s="3" t="s">
        <v>507</v>
      </c>
      <c r="H2534" s="3" t="s">
        <v>133</v>
      </c>
      <c r="I2534" s="3" t="s">
        <v>134</v>
      </c>
      <c r="J2534" s="3" t="s">
        <v>21</v>
      </c>
      <c r="K2534" s="3" t="s">
        <v>134</v>
      </c>
      <c r="O2534"/>
      <c r="P2534"/>
    </row>
    <row r="2535" spans="1:16" x14ac:dyDescent="0.35">
      <c r="A2535" s="3" t="s">
        <v>5416</v>
      </c>
      <c r="B2535" s="3" t="s">
        <v>5416</v>
      </c>
      <c r="C2535" s="3" t="s">
        <v>5417</v>
      </c>
      <c r="D2535" s="3" t="s">
        <v>14</v>
      </c>
      <c r="E2535" s="3" t="s">
        <v>14</v>
      </c>
      <c r="F2535" s="3" t="s">
        <v>508</v>
      </c>
      <c r="G2535" s="3" t="s">
        <v>507</v>
      </c>
      <c r="H2535" s="3" t="s">
        <v>133</v>
      </c>
      <c r="I2535" s="3" t="s">
        <v>134</v>
      </c>
      <c r="J2535" s="3" t="s">
        <v>21</v>
      </c>
      <c r="K2535" s="3" t="s">
        <v>134</v>
      </c>
      <c r="O2535"/>
      <c r="P2535"/>
    </row>
    <row r="2536" spans="1:16" x14ac:dyDescent="0.35">
      <c r="A2536" s="3" t="s">
        <v>5418</v>
      </c>
      <c r="B2536" s="3" t="s">
        <v>5418</v>
      </c>
      <c r="C2536" s="3" t="s">
        <v>5419</v>
      </c>
      <c r="D2536" s="3" t="s">
        <v>14</v>
      </c>
      <c r="E2536" s="3" t="s">
        <v>14</v>
      </c>
      <c r="F2536" s="3" t="s">
        <v>508</v>
      </c>
      <c r="G2536" s="3" t="s">
        <v>507</v>
      </c>
      <c r="H2536" s="3" t="s">
        <v>133</v>
      </c>
      <c r="I2536" s="3" t="s">
        <v>134</v>
      </c>
      <c r="J2536" s="3" t="s">
        <v>21</v>
      </c>
      <c r="K2536" s="3" t="s">
        <v>134</v>
      </c>
      <c r="O2536"/>
      <c r="P2536"/>
    </row>
    <row r="2537" spans="1:16" x14ac:dyDescent="0.35">
      <c r="A2537" s="3" t="s">
        <v>5420</v>
      </c>
      <c r="B2537" s="3" t="s">
        <v>5420</v>
      </c>
      <c r="C2537" s="3" t="s">
        <v>5421</v>
      </c>
      <c r="D2537" s="3" t="s">
        <v>14</v>
      </c>
      <c r="E2537" s="3" t="s">
        <v>14</v>
      </c>
      <c r="F2537" s="3" t="s">
        <v>508</v>
      </c>
      <c r="G2537" s="3" t="s">
        <v>507</v>
      </c>
      <c r="H2537" s="3" t="s">
        <v>133</v>
      </c>
      <c r="I2537" s="3" t="s">
        <v>134</v>
      </c>
      <c r="J2537" s="3" t="s">
        <v>21</v>
      </c>
      <c r="K2537" s="3" t="s">
        <v>134</v>
      </c>
      <c r="O2537"/>
      <c r="P2537"/>
    </row>
    <row r="2538" spans="1:16" x14ac:dyDescent="0.35">
      <c r="A2538" s="3" t="s">
        <v>5422</v>
      </c>
      <c r="B2538" s="3" t="s">
        <v>5422</v>
      </c>
      <c r="C2538" s="3" t="s">
        <v>5423</v>
      </c>
      <c r="D2538" s="3" t="s">
        <v>14</v>
      </c>
      <c r="E2538" s="3" t="s">
        <v>14</v>
      </c>
      <c r="F2538" s="3" t="s">
        <v>508</v>
      </c>
      <c r="G2538" s="3" t="s">
        <v>507</v>
      </c>
      <c r="H2538" s="3" t="s">
        <v>133</v>
      </c>
      <c r="I2538" s="3" t="s">
        <v>134</v>
      </c>
      <c r="J2538" s="3" t="s">
        <v>21</v>
      </c>
      <c r="K2538" s="3" t="s">
        <v>134</v>
      </c>
      <c r="O2538"/>
      <c r="P2538"/>
    </row>
    <row r="2539" spans="1:16" x14ac:dyDescent="0.35">
      <c r="A2539" s="3" t="s">
        <v>5424</v>
      </c>
      <c r="B2539" s="3" t="s">
        <v>5424</v>
      </c>
      <c r="C2539" s="3" t="s">
        <v>5425</v>
      </c>
      <c r="D2539" s="3" t="s">
        <v>14</v>
      </c>
      <c r="E2539" s="3" t="s">
        <v>14</v>
      </c>
      <c r="F2539" s="3" t="s">
        <v>508</v>
      </c>
      <c r="G2539" s="3" t="s">
        <v>507</v>
      </c>
      <c r="H2539" s="3" t="s">
        <v>133</v>
      </c>
      <c r="I2539" s="3" t="s">
        <v>134</v>
      </c>
      <c r="J2539" s="3" t="s">
        <v>21</v>
      </c>
      <c r="K2539" s="3" t="s">
        <v>134</v>
      </c>
      <c r="O2539"/>
      <c r="P2539"/>
    </row>
    <row r="2540" spans="1:16" x14ac:dyDescent="0.35">
      <c r="A2540" s="3" t="s">
        <v>5426</v>
      </c>
      <c r="B2540" s="3" t="s">
        <v>5426</v>
      </c>
      <c r="C2540" s="3" t="s">
        <v>5427</v>
      </c>
      <c r="D2540" s="3" t="s">
        <v>14</v>
      </c>
      <c r="E2540" s="3" t="s">
        <v>14</v>
      </c>
      <c r="F2540" s="3" t="s">
        <v>508</v>
      </c>
      <c r="G2540" s="3" t="s">
        <v>507</v>
      </c>
      <c r="H2540" s="3" t="s">
        <v>133</v>
      </c>
      <c r="I2540" s="3" t="s">
        <v>134</v>
      </c>
      <c r="J2540" s="3" t="s">
        <v>21</v>
      </c>
      <c r="K2540" s="3" t="s">
        <v>134</v>
      </c>
      <c r="O2540"/>
      <c r="P2540"/>
    </row>
    <row r="2541" spans="1:16" x14ac:dyDescent="0.35">
      <c r="A2541" s="3" t="s">
        <v>5428</v>
      </c>
      <c r="B2541" s="3" t="s">
        <v>5428</v>
      </c>
      <c r="C2541" s="3" t="s">
        <v>5429</v>
      </c>
      <c r="D2541" s="3" t="s">
        <v>14</v>
      </c>
      <c r="E2541" s="3" t="s">
        <v>14</v>
      </c>
      <c r="F2541" s="3" t="s">
        <v>508</v>
      </c>
      <c r="G2541" s="3" t="s">
        <v>507</v>
      </c>
      <c r="H2541" s="3" t="s">
        <v>133</v>
      </c>
      <c r="I2541" s="3" t="s">
        <v>134</v>
      </c>
      <c r="J2541" s="3" t="s">
        <v>21</v>
      </c>
      <c r="K2541" s="3" t="s">
        <v>134</v>
      </c>
      <c r="O2541"/>
      <c r="P2541"/>
    </row>
    <row r="2542" spans="1:16" x14ac:dyDescent="0.35">
      <c r="A2542" s="3" t="s">
        <v>5430</v>
      </c>
      <c r="B2542" s="3" t="s">
        <v>5430</v>
      </c>
      <c r="C2542" s="3" t="s">
        <v>5431</v>
      </c>
      <c r="D2542" s="3" t="s">
        <v>14</v>
      </c>
      <c r="E2542" s="3" t="s">
        <v>14</v>
      </c>
      <c r="F2542" s="3" t="s">
        <v>508</v>
      </c>
      <c r="G2542" s="3" t="s">
        <v>507</v>
      </c>
      <c r="H2542" s="3" t="s">
        <v>133</v>
      </c>
      <c r="I2542" s="3" t="s">
        <v>134</v>
      </c>
      <c r="J2542" s="3" t="s">
        <v>21</v>
      </c>
      <c r="K2542" s="3" t="s">
        <v>134</v>
      </c>
      <c r="O2542"/>
      <c r="P2542"/>
    </row>
    <row r="2543" spans="1:16" x14ac:dyDescent="0.35">
      <c r="A2543" s="3" t="s">
        <v>5432</v>
      </c>
      <c r="B2543" s="3" t="s">
        <v>5432</v>
      </c>
      <c r="C2543" s="3" t="s">
        <v>5433</v>
      </c>
      <c r="D2543" s="3" t="s">
        <v>14</v>
      </c>
      <c r="E2543" s="3" t="s">
        <v>14</v>
      </c>
      <c r="F2543" s="3" t="s">
        <v>508</v>
      </c>
      <c r="G2543" s="3" t="s">
        <v>507</v>
      </c>
      <c r="H2543" s="3" t="s">
        <v>133</v>
      </c>
      <c r="I2543" s="3" t="s">
        <v>134</v>
      </c>
      <c r="J2543" s="3" t="s">
        <v>21</v>
      </c>
      <c r="K2543" s="3" t="s">
        <v>134</v>
      </c>
      <c r="O2543"/>
      <c r="P2543"/>
    </row>
    <row r="2544" spans="1:16" x14ac:dyDescent="0.35">
      <c r="A2544" s="3" t="s">
        <v>5434</v>
      </c>
      <c r="B2544" s="3" t="s">
        <v>5434</v>
      </c>
      <c r="C2544" s="3" t="s">
        <v>5435</v>
      </c>
      <c r="D2544" s="3" t="s">
        <v>14</v>
      </c>
      <c r="E2544" s="3" t="s">
        <v>14</v>
      </c>
      <c r="F2544" s="3" t="s">
        <v>508</v>
      </c>
      <c r="G2544" s="3" t="s">
        <v>507</v>
      </c>
      <c r="H2544" s="3" t="s">
        <v>133</v>
      </c>
      <c r="I2544" s="3" t="s">
        <v>134</v>
      </c>
      <c r="J2544" s="3" t="s">
        <v>21</v>
      </c>
      <c r="K2544" s="3" t="s">
        <v>134</v>
      </c>
      <c r="O2544"/>
      <c r="P2544"/>
    </row>
    <row r="2545" spans="1:16" x14ac:dyDescent="0.35">
      <c r="A2545" s="3" t="s">
        <v>5436</v>
      </c>
      <c r="B2545" s="3" t="s">
        <v>5436</v>
      </c>
      <c r="C2545" s="3" t="s">
        <v>5437</v>
      </c>
      <c r="D2545" s="3" t="s">
        <v>14</v>
      </c>
      <c r="E2545" s="3" t="s">
        <v>14</v>
      </c>
      <c r="F2545" s="3" t="s">
        <v>508</v>
      </c>
      <c r="G2545" s="3" t="s">
        <v>507</v>
      </c>
      <c r="H2545" s="3" t="s">
        <v>133</v>
      </c>
      <c r="I2545" s="3" t="s">
        <v>134</v>
      </c>
      <c r="J2545" s="3" t="s">
        <v>21</v>
      </c>
      <c r="K2545" s="3" t="s">
        <v>134</v>
      </c>
      <c r="O2545"/>
      <c r="P2545"/>
    </row>
    <row r="2546" spans="1:16" x14ac:dyDescent="0.35">
      <c r="A2546" s="3" t="s">
        <v>5438</v>
      </c>
      <c r="B2546" s="3" t="s">
        <v>5438</v>
      </c>
      <c r="C2546" s="3" t="s">
        <v>5439</v>
      </c>
      <c r="D2546" s="3" t="s">
        <v>14</v>
      </c>
      <c r="E2546" s="3" t="s">
        <v>14</v>
      </c>
      <c r="F2546" s="3" t="s">
        <v>508</v>
      </c>
      <c r="G2546" s="3" t="s">
        <v>507</v>
      </c>
      <c r="H2546" s="3" t="s">
        <v>133</v>
      </c>
      <c r="I2546" s="3" t="s">
        <v>134</v>
      </c>
      <c r="J2546" s="3" t="s">
        <v>21</v>
      </c>
      <c r="K2546" s="3" t="s">
        <v>134</v>
      </c>
      <c r="O2546"/>
      <c r="P2546"/>
    </row>
    <row r="2547" spans="1:16" x14ac:dyDescent="0.35">
      <c r="A2547" s="3" t="s">
        <v>5440</v>
      </c>
      <c r="B2547" s="3" t="s">
        <v>5440</v>
      </c>
      <c r="C2547" s="3" t="s">
        <v>5441</v>
      </c>
      <c r="D2547" s="3" t="s">
        <v>14</v>
      </c>
      <c r="E2547" s="3" t="s">
        <v>14</v>
      </c>
      <c r="F2547" s="3" t="s">
        <v>508</v>
      </c>
      <c r="G2547" s="3" t="s">
        <v>507</v>
      </c>
      <c r="H2547" s="3" t="s">
        <v>133</v>
      </c>
      <c r="I2547" s="3" t="s">
        <v>134</v>
      </c>
      <c r="J2547" s="3" t="s">
        <v>21</v>
      </c>
      <c r="K2547" s="3" t="s">
        <v>134</v>
      </c>
      <c r="O2547"/>
      <c r="P2547"/>
    </row>
    <row r="2548" spans="1:16" x14ac:dyDescent="0.35">
      <c r="A2548" s="3" t="s">
        <v>5442</v>
      </c>
      <c r="B2548" s="3" t="s">
        <v>5442</v>
      </c>
      <c r="C2548" s="3" t="s">
        <v>5443</v>
      </c>
      <c r="D2548" s="3" t="s">
        <v>14</v>
      </c>
      <c r="E2548" s="3" t="s">
        <v>14</v>
      </c>
      <c r="F2548" s="3" t="s">
        <v>508</v>
      </c>
      <c r="G2548" s="3" t="s">
        <v>507</v>
      </c>
      <c r="H2548" s="3" t="s">
        <v>133</v>
      </c>
      <c r="I2548" s="3" t="s">
        <v>134</v>
      </c>
      <c r="J2548" s="3" t="s">
        <v>21</v>
      </c>
      <c r="K2548" s="3" t="s">
        <v>134</v>
      </c>
      <c r="O2548"/>
      <c r="P2548"/>
    </row>
    <row r="2549" spans="1:16" x14ac:dyDescent="0.35">
      <c r="A2549" s="3" t="s">
        <v>5444</v>
      </c>
      <c r="B2549" s="3" t="s">
        <v>5444</v>
      </c>
      <c r="C2549" s="3" t="s">
        <v>5445</v>
      </c>
      <c r="D2549" s="3" t="s">
        <v>14</v>
      </c>
      <c r="E2549" s="3" t="s">
        <v>14</v>
      </c>
      <c r="F2549" s="3" t="s">
        <v>508</v>
      </c>
      <c r="G2549" s="3" t="s">
        <v>507</v>
      </c>
      <c r="H2549" s="3" t="s">
        <v>133</v>
      </c>
      <c r="I2549" s="3" t="s">
        <v>134</v>
      </c>
      <c r="J2549" s="3" t="s">
        <v>21</v>
      </c>
      <c r="K2549" s="3" t="s">
        <v>134</v>
      </c>
      <c r="O2549"/>
      <c r="P2549"/>
    </row>
    <row r="2550" spans="1:16" x14ac:dyDescent="0.35">
      <c r="A2550" s="3" t="s">
        <v>5446</v>
      </c>
      <c r="B2550" s="3" t="s">
        <v>5446</v>
      </c>
      <c r="C2550" s="3" t="s">
        <v>5447</v>
      </c>
      <c r="D2550" s="3" t="s">
        <v>14</v>
      </c>
      <c r="E2550" s="3" t="s">
        <v>14</v>
      </c>
      <c r="F2550" s="3" t="s">
        <v>508</v>
      </c>
      <c r="G2550" s="3" t="s">
        <v>507</v>
      </c>
      <c r="H2550" s="3" t="s">
        <v>133</v>
      </c>
      <c r="I2550" s="3" t="s">
        <v>134</v>
      </c>
      <c r="J2550" s="3" t="s">
        <v>21</v>
      </c>
      <c r="K2550" s="3" t="s">
        <v>134</v>
      </c>
      <c r="O2550"/>
      <c r="P2550"/>
    </row>
    <row r="2551" spans="1:16" x14ac:dyDescent="0.35">
      <c r="A2551" s="3" t="s">
        <v>5448</v>
      </c>
      <c r="B2551" s="3" t="s">
        <v>5448</v>
      </c>
      <c r="C2551" s="3" t="s">
        <v>5449</v>
      </c>
      <c r="D2551" s="3" t="s">
        <v>14</v>
      </c>
      <c r="E2551" s="3" t="s">
        <v>14</v>
      </c>
      <c r="F2551" s="3" t="s">
        <v>508</v>
      </c>
      <c r="G2551" s="3" t="s">
        <v>507</v>
      </c>
      <c r="H2551" s="3" t="s">
        <v>133</v>
      </c>
      <c r="I2551" s="3" t="s">
        <v>134</v>
      </c>
      <c r="J2551" s="3" t="s">
        <v>21</v>
      </c>
      <c r="K2551" s="3" t="s">
        <v>134</v>
      </c>
      <c r="O2551"/>
      <c r="P2551"/>
    </row>
    <row r="2552" spans="1:16" x14ac:dyDescent="0.35">
      <c r="A2552" s="3" t="s">
        <v>5450</v>
      </c>
      <c r="B2552" s="3" t="s">
        <v>5450</v>
      </c>
      <c r="C2552" s="3" t="s">
        <v>5451</v>
      </c>
      <c r="D2552" s="3" t="s">
        <v>14</v>
      </c>
      <c r="E2552" s="3" t="s">
        <v>14</v>
      </c>
      <c r="F2552" s="3" t="s">
        <v>508</v>
      </c>
      <c r="G2552" s="3" t="s">
        <v>507</v>
      </c>
      <c r="H2552" s="3" t="s">
        <v>133</v>
      </c>
      <c r="I2552" s="3" t="s">
        <v>134</v>
      </c>
      <c r="J2552" s="3" t="s">
        <v>21</v>
      </c>
      <c r="K2552" s="3" t="s">
        <v>134</v>
      </c>
      <c r="O2552"/>
      <c r="P2552"/>
    </row>
    <row r="2553" spans="1:16" x14ac:dyDescent="0.35">
      <c r="A2553" s="3" t="s">
        <v>5452</v>
      </c>
      <c r="B2553" s="3" t="s">
        <v>5452</v>
      </c>
      <c r="C2553" s="3" t="s">
        <v>5453</v>
      </c>
      <c r="D2553" s="3" t="s">
        <v>14</v>
      </c>
      <c r="E2553" s="3" t="s">
        <v>14</v>
      </c>
      <c r="F2553" s="3" t="s">
        <v>508</v>
      </c>
      <c r="G2553" s="3" t="s">
        <v>507</v>
      </c>
      <c r="H2553" s="3" t="s">
        <v>133</v>
      </c>
      <c r="I2553" s="3" t="s">
        <v>134</v>
      </c>
      <c r="J2553" s="3" t="s">
        <v>21</v>
      </c>
      <c r="K2553" s="3" t="s">
        <v>134</v>
      </c>
      <c r="O2553"/>
      <c r="P2553"/>
    </row>
    <row r="2554" spans="1:16" x14ac:dyDescent="0.35">
      <c r="A2554" s="3" t="s">
        <v>5454</v>
      </c>
      <c r="B2554" s="3" t="s">
        <v>5454</v>
      </c>
      <c r="C2554" s="3" t="s">
        <v>5455</v>
      </c>
      <c r="D2554" s="3" t="s">
        <v>14</v>
      </c>
      <c r="E2554" s="3" t="s">
        <v>14</v>
      </c>
      <c r="F2554" s="3" t="s">
        <v>508</v>
      </c>
      <c r="G2554" s="3" t="s">
        <v>507</v>
      </c>
      <c r="H2554" s="3" t="s">
        <v>133</v>
      </c>
      <c r="I2554" s="3" t="s">
        <v>134</v>
      </c>
      <c r="J2554" s="3" t="s">
        <v>21</v>
      </c>
      <c r="K2554" s="3" t="s">
        <v>134</v>
      </c>
      <c r="O2554"/>
      <c r="P2554"/>
    </row>
    <row r="2555" spans="1:16" x14ac:dyDescent="0.35">
      <c r="A2555" s="3" t="s">
        <v>5456</v>
      </c>
      <c r="B2555" s="3" t="s">
        <v>5456</v>
      </c>
      <c r="C2555" s="3" t="s">
        <v>5457</v>
      </c>
      <c r="D2555" s="3" t="s">
        <v>14</v>
      </c>
      <c r="E2555" s="3" t="s">
        <v>14</v>
      </c>
      <c r="F2555" s="3" t="s">
        <v>508</v>
      </c>
      <c r="G2555" s="3" t="s">
        <v>507</v>
      </c>
      <c r="H2555" s="3" t="s">
        <v>133</v>
      </c>
      <c r="I2555" s="3" t="s">
        <v>134</v>
      </c>
      <c r="J2555" s="3" t="s">
        <v>21</v>
      </c>
      <c r="K2555" s="3" t="s">
        <v>134</v>
      </c>
      <c r="O2555"/>
      <c r="P2555"/>
    </row>
    <row r="2556" spans="1:16" x14ac:dyDescent="0.35">
      <c r="A2556" s="3" t="s">
        <v>5458</v>
      </c>
      <c r="B2556" s="3" t="s">
        <v>5458</v>
      </c>
      <c r="C2556" s="3" t="s">
        <v>5459</v>
      </c>
      <c r="D2556" s="3" t="s">
        <v>14</v>
      </c>
      <c r="E2556" s="3" t="s">
        <v>14</v>
      </c>
      <c r="F2556" s="3" t="s">
        <v>508</v>
      </c>
      <c r="G2556" s="3" t="s">
        <v>507</v>
      </c>
      <c r="H2556" s="3" t="s">
        <v>133</v>
      </c>
      <c r="I2556" s="3" t="s">
        <v>134</v>
      </c>
      <c r="J2556" s="3" t="s">
        <v>21</v>
      </c>
      <c r="K2556" s="3" t="s">
        <v>134</v>
      </c>
      <c r="O2556"/>
      <c r="P2556"/>
    </row>
    <row r="2557" spans="1:16" x14ac:dyDescent="0.35">
      <c r="A2557" s="3" t="s">
        <v>5460</v>
      </c>
      <c r="B2557" s="3" t="s">
        <v>5460</v>
      </c>
      <c r="C2557" s="3" t="s">
        <v>5461</v>
      </c>
      <c r="D2557" s="3" t="s">
        <v>14</v>
      </c>
      <c r="E2557" s="3" t="s">
        <v>14</v>
      </c>
      <c r="F2557" s="3" t="s">
        <v>508</v>
      </c>
      <c r="G2557" s="3" t="s">
        <v>507</v>
      </c>
      <c r="H2557" s="3" t="s">
        <v>133</v>
      </c>
      <c r="I2557" s="3" t="s">
        <v>134</v>
      </c>
      <c r="J2557" s="3" t="s">
        <v>21</v>
      </c>
      <c r="K2557" s="3" t="s">
        <v>134</v>
      </c>
      <c r="O2557"/>
      <c r="P2557"/>
    </row>
    <row r="2558" spans="1:16" x14ac:dyDescent="0.35">
      <c r="A2558" s="3" t="s">
        <v>5462</v>
      </c>
      <c r="B2558" s="3" t="s">
        <v>5462</v>
      </c>
      <c r="C2558" s="3" t="s">
        <v>5463</v>
      </c>
      <c r="D2558" s="3" t="s">
        <v>14</v>
      </c>
      <c r="E2558" s="3" t="s">
        <v>14</v>
      </c>
      <c r="F2558" s="3" t="s">
        <v>508</v>
      </c>
      <c r="G2558" s="3" t="s">
        <v>507</v>
      </c>
      <c r="H2558" s="3" t="s">
        <v>133</v>
      </c>
      <c r="I2558" s="3" t="s">
        <v>134</v>
      </c>
      <c r="J2558" s="3" t="s">
        <v>21</v>
      </c>
      <c r="K2558" s="3" t="s">
        <v>134</v>
      </c>
      <c r="O2558"/>
      <c r="P2558"/>
    </row>
    <row r="2559" spans="1:16" x14ac:dyDescent="0.35">
      <c r="A2559" s="3" t="s">
        <v>5464</v>
      </c>
      <c r="B2559" s="3" t="s">
        <v>5464</v>
      </c>
      <c r="C2559" s="3" t="s">
        <v>5465</v>
      </c>
      <c r="D2559" s="3" t="s">
        <v>14</v>
      </c>
      <c r="E2559" s="3" t="s">
        <v>14</v>
      </c>
      <c r="F2559" s="3" t="s">
        <v>508</v>
      </c>
      <c r="G2559" s="3" t="s">
        <v>507</v>
      </c>
      <c r="H2559" s="3" t="s">
        <v>133</v>
      </c>
      <c r="I2559" s="3" t="s">
        <v>134</v>
      </c>
      <c r="J2559" s="3" t="s">
        <v>21</v>
      </c>
      <c r="K2559" s="3" t="s">
        <v>134</v>
      </c>
      <c r="O2559"/>
      <c r="P2559"/>
    </row>
    <row r="2560" spans="1:16" x14ac:dyDescent="0.35">
      <c r="A2560" s="3" t="s">
        <v>5466</v>
      </c>
      <c r="B2560" s="3" t="s">
        <v>5466</v>
      </c>
      <c r="C2560" s="3" t="s">
        <v>5467</v>
      </c>
      <c r="D2560" s="3" t="s">
        <v>14</v>
      </c>
      <c r="E2560" s="3" t="s">
        <v>14</v>
      </c>
      <c r="F2560" s="3" t="s">
        <v>508</v>
      </c>
      <c r="G2560" s="3" t="s">
        <v>507</v>
      </c>
      <c r="H2560" s="3" t="s">
        <v>133</v>
      </c>
      <c r="I2560" s="3" t="s">
        <v>134</v>
      </c>
      <c r="J2560" s="3" t="s">
        <v>21</v>
      </c>
      <c r="K2560" s="3" t="s">
        <v>134</v>
      </c>
      <c r="O2560"/>
      <c r="P2560"/>
    </row>
    <row r="2561" spans="1:16" x14ac:dyDescent="0.35">
      <c r="A2561" s="3" t="s">
        <v>5468</v>
      </c>
      <c r="B2561" s="3" t="s">
        <v>5468</v>
      </c>
      <c r="C2561" s="3" t="s">
        <v>5469</v>
      </c>
      <c r="D2561" s="3" t="s">
        <v>14</v>
      </c>
      <c r="E2561" s="3" t="s">
        <v>14</v>
      </c>
      <c r="F2561" s="3" t="s">
        <v>508</v>
      </c>
      <c r="G2561" s="3" t="s">
        <v>507</v>
      </c>
      <c r="H2561" s="3" t="s">
        <v>133</v>
      </c>
      <c r="I2561" s="3" t="s">
        <v>134</v>
      </c>
      <c r="J2561" s="3" t="s">
        <v>21</v>
      </c>
      <c r="K2561" s="3" t="s">
        <v>134</v>
      </c>
      <c r="O2561"/>
      <c r="P2561"/>
    </row>
    <row r="2562" spans="1:16" x14ac:dyDescent="0.35">
      <c r="A2562" s="3" t="s">
        <v>5470</v>
      </c>
      <c r="B2562" s="3" t="s">
        <v>5470</v>
      </c>
      <c r="C2562" s="3" t="s">
        <v>5471</v>
      </c>
      <c r="D2562" s="3" t="s">
        <v>14</v>
      </c>
      <c r="E2562" s="3" t="s">
        <v>14</v>
      </c>
      <c r="F2562" s="3" t="s">
        <v>508</v>
      </c>
      <c r="G2562" s="3" t="s">
        <v>507</v>
      </c>
      <c r="H2562" s="3" t="s">
        <v>133</v>
      </c>
      <c r="I2562" s="3" t="s">
        <v>134</v>
      </c>
      <c r="J2562" s="3" t="s">
        <v>21</v>
      </c>
      <c r="K2562" s="3" t="s">
        <v>134</v>
      </c>
      <c r="O2562"/>
      <c r="P2562"/>
    </row>
    <row r="2563" spans="1:16" x14ac:dyDescent="0.35">
      <c r="A2563" s="3" t="s">
        <v>5472</v>
      </c>
      <c r="B2563" s="3" t="s">
        <v>5472</v>
      </c>
      <c r="C2563" s="3" t="s">
        <v>5473</v>
      </c>
      <c r="D2563" s="3" t="s">
        <v>14</v>
      </c>
      <c r="E2563" s="3" t="s">
        <v>14</v>
      </c>
      <c r="F2563" s="3" t="s">
        <v>508</v>
      </c>
      <c r="G2563" s="3" t="s">
        <v>507</v>
      </c>
      <c r="H2563" s="3" t="s">
        <v>133</v>
      </c>
      <c r="I2563" s="3" t="s">
        <v>134</v>
      </c>
      <c r="J2563" s="3" t="s">
        <v>21</v>
      </c>
      <c r="K2563" s="3" t="s">
        <v>134</v>
      </c>
      <c r="O2563"/>
      <c r="P2563"/>
    </row>
    <row r="2564" spans="1:16" x14ac:dyDescent="0.35">
      <c r="A2564" s="3" t="s">
        <v>5474</v>
      </c>
      <c r="B2564" s="3" t="s">
        <v>5474</v>
      </c>
      <c r="C2564" s="3" t="s">
        <v>5475</v>
      </c>
      <c r="D2564" s="3" t="s">
        <v>14</v>
      </c>
      <c r="E2564" s="3" t="s">
        <v>14</v>
      </c>
      <c r="F2564" s="3" t="s">
        <v>508</v>
      </c>
      <c r="G2564" s="3" t="s">
        <v>507</v>
      </c>
      <c r="H2564" s="3" t="s">
        <v>133</v>
      </c>
      <c r="I2564" s="3" t="s">
        <v>134</v>
      </c>
      <c r="J2564" s="3" t="s">
        <v>21</v>
      </c>
      <c r="K2564" s="3" t="s">
        <v>134</v>
      </c>
      <c r="O2564"/>
      <c r="P2564"/>
    </row>
    <row r="2565" spans="1:16" x14ac:dyDescent="0.35">
      <c r="A2565" s="3" t="s">
        <v>5476</v>
      </c>
      <c r="B2565" s="3" t="s">
        <v>5476</v>
      </c>
      <c r="C2565" s="3" t="s">
        <v>5477</v>
      </c>
      <c r="D2565" s="3" t="s">
        <v>14</v>
      </c>
      <c r="E2565" s="3" t="s">
        <v>14</v>
      </c>
      <c r="F2565" s="3" t="s">
        <v>508</v>
      </c>
      <c r="G2565" s="3" t="s">
        <v>507</v>
      </c>
      <c r="H2565" s="3" t="s">
        <v>133</v>
      </c>
      <c r="I2565" s="3" t="s">
        <v>134</v>
      </c>
      <c r="J2565" s="3" t="s">
        <v>21</v>
      </c>
      <c r="K2565" s="3" t="s">
        <v>134</v>
      </c>
      <c r="O2565"/>
      <c r="P2565"/>
    </row>
    <row r="2566" spans="1:16" x14ac:dyDescent="0.35">
      <c r="A2566" s="3" t="s">
        <v>5478</v>
      </c>
      <c r="B2566" s="3" t="s">
        <v>5478</v>
      </c>
      <c r="C2566" s="3" t="s">
        <v>5479</v>
      </c>
      <c r="D2566" s="3" t="s">
        <v>14</v>
      </c>
      <c r="E2566" s="3" t="s">
        <v>14</v>
      </c>
      <c r="F2566" s="3" t="s">
        <v>508</v>
      </c>
      <c r="G2566" s="3" t="s">
        <v>507</v>
      </c>
      <c r="H2566" s="3" t="s">
        <v>133</v>
      </c>
      <c r="I2566" s="3" t="s">
        <v>134</v>
      </c>
      <c r="J2566" s="3" t="s">
        <v>21</v>
      </c>
      <c r="K2566" s="3" t="s">
        <v>134</v>
      </c>
      <c r="O2566"/>
      <c r="P2566"/>
    </row>
    <row r="2567" spans="1:16" x14ac:dyDescent="0.35">
      <c r="A2567" s="3" t="s">
        <v>5480</v>
      </c>
      <c r="B2567" s="3" t="s">
        <v>5480</v>
      </c>
      <c r="C2567" s="3" t="s">
        <v>5481</v>
      </c>
      <c r="D2567" s="3" t="s">
        <v>14</v>
      </c>
      <c r="E2567" s="3" t="s">
        <v>14</v>
      </c>
      <c r="F2567" s="3" t="s">
        <v>508</v>
      </c>
      <c r="G2567" s="3" t="s">
        <v>507</v>
      </c>
      <c r="H2567" s="3" t="s">
        <v>133</v>
      </c>
      <c r="I2567" s="3" t="s">
        <v>134</v>
      </c>
      <c r="J2567" s="3" t="s">
        <v>21</v>
      </c>
      <c r="K2567" s="3" t="s">
        <v>134</v>
      </c>
      <c r="O2567"/>
      <c r="P2567"/>
    </row>
    <row r="2568" spans="1:16" x14ac:dyDescent="0.35">
      <c r="A2568" s="3" t="s">
        <v>5482</v>
      </c>
      <c r="B2568" s="3" t="s">
        <v>5482</v>
      </c>
      <c r="C2568" s="3" t="s">
        <v>5483</v>
      </c>
      <c r="D2568" s="3" t="s">
        <v>14</v>
      </c>
      <c r="E2568" s="3" t="s">
        <v>14</v>
      </c>
      <c r="F2568" s="3" t="s">
        <v>508</v>
      </c>
      <c r="G2568" s="3" t="s">
        <v>507</v>
      </c>
      <c r="H2568" s="3" t="s">
        <v>133</v>
      </c>
      <c r="I2568" s="3" t="s">
        <v>134</v>
      </c>
      <c r="J2568" s="3" t="s">
        <v>21</v>
      </c>
      <c r="K2568" s="3" t="s">
        <v>134</v>
      </c>
      <c r="O2568"/>
      <c r="P2568"/>
    </row>
    <row r="2569" spans="1:16" x14ac:dyDescent="0.35">
      <c r="A2569" s="3" t="s">
        <v>5484</v>
      </c>
      <c r="B2569" s="3" t="s">
        <v>5484</v>
      </c>
      <c r="C2569" s="3" t="s">
        <v>5485</v>
      </c>
      <c r="D2569" s="3" t="s">
        <v>14</v>
      </c>
      <c r="E2569" s="3" t="s">
        <v>14</v>
      </c>
      <c r="F2569" s="3" t="s">
        <v>533</v>
      </c>
      <c r="G2569" s="3" t="s">
        <v>532</v>
      </c>
      <c r="H2569" s="3" t="s">
        <v>522</v>
      </c>
      <c r="I2569" s="3" t="s">
        <v>523</v>
      </c>
      <c r="J2569" s="3" t="s">
        <v>478</v>
      </c>
      <c r="K2569" s="3" t="s">
        <v>479</v>
      </c>
      <c r="O2569"/>
      <c r="P2569"/>
    </row>
    <row r="2570" spans="1:16" x14ac:dyDescent="0.35">
      <c r="A2570" s="3" t="s">
        <v>5486</v>
      </c>
      <c r="B2570" s="3" t="s">
        <v>5486</v>
      </c>
      <c r="C2570" s="3" t="s">
        <v>5487</v>
      </c>
      <c r="D2570" s="3" t="s">
        <v>14</v>
      </c>
      <c r="E2570" s="3" t="s">
        <v>14</v>
      </c>
      <c r="F2570" s="3" t="s">
        <v>533</v>
      </c>
      <c r="G2570" s="3" t="s">
        <v>532</v>
      </c>
      <c r="H2570" s="3" t="s">
        <v>522</v>
      </c>
      <c r="I2570" s="3" t="s">
        <v>523</v>
      </c>
      <c r="J2570" s="3" t="s">
        <v>478</v>
      </c>
      <c r="K2570" s="3" t="s">
        <v>479</v>
      </c>
      <c r="O2570"/>
      <c r="P2570"/>
    </row>
    <row r="2571" spans="1:16" x14ac:dyDescent="0.35">
      <c r="A2571" s="3" t="s">
        <v>5488</v>
      </c>
      <c r="B2571" s="3" t="s">
        <v>5488</v>
      </c>
      <c r="C2571" s="3" t="s">
        <v>5489</v>
      </c>
      <c r="D2571" s="3" t="s">
        <v>14</v>
      </c>
      <c r="E2571" s="3" t="s">
        <v>14</v>
      </c>
      <c r="F2571" s="3" t="s">
        <v>533</v>
      </c>
      <c r="G2571" s="3" t="s">
        <v>532</v>
      </c>
      <c r="H2571" s="3" t="s">
        <v>522</v>
      </c>
      <c r="I2571" s="3" t="s">
        <v>523</v>
      </c>
      <c r="J2571" s="3" t="s">
        <v>478</v>
      </c>
      <c r="K2571" s="3" t="s">
        <v>479</v>
      </c>
      <c r="O2571"/>
      <c r="P2571"/>
    </row>
    <row r="2572" spans="1:16" x14ac:dyDescent="0.35">
      <c r="A2572" s="3" t="s">
        <v>5490</v>
      </c>
      <c r="B2572" s="3" t="s">
        <v>5490</v>
      </c>
      <c r="C2572" s="3" t="s">
        <v>5491</v>
      </c>
      <c r="D2572" s="3" t="s">
        <v>14</v>
      </c>
      <c r="E2572" s="3" t="s">
        <v>14</v>
      </c>
      <c r="F2572" s="3" t="s">
        <v>533</v>
      </c>
      <c r="G2572" s="3" t="s">
        <v>532</v>
      </c>
      <c r="H2572" s="3" t="s">
        <v>522</v>
      </c>
      <c r="I2572" s="3" t="s">
        <v>523</v>
      </c>
      <c r="J2572" s="3" t="s">
        <v>478</v>
      </c>
      <c r="K2572" s="3" t="s">
        <v>479</v>
      </c>
      <c r="O2572"/>
      <c r="P2572"/>
    </row>
    <row r="2573" spans="1:16" x14ac:dyDescent="0.35">
      <c r="A2573" s="3" t="s">
        <v>5492</v>
      </c>
      <c r="B2573" s="3" t="s">
        <v>5492</v>
      </c>
      <c r="C2573" s="3" t="s">
        <v>5493</v>
      </c>
      <c r="D2573" s="3" t="s">
        <v>14</v>
      </c>
      <c r="E2573" s="3" t="s">
        <v>14</v>
      </c>
      <c r="F2573" s="3" t="s">
        <v>533</v>
      </c>
      <c r="G2573" s="3" t="s">
        <v>532</v>
      </c>
      <c r="H2573" s="3" t="s">
        <v>522</v>
      </c>
      <c r="I2573" s="3" t="s">
        <v>523</v>
      </c>
      <c r="J2573" s="3" t="s">
        <v>478</v>
      </c>
      <c r="K2573" s="3" t="s">
        <v>479</v>
      </c>
      <c r="O2573"/>
      <c r="P2573"/>
    </row>
    <row r="2574" spans="1:16" x14ac:dyDescent="0.35">
      <c r="A2574" s="3" t="s">
        <v>5494</v>
      </c>
      <c r="B2574" s="3" t="s">
        <v>5494</v>
      </c>
      <c r="C2574" s="3" t="s">
        <v>5495</v>
      </c>
      <c r="D2574" s="3" t="s">
        <v>14</v>
      </c>
      <c r="E2574" s="3" t="s">
        <v>14</v>
      </c>
      <c r="F2574" s="3" t="s">
        <v>533</v>
      </c>
      <c r="G2574" s="3" t="s">
        <v>532</v>
      </c>
      <c r="H2574" s="3" t="s">
        <v>522</v>
      </c>
      <c r="I2574" s="3" t="s">
        <v>523</v>
      </c>
      <c r="J2574" s="3" t="s">
        <v>478</v>
      </c>
      <c r="K2574" s="3" t="s">
        <v>479</v>
      </c>
      <c r="O2574"/>
      <c r="P2574"/>
    </row>
    <row r="2575" spans="1:16" x14ac:dyDescent="0.35">
      <c r="A2575" s="3" t="s">
        <v>5496</v>
      </c>
      <c r="B2575" s="3" t="s">
        <v>5496</v>
      </c>
      <c r="C2575" s="3" t="s">
        <v>5497</v>
      </c>
      <c r="D2575" s="3" t="s">
        <v>14</v>
      </c>
      <c r="E2575" s="3" t="s">
        <v>14</v>
      </c>
      <c r="F2575" s="3" t="s">
        <v>533</v>
      </c>
      <c r="G2575" s="3" t="s">
        <v>532</v>
      </c>
      <c r="H2575" s="3" t="s">
        <v>522</v>
      </c>
      <c r="I2575" s="3" t="s">
        <v>523</v>
      </c>
      <c r="J2575" s="3" t="s">
        <v>478</v>
      </c>
      <c r="K2575" s="3" t="s">
        <v>479</v>
      </c>
      <c r="O2575"/>
      <c r="P2575"/>
    </row>
    <row r="2576" spans="1:16" x14ac:dyDescent="0.35">
      <c r="A2576" s="3" t="s">
        <v>5498</v>
      </c>
      <c r="B2576" s="3" t="s">
        <v>5498</v>
      </c>
      <c r="C2576" s="3" t="s">
        <v>5499</v>
      </c>
      <c r="D2576" s="3" t="s">
        <v>14</v>
      </c>
      <c r="E2576" s="3" t="s">
        <v>14</v>
      </c>
      <c r="F2576" s="3" t="s">
        <v>533</v>
      </c>
      <c r="G2576" s="3" t="s">
        <v>532</v>
      </c>
      <c r="H2576" s="3" t="s">
        <v>522</v>
      </c>
      <c r="I2576" s="3" t="s">
        <v>523</v>
      </c>
      <c r="J2576" s="3" t="s">
        <v>478</v>
      </c>
      <c r="K2576" s="3" t="s">
        <v>479</v>
      </c>
      <c r="O2576"/>
      <c r="P2576"/>
    </row>
    <row r="2577" spans="1:16" x14ac:dyDescent="0.35">
      <c r="A2577" s="3" t="s">
        <v>5500</v>
      </c>
      <c r="B2577" s="3" t="s">
        <v>5500</v>
      </c>
      <c r="C2577" s="3" t="s">
        <v>5501</v>
      </c>
      <c r="D2577" s="3" t="s">
        <v>14</v>
      </c>
      <c r="E2577" s="3" t="s">
        <v>14</v>
      </c>
      <c r="F2577" s="3" t="s">
        <v>533</v>
      </c>
      <c r="G2577" s="3" t="s">
        <v>532</v>
      </c>
      <c r="H2577" s="3" t="s">
        <v>522</v>
      </c>
      <c r="I2577" s="3" t="s">
        <v>523</v>
      </c>
      <c r="J2577" s="3" t="s">
        <v>478</v>
      </c>
      <c r="K2577" s="3" t="s">
        <v>479</v>
      </c>
      <c r="O2577"/>
      <c r="P2577"/>
    </row>
    <row r="2578" spans="1:16" x14ac:dyDescent="0.35">
      <c r="A2578" s="3" t="s">
        <v>5502</v>
      </c>
      <c r="B2578" s="3" t="s">
        <v>5502</v>
      </c>
      <c r="C2578" s="3" t="s">
        <v>5503</v>
      </c>
      <c r="D2578" s="3" t="s">
        <v>14</v>
      </c>
      <c r="E2578" s="3" t="s">
        <v>14</v>
      </c>
      <c r="F2578" s="3" t="s">
        <v>533</v>
      </c>
      <c r="G2578" s="3" t="s">
        <v>532</v>
      </c>
      <c r="H2578" s="3" t="s">
        <v>522</v>
      </c>
      <c r="I2578" s="3" t="s">
        <v>523</v>
      </c>
      <c r="J2578" s="3" t="s">
        <v>478</v>
      </c>
      <c r="K2578" s="3" t="s">
        <v>479</v>
      </c>
      <c r="O2578"/>
      <c r="P2578"/>
    </row>
    <row r="2579" spans="1:16" x14ac:dyDescent="0.35">
      <c r="A2579" s="3" t="s">
        <v>5504</v>
      </c>
      <c r="B2579" s="3" t="s">
        <v>5504</v>
      </c>
      <c r="C2579" s="3" t="s">
        <v>5505</v>
      </c>
      <c r="D2579" s="3" t="s">
        <v>14</v>
      </c>
      <c r="E2579" s="3" t="s">
        <v>14</v>
      </c>
      <c r="F2579" s="3" t="s">
        <v>533</v>
      </c>
      <c r="G2579" s="3" t="s">
        <v>532</v>
      </c>
      <c r="H2579" s="3" t="s">
        <v>522</v>
      </c>
      <c r="I2579" s="3" t="s">
        <v>523</v>
      </c>
      <c r="J2579" s="3" t="s">
        <v>478</v>
      </c>
      <c r="K2579" s="3" t="s">
        <v>479</v>
      </c>
      <c r="O2579"/>
      <c r="P2579"/>
    </row>
    <row r="2580" spans="1:16" x14ac:dyDescent="0.35">
      <c r="A2580" s="3" t="s">
        <v>5506</v>
      </c>
      <c r="B2580" s="3" t="s">
        <v>5506</v>
      </c>
      <c r="C2580" s="3" t="s">
        <v>5507</v>
      </c>
      <c r="D2580" s="3" t="s">
        <v>14</v>
      </c>
      <c r="E2580" s="3" t="s">
        <v>14</v>
      </c>
      <c r="F2580" s="3" t="s">
        <v>533</v>
      </c>
      <c r="G2580" s="3" t="s">
        <v>532</v>
      </c>
      <c r="H2580" s="3" t="s">
        <v>522</v>
      </c>
      <c r="I2580" s="3" t="s">
        <v>523</v>
      </c>
      <c r="J2580" s="3" t="s">
        <v>478</v>
      </c>
      <c r="K2580" s="3" t="s">
        <v>479</v>
      </c>
      <c r="O2580"/>
      <c r="P2580"/>
    </row>
    <row r="2581" spans="1:16" x14ac:dyDescent="0.35">
      <c r="A2581" s="3" t="s">
        <v>5508</v>
      </c>
      <c r="B2581" s="3" t="s">
        <v>5508</v>
      </c>
      <c r="C2581" s="3" t="s">
        <v>5509</v>
      </c>
      <c r="D2581" s="3" t="s">
        <v>14</v>
      </c>
      <c r="E2581" s="3" t="s">
        <v>14</v>
      </c>
      <c r="F2581" s="3" t="s">
        <v>533</v>
      </c>
      <c r="G2581" s="3" t="s">
        <v>532</v>
      </c>
      <c r="H2581" s="3" t="s">
        <v>522</v>
      </c>
      <c r="I2581" s="3" t="s">
        <v>523</v>
      </c>
      <c r="J2581" s="3" t="s">
        <v>478</v>
      </c>
      <c r="K2581" s="3" t="s">
        <v>479</v>
      </c>
      <c r="O2581"/>
      <c r="P2581"/>
    </row>
    <row r="2582" spans="1:16" x14ac:dyDescent="0.35">
      <c r="A2582" s="3" t="s">
        <v>5510</v>
      </c>
      <c r="B2582" s="3" t="s">
        <v>5510</v>
      </c>
      <c r="C2582" s="3" t="s">
        <v>5511</v>
      </c>
      <c r="D2582" s="3" t="s">
        <v>14</v>
      </c>
      <c r="E2582" s="3" t="s">
        <v>14</v>
      </c>
      <c r="F2582" s="3" t="s">
        <v>533</v>
      </c>
      <c r="G2582" s="3" t="s">
        <v>532</v>
      </c>
      <c r="H2582" s="3" t="s">
        <v>522</v>
      </c>
      <c r="I2582" s="3" t="s">
        <v>523</v>
      </c>
      <c r="J2582" s="3" t="s">
        <v>478</v>
      </c>
      <c r="K2582" s="3" t="s">
        <v>479</v>
      </c>
      <c r="O2582"/>
      <c r="P2582"/>
    </row>
    <row r="2583" spans="1:16" x14ac:dyDescent="0.35">
      <c r="A2583" s="3" t="s">
        <v>5512</v>
      </c>
      <c r="B2583" s="3" t="s">
        <v>5512</v>
      </c>
      <c r="C2583" s="3" t="s">
        <v>5513</v>
      </c>
      <c r="D2583" s="3" t="s">
        <v>14</v>
      </c>
      <c r="E2583" s="3" t="s">
        <v>14</v>
      </c>
      <c r="F2583" s="3" t="s">
        <v>533</v>
      </c>
      <c r="G2583" s="3" t="s">
        <v>532</v>
      </c>
      <c r="H2583" s="3" t="s">
        <v>522</v>
      </c>
      <c r="I2583" s="3" t="s">
        <v>523</v>
      </c>
      <c r="J2583" s="3" t="s">
        <v>478</v>
      </c>
      <c r="K2583" s="3" t="s">
        <v>479</v>
      </c>
      <c r="O2583"/>
      <c r="P2583"/>
    </row>
    <row r="2584" spans="1:16" x14ac:dyDescent="0.35">
      <c r="A2584" s="3" t="s">
        <v>5514</v>
      </c>
      <c r="B2584" s="3" t="s">
        <v>5514</v>
      </c>
      <c r="C2584" s="3" t="s">
        <v>5515</v>
      </c>
      <c r="D2584" s="3" t="s">
        <v>14</v>
      </c>
      <c r="E2584" s="3" t="s">
        <v>14</v>
      </c>
      <c r="F2584" s="3" t="s">
        <v>533</v>
      </c>
      <c r="G2584" s="3" t="s">
        <v>532</v>
      </c>
      <c r="H2584" s="3" t="s">
        <v>522</v>
      </c>
      <c r="I2584" s="3" t="s">
        <v>523</v>
      </c>
      <c r="J2584" s="3" t="s">
        <v>478</v>
      </c>
      <c r="K2584" s="3" t="s">
        <v>479</v>
      </c>
      <c r="O2584"/>
      <c r="P2584"/>
    </row>
    <row r="2585" spans="1:16" x14ac:dyDescent="0.35">
      <c r="A2585" s="3" t="s">
        <v>5516</v>
      </c>
      <c r="B2585" s="3" t="s">
        <v>5516</v>
      </c>
      <c r="C2585" s="3" t="s">
        <v>5517</v>
      </c>
      <c r="D2585" s="3" t="s">
        <v>14</v>
      </c>
      <c r="E2585" s="3" t="s">
        <v>14</v>
      </c>
      <c r="F2585" s="3" t="s">
        <v>533</v>
      </c>
      <c r="G2585" s="3" t="s">
        <v>532</v>
      </c>
      <c r="H2585" s="3" t="s">
        <v>522</v>
      </c>
      <c r="I2585" s="3" t="s">
        <v>523</v>
      </c>
      <c r="J2585" s="3" t="s">
        <v>478</v>
      </c>
      <c r="K2585" s="3" t="s">
        <v>479</v>
      </c>
      <c r="O2585"/>
      <c r="P2585"/>
    </row>
    <row r="2586" spans="1:16" x14ac:dyDescent="0.35">
      <c r="A2586" s="3" t="s">
        <v>5518</v>
      </c>
      <c r="B2586" s="3" t="s">
        <v>5518</v>
      </c>
      <c r="C2586" s="3" t="s">
        <v>5519</v>
      </c>
      <c r="D2586" s="3" t="s">
        <v>14</v>
      </c>
      <c r="E2586" s="3" t="s">
        <v>14</v>
      </c>
      <c r="F2586" s="3" t="s">
        <v>533</v>
      </c>
      <c r="G2586" s="3" t="s">
        <v>532</v>
      </c>
      <c r="H2586" s="3" t="s">
        <v>522</v>
      </c>
      <c r="I2586" s="3" t="s">
        <v>523</v>
      </c>
      <c r="J2586" s="3" t="s">
        <v>478</v>
      </c>
      <c r="K2586" s="3" t="s">
        <v>479</v>
      </c>
      <c r="O2586"/>
      <c r="P2586"/>
    </row>
    <row r="2587" spans="1:16" x14ac:dyDescent="0.35">
      <c r="A2587" s="3" t="s">
        <v>5520</v>
      </c>
      <c r="B2587" s="3" t="s">
        <v>5520</v>
      </c>
      <c r="C2587" s="3" t="s">
        <v>5521</v>
      </c>
      <c r="D2587" s="3" t="s">
        <v>14</v>
      </c>
      <c r="E2587" s="3" t="s">
        <v>14</v>
      </c>
      <c r="F2587" s="3" t="s">
        <v>533</v>
      </c>
      <c r="G2587" s="3" t="s">
        <v>532</v>
      </c>
      <c r="H2587" s="3" t="s">
        <v>522</v>
      </c>
      <c r="I2587" s="3" t="s">
        <v>523</v>
      </c>
      <c r="J2587" s="3" t="s">
        <v>478</v>
      </c>
      <c r="K2587" s="3" t="s">
        <v>479</v>
      </c>
      <c r="O2587"/>
      <c r="P2587"/>
    </row>
    <row r="2588" spans="1:16" x14ac:dyDescent="0.35">
      <c r="A2588" s="3" t="s">
        <v>5522</v>
      </c>
      <c r="B2588" s="3" t="s">
        <v>5522</v>
      </c>
      <c r="C2588" s="3" t="s">
        <v>5523</v>
      </c>
      <c r="D2588" s="3" t="s">
        <v>14</v>
      </c>
      <c r="E2588" s="3" t="s">
        <v>14</v>
      </c>
      <c r="F2588" s="3" t="s">
        <v>533</v>
      </c>
      <c r="G2588" s="3" t="s">
        <v>532</v>
      </c>
      <c r="H2588" s="3" t="s">
        <v>522</v>
      </c>
      <c r="I2588" s="3" t="s">
        <v>523</v>
      </c>
      <c r="J2588" s="3" t="s">
        <v>478</v>
      </c>
      <c r="K2588" s="3" t="s">
        <v>479</v>
      </c>
      <c r="O2588"/>
      <c r="P2588"/>
    </row>
    <row r="2589" spans="1:16" x14ac:dyDescent="0.35">
      <c r="A2589" s="3" t="s">
        <v>5524</v>
      </c>
      <c r="B2589" s="3" t="s">
        <v>5524</v>
      </c>
      <c r="C2589" s="3" t="s">
        <v>5525</v>
      </c>
      <c r="D2589" s="3" t="s">
        <v>14</v>
      </c>
      <c r="E2589" s="3" t="s">
        <v>14</v>
      </c>
      <c r="F2589" s="3" t="s">
        <v>533</v>
      </c>
      <c r="G2589" s="3" t="s">
        <v>532</v>
      </c>
      <c r="H2589" s="3" t="s">
        <v>522</v>
      </c>
      <c r="I2589" s="3" t="s">
        <v>523</v>
      </c>
      <c r="J2589" s="3" t="s">
        <v>478</v>
      </c>
      <c r="K2589" s="3" t="s">
        <v>479</v>
      </c>
      <c r="O2589"/>
      <c r="P2589"/>
    </row>
    <row r="2590" spans="1:16" x14ac:dyDescent="0.35">
      <c r="A2590" s="3" t="s">
        <v>5526</v>
      </c>
      <c r="B2590" s="3" t="s">
        <v>5526</v>
      </c>
      <c r="C2590" s="3" t="s">
        <v>5527</v>
      </c>
      <c r="D2590" s="3" t="s">
        <v>14</v>
      </c>
      <c r="E2590" s="3" t="s">
        <v>14</v>
      </c>
      <c r="F2590" s="3" t="s">
        <v>533</v>
      </c>
      <c r="G2590" s="3" t="s">
        <v>532</v>
      </c>
      <c r="H2590" s="3" t="s">
        <v>522</v>
      </c>
      <c r="I2590" s="3" t="s">
        <v>523</v>
      </c>
      <c r="J2590" s="3" t="s">
        <v>478</v>
      </c>
      <c r="K2590" s="3" t="s">
        <v>479</v>
      </c>
      <c r="O2590"/>
      <c r="P2590"/>
    </row>
    <row r="2591" spans="1:16" x14ac:dyDescent="0.35">
      <c r="A2591" s="3" t="s">
        <v>5528</v>
      </c>
      <c r="B2591" s="3" t="s">
        <v>5528</v>
      </c>
      <c r="C2591" s="3" t="s">
        <v>5529</v>
      </c>
      <c r="D2591" s="3" t="s">
        <v>14</v>
      </c>
      <c r="E2591" s="3" t="s">
        <v>14</v>
      </c>
      <c r="F2591" s="3" t="s">
        <v>533</v>
      </c>
      <c r="G2591" s="3" t="s">
        <v>532</v>
      </c>
      <c r="H2591" s="3" t="s">
        <v>522</v>
      </c>
      <c r="I2591" s="3" t="s">
        <v>523</v>
      </c>
      <c r="J2591" s="3" t="s">
        <v>478</v>
      </c>
      <c r="K2591" s="3" t="s">
        <v>479</v>
      </c>
      <c r="O2591"/>
      <c r="P2591"/>
    </row>
    <row r="2592" spans="1:16" x14ac:dyDescent="0.35">
      <c r="A2592" s="3" t="s">
        <v>5530</v>
      </c>
      <c r="B2592" s="3" t="s">
        <v>5530</v>
      </c>
      <c r="C2592" s="3" t="s">
        <v>5531</v>
      </c>
      <c r="D2592" s="3" t="s">
        <v>14</v>
      </c>
      <c r="E2592" s="3" t="s">
        <v>14</v>
      </c>
      <c r="F2592" s="3" t="s">
        <v>533</v>
      </c>
      <c r="G2592" s="3" t="s">
        <v>532</v>
      </c>
      <c r="H2592" s="3" t="s">
        <v>522</v>
      </c>
      <c r="I2592" s="3" t="s">
        <v>523</v>
      </c>
      <c r="J2592" s="3" t="s">
        <v>478</v>
      </c>
      <c r="K2592" s="3" t="s">
        <v>479</v>
      </c>
      <c r="O2592"/>
      <c r="P2592"/>
    </row>
    <row r="2593" spans="1:16" x14ac:dyDescent="0.35">
      <c r="A2593" s="3" t="s">
        <v>5532</v>
      </c>
      <c r="B2593" s="3" t="s">
        <v>5532</v>
      </c>
      <c r="C2593" s="3" t="s">
        <v>5533</v>
      </c>
      <c r="D2593" s="3" t="s">
        <v>14</v>
      </c>
      <c r="E2593" s="3" t="s">
        <v>14</v>
      </c>
      <c r="F2593" s="3" t="s">
        <v>533</v>
      </c>
      <c r="G2593" s="3" t="s">
        <v>532</v>
      </c>
      <c r="H2593" s="3" t="s">
        <v>522</v>
      </c>
      <c r="I2593" s="3" t="s">
        <v>523</v>
      </c>
      <c r="J2593" s="3" t="s">
        <v>478</v>
      </c>
      <c r="K2593" s="3" t="s">
        <v>479</v>
      </c>
      <c r="O2593"/>
      <c r="P2593"/>
    </row>
    <row r="2594" spans="1:16" x14ac:dyDescent="0.35">
      <c r="A2594" s="3" t="s">
        <v>5534</v>
      </c>
      <c r="B2594" s="3" t="s">
        <v>5534</v>
      </c>
      <c r="C2594" s="3" t="s">
        <v>5535</v>
      </c>
      <c r="D2594" s="3" t="s">
        <v>14</v>
      </c>
      <c r="E2594" s="3" t="s">
        <v>14</v>
      </c>
      <c r="F2594" s="3" t="s">
        <v>533</v>
      </c>
      <c r="G2594" s="3" t="s">
        <v>532</v>
      </c>
      <c r="H2594" s="3" t="s">
        <v>522</v>
      </c>
      <c r="I2594" s="3" t="s">
        <v>523</v>
      </c>
      <c r="J2594" s="3" t="s">
        <v>478</v>
      </c>
      <c r="K2594" s="3" t="s">
        <v>479</v>
      </c>
      <c r="O2594"/>
      <c r="P2594"/>
    </row>
    <row r="2595" spans="1:16" x14ac:dyDescent="0.35">
      <c r="A2595" s="3" t="s">
        <v>5536</v>
      </c>
      <c r="B2595" s="3" t="s">
        <v>5536</v>
      </c>
      <c r="C2595" s="3" t="s">
        <v>5537</v>
      </c>
      <c r="D2595" s="3" t="s">
        <v>14</v>
      </c>
      <c r="E2595" s="3" t="s">
        <v>14</v>
      </c>
      <c r="F2595" s="3" t="s">
        <v>533</v>
      </c>
      <c r="G2595" s="3" t="s">
        <v>532</v>
      </c>
      <c r="H2595" s="3" t="s">
        <v>522</v>
      </c>
      <c r="I2595" s="3" t="s">
        <v>523</v>
      </c>
      <c r="J2595" s="3" t="s">
        <v>478</v>
      </c>
      <c r="K2595" s="3" t="s">
        <v>479</v>
      </c>
      <c r="O2595"/>
      <c r="P2595"/>
    </row>
    <row r="2596" spans="1:16" x14ac:dyDescent="0.35">
      <c r="A2596" s="3" t="s">
        <v>5538</v>
      </c>
      <c r="B2596" s="3" t="s">
        <v>5538</v>
      </c>
      <c r="C2596" s="3" t="s">
        <v>5539</v>
      </c>
      <c r="D2596" s="3" t="s">
        <v>14</v>
      </c>
      <c r="E2596" s="3" t="s">
        <v>14</v>
      </c>
      <c r="F2596" s="3" t="s">
        <v>533</v>
      </c>
      <c r="G2596" s="3" t="s">
        <v>532</v>
      </c>
      <c r="H2596" s="3" t="s">
        <v>522</v>
      </c>
      <c r="I2596" s="3" t="s">
        <v>523</v>
      </c>
      <c r="J2596" s="3" t="s">
        <v>478</v>
      </c>
      <c r="K2596" s="3" t="s">
        <v>479</v>
      </c>
      <c r="O2596"/>
      <c r="P2596"/>
    </row>
    <row r="2597" spans="1:16" x14ac:dyDescent="0.35">
      <c r="A2597" s="3" t="s">
        <v>5540</v>
      </c>
      <c r="B2597" s="3" t="s">
        <v>5540</v>
      </c>
      <c r="C2597" s="3" t="s">
        <v>5541</v>
      </c>
      <c r="D2597" s="3" t="s">
        <v>14</v>
      </c>
      <c r="E2597" s="3" t="s">
        <v>14</v>
      </c>
      <c r="F2597" s="3" t="s">
        <v>533</v>
      </c>
      <c r="G2597" s="3" t="s">
        <v>532</v>
      </c>
      <c r="H2597" s="3" t="s">
        <v>522</v>
      </c>
      <c r="I2597" s="3" t="s">
        <v>523</v>
      </c>
      <c r="J2597" s="3" t="s">
        <v>478</v>
      </c>
      <c r="K2597" s="3" t="s">
        <v>479</v>
      </c>
      <c r="O2597"/>
      <c r="P2597"/>
    </row>
    <row r="2598" spans="1:16" x14ac:dyDescent="0.35">
      <c r="A2598" s="3" t="s">
        <v>5542</v>
      </c>
      <c r="B2598" s="3" t="s">
        <v>5542</v>
      </c>
      <c r="C2598" s="3" t="s">
        <v>5543</v>
      </c>
      <c r="D2598" s="3" t="s">
        <v>14</v>
      </c>
      <c r="E2598" s="3" t="s">
        <v>14</v>
      </c>
      <c r="F2598" s="3" t="s">
        <v>533</v>
      </c>
      <c r="G2598" s="3" t="s">
        <v>532</v>
      </c>
      <c r="H2598" s="3" t="s">
        <v>522</v>
      </c>
      <c r="I2598" s="3" t="s">
        <v>523</v>
      </c>
      <c r="J2598" s="3" t="s">
        <v>478</v>
      </c>
      <c r="K2598" s="3" t="s">
        <v>479</v>
      </c>
      <c r="O2598"/>
      <c r="P2598"/>
    </row>
    <row r="2599" spans="1:16" x14ac:dyDescent="0.35">
      <c r="A2599" s="3" t="s">
        <v>5544</v>
      </c>
      <c r="B2599" s="3" t="s">
        <v>5544</v>
      </c>
      <c r="C2599" s="3" t="s">
        <v>5545</v>
      </c>
      <c r="D2599" s="3" t="s">
        <v>14</v>
      </c>
      <c r="E2599" s="3" t="s">
        <v>14</v>
      </c>
      <c r="F2599" s="3" t="s">
        <v>504</v>
      </c>
      <c r="G2599" s="3" t="s">
        <v>5546</v>
      </c>
      <c r="H2599" s="3" t="s">
        <v>92</v>
      </c>
      <c r="I2599" s="3" t="s">
        <v>93</v>
      </c>
      <c r="J2599" s="3" t="s">
        <v>94</v>
      </c>
      <c r="K2599" s="3" t="s">
        <v>93</v>
      </c>
      <c r="O2599"/>
      <c r="P2599"/>
    </row>
    <row r="2600" spans="1:16" x14ac:dyDescent="0.35">
      <c r="A2600" s="3" t="s">
        <v>5547</v>
      </c>
      <c r="B2600" s="3" t="s">
        <v>5547</v>
      </c>
      <c r="C2600" s="3" t="s">
        <v>5548</v>
      </c>
      <c r="D2600" s="3" t="s">
        <v>14</v>
      </c>
      <c r="E2600" s="3" t="s">
        <v>14</v>
      </c>
      <c r="F2600" s="3" t="s">
        <v>504</v>
      </c>
      <c r="G2600" s="3" t="s">
        <v>5546</v>
      </c>
      <c r="H2600" s="3" t="s">
        <v>92</v>
      </c>
      <c r="I2600" s="3" t="s">
        <v>93</v>
      </c>
      <c r="J2600" s="3" t="s">
        <v>94</v>
      </c>
      <c r="K2600" s="3" t="s">
        <v>93</v>
      </c>
      <c r="O2600"/>
      <c r="P2600"/>
    </row>
    <row r="2601" spans="1:16" x14ac:dyDescent="0.35">
      <c r="A2601" s="3" t="s">
        <v>5549</v>
      </c>
      <c r="B2601" s="3" t="s">
        <v>5549</v>
      </c>
      <c r="C2601" s="3" t="s">
        <v>5550</v>
      </c>
      <c r="D2601" s="3" t="s">
        <v>14</v>
      </c>
      <c r="E2601" s="3" t="s">
        <v>14</v>
      </c>
      <c r="F2601" s="3" t="s">
        <v>525</v>
      </c>
      <c r="G2601" s="3" t="s">
        <v>524</v>
      </c>
      <c r="H2601" s="3" t="s">
        <v>133</v>
      </c>
      <c r="I2601" s="3" t="s">
        <v>134</v>
      </c>
      <c r="J2601" s="3" t="s">
        <v>21</v>
      </c>
      <c r="K2601" s="3" t="s">
        <v>134</v>
      </c>
      <c r="O2601"/>
      <c r="P2601"/>
    </row>
    <row r="2602" spans="1:16" x14ac:dyDescent="0.35">
      <c r="A2602" s="3" t="s">
        <v>5551</v>
      </c>
      <c r="B2602" s="3" t="s">
        <v>5551</v>
      </c>
      <c r="C2602" s="3" t="s">
        <v>5552</v>
      </c>
      <c r="D2602" s="3" t="s">
        <v>14</v>
      </c>
      <c r="E2602" s="3" t="s">
        <v>14</v>
      </c>
      <c r="F2602" s="3" t="s">
        <v>525</v>
      </c>
      <c r="G2602" s="3" t="s">
        <v>524</v>
      </c>
      <c r="H2602" s="3" t="s">
        <v>133</v>
      </c>
      <c r="I2602" s="3" t="s">
        <v>134</v>
      </c>
      <c r="J2602" s="3" t="s">
        <v>21</v>
      </c>
      <c r="K2602" s="3" t="s">
        <v>134</v>
      </c>
      <c r="O2602"/>
      <c r="P2602"/>
    </row>
    <row r="2603" spans="1:16" x14ac:dyDescent="0.35">
      <c r="A2603" s="3" t="s">
        <v>5553</v>
      </c>
      <c r="B2603" s="3" t="s">
        <v>5553</v>
      </c>
      <c r="C2603" s="3" t="s">
        <v>5554</v>
      </c>
      <c r="D2603" s="3" t="s">
        <v>14</v>
      </c>
      <c r="E2603" s="3" t="s">
        <v>14</v>
      </c>
      <c r="F2603" s="3" t="s">
        <v>525</v>
      </c>
      <c r="G2603" s="3" t="s">
        <v>524</v>
      </c>
      <c r="H2603" s="3" t="s">
        <v>133</v>
      </c>
      <c r="I2603" s="3" t="s">
        <v>134</v>
      </c>
      <c r="J2603" s="3" t="s">
        <v>21</v>
      </c>
      <c r="K2603" s="3" t="s">
        <v>134</v>
      </c>
      <c r="O2603"/>
      <c r="P2603"/>
    </row>
    <row r="2604" spans="1:16" x14ac:dyDescent="0.35">
      <c r="A2604" s="3" t="s">
        <v>5555</v>
      </c>
      <c r="B2604" s="3" t="s">
        <v>5555</v>
      </c>
      <c r="C2604" s="3" t="s">
        <v>5556</v>
      </c>
      <c r="D2604" s="3" t="s">
        <v>14</v>
      </c>
      <c r="E2604" s="3" t="s">
        <v>14</v>
      </c>
      <c r="F2604" s="3" t="s">
        <v>525</v>
      </c>
      <c r="G2604" s="3" t="s">
        <v>524</v>
      </c>
      <c r="H2604" s="3" t="s">
        <v>133</v>
      </c>
      <c r="I2604" s="3" t="s">
        <v>134</v>
      </c>
      <c r="J2604" s="3" t="s">
        <v>21</v>
      </c>
      <c r="K2604" s="3" t="s">
        <v>134</v>
      </c>
      <c r="O2604"/>
      <c r="P2604"/>
    </row>
    <row r="2605" spans="1:16" x14ac:dyDescent="0.35">
      <c r="A2605" s="3" t="s">
        <v>5557</v>
      </c>
      <c r="B2605" s="3" t="s">
        <v>5557</v>
      </c>
      <c r="C2605" s="3" t="s">
        <v>5558</v>
      </c>
      <c r="D2605" s="3" t="s">
        <v>14</v>
      </c>
      <c r="E2605" s="3" t="s">
        <v>14</v>
      </c>
      <c r="F2605" s="3" t="s">
        <v>148</v>
      </c>
      <c r="G2605" s="3" t="s">
        <v>5559</v>
      </c>
      <c r="H2605" s="3" t="s">
        <v>17</v>
      </c>
      <c r="I2605" s="3" t="s">
        <v>18</v>
      </c>
      <c r="J2605" s="3" t="s">
        <v>19</v>
      </c>
      <c r="K2605" s="3" t="s">
        <v>18</v>
      </c>
      <c r="O2605"/>
      <c r="P2605"/>
    </row>
    <row r="2606" spans="1:16" x14ac:dyDescent="0.35">
      <c r="A2606" s="3" t="s">
        <v>5560</v>
      </c>
      <c r="B2606" s="3" t="s">
        <v>5560</v>
      </c>
      <c r="C2606" s="3" t="s">
        <v>5561</v>
      </c>
      <c r="D2606" s="3" t="s">
        <v>14</v>
      </c>
      <c r="E2606" s="3" t="s">
        <v>14</v>
      </c>
      <c r="F2606" s="3" t="s">
        <v>148</v>
      </c>
      <c r="G2606" s="3" t="s">
        <v>5559</v>
      </c>
      <c r="H2606" s="3" t="s">
        <v>17</v>
      </c>
      <c r="I2606" s="3" t="s">
        <v>18</v>
      </c>
      <c r="J2606" s="3" t="s">
        <v>19</v>
      </c>
      <c r="K2606" s="3" t="s">
        <v>18</v>
      </c>
      <c r="O2606"/>
      <c r="P2606"/>
    </row>
    <row r="2607" spans="1:16" x14ac:dyDescent="0.35">
      <c r="A2607" s="3" t="s">
        <v>5562</v>
      </c>
      <c r="B2607" s="3" t="s">
        <v>5562</v>
      </c>
      <c r="C2607" s="3" t="s">
        <v>5563</v>
      </c>
      <c r="D2607" s="3" t="s">
        <v>14</v>
      </c>
      <c r="E2607" s="3" t="s">
        <v>14</v>
      </c>
      <c r="F2607" s="3" t="s">
        <v>148</v>
      </c>
      <c r="G2607" s="3" t="s">
        <v>5559</v>
      </c>
      <c r="H2607" s="3" t="s">
        <v>17</v>
      </c>
      <c r="I2607" s="3" t="s">
        <v>18</v>
      </c>
      <c r="J2607" s="3" t="s">
        <v>19</v>
      </c>
      <c r="K2607" s="3" t="s">
        <v>18</v>
      </c>
      <c r="O2607"/>
      <c r="P2607"/>
    </row>
    <row r="2608" spans="1:16" x14ac:dyDescent="0.35">
      <c r="A2608" s="3" t="s">
        <v>5564</v>
      </c>
      <c r="B2608" s="3" t="s">
        <v>5564</v>
      </c>
      <c r="C2608" s="3" t="s">
        <v>5565</v>
      </c>
      <c r="D2608" s="3" t="s">
        <v>14</v>
      </c>
      <c r="E2608" s="3" t="s">
        <v>14</v>
      </c>
      <c r="F2608" s="3" t="s">
        <v>148</v>
      </c>
      <c r="G2608" s="3" t="s">
        <v>5559</v>
      </c>
      <c r="H2608" s="3" t="s">
        <v>17</v>
      </c>
      <c r="I2608" s="3" t="s">
        <v>18</v>
      </c>
      <c r="J2608" s="3" t="s">
        <v>19</v>
      </c>
      <c r="K2608" s="3" t="s">
        <v>18</v>
      </c>
      <c r="O2608"/>
      <c r="P2608"/>
    </row>
    <row r="2609" spans="1:16" x14ac:dyDescent="0.35">
      <c r="A2609" s="3" t="s">
        <v>5566</v>
      </c>
      <c r="B2609" s="3" t="s">
        <v>5566</v>
      </c>
      <c r="C2609" s="3" t="s">
        <v>5567</v>
      </c>
      <c r="D2609" s="3" t="s">
        <v>14</v>
      </c>
      <c r="E2609" s="3" t="s">
        <v>14</v>
      </c>
      <c r="F2609" s="3" t="s">
        <v>148</v>
      </c>
      <c r="G2609" s="3" t="s">
        <v>5559</v>
      </c>
      <c r="H2609" s="3" t="s">
        <v>17</v>
      </c>
      <c r="I2609" s="3" t="s">
        <v>18</v>
      </c>
      <c r="J2609" s="3" t="s">
        <v>19</v>
      </c>
      <c r="K2609" s="3" t="s">
        <v>18</v>
      </c>
      <c r="O2609"/>
      <c r="P2609"/>
    </row>
    <row r="2610" spans="1:16" x14ac:dyDescent="0.35">
      <c r="A2610" s="3" t="s">
        <v>5568</v>
      </c>
      <c r="B2610" s="3" t="s">
        <v>5568</v>
      </c>
      <c r="C2610" s="3" t="s">
        <v>5569</v>
      </c>
      <c r="D2610" s="3" t="s">
        <v>14</v>
      </c>
      <c r="E2610" s="3" t="s">
        <v>14</v>
      </c>
      <c r="F2610" s="3" t="s">
        <v>148</v>
      </c>
      <c r="G2610" s="3" t="s">
        <v>5559</v>
      </c>
      <c r="H2610" s="3" t="s">
        <v>17</v>
      </c>
      <c r="I2610" s="3" t="s">
        <v>18</v>
      </c>
      <c r="J2610" s="3" t="s">
        <v>19</v>
      </c>
      <c r="K2610" s="3" t="s">
        <v>18</v>
      </c>
      <c r="O2610"/>
      <c r="P2610"/>
    </row>
    <row r="2611" spans="1:16" x14ac:dyDescent="0.35">
      <c r="A2611" s="3" t="s">
        <v>5570</v>
      </c>
      <c r="B2611" s="3" t="s">
        <v>5570</v>
      </c>
      <c r="C2611" s="3" t="s">
        <v>5571</v>
      </c>
      <c r="D2611" s="3" t="s">
        <v>14</v>
      </c>
      <c r="E2611" s="3" t="s">
        <v>14</v>
      </c>
      <c r="F2611" s="3" t="s">
        <v>148</v>
      </c>
      <c r="G2611" s="3" t="s">
        <v>5559</v>
      </c>
      <c r="H2611" s="3" t="s">
        <v>17</v>
      </c>
      <c r="I2611" s="3" t="s">
        <v>18</v>
      </c>
      <c r="J2611" s="3" t="s">
        <v>19</v>
      </c>
      <c r="K2611" s="3" t="s">
        <v>18</v>
      </c>
      <c r="O2611"/>
      <c r="P2611"/>
    </row>
    <row r="2612" spans="1:16" x14ac:dyDescent="0.35">
      <c r="A2612" s="3" t="s">
        <v>5572</v>
      </c>
      <c r="B2612" s="3" t="s">
        <v>5572</v>
      </c>
      <c r="C2612" s="3" t="s">
        <v>5573</v>
      </c>
      <c r="D2612" s="3" t="s">
        <v>14</v>
      </c>
      <c r="E2612" s="3" t="s">
        <v>14</v>
      </c>
      <c r="F2612" s="3" t="s">
        <v>148</v>
      </c>
      <c r="G2612" s="3" t="s">
        <v>5559</v>
      </c>
      <c r="H2612" s="3" t="s">
        <v>17</v>
      </c>
      <c r="I2612" s="3" t="s">
        <v>18</v>
      </c>
      <c r="J2612" s="3" t="s">
        <v>19</v>
      </c>
      <c r="K2612" s="3" t="s">
        <v>18</v>
      </c>
      <c r="O2612"/>
      <c r="P2612"/>
    </row>
    <row r="2613" spans="1:16" x14ac:dyDescent="0.35">
      <c r="A2613" s="3" t="s">
        <v>5574</v>
      </c>
      <c r="B2613" s="3" t="s">
        <v>5574</v>
      </c>
      <c r="C2613" s="3" t="s">
        <v>5575</v>
      </c>
      <c r="D2613" s="3" t="s">
        <v>14</v>
      </c>
      <c r="E2613" s="3" t="s">
        <v>14</v>
      </c>
      <c r="F2613" s="3" t="s">
        <v>148</v>
      </c>
      <c r="G2613" s="3" t="s">
        <v>5559</v>
      </c>
      <c r="H2613" s="3" t="s">
        <v>17</v>
      </c>
      <c r="I2613" s="3" t="s">
        <v>18</v>
      </c>
      <c r="J2613" s="3" t="s">
        <v>19</v>
      </c>
      <c r="K2613" s="3" t="s">
        <v>18</v>
      </c>
      <c r="O2613"/>
      <c r="P2613"/>
    </row>
    <row r="2614" spans="1:16" x14ac:dyDescent="0.35">
      <c r="A2614" s="3" t="s">
        <v>5576</v>
      </c>
      <c r="B2614" s="3" t="s">
        <v>5576</v>
      </c>
      <c r="C2614" s="3" t="s">
        <v>5577</v>
      </c>
      <c r="D2614" s="3" t="s">
        <v>14</v>
      </c>
      <c r="E2614" s="3" t="s">
        <v>14</v>
      </c>
      <c r="F2614" s="3" t="s">
        <v>148</v>
      </c>
      <c r="G2614" s="3" t="s">
        <v>5559</v>
      </c>
      <c r="H2614" s="3" t="s">
        <v>17</v>
      </c>
      <c r="I2614" s="3" t="s">
        <v>18</v>
      </c>
      <c r="J2614" s="3" t="s">
        <v>19</v>
      </c>
      <c r="K2614" s="3" t="s">
        <v>18</v>
      </c>
      <c r="O2614"/>
      <c r="P2614"/>
    </row>
    <row r="2615" spans="1:16" x14ac:dyDescent="0.35">
      <c r="A2615" s="3" t="s">
        <v>5578</v>
      </c>
      <c r="B2615" s="3" t="s">
        <v>5578</v>
      </c>
      <c r="C2615" s="3" t="s">
        <v>5579</v>
      </c>
      <c r="D2615" s="3" t="s">
        <v>14</v>
      </c>
      <c r="E2615" s="3" t="s">
        <v>14</v>
      </c>
      <c r="F2615" s="3" t="s">
        <v>148</v>
      </c>
      <c r="G2615" s="3" t="s">
        <v>5559</v>
      </c>
      <c r="H2615" s="3" t="s">
        <v>17</v>
      </c>
      <c r="I2615" s="3" t="s">
        <v>18</v>
      </c>
      <c r="J2615" s="3" t="s">
        <v>19</v>
      </c>
      <c r="K2615" s="3" t="s">
        <v>18</v>
      </c>
      <c r="O2615"/>
      <c r="P2615"/>
    </row>
    <row r="2616" spans="1:16" x14ac:dyDescent="0.35">
      <c r="A2616" s="3" t="s">
        <v>5580</v>
      </c>
      <c r="B2616" s="3" t="s">
        <v>5580</v>
      </c>
      <c r="C2616" s="3" t="s">
        <v>5581</v>
      </c>
      <c r="D2616" s="3" t="s">
        <v>14</v>
      </c>
      <c r="E2616" s="3" t="s">
        <v>14</v>
      </c>
      <c r="F2616" s="3" t="s">
        <v>148</v>
      </c>
      <c r="G2616" s="3" t="s">
        <v>5559</v>
      </c>
      <c r="H2616" s="3" t="s">
        <v>17</v>
      </c>
      <c r="I2616" s="3" t="s">
        <v>18</v>
      </c>
      <c r="J2616" s="3" t="s">
        <v>19</v>
      </c>
      <c r="K2616" s="3" t="s">
        <v>18</v>
      </c>
      <c r="O2616"/>
      <c r="P2616"/>
    </row>
    <row r="2617" spans="1:16" x14ac:dyDescent="0.35">
      <c r="A2617" s="3" t="s">
        <v>5582</v>
      </c>
      <c r="B2617" s="3" t="s">
        <v>5582</v>
      </c>
      <c r="C2617" s="3" t="s">
        <v>5583</v>
      </c>
      <c r="D2617" s="3" t="s">
        <v>14</v>
      </c>
      <c r="E2617" s="3" t="s">
        <v>14</v>
      </c>
      <c r="F2617" s="3" t="s">
        <v>148</v>
      </c>
      <c r="G2617" s="3" t="s">
        <v>5559</v>
      </c>
      <c r="H2617" s="3" t="s">
        <v>17</v>
      </c>
      <c r="I2617" s="3" t="s">
        <v>18</v>
      </c>
      <c r="J2617" s="3" t="s">
        <v>19</v>
      </c>
      <c r="K2617" s="3" t="s">
        <v>18</v>
      </c>
      <c r="O2617"/>
      <c r="P2617"/>
    </row>
    <row r="2618" spans="1:16" x14ac:dyDescent="0.35">
      <c r="A2618" s="3" t="s">
        <v>5584</v>
      </c>
      <c r="B2618" s="3" t="s">
        <v>5584</v>
      </c>
      <c r="C2618" s="3" t="s">
        <v>5585</v>
      </c>
      <c r="D2618" s="3" t="s">
        <v>14</v>
      </c>
      <c r="E2618" s="3" t="s">
        <v>14</v>
      </c>
      <c r="F2618" s="3" t="s">
        <v>148</v>
      </c>
      <c r="G2618" s="3" t="s">
        <v>5559</v>
      </c>
      <c r="H2618" s="3" t="s">
        <v>17</v>
      </c>
      <c r="I2618" s="3" t="s">
        <v>18</v>
      </c>
      <c r="J2618" s="3" t="s">
        <v>19</v>
      </c>
      <c r="K2618" s="3" t="s">
        <v>18</v>
      </c>
      <c r="O2618"/>
      <c r="P2618"/>
    </row>
    <row r="2619" spans="1:16" x14ac:dyDescent="0.35">
      <c r="A2619" s="3" t="s">
        <v>5586</v>
      </c>
      <c r="B2619" s="3" t="s">
        <v>5586</v>
      </c>
      <c r="C2619" s="3" t="s">
        <v>5587</v>
      </c>
      <c r="D2619" s="3" t="s">
        <v>14</v>
      </c>
      <c r="E2619" s="3" t="s">
        <v>14</v>
      </c>
      <c r="F2619" s="3" t="s">
        <v>148</v>
      </c>
      <c r="G2619" s="3" t="s">
        <v>5559</v>
      </c>
      <c r="H2619" s="3" t="s">
        <v>17</v>
      </c>
      <c r="I2619" s="3" t="s">
        <v>18</v>
      </c>
      <c r="J2619" s="3" t="s">
        <v>19</v>
      </c>
      <c r="K2619" s="3" t="s">
        <v>18</v>
      </c>
      <c r="O2619"/>
      <c r="P2619"/>
    </row>
    <row r="2620" spans="1:16" x14ac:dyDescent="0.35">
      <c r="A2620" s="3" t="s">
        <v>5588</v>
      </c>
      <c r="B2620" s="3" t="s">
        <v>5588</v>
      </c>
      <c r="C2620" s="3" t="s">
        <v>5589</v>
      </c>
      <c r="D2620" s="3" t="s">
        <v>14</v>
      </c>
      <c r="E2620" s="3" t="s">
        <v>14</v>
      </c>
      <c r="F2620" s="3" t="s">
        <v>148</v>
      </c>
      <c r="G2620" s="3" t="s">
        <v>5559</v>
      </c>
      <c r="H2620" s="3" t="s">
        <v>17</v>
      </c>
      <c r="I2620" s="3" t="s">
        <v>18</v>
      </c>
      <c r="J2620" s="3" t="s">
        <v>19</v>
      </c>
      <c r="K2620" s="3" t="s">
        <v>18</v>
      </c>
      <c r="O2620"/>
      <c r="P2620"/>
    </row>
    <row r="2621" spans="1:16" x14ac:dyDescent="0.35">
      <c r="A2621" s="3" t="s">
        <v>5590</v>
      </c>
      <c r="B2621" s="3" t="s">
        <v>5590</v>
      </c>
      <c r="C2621" s="3" t="s">
        <v>5591</v>
      </c>
      <c r="D2621" s="3" t="s">
        <v>14</v>
      </c>
      <c r="E2621" s="3" t="s">
        <v>14</v>
      </c>
      <c r="F2621" s="3" t="s">
        <v>148</v>
      </c>
      <c r="G2621" s="3" t="s">
        <v>5559</v>
      </c>
      <c r="H2621" s="3" t="s">
        <v>17</v>
      </c>
      <c r="I2621" s="3" t="s">
        <v>18</v>
      </c>
      <c r="J2621" s="3" t="s">
        <v>19</v>
      </c>
      <c r="K2621" s="3" t="s">
        <v>18</v>
      </c>
      <c r="O2621"/>
      <c r="P2621"/>
    </row>
    <row r="2622" spans="1:16" x14ac:dyDescent="0.35">
      <c r="A2622" s="3" t="s">
        <v>5592</v>
      </c>
      <c r="B2622" s="3" t="s">
        <v>5592</v>
      </c>
      <c r="C2622" s="3" t="s">
        <v>5593</v>
      </c>
      <c r="D2622" s="3" t="s">
        <v>14</v>
      </c>
      <c r="E2622" s="3" t="s">
        <v>14</v>
      </c>
      <c r="F2622" s="3" t="s">
        <v>148</v>
      </c>
      <c r="G2622" s="3" t="s">
        <v>5559</v>
      </c>
      <c r="H2622" s="3" t="s">
        <v>17</v>
      </c>
      <c r="I2622" s="3" t="s">
        <v>18</v>
      </c>
      <c r="J2622" s="3" t="s">
        <v>19</v>
      </c>
      <c r="K2622" s="3" t="s">
        <v>18</v>
      </c>
      <c r="O2622"/>
      <c r="P2622"/>
    </row>
    <row r="2623" spans="1:16" x14ac:dyDescent="0.35">
      <c r="A2623" s="3" t="s">
        <v>5594</v>
      </c>
      <c r="B2623" s="3" t="s">
        <v>5594</v>
      </c>
      <c r="C2623" s="3" t="s">
        <v>5595</v>
      </c>
      <c r="D2623" s="3" t="s">
        <v>14</v>
      </c>
      <c r="E2623" s="3" t="s">
        <v>14</v>
      </c>
      <c r="F2623" s="3" t="s">
        <v>148</v>
      </c>
      <c r="G2623" s="3" t="s">
        <v>5559</v>
      </c>
      <c r="H2623" s="3" t="s">
        <v>17</v>
      </c>
      <c r="I2623" s="3" t="s">
        <v>18</v>
      </c>
      <c r="J2623" s="3" t="s">
        <v>19</v>
      </c>
      <c r="K2623" s="3" t="s">
        <v>18</v>
      </c>
      <c r="O2623"/>
      <c r="P2623"/>
    </row>
    <row r="2624" spans="1:16" x14ac:dyDescent="0.35">
      <c r="A2624" s="3" t="s">
        <v>5596</v>
      </c>
      <c r="B2624" s="3" t="s">
        <v>5596</v>
      </c>
      <c r="C2624" s="3" t="s">
        <v>5597</v>
      </c>
      <c r="D2624" s="3" t="s">
        <v>14</v>
      </c>
      <c r="E2624" s="3" t="s">
        <v>14</v>
      </c>
      <c r="F2624" s="3" t="s">
        <v>148</v>
      </c>
      <c r="G2624" s="3" t="s">
        <v>5559</v>
      </c>
      <c r="H2624" s="3" t="s">
        <v>17</v>
      </c>
      <c r="I2624" s="3" t="s">
        <v>18</v>
      </c>
      <c r="J2624" s="3" t="s">
        <v>19</v>
      </c>
      <c r="K2624" s="3" t="s">
        <v>18</v>
      </c>
      <c r="O2624"/>
      <c r="P2624"/>
    </row>
    <row r="2625" spans="1:16" x14ac:dyDescent="0.35">
      <c r="A2625" s="3" t="s">
        <v>5598</v>
      </c>
      <c r="B2625" s="3" t="s">
        <v>5598</v>
      </c>
      <c r="C2625" s="3" t="s">
        <v>5599</v>
      </c>
      <c r="D2625" s="3" t="s">
        <v>14</v>
      </c>
      <c r="E2625" s="3" t="s">
        <v>14</v>
      </c>
      <c r="F2625" s="3" t="s">
        <v>148</v>
      </c>
      <c r="G2625" s="3" t="s">
        <v>5559</v>
      </c>
      <c r="H2625" s="3" t="s">
        <v>17</v>
      </c>
      <c r="I2625" s="3" t="s">
        <v>18</v>
      </c>
      <c r="J2625" s="3" t="s">
        <v>19</v>
      </c>
      <c r="K2625" s="3" t="s">
        <v>18</v>
      </c>
      <c r="O2625"/>
      <c r="P2625"/>
    </row>
    <row r="2626" spans="1:16" x14ac:dyDescent="0.35">
      <c r="A2626" s="3" t="s">
        <v>5600</v>
      </c>
      <c r="B2626" s="3" t="s">
        <v>5600</v>
      </c>
      <c r="C2626" s="3" t="s">
        <v>5601</v>
      </c>
      <c r="D2626" s="3" t="s">
        <v>14</v>
      </c>
      <c r="E2626" s="3" t="s">
        <v>14</v>
      </c>
      <c r="F2626" s="3" t="s">
        <v>148</v>
      </c>
      <c r="G2626" s="3" t="s">
        <v>5559</v>
      </c>
      <c r="H2626" s="3" t="s">
        <v>17</v>
      </c>
      <c r="I2626" s="3" t="s">
        <v>18</v>
      </c>
      <c r="J2626" s="3" t="s">
        <v>19</v>
      </c>
      <c r="K2626" s="3" t="s">
        <v>18</v>
      </c>
      <c r="O2626"/>
      <c r="P2626"/>
    </row>
    <row r="2627" spans="1:16" x14ac:dyDescent="0.35">
      <c r="A2627" s="3" t="s">
        <v>5602</v>
      </c>
      <c r="B2627" s="3" t="s">
        <v>5602</v>
      </c>
      <c r="C2627" s="3" t="s">
        <v>5603</v>
      </c>
      <c r="D2627" s="3" t="s">
        <v>14</v>
      </c>
      <c r="E2627" s="3" t="s">
        <v>14</v>
      </c>
      <c r="F2627" s="3" t="s">
        <v>148</v>
      </c>
      <c r="G2627" s="3" t="s">
        <v>5559</v>
      </c>
      <c r="H2627" s="3" t="s">
        <v>17</v>
      </c>
      <c r="I2627" s="3" t="s">
        <v>18</v>
      </c>
      <c r="J2627" s="3" t="s">
        <v>19</v>
      </c>
      <c r="K2627" s="3" t="s">
        <v>18</v>
      </c>
      <c r="O2627"/>
      <c r="P2627"/>
    </row>
    <row r="2628" spans="1:16" x14ac:dyDescent="0.35">
      <c r="A2628" s="3" t="s">
        <v>5604</v>
      </c>
      <c r="B2628" s="3" t="s">
        <v>5604</v>
      </c>
      <c r="C2628" s="3" t="s">
        <v>5605</v>
      </c>
      <c r="D2628" s="3" t="s">
        <v>14</v>
      </c>
      <c r="E2628" s="3" t="s">
        <v>14</v>
      </c>
      <c r="F2628" s="3" t="s">
        <v>569</v>
      </c>
      <c r="G2628" s="3" t="s">
        <v>568</v>
      </c>
      <c r="H2628" s="3" t="s">
        <v>17</v>
      </c>
      <c r="I2628" s="3" t="s">
        <v>18</v>
      </c>
      <c r="J2628" s="3" t="s">
        <v>19</v>
      </c>
      <c r="K2628" s="3" t="s">
        <v>18</v>
      </c>
      <c r="O2628"/>
      <c r="P2628"/>
    </row>
    <row r="2629" spans="1:16" x14ac:dyDescent="0.35">
      <c r="A2629" s="3" t="s">
        <v>5606</v>
      </c>
      <c r="B2629" s="3" t="s">
        <v>5606</v>
      </c>
      <c r="C2629" s="3" t="s">
        <v>5607</v>
      </c>
      <c r="D2629" s="3" t="s">
        <v>14</v>
      </c>
      <c r="E2629" s="3" t="s">
        <v>14</v>
      </c>
      <c r="F2629" s="3" t="s">
        <v>569</v>
      </c>
      <c r="G2629" s="3" t="s">
        <v>568</v>
      </c>
      <c r="H2629" s="3" t="s">
        <v>17</v>
      </c>
      <c r="I2629" s="3" t="s">
        <v>18</v>
      </c>
      <c r="J2629" s="3" t="s">
        <v>19</v>
      </c>
      <c r="K2629" s="3" t="s">
        <v>18</v>
      </c>
      <c r="O2629"/>
      <c r="P2629"/>
    </row>
    <row r="2630" spans="1:16" x14ac:dyDescent="0.35">
      <c r="A2630" s="3" t="s">
        <v>5608</v>
      </c>
      <c r="B2630" s="3" t="s">
        <v>5608</v>
      </c>
      <c r="C2630" s="3" t="s">
        <v>5609</v>
      </c>
      <c r="D2630" s="3" t="s">
        <v>14</v>
      </c>
      <c r="E2630" s="3" t="s">
        <v>14</v>
      </c>
      <c r="F2630" s="3" t="s">
        <v>569</v>
      </c>
      <c r="G2630" s="3" t="s">
        <v>568</v>
      </c>
      <c r="H2630" s="3" t="s">
        <v>17</v>
      </c>
      <c r="I2630" s="3" t="s">
        <v>18</v>
      </c>
      <c r="J2630" s="3" t="s">
        <v>19</v>
      </c>
      <c r="K2630" s="3" t="s">
        <v>18</v>
      </c>
      <c r="O2630"/>
      <c r="P2630"/>
    </row>
    <row r="2631" spans="1:16" x14ac:dyDescent="0.35">
      <c r="A2631" s="3" t="s">
        <v>5610</v>
      </c>
      <c r="B2631" s="3" t="s">
        <v>5610</v>
      </c>
      <c r="C2631" s="3" t="s">
        <v>5611</v>
      </c>
      <c r="D2631" s="3" t="s">
        <v>14</v>
      </c>
      <c r="E2631" s="3" t="s">
        <v>14</v>
      </c>
      <c r="F2631" s="3" t="s">
        <v>569</v>
      </c>
      <c r="G2631" s="3" t="s">
        <v>568</v>
      </c>
      <c r="H2631" s="3" t="s">
        <v>17</v>
      </c>
      <c r="I2631" s="3" t="s">
        <v>18</v>
      </c>
      <c r="J2631" s="3" t="s">
        <v>19</v>
      </c>
      <c r="K2631" s="3" t="s">
        <v>18</v>
      </c>
      <c r="O2631"/>
      <c r="P2631"/>
    </row>
    <row r="2632" spans="1:16" x14ac:dyDescent="0.35">
      <c r="A2632" s="3" t="s">
        <v>5612</v>
      </c>
      <c r="B2632" s="3" t="s">
        <v>5612</v>
      </c>
      <c r="C2632" s="3" t="s">
        <v>5613</v>
      </c>
      <c r="D2632" s="3" t="s">
        <v>14</v>
      </c>
      <c r="E2632" s="3" t="s">
        <v>14</v>
      </c>
      <c r="F2632" s="3" t="s">
        <v>569</v>
      </c>
      <c r="G2632" s="3" t="s">
        <v>568</v>
      </c>
      <c r="H2632" s="3" t="s">
        <v>17</v>
      </c>
      <c r="I2632" s="3" t="s">
        <v>18</v>
      </c>
      <c r="J2632" s="3" t="s">
        <v>19</v>
      </c>
      <c r="K2632" s="3" t="s">
        <v>18</v>
      </c>
      <c r="O2632"/>
      <c r="P2632"/>
    </row>
    <row r="2633" spans="1:16" x14ac:dyDescent="0.35">
      <c r="A2633" s="3" t="s">
        <v>5614</v>
      </c>
      <c r="B2633" s="3" t="s">
        <v>5614</v>
      </c>
      <c r="C2633" s="3" t="s">
        <v>5615</v>
      </c>
      <c r="D2633" s="3" t="s">
        <v>14</v>
      </c>
      <c r="E2633" s="3" t="s">
        <v>14</v>
      </c>
      <c r="F2633" s="3" t="s">
        <v>569</v>
      </c>
      <c r="G2633" s="3" t="s">
        <v>568</v>
      </c>
      <c r="H2633" s="3" t="s">
        <v>17</v>
      </c>
      <c r="I2633" s="3" t="s">
        <v>18</v>
      </c>
      <c r="J2633" s="3" t="s">
        <v>19</v>
      </c>
      <c r="K2633" s="3" t="s">
        <v>18</v>
      </c>
      <c r="O2633"/>
      <c r="P2633"/>
    </row>
    <row r="2634" spans="1:16" x14ac:dyDescent="0.35">
      <c r="A2634" s="3" t="s">
        <v>5616</v>
      </c>
      <c r="B2634" s="3" t="s">
        <v>5616</v>
      </c>
      <c r="C2634" s="3" t="s">
        <v>3461</v>
      </c>
      <c r="D2634" s="3" t="s">
        <v>14</v>
      </c>
      <c r="E2634" s="3" t="s">
        <v>14</v>
      </c>
      <c r="F2634" s="3" t="s">
        <v>569</v>
      </c>
      <c r="G2634" s="3" t="s">
        <v>568</v>
      </c>
      <c r="H2634" s="3" t="s">
        <v>17</v>
      </c>
      <c r="I2634" s="3" t="s">
        <v>18</v>
      </c>
      <c r="J2634" s="3" t="s">
        <v>19</v>
      </c>
      <c r="K2634" s="3" t="s">
        <v>18</v>
      </c>
      <c r="O2634"/>
      <c r="P2634"/>
    </row>
    <row r="2635" spans="1:16" x14ac:dyDescent="0.35">
      <c r="A2635" s="3" t="s">
        <v>5617</v>
      </c>
      <c r="B2635" s="3" t="s">
        <v>5617</v>
      </c>
      <c r="C2635" s="3" t="s">
        <v>5618</v>
      </c>
      <c r="D2635" s="3" t="s">
        <v>14</v>
      </c>
      <c r="E2635" s="3" t="s">
        <v>14</v>
      </c>
      <c r="F2635" s="3" t="s">
        <v>569</v>
      </c>
      <c r="G2635" s="3" t="s">
        <v>568</v>
      </c>
      <c r="H2635" s="3" t="s">
        <v>17</v>
      </c>
      <c r="I2635" s="3" t="s">
        <v>18</v>
      </c>
      <c r="J2635" s="3" t="s">
        <v>19</v>
      </c>
      <c r="K2635" s="3" t="s">
        <v>18</v>
      </c>
      <c r="O2635"/>
      <c r="P2635"/>
    </row>
    <row r="2636" spans="1:16" x14ac:dyDescent="0.35">
      <c r="A2636" s="3" t="s">
        <v>5619</v>
      </c>
      <c r="B2636" s="3" t="s">
        <v>5619</v>
      </c>
      <c r="C2636" s="3" t="s">
        <v>5620</v>
      </c>
      <c r="D2636" s="3" t="s">
        <v>14</v>
      </c>
      <c r="E2636" s="3" t="s">
        <v>14</v>
      </c>
      <c r="F2636" s="3" t="s">
        <v>569</v>
      </c>
      <c r="G2636" s="3" t="s">
        <v>568</v>
      </c>
      <c r="H2636" s="3" t="s">
        <v>17</v>
      </c>
      <c r="I2636" s="3" t="s">
        <v>18</v>
      </c>
      <c r="J2636" s="3" t="s">
        <v>19</v>
      </c>
      <c r="K2636" s="3" t="s">
        <v>18</v>
      </c>
      <c r="O2636"/>
      <c r="P2636"/>
    </row>
    <row r="2637" spans="1:16" x14ac:dyDescent="0.35">
      <c r="A2637" s="3" t="s">
        <v>5621</v>
      </c>
      <c r="B2637" s="3" t="s">
        <v>5621</v>
      </c>
      <c r="C2637" s="3" t="s">
        <v>5622</v>
      </c>
      <c r="D2637" s="3" t="s">
        <v>14</v>
      </c>
      <c r="E2637" s="3" t="s">
        <v>14</v>
      </c>
      <c r="F2637" s="3" t="s">
        <v>569</v>
      </c>
      <c r="G2637" s="3" t="s">
        <v>568</v>
      </c>
      <c r="H2637" s="3" t="s">
        <v>17</v>
      </c>
      <c r="I2637" s="3" t="s">
        <v>18</v>
      </c>
      <c r="J2637" s="3" t="s">
        <v>19</v>
      </c>
      <c r="K2637" s="3" t="s">
        <v>18</v>
      </c>
      <c r="O2637"/>
      <c r="P2637"/>
    </row>
    <row r="2638" spans="1:16" x14ac:dyDescent="0.35">
      <c r="A2638" s="3" t="s">
        <v>5623</v>
      </c>
      <c r="B2638" s="3" t="s">
        <v>5623</v>
      </c>
      <c r="C2638" s="3" t="s">
        <v>5624</v>
      </c>
      <c r="D2638" s="3" t="s">
        <v>14</v>
      </c>
      <c r="E2638" s="3" t="s">
        <v>14</v>
      </c>
      <c r="F2638" s="3" t="s">
        <v>569</v>
      </c>
      <c r="G2638" s="3" t="s">
        <v>568</v>
      </c>
      <c r="H2638" s="3" t="s">
        <v>17</v>
      </c>
      <c r="I2638" s="3" t="s">
        <v>18</v>
      </c>
      <c r="J2638" s="3" t="s">
        <v>19</v>
      </c>
      <c r="K2638" s="3" t="s">
        <v>18</v>
      </c>
      <c r="O2638"/>
      <c r="P2638"/>
    </row>
    <row r="2639" spans="1:16" x14ac:dyDescent="0.35">
      <c r="A2639" s="3" t="s">
        <v>5625</v>
      </c>
      <c r="B2639" s="3" t="s">
        <v>5625</v>
      </c>
      <c r="C2639" s="3" t="s">
        <v>5626</v>
      </c>
      <c r="D2639" s="3" t="s">
        <v>14</v>
      </c>
      <c r="E2639" s="3" t="s">
        <v>14</v>
      </c>
      <c r="F2639" s="3" t="s">
        <v>569</v>
      </c>
      <c r="G2639" s="3" t="s">
        <v>568</v>
      </c>
      <c r="H2639" s="3" t="s">
        <v>17</v>
      </c>
      <c r="I2639" s="3" t="s">
        <v>18</v>
      </c>
      <c r="J2639" s="3" t="s">
        <v>19</v>
      </c>
      <c r="K2639" s="3" t="s">
        <v>18</v>
      </c>
      <c r="O2639"/>
      <c r="P2639"/>
    </row>
    <row r="2640" spans="1:16" x14ac:dyDescent="0.35">
      <c r="A2640" s="3" t="s">
        <v>5627</v>
      </c>
      <c r="B2640" s="3" t="s">
        <v>5627</v>
      </c>
      <c r="C2640" s="3" t="s">
        <v>5628</v>
      </c>
      <c r="D2640" s="3" t="s">
        <v>14</v>
      </c>
      <c r="E2640" s="3" t="s">
        <v>14</v>
      </c>
      <c r="F2640" s="3" t="s">
        <v>569</v>
      </c>
      <c r="G2640" s="3" t="s">
        <v>568</v>
      </c>
      <c r="H2640" s="3" t="s">
        <v>17</v>
      </c>
      <c r="I2640" s="3" t="s">
        <v>18</v>
      </c>
      <c r="J2640" s="3" t="s">
        <v>19</v>
      </c>
      <c r="K2640" s="3" t="s">
        <v>18</v>
      </c>
      <c r="O2640"/>
      <c r="P2640"/>
    </row>
    <row r="2641" spans="1:16" x14ac:dyDescent="0.35">
      <c r="A2641" s="3" t="s">
        <v>5629</v>
      </c>
      <c r="B2641" s="3" t="s">
        <v>5629</v>
      </c>
      <c r="C2641" s="3" t="s">
        <v>5630</v>
      </c>
      <c r="D2641" s="3" t="s">
        <v>14</v>
      </c>
      <c r="E2641" s="3" t="s">
        <v>14</v>
      </c>
      <c r="F2641" s="3" t="s">
        <v>569</v>
      </c>
      <c r="G2641" s="3" t="s">
        <v>568</v>
      </c>
      <c r="H2641" s="3" t="s">
        <v>17</v>
      </c>
      <c r="I2641" s="3" t="s">
        <v>18</v>
      </c>
      <c r="J2641" s="3" t="s">
        <v>19</v>
      </c>
      <c r="K2641" s="3" t="s">
        <v>18</v>
      </c>
      <c r="O2641"/>
      <c r="P2641"/>
    </row>
    <row r="2642" spans="1:16" x14ac:dyDescent="0.35">
      <c r="A2642" s="3" t="s">
        <v>5631</v>
      </c>
      <c r="B2642" s="3" t="s">
        <v>5631</v>
      </c>
      <c r="C2642" s="3" t="s">
        <v>5632</v>
      </c>
      <c r="D2642" s="3" t="s">
        <v>14</v>
      </c>
      <c r="E2642" s="3" t="s">
        <v>14</v>
      </c>
      <c r="F2642" s="3" t="s">
        <v>569</v>
      </c>
      <c r="G2642" s="3" t="s">
        <v>568</v>
      </c>
      <c r="H2642" s="3" t="s">
        <v>17</v>
      </c>
      <c r="I2642" s="3" t="s">
        <v>18</v>
      </c>
      <c r="J2642" s="3" t="s">
        <v>19</v>
      </c>
      <c r="K2642" s="3" t="s">
        <v>18</v>
      </c>
      <c r="O2642"/>
      <c r="P2642"/>
    </row>
    <row r="2643" spans="1:16" x14ac:dyDescent="0.35">
      <c r="A2643" s="3" t="s">
        <v>5633</v>
      </c>
      <c r="B2643" s="3" t="s">
        <v>5633</v>
      </c>
      <c r="C2643" s="3" t="s">
        <v>5634</v>
      </c>
      <c r="D2643" s="3" t="s">
        <v>14</v>
      </c>
      <c r="E2643" s="3" t="s">
        <v>14</v>
      </c>
      <c r="F2643" s="3" t="s">
        <v>500</v>
      </c>
      <c r="G2643" s="3" t="s">
        <v>5634</v>
      </c>
      <c r="H2643" s="3" t="s">
        <v>17</v>
      </c>
      <c r="I2643" s="3" t="s">
        <v>18</v>
      </c>
      <c r="J2643" s="3" t="s">
        <v>19</v>
      </c>
      <c r="K2643" s="3" t="s">
        <v>18</v>
      </c>
      <c r="O2643"/>
      <c r="P2643"/>
    </row>
    <row r="2644" spans="1:16" x14ac:dyDescent="0.35">
      <c r="A2644" s="3" t="s">
        <v>5635</v>
      </c>
      <c r="B2644" s="3" t="s">
        <v>5635</v>
      </c>
      <c r="C2644" s="3" t="s">
        <v>5636</v>
      </c>
      <c r="D2644" s="3" t="s">
        <v>14</v>
      </c>
      <c r="E2644" s="3" t="s">
        <v>14</v>
      </c>
      <c r="F2644" s="3" t="s">
        <v>632</v>
      </c>
      <c r="G2644" s="3" t="s">
        <v>631</v>
      </c>
      <c r="H2644" s="3" t="s">
        <v>522</v>
      </c>
      <c r="I2644" s="3" t="s">
        <v>523</v>
      </c>
      <c r="J2644" s="3" t="s">
        <v>478</v>
      </c>
      <c r="K2644" s="3" t="s">
        <v>479</v>
      </c>
      <c r="O2644"/>
      <c r="P2644"/>
    </row>
    <row r="2645" spans="1:16" x14ac:dyDescent="0.35">
      <c r="A2645" s="3" t="s">
        <v>5637</v>
      </c>
      <c r="B2645" s="3" t="s">
        <v>5637</v>
      </c>
      <c r="C2645" s="3" t="s">
        <v>5638</v>
      </c>
      <c r="D2645" s="3" t="s">
        <v>14</v>
      </c>
      <c r="E2645" s="3" t="s">
        <v>14</v>
      </c>
      <c r="F2645" s="3" t="s">
        <v>632</v>
      </c>
      <c r="G2645" s="3" t="s">
        <v>631</v>
      </c>
      <c r="H2645" s="3" t="s">
        <v>522</v>
      </c>
      <c r="I2645" s="3" t="s">
        <v>523</v>
      </c>
      <c r="J2645" s="3" t="s">
        <v>478</v>
      </c>
      <c r="K2645" s="3" t="s">
        <v>479</v>
      </c>
      <c r="O2645"/>
      <c r="P2645"/>
    </row>
    <row r="2646" spans="1:16" x14ac:dyDescent="0.35">
      <c r="A2646" s="3" t="s">
        <v>5639</v>
      </c>
      <c r="B2646" s="3" t="s">
        <v>5639</v>
      </c>
      <c r="C2646" s="3" t="s">
        <v>5640</v>
      </c>
      <c r="D2646" s="3" t="s">
        <v>14</v>
      </c>
      <c r="E2646" s="3" t="s">
        <v>14</v>
      </c>
      <c r="F2646" s="3" t="s">
        <v>632</v>
      </c>
      <c r="G2646" s="3" t="s">
        <v>631</v>
      </c>
      <c r="H2646" s="3" t="s">
        <v>522</v>
      </c>
      <c r="I2646" s="3" t="s">
        <v>523</v>
      </c>
      <c r="J2646" s="3" t="s">
        <v>478</v>
      </c>
      <c r="K2646" s="3" t="s">
        <v>479</v>
      </c>
      <c r="O2646"/>
      <c r="P2646"/>
    </row>
    <row r="2647" spans="1:16" x14ac:dyDescent="0.35">
      <c r="A2647" s="3" t="s">
        <v>5641</v>
      </c>
      <c r="B2647" s="3" t="s">
        <v>5641</v>
      </c>
      <c r="C2647" s="3" t="s">
        <v>5642</v>
      </c>
      <c r="D2647" s="3" t="s">
        <v>14</v>
      </c>
      <c r="E2647" s="3" t="s">
        <v>14</v>
      </c>
      <c r="F2647" s="3" t="s">
        <v>537</v>
      </c>
      <c r="G2647" s="3" t="s">
        <v>536</v>
      </c>
      <c r="H2647" s="3" t="s">
        <v>76</v>
      </c>
      <c r="I2647" s="3" t="s">
        <v>77</v>
      </c>
      <c r="J2647" s="3" t="s">
        <v>78</v>
      </c>
      <c r="K2647" s="3" t="s">
        <v>79</v>
      </c>
      <c r="O2647"/>
      <c r="P2647"/>
    </row>
    <row r="2648" spans="1:16" x14ac:dyDescent="0.35">
      <c r="A2648" s="3" t="s">
        <v>5643</v>
      </c>
      <c r="B2648" s="3" t="s">
        <v>5643</v>
      </c>
      <c r="C2648" s="3" t="s">
        <v>5644</v>
      </c>
      <c r="D2648" s="3" t="s">
        <v>14</v>
      </c>
      <c r="E2648" s="3" t="s">
        <v>14</v>
      </c>
      <c r="F2648" s="3" t="s">
        <v>541</v>
      </c>
      <c r="G2648" s="3" t="s">
        <v>540</v>
      </c>
      <c r="H2648" s="3" t="s">
        <v>133</v>
      </c>
      <c r="I2648" s="3" t="s">
        <v>134</v>
      </c>
      <c r="J2648" s="3" t="s">
        <v>21</v>
      </c>
      <c r="K2648" s="3" t="s">
        <v>134</v>
      </c>
      <c r="O2648"/>
      <c r="P2648"/>
    </row>
    <row r="2649" spans="1:16" x14ac:dyDescent="0.35">
      <c r="A2649" s="3" t="s">
        <v>5645</v>
      </c>
      <c r="B2649" s="3" t="s">
        <v>5645</v>
      </c>
      <c r="C2649" s="3" t="s">
        <v>5646</v>
      </c>
      <c r="D2649" s="3" t="s">
        <v>14</v>
      </c>
      <c r="E2649" s="3" t="s">
        <v>14</v>
      </c>
      <c r="F2649" s="3" t="s">
        <v>541</v>
      </c>
      <c r="G2649" s="3" t="s">
        <v>540</v>
      </c>
      <c r="H2649" s="3" t="s">
        <v>133</v>
      </c>
      <c r="I2649" s="3" t="s">
        <v>134</v>
      </c>
      <c r="J2649" s="3" t="s">
        <v>21</v>
      </c>
      <c r="K2649" s="3" t="s">
        <v>134</v>
      </c>
      <c r="O2649"/>
      <c r="P2649"/>
    </row>
    <row r="2650" spans="1:16" x14ac:dyDescent="0.35">
      <c r="A2650" s="3" t="s">
        <v>5647</v>
      </c>
      <c r="B2650" s="3" t="s">
        <v>5647</v>
      </c>
      <c r="C2650" s="3" t="s">
        <v>5648</v>
      </c>
      <c r="D2650" s="3" t="s">
        <v>14</v>
      </c>
      <c r="E2650" s="3" t="s">
        <v>14</v>
      </c>
      <c r="F2650" s="3" t="s">
        <v>541</v>
      </c>
      <c r="G2650" s="3" t="s">
        <v>540</v>
      </c>
      <c r="H2650" s="3" t="s">
        <v>133</v>
      </c>
      <c r="I2650" s="3" t="s">
        <v>134</v>
      </c>
      <c r="J2650" s="3" t="s">
        <v>21</v>
      </c>
      <c r="K2650" s="3" t="s">
        <v>134</v>
      </c>
      <c r="O2650"/>
      <c r="P2650"/>
    </row>
    <row r="2651" spans="1:16" x14ac:dyDescent="0.35">
      <c r="A2651" s="3" t="s">
        <v>5649</v>
      </c>
      <c r="B2651" s="3" t="s">
        <v>5649</v>
      </c>
      <c r="C2651" s="3" t="s">
        <v>5650</v>
      </c>
      <c r="D2651" s="3" t="s">
        <v>14</v>
      </c>
      <c r="E2651" s="3" t="s">
        <v>14</v>
      </c>
      <c r="F2651" s="3" t="s">
        <v>541</v>
      </c>
      <c r="G2651" s="3" t="s">
        <v>540</v>
      </c>
      <c r="H2651" s="3" t="s">
        <v>133</v>
      </c>
      <c r="I2651" s="3" t="s">
        <v>134</v>
      </c>
      <c r="J2651" s="3" t="s">
        <v>21</v>
      </c>
      <c r="K2651" s="3" t="s">
        <v>134</v>
      </c>
      <c r="O2651"/>
      <c r="P2651"/>
    </row>
    <row r="2652" spans="1:16" x14ac:dyDescent="0.35">
      <c r="A2652" s="3" t="s">
        <v>5651</v>
      </c>
      <c r="B2652" s="3" t="s">
        <v>5651</v>
      </c>
      <c r="C2652" s="3" t="s">
        <v>5652</v>
      </c>
      <c r="D2652" s="3" t="s">
        <v>14</v>
      </c>
      <c r="E2652" s="3" t="s">
        <v>14</v>
      </c>
      <c r="F2652" s="3" t="s">
        <v>541</v>
      </c>
      <c r="G2652" s="3" t="s">
        <v>540</v>
      </c>
      <c r="H2652" s="3" t="s">
        <v>133</v>
      </c>
      <c r="I2652" s="3" t="s">
        <v>134</v>
      </c>
      <c r="J2652" s="3" t="s">
        <v>21</v>
      </c>
      <c r="K2652" s="3" t="s">
        <v>134</v>
      </c>
      <c r="O2652"/>
      <c r="P2652"/>
    </row>
    <row r="2653" spans="1:16" x14ac:dyDescent="0.35">
      <c r="A2653" s="3" t="s">
        <v>5653</v>
      </c>
      <c r="B2653" s="3" t="s">
        <v>5653</v>
      </c>
      <c r="C2653" s="3" t="s">
        <v>5654</v>
      </c>
      <c r="D2653" s="3" t="s">
        <v>14</v>
      </c>
      <c r="E2653" s="3" t="s">
        <v>14</v>
      </c>
      <c r="F2653" s="3" t="s">
        <v>541</v>
      </c>
      <c r="G2653" s="3" t="s">
        <v>540</v>
      </c>
      <c r="H2653" s="3" t="s">
        <v>133</v>
      </c>
      <c r="I2653" s="3" t="s">
        <v>134</v>
      </c>
      <c r="J2653" s="3" t="s">
        <v>21</v>
      </c>
      <c r="K2653" s="3" t="s">
        <v>134</v>
      </c>
      <c r="O2653"/>
      <c r="P2653"/>
    </row>
    <row r="2654" spans="1:16" x14ac:dyDescent="0.35">
      <c r="A2654" s="3" t="s">
        <v>5655</v>
      </c>
      <c r="B2654" s="3" t="s">
        <v>5655</v>
      </c>
      <c r="C2654" s="3" t="s">
        <v>5656</v>
      </c>
      <c r="D2654" s="3" t="s">
        <v>14</v>
      </c>
      <c r="E2654" s="3" t="s">
        <v>14</v>
      </c>
      <c r="F2654" s="3" t="s">
        <v>541</v>
      </c>
      <c r="G2654" s="3" t="s">
        <v>540</v>
      </c>
      <c r="H2654" s="3" t="s">
        <v>133</v>
      </c>
      <c r="I2654" s="3" t="s">
        <v>134</v>
      </c>
      <c r="J2654" s="3" t="s">
        <v>21</v>
      </c>
      <c r="K2654" s="3" t="s">
        <v>134</v>
      </c>
      <c r="O2654"/>
      <c r="P2654"/>
    </row>
    <row r="2655" spans="1:16" x14ac:dyDescent="0.35">
      <c r="A2655" s="3" t="s">
        <v>5657</v>
      </c>
      <c r="B2655" s="3" t="s">
        <v>5657</v>
      </c>
      <c r="C2655" s="3" t="s">
        <v>5658</v>
      </c>
      <c r="D2655" s="3" t="s">
        <v>14</v>
      </c>
      <c r="E2655" s="3" t="s">
        <v>14</v>
      </c>
      <c r="F2655" s="3" t="s">
        <v>541</v>
      </c>
      <c r="G2655" s="3" t="s">
        <v>540</v>
      </c>
      <c r="H2655" s="3" t="s">
        <v>133</v>
      </c>
      <c r="I2655" s="3" t="s">
        <v>134</v>
      </c>
      <c r="J2655" s="3" t="s">
        <v>21</v>
      </c>
      <c r="K2655" s="3" t="s">
        <v>134</v>
      </c>
      <c r="O2655"/>
      <c r="P2655"/>
    </row>
    <row r="2656" spans="1:16" x14ac:dyDescent="0.35">
      <c r="A2656" s="3" t="s">
        <v>5659</v>
      </c>
      <c r="B2656" s="3" t="s">
        <v>5659</v>
      </c>
      <c r="C2656" s="3" t="s">
        <v>5660</v>
      </c>
      <c r="D2656" s="3" t="s">
        <v>14</v>
      </c>
      <c r="E2656" s="3" t="s">
        <v>14</v>
      </c>
      <c r="F2656" s="3" t="s">
        <v>541</v>
      </c>
      <c r="G2656" s="3" t="s">
        <v>540</v>
      </c>
      <c r="H2656" s="3" t="s">
        <v>133</v>
      </c>
      <c r="I2656" s="3" t="s">
        <v>134</v>
      </c>
      <c r="J2656" s="3" t="s">
        <v>21</v>
      </c>
      <c r="K2656" s="3" t="s">
        <v>134</v>
      </c>
      <c r="O2656"/>
      <c r="P2656"/>
    </row>
    <row r="2657" spans="1:16" x14ac:dyDescent="0.35">
      <c r="A2657" s="3" t="s">
        <v>5661</v>
      </c>
      <c r="B2657" s="3" t="s">
        <v>5661</v>
      </c>
      <c r="C2657" s="3" t="s">
        <v>5662</v>
      </c>
      <c r="D2657" s="3" t="s">
        <v>14</v>
      </c>
      <c r="E2657" s="3" t="s">
        <v>14</v>
      </c>
      <c r="F2657" s="3" t="s">
        <v>529</v>
      </c>
      <c r="G2657" s="3" t="s">
        <v>528</v>
      </c>
      <c r="H2657" s="3" t="s">
        <v>92</v>
      </c>
      <c r="I2657" s="3" t="s">
        <v>93</v>
      </c>
      <c r="J2657" s="3" t="s">
        <v>94</v>
      </c>
      <c r="K2657" s="3" t="s">
        <v>93</v>
      </c>
      <c r="O2657"/>
      <c r="P2657"/>
    </row>
    <row r="2658" spans="1:16" x14ac:dyDescent="0.35">
      <c r="A2658" s="3" t="s">
        <v>5663</v>
      </c>
      <c r="B2658" s="3" t="s">
        <v>5663</v>
      </c>
      <c r="C2658" s="3" t="s">
        <v>528</v>
      </c>
      <c r="D2658" s="3" t="s">
        <v>14</v>
      </c>
      <c r="E2658" s="3" t="s">
        <v>14</v>
      </c>
      <c r="F2658" s="3" t="s">
        <v>529</v>
      </c>
      <c r="G2658" s="3" t="s">
        <v>528</v>
      </c>
      <c r="H2658" s="3" t="s">
        <v>92</v>
      </c>
      <c r="I2658" s="3" t="s">
        <v>93</v>
      </c>
      <c r="J2658" s="3" t="s">
        <v>94</v>
      </c>
      <c r="K2658" s="3" t="s">
        <v>93</v>
      </c>
      <c r="O2658"/>
      <c r="P2658"/>
    </row>
    <row r="2659" spans="1:16" x14ac:dyDescent="0.35">
      <c r="A2659" s="3" t="s">
        <v>5664</v>
      </c>
      <c r="B2659" s="3" t="s">
        <v>5664</v>
      </c>
      <c r="C2659" s="3" t="s">
        <v>544</v>
      </c>
      <c r="D2659" s="3" t="s">
        <v>14</v>
      </c>
      <c r="E2659" s="3" t="s">
        <v>14</v>
      </c>
      <c r="F2659" s="3" t="s">
        <v>545</v>
      </c>
      <c r="G2659" s="3" t="s">
        <v>544</v>
      </c>
      <c r="H2659" s="3" t="s">
        <v>133</v>
      </c>
      <c r="I2659" s="3" t="s">
        <v>134</v>
      </c>
      <c r="J2659" s="3" t="s">
        <v>21</v>
      </c>
      <c r="K2659" s="3" t="s">
        <v>134</v>
      </c>
      <c r="O2659"/>
      <c r="P2659"/>
    </row>
    <row r="2660" spans="1:16" x14ac:dyDescent="0.35">
      <c r="A2660" s="3" t="s">
        <v>5665</v>
      </c>
      <c r="B2660" s="3" t="s">
        <v>5665</v>
      </c>
      <c r="C2660" s="3" t="s">
        <v>5666</v>
      </c>
      <c r="D2660" s="3" t="s">
        <v>14</v>
      </c>
      <c r="E2660" s="3" t="s">
        <v>14</v>
      </c>
      <c r="F2660" s="3" t="s">
        <v>545</v>
      </c>
      <c r="G2660" s="3" t="s">
        <v>544</v>
      </c>
      <c r="H2660" s="3" t="s">
        <v>133</v>
      </c>
      <c r="I2660" s="3" t="s">
        <v>134</v>
      </c>
      <c r="J2660" s="3" t="s">
        <v>21</v>
      </c>
      <c r="K2660" s="3" t="s">
        <v>134</v>
      </c>
      <c r="O2660"/>
      <c r="P2660"/>
    </row>
    <row r="2661" spans="1:16" x14ac:dyDescent="0.35">
      <c r="A2661" s="3" t="s">
        <v>5667</v>
      </c>
      <c r="B2661" s="3" t="s">
        <v>5667</v>
      </c>
      <c r="C2661" s="3" t="s">
        <v>5668</v>
      </c>
      <c r="D2661" s="3" t="s">
        <v>14</v>
      </c>
      <c r="E2661" s="3" t="s">
        <v>14</v>
      </c>
      <c r="F2661" s="3" t="s">
        <v>519</v>
      </c>
      <c r="G2661" s="3" t="s">
        <v>518</v>
      </c>
      <c r="H2661" s="3" t="s">
        <v>17</v>
      </c>
      <c r="I2661" s="3" t="s">
        <v>18</v>
      </c>
      <c r="J2661" s="3" t="s">
        <v>19</v>
      </c>
      <c r="K2661" s="3" t="s">
        <v>18</v>
      </c>
      <c r="O2661"/>
      <c r="P2661"/>
    </row>
    <row r="2662" spans="1:16" x14ac:dyDescent="0.35">
      <c r="A2662" s="3" t="s">
        <v>5669</v>
      </c>
      <c r="B2662" s="3" t="s">
        <v>5669</v>
      </c>
      <c r="C2662" s="3" t="s">
        <v>5670</v>
      </c>
      <c r="D2662" s="3" t="s">
        <v>14</v>
      </c>
      <c r="E2662" s="3" t="s">
        <v>14</v>
      </c>
      <c r="F2662" s="3" t="s">
        <v>519</v>
      </c>
      <c r="G2662" s="3" t="s">
        <v>518</v>
      </c>
      <c r="H2662" s="3" t="s">
        <v>17</v>
      </c>
      <c r="I2662" s="3" t="s">
        <v>18</v>
      </c>
      <c r="J2662" s="3" t="s">
        <v>19</v>
      </c>
      <c r="K2662" s="3" t="s">
        <v>18</v>
      </c>
      <c r="O2662"/>
      <c r="P2662"/>
    </row>
    <row r="2663" spans="1:16" x14ac:dyDescent="0.35">
      <c r="A2663" s="3" t="s">
        <v>5671</v>
      </c>
      <c r="B2663" s="3" t="s">
        <v>5671</v>
      </c>
      <c r="C2663" s="3" t="s">
        <v>5672</v>
      </c>
      <c r="D2663" s="3" t="s">
        <v>14</v>
      </c>
      <c r="E2663" s="3" t="s">
        <v>14</v>
      </c>
      <c r="F2663" s="3" t="s">
        <v>519</v>
      </c>
      <c r="G2663" s="3" t="s">
        <v>518</v>
      </c>
      <c r="H2663" s="3" t="s">
        <v>17</v>
      </c>
      <c r="I2663" s="3" t="s">
        <v>18</v>
      </c>
      <c r="J2663" s="3" t="s">
        <v>19</v>
      </c>
      <c r="K2663" s="3" t="s">
        <v>18</v>
      </c>
      <c r="O2663"/>
      <c r="P2663"/>
    </row>
    <row r="2664" spans="1:16" x14ac:dyDescent="0.35">
      <c r="A2664" s="3" t="s">
        <v>5673</v>
      </c>
      <c r="B2664" s="3" t="s">
        <v>5673</v>
      </c>
      <c r="C2664" s="3" t="s">
        <v>5674</v>
      </c>
      <c r="D2664" s="3" t="s">
        <v>14</v>
      </c>
      <c r="E2664" s="3" t="s">
        <v>14</v>
      </c>
      <c r="F2664" s="3" t="s">
        <v>519</v>
      </c>
      <c r="G2664" s="3" t="s">
        <v>518</v>
      </c>
      <c r="H2664" s="3" t="s">
        <v>17</v>
      </c>
      <c r="I2664" s="3" t="s">
        <v>18</v>
      </c>
      <c r="J2664" s="3" t="s">
        <v>19</v>
      </c>
      <c r="K2664" s="3" t="s">
        <v>18</v>
      </c>
      <c r="O2664"/>
      <c r="P2664"/>
    </row>
    <row r="2665" spans="1:16" x14ac:dyDescent="0.35">
      <c r="A2665" s="3" t="s">
        <v>5675</v>
      </c>
      <c r="B2665" s="3" t="s">
        <v>5675</v>
      </c>
      <c r="C2665" s="3" t="s">
        <v>5676</v>
      </c>
      <c r="D2665" s="3" t="s">
        <v>14</v>
      </c>
      <c r="E2665" s="3" t="s">
        <v>14</v>
      </c>
      <c r="F2665" s="3" t="s">
        <v>519</v>
      </c>
      <c r="G2665" s="3" t="s">
        <v>518</v>
      </c>
      <c r="H2665" s="3" t="s">
        <v>17</v>
      </c>
      <c r="I2665" s="3" t="s">
        <v>18</v>
      </c>
      <c r="J2665" s="3" t="s">
        <v>19</v>
      </c>
      <c r="K2665" s="3" t="s">
        <v>18</v>
      </c>
      <c r="O2665"/>
      <c r="P2665"/>
    </row>
    <row r="2666" spans="1:16" x14ac:dyDescent="0.35">
      <c r="A2666" s="3" t="s">
        <v>5677</v>
      </c>
      <c r="B2666" s="3" t="s">
        <v>5677</v>
      </c>
      <c r="C2666" s="3" t="s">
        <v>5678</v>
      </c>
      <c r="D2666" s="3" t="s">
        <v>14</v>
      </c>
      <c r="E2666" s="3" t="s">
        <v>14</v>
      </c>
      <c r="F2666" s="3" t="s">
        <v>512</v>
      </c>
      <c r="G2666" s="3" t="s">
        <v>511</v>
      </c>
      <c r="H2666" s="3" t="s">
        <v>133</v>
      </c>
      <c r="I2666" s="3" t="s">
        <v>134</v>
      </c>
      <c r="J2666" s="3" t="s">
        <v>21</v>
      </c>
      <c r="K2666" s="3" t="s">
        <v>134</v>
      </c>
      <c r="O2666"/>
      <c r="P2666"/>
    </row>
    <row r="2667" spans="1:16" x14ac:dyDescent="0.35">
      <c r="A2667" s="3" t="s">
        <v>5679</v>
      </c>
      <c r="B2667" s="3" t="s">
        <v>5679</v>
      </c>
      <c r="C2667" s="3" t="s">
        <v>5680</v>
      </c>
      <c r="D2667" s="3" t="s">
        <v>14</v>
      </c>
      <c r="E2667" s="3" t="s">
        <v>14</v>
      </c>
      <c r="F2667" s="3" t="s">
        <v>512</v>
      </c>
      <c r="G2667" s="3" t="s">
        <v>511</v>
      </c>
      <c r="H2667" s="3" t="s">
        <v>133</v>
      </c>
      <c r="I2667" s="3" t="s">
        <v>134</v>
      </c>
      <c r="J2667" s="3" t="s">
        <v>21</v>
      </c>
      <c r="K2667" s="3" t="s">
        <v>134</v>
      </c>
      <c r="O2667"/>
      <c r="P2667"/>
    </row>
    <row r="2668" spans="1:16" x14ac:dyDescent="0.35">
      <c r="A2668" s="3" t="s">
        <v>5681</v>
      </c>
      <c r="B2668" s="3" t="s">
        <v>5681</v>
      </c>
      <c r="C2668" s="3" t="s">
        <v>5682</v>
      </c>
      <c r="D2668" s="3" t="s">
        <v>14</v>
      </c>
      <c r="E2668" s="3" t="s">
        <v>14</v>
      </c>
      <c r="F2668" s="3" t="s">
        <v>512</v>
      </c>
      <c r="G2668" s="3" t="s">
        <v>511</v>
      </c>
      <c r="H2668" s="3" t="s">
        <v>133</v>
      </c>
      <c r="I2668" s="3" t="s">
        <v>134</v>
      </c>
      <c r="J2668" s="3" t="s">
        <v>21</v>
      </c>
      <c r="K2668" s="3" t="s">
        <v>134</v>
      </c>
      <c r="O2668"/>
      <c r="P2668"/>
    </row>
    <row r="2669" spans="1:16" x14ac:dyDescent="0.35">
      <c r="A2669" s="3" t="s">
        <v>5683</v>
      </c>
      <c r="B2669" s="3" t="s">
        <v>5683</v>
      </c>
      <c r="C2669" s="3" t="s">
        <v>5684</v>
      </c>
      <c r="D2669" s="3" t="s">
        <v>14</v>
      </c>
      <c r="E2669" s="3" t="s">
        <v>14</v>
      </c>
      <c r="F2669" s="3" t="s">
        <v>512</v>
      </c>
      <c r="G2669" s="3" t="s">
        <v>511</v>
      </c>
      <c r="H2669" s="3" t="s">
        <v>133</v>
      </c>
      <c r="I2669" s="3" t="s">
        <v>134</v>
      </c>
      <c r="J2669" s="3" t="s">
        <v>21</v>
      </c>
      <c r="K2669" s="3" t="s">
        <v>134</v>
      </c>
      <c r="O2669"/>
      <c r="P2669"/>
    </row>
    <row r="2670" spans="1:16" x14ac:dyDescent="0.35">
      <c r="A2670" s="3" t="s">
        <v>5685</v>
      </c>
      <c r="B2670" s="3" t="s">
        <v>5685</v>
      </c>
      <c r="C2670" s="3" t="s">
        <v>5686</v>
      </c>
      <c r="D2670" s="3" t="s">
        <v>14</v>
      </c>
      <c r="E2670" s="3" t="s">
        <v>14</v>
      </c>
      <c r="F2670" s="3" t="s">
        <v>512</v>
      </c>
      <c r="G2670" s="3" t="s">
        <v>511</v>
      </c>
      <c r="H2670" s="3" t="s">
        <v>133</v>
      </c>
      <c r="I2670" s="3" t="s">
        <v>134</v>
      </c>
      <c r="J2670" s="3" t="s">
        <v>21</v>
      </c>
      <c r="K2670" s="3" t="s">
        <v>134</v>
      </c>
      <c r="O2670"/>
      <c r="P2670"/>
    </row>
    <row r="2671" spans="1:16" x14ac:dyDescent="0.35">
      <c r="A2671" s="3" t="s">
        <v>5687</v>
      </c>
      <c r="B2671" s="3" t="s">
        <v>5687</v>
      </c>
      <c r="C2671" s="3" t="s">
        <v>5688</v>
      </c>
      <c r="D2671" s="3" t="s">
        <v>14</v>
      </c>
      <c r="E2671" s="3" t="s">
        <v>14</v>
      </c>
      <c r="F2671" s="3" t="s">
        <v>512</v>
      </c>
      <c r="G2671" s="3" t="s">
        <v>511</v>
      </c>
      <c r="H2671" s="3" t="s">
        <v>133</v>
      </c>
      <c r="I2671" s="3" t="s">
        <v>134</v>
      </c>
      <c r="J2671" s="3" t="s">
        <v>21</v>
      </c>
      <c r="K2671" s="3" t="s">
        <v>134</v>
      </c>
      <c r="O2671"/>
      <c r="P2671"/>
    </row>
    <row r="2672" spans="1:16" x14ac:dyDescent="0.35">
      <c r="A2672" s="3" t="s">
        <v>5689</v>
      </c>
      <c r="B2672" s="3" t="s">
        <v>5689</v>
      </c>
      <c r="C2672" s="3" t="s">
        <v>5690</v>
      </c>
      <c r="D2672" s="3" t="s">
        <v>14</v>
      </c>
      <c r="E2672" s="3" t="s">
        <v>14</v>
      </c>
      <c r="F2672" s="3" t="s">
        <v>512</v>
      </c>
      <c r="G2672" s="3" t="s">
        <v>511</v>
      </c>
      <c r="H2672" s="3" t="s">
        <v>133</v>
      </c>
      <c r="I2672" s="3" t="s">
        <v>134</v>
      </c>
      <c r="J2672" s="3" t="s">
        <v>21</v>
      </c>
      <c r="K2672" s="3" t="s">
        <v>134</v>
      </c>
      <c r="O2672"/>
      <c r="P2672"/>
    </row>
    <row r="2673" spans="1:16" x14ac:dyDescent="0.35">
      <c r="A2673" s="3" t="s">
        <v>5691</v>
      </c>
      <c r="B2673" s="3" t="s">
        <v>5691</v>
      </c>
      <c r="C2673" s="3" t="s">
        <v>5692</v>
      </c>
      <c r="D2673" s="3" t="s">
        <v>14</v>
      </c>
      <c r="E2673" s="3" t="s">
        <v>14</v>
      </c>
      <c r="F2673" s="3" t="s">
        <v>553</v>
      </c>
      <c r="G2673" s="3" t="s">
        <v>552</v>
      </c>
      <c r="H2673" s="3" t="s">
        <v>76</v>
      </c>
      <c r="I2673" s="3" t="s">
        <v>77</v>
      </c>
      <c r="J2673" s="3" t="s">
        <v>78</v>
      </c>
      <c r="K2673" s="3" t="s">
        <v>79</v>
      </c>
      <c r="O2673"/>
      <c r="P2673"/>
    </row>
    <row r="2674" spans="1:16" x14ac:dyDescent="0.35">
      <c r="A2674" s="3" t="s">
        <v>5693</v>
      </c>
      <c r="B2674" s="3" t="s">
        <v>5693</v>
      </c>
      <c r="C2674" s="3" t="s">
        <v>5694</v>
      </c>
      <c r="D2674" s="3" t="s">
        <v>14</v>
      </c>
      <c r="E2674" s="3" t="s">
        <v>14</v>
      </c>
      <c r="F2674" s="3" t="s">
        <v>553</v>
      </c>
      <c r="G2674" s="3" t="s">
        <v>552</v>
      </c>
      <c r="H2674" s="3" t="s">
        <v>76</v>
      </c>
      <c r="I2674" s="3" t="s">
        <v>77</v>
      </c>
      <c r="J2674" s="3" t="s">
        <v>78</v>
      </c>
      <c r="K2674" s="3" t="s">
        <v>79</v>
      </c>
      <c r="O2674"/>
      <c r="P2674"/>
    </row>
    <row r="2675" spans="1:16" x14ac:dyDescent="0.35">
      <c r="A2675" s="3" t="s">
        <v>5695</v>
      </c>
      <c r="B2675" s="3" t="s">
        <v>5695</v>
      </c>
      <c r="C2675" s="3" t="s">
        <v>5696</v>
      </c>
      <c r="D2675" s="3" t="s">
        <v>14</v>
      </c>
      <c r="E2675" s="3" t="s">
        <v>14</v>
      </c>
      <c r="F2675" s="3" t="s">
        <v>553</v>
      </c>
      <c r="G2675" s="3" t="s">
        <v>552</v>
      </c>
      <c r="H2675" s="3" t="s">
        <v>76</v>
      </c>
      <c r="I2675" s="3" t="s">
        <v>77</v>
      </c>
      <c r="J2675" s="3" t="s">
        <v>78</v>
      </c>
      <c r="K2675" s="3" t="s">
        <v>79</v>
      </c>
      <c r="O2675"/>
      <c r="P2675"/>
    </row>
    <row r="2676" spans="1:16" x14ac:dyDescent="0.35">
      <c r="A2676" s="3" t="s">
        <v>5697</v>
      </c>
      <c r="B2676" s="3" t="s">
        <v>5697</v>
      </c>
      <c r="C2676" s="3" t="s">
        <v>5698</v>
      </c>
      <c r="D2676" s="3" t="s">
        <v>14</v>
      </c>
      <c r="E2676" s="3" t="s">
        <v>14</v>
      </c>
      <c r="F2676" s="3" t="s">
        <v>553</v>
      </c>
      <c r="G2676" s="3" t="s">
        <v>552</v>
      </c>
      <c r="H2676" s="3" t="s">
        <v>76</v>
      </c>
      <c r="I2676" s="3" t="s">
        <v>77</v>
      </c>
      <c r="J2676" s="3" t="s">
        <v>78</v>
      </c>
      <c r="K2676" s="3" t="s">
        <v>79</v>
      </c>
      <c r="O2676"/>
      <c r="P2676"/>
    </row>
    <row r="2677" spans="1:16" x14ac:dyDescent="0.35">
      <c r="A2677" s="3" t="s">
        <v>5699</v>
      </c>
      <c r="B2677" s="3" t="s">
        <v>5699</v>
      </c>
      <c r="C2677" s="3" t="s">
        <v>5700</v>
      </c>
      <c r="D2677" s="3" t="s">
        <v>14</v>
      </c>
      <c r="E2677" s="3" t="s">
        <v>14</v>
      </c>
      <c r="F2677" s="3" t="s">
        <v>553</v>
      </c>
      <c r="G2677" s="3" t="s">
        <v>552</v>
      </c>
      <c r="H2677" s="3" t="s">
        <v>76</v>
      </c>
      <c r="I2677" s="3" t="s">
        <v>77</v>
      </c>
      <c r="J2677" s="3" t="s">
        <v>78</v>
      </c>
      <c r="K2677" s="3" t="s">
        <v>79</v>
      </c>
      <c r="O2677"/>
      <c r="P2677"/>
    </row>
    <row r="2678" spans="1:16" x14ac:dyDescent="0.35">
      <c r="A2678" s="3" t="s">
        <v>5701</v>
      </c>
      <c r="B2678" s="3" t="s">
        <v>5701</v>
      </c>
      <c r="C2678" s="3" t="s">
        <v>5702</v>
      </c>
      <c r="D2678" s="3" t="s">
        <v>14</v>
      </c>
      <c r="E2678" s="3" t="s">
        <v>14</v>
      </c>
      <c r="F2678" s="3" t="s">
        <v>553</v>
      </c>
      <c r="G2678" s="3" t="s">
        <v>552</v>
      </c>
      <c r="H2678" s="3" t="s">
        <v>76</v>
      </c>
      <c r="I2678" s="3" t="s">
        <v>77</v>
      </c>
      <c r="J2678" s="3" t="s">
        <v>78</v>
      </c>
      <c r="K2678" s="3" t="s">
        <v>79</v>
      </c>
      <c r="O2678"/>
      <c r="P2678"/>
    </row>
    <row r="2679" spans="1:16" x14ac:dyDescent="0.35">
      <c r="A2679" s="3" t="s">
        <v>5703</v>
      </c>
      <c r="B2679" s="3" t="s">
        <v>5703</v>
      </c>
      <c r="C2679" s="3" t="s">
        <v>5704</v>
      </c>
      <c r="D2679" s="3" t="s">
        <v>14</v>
      </c>
      <c r="E2679" s="3" t="s">
        <v>14</v>
      </c>
      <c r="F2679" s="3" t="s">
        <v>553</v>
      </c>
      <c r="G2679" s="3" t="s">
        <v>552</v>
      </c>
      <c r="H2679" s="3" t="s">
        <v>76</v>
      </c>
      <c r="I2679" s="3" t="s">
        <v>77</v>
      </c>
      <c r="J2679" s="3" t="s">
        <v>78</v>
      </c>
      <c r="K2679" s="3" t="s">
        <v>79</v>
      </c>
      <c r="O2679"/>
      <c r="P2679"/>
    </row>
    <row r="2680" spans="1:16" x14ac:dyDescent="0.35">
      <c r="A2680" s="3" t="s">
        <v>5705</v>
      </c>
      <c r="B2680" s="3" t="s">
        <v>5705</v>
      </c>
      <c r="C2680" s="3" t="s">
        <v>5706</v>
      </c>
      <c r="D2680" s="3" t="s">
        <v>14</v>
      </c>
      <c r="E2680" s="3" t="s">
        <v>14</v>
      </c>
      <c r="F2680" s="3" t="s">
        <v>553</v>
      </c>
      <c r="G2680" s="3" t="s">
        <v>552</v>
      </c>
      <c r="H2680" s="3" t="s">
        <v>76</v>
      </c>
      <c r="I2680" s="3" t="s">
        <v>77</v>
      </c>
      <c r="J2680" s="3" t="s">
        <v>78</v>
      </c>
      <c r="K2680" s="3" t="s">
        <v>79</v>
      </c>
      <c r="O2680"/>
      <c r="P2680"/>
    </row>
    <row r="2681" spans="1:16" x14ac:dyDescent="0.35">
      <c r="A2681" s="3" t="s">
        <v>5707</v>
      </c>
      <c r="B2681" s="3" t="s">
        <v>5707</v>
      </c>
      <c r="C2681" s="3" t="s">
        <v>5708</v>
      </c>
      <c r="D2681" s="3" t="s">
        <v>14</v>
      </c>
      <c r="E2681" s="3" t="s">
        <v>14</v>
      </c>
      <c r="F2681" s="3" t="s">
        <v>553</v>
      </c>
      <c r="G2681" s="3" t="s">
        <v>552</v>
      </c>
      <c r="H2681" s="3" t="s">
        <v>76</v>
      </c>
      <c r="I2681" s="3" t="s">
        <v>77</v>
      </c>
      <c r="J2681" s="3" t="s">
        <v>78</v>
      </c>
      <c r="K2681" s="3" t="s">
        <v>79</v>
      </c>
      <c r="O2681"/>
      <c r="P2681"/>
    </row>
    <row r="2682" spans="1:16" x14ac:dyDescent="0.35">
      <c r="A2682" s="3" t="s">
        <v>5709</v>
      </c>
      <c r="B2682" s="3" t="s">
        <v>5709</v>
      </c>
      <c r="C2682" s="3" t="s">
        <v>5710</v>
      </c>
      <c r="D2682" s="3" t="s">
        <v>14</v>
      </c>
      <c r="E2682" s="3" t="s">
        <v>14</v>
      </c>
      <c r="F2682" s="3" t="s">
        <v>553</v>
      </c>
      <c r="G2682" s="3" t="s">
        <v>552</v>
      </c>
      <c r="H2682" s="3" t="s">
        <v>76</v>
      </c>
      <c r="I2682" s="3" t="s">
        <v>77</v>
      </c>
      <c r="J2682" s="3" t="s">
        <v>78</v>
      </c>
      <c r="K2682" s="3" t="s">
        <v>79</v>
      </c>
      <c r="O2682"/>
      <c r="P2682"/>
    </row>
    <row r="2683" spans="1:16" x14ac:dyDescent="0.35">
      <c r="A2683" s="3" t="s">
        <v>5711</v>
      </c>
      <c r="B2683" s="3" t="s">
        <v>5711</v>
      </c>
      <c r="C2683" s="3" t="s">
        <v>5712</v>
      </c>
      <c r="D2683" s="3" t="s">
        <v>14</v>
      </c>
      <c r="E2683" s="3" t="s">
        <v>14</v>
      </c>
      <c r="F2683" s="3" t="s">
        <v>553</v>
      </c>
      <c r="G2683" s="3" t="s">
        <v>552</v>
      </c>
      <c r="H2683" s="3" t="s">
        <v>76</v>
      </c>
      <c r="I2683" s="3" t="s">
        <v>77</v>
      </c>
      <c r="J2683" s="3" t="s">
        <v>78</v>
      </c>
      <c r="K2683" s="3" t="s">
        <v>79</v>
      </c>
      <c r="O2683"/>
      <c r="P2683"/>
    </row>
    <row r="2684" spans="1:16" x14ac:dyDescent="0.35">
      <c r="A2684" s="3" t="s">
        <v>5713</v>
      </c>
      <c r="B2684" s="3" t="s">
        <v>5713</v>
      </c>
      <c r="C2684" s="3" t="s">
        <v>5714</v>
      </c>
      <c r="D2684" s="3" t="s">
        <v>14</v>
      </c>
      <c r="E2684" s="3" t="s">
        <v>14</v>
      </c>
      <c r="F2684" s="3" t="s">
        <v>553</v>
      </c>
      <c r="G2684" s="3" t="s">
        <v>552</v>
      </c>
      <c r="H2684" s="3" t="s">
        <v>76</v>
      </c>
      <c r="I2684" s="3" t="s">
        <v>77</v>
      </c>
      <c r="J2684" s="3" t="s">
        <v>78</v>
      </c>
      <c r="K2684" s="3" t="s">
        <v>79</v>
      </c>
      <c r="O2684"/>
      <c r="P2684"/>
    </row>
    <row r="2685" spans="1:16" x14ac:dyDescent="0.35">
      <c r="A2685" s="3" t="s">
        <v>5715</v>
      </c>
      <c r="B2685" s="3" t="s">
        <v>5715</v>
      </c>
      <c r="C2685" s="3" t="s">
        <v>5716</v>
      </c>
      <c r="D2685" s="3" t="s">
        <v>14</v>
      </c>
      <c r="E2685" s="3" t="s">
        <v>14</v>
      </c>
      <c r="F2685" s="3" t="s">
        <v>553</v>
      </c>
      <c r="G2685" s="3" t="s">
        <v>552</v>
      </c>
      <c r="H2685" s="3" t="s">
        <v>76</v>
      </c>
      <c r="I2685" s="3" t="s">
        <v>77</v>
      </c>
      <c r="J2685" s="3" t="s">
        <v>78</v>
      </c>
      <c r="K2685" s="3" t="s">
        <v>79</v>
      </c>
      <c r="O2685"/>
      <c r="P2685"/>
    </row>
    <row r="2686" spans="1:16" x14ac:dyDescent="0.35">
      <c r="A2686" s="3" t="s">
        <v>5717</v>
      </c>
      <c r="B2686" s="3" t="s">
        <v>5717</v>
      </c>
      <c r="C2686" s="3" t="s">
        <v>5718</v>
      </c>
      <c r="D2686" s="3" t="s">
        <v>14</v>
      </c>
      <c r="E2686" s="3" t="s">
        <v>14</v>
      </c>
      <c r="F2686" s="3" t="s">
        <v>553</v>
      </c>
      <c r="G2686" s="3" t="s">
        <v>552</v>
      </c>
      <c r="H2686" s="3" t="s">
        <v>76</v>
      </c>
      <c r="I2686" s="3" t="s">
        <v>77</v>
      </c>
      <c r="J2686" s="3" t="s">
        <v>78</v>
      </c>
      <c r="K2686" s="3" t="s">
        <v>79</v>
      </c>
      <c r="O2686"/>
      <c r="P2686"/>
    </row>
    <row r="2687" spans="1:16" x14ac:dyDescent="0.35">
      <c r="A2687" s="3" t="s">
        <v>5719</v>
      </c>
      <c r="B2687" s="3" t="s">
        <v>5719</v>
      </c>
      <c r="C2687" s="3" t="s">
        <v>5720</v>
      </c>
      <c r="D2687" s="3" t="s">
        <v>14</v>
      </c>
      <c r="E2687" s="3" t="s">
        <v>14</v>
      </c>
      <c r="F2687" s="3" t="s">
        <v>553</v>
      </c>
      <c r="G2687" s="3" t="s">
        <v>552</v>
      </c>
      <c r="H2687" s="3" t="s">
        <v>76</v>
      </c>
      <c r="I2687" s="3" t="s">
        <v>77</v>
      </c>
      <c r="J2687" s="3" t="s">
        <v>78</v>
      </c>
      <c r="K2687" s="3" t="s">
        <v>79</v>
      </c>
      <c r="O2687"/>
      <c r="P2687"/>
    </row>
    <row r="2688" spans="1:16" x14ac:dyDescent="0.35">
      <c r="A2688" s="3" t="s">
        <v>5721</v>
      </c>
      <c r="B2688" s="3" t="s">
        <v>5721</v>
      </c>
      <c r="C2688" s="3" t="s">
        <v>5722</v>
      </c>
      <c r="D2688" s="3" t="s">
        <v>14</v>
      </c>
      <c r="E2688" s="3" t="s">
        <v>14</v>
      </c>
      <c r="F2688" s="3" t="s">
        <v>553</v>
      </c>
      <c r="G2688" s="3" t="s">
        <v>552</v>
      </c>
      <c r="H2688" s="3" t="s">
        <v>76</v>
      </c>
      <c r="I2688" s="3" t="s">
        <v>77</v>
      </c>
      <c r="J2688" s="3" t="s">
        <v>78</v>
      </c>
      <c r="K2688" s="3" t="s">
        <v>79</v>
      </c>
      <c r="O2688"/>
      <c r="P2688"/>
    </row>
    <row r="2689" spans="1:16" x14ac:dyDescent="0.35">
      <c r="A2689" s="3" t="s">
        <v>5723</v>
      </c>
      <c r="B2689" s="3" t="s">
        <v>5723</v>
      </c>
      <c r="C2689" s="3" t="s">
        <v>5724</v>
      </c>
      <c r="D2689" s="3" t="s">
        <v>14</v>
      </c>
      <c r="E2689" s="3" t="s">
        <v>14</v>
      </c>
      <c r="F2689" s="3" t="s">
        <v>553</v>
      </c>
      <c r="G2689" s="3" t="s">
        <v>552</v>
      </c>
      <c r="H2689" s="3" t="s">
        <v>76</v>
      </c>
      <c r="I2689" s="3" t="s">
        <v>77</v>
      </c>
      <c r="J2689" s="3" t="s">
        <v>78</v>
      </c>
      <c r="K2689" s="3" t="s">
        <v>79</v>
      </c>
      <c r="O2689"/>
      <c r="P2689"/>
    </row>
    <row r="2690" spans="1:16" x14ac:dyDescent="0.35">
      <c r="A2690" s="3" t="s">
        <v>5725</v>
      </c>
      <c r="B2690" s="3" t="s">
        <v>5725</v>
      </c>
      <c r="C2690" s="3" t="s">
        <v>5726</v>
      </c>
      <c r="D2690" s="3" t="s">
        <v>14</v>
      </c>
      <c r="E2690" s="3" t="s">
        <v>14</v>
      </c>
      <c r="F2690" s="3" t="s">
        <v>553</v>
      </c>
      <c r="G2690" s="3" t="s">
        <v>552</v>
      </c>
      <c r="H2690" s="3" t="s">
        <v>76</v>
      </c>
      <c r="I2690" s="3" t="s">
        <v>77</v>
      </c>
      <c r="J2690" s="3" t="s">
        <v>78</v>
      </c>
      <c r="K2690" s="3" t="s">
        <v>79</v>
      </c>
      <c r="O2690"/>
      <c r="P2690"/>
    </row>
    <row r="2691" spans="1:16" x14ac:dyDescent="0.35">
      <c r="A2691" s="3" t="s">
        <v>5727</v>
      </c>
      <c r="B2691" s="3" t="s">
        <v>5727</v>
      </c>
      <c r="C2691" s="3" t="s">
        <v>5728</v>
      </c>
      <c r="D2691" s="3" t="s">
        <v>14</v>
      </c>
      <c r="E2691" s="3" t="s">
        <v>14</v>
      </c>
      <c r="F2691" s="3" t="s">
        <v>553</v>
      </c>
      <c r="G2691" s="3" t="s">
        <v>552</v>
      </c>
      <c r="H2691" s="3" t="s">
        <v>76</v>
      </c>
      <c r="I2691" s="3" t="s">
        <v>77</v>
      </c>
      <c r="J2691" s="3" t="s">
        <v>78</v>
      </c>
      <c r="K2691" s="3" t="s">
        <v>79</v>
      </c>
      <c r="O2691"/>
      <c r="P2691"/>
    </row>
    <row r="2692" spans="1:16" x14ac:dyDescent="0.35">
      <c r="A2692" s="3" t="s">
        <v>5729</v>
      </c>
      <c r="B2692" s="3" t="s">
        <v>5729</v>
      </c>
      <c r="C2692" s="3" t="s">
        <v>5730</v>
      </c>
      <c r="D2692" s="3" t="s">
        <v>14</v>
      </c>
      <c r="E2692" s="3" t="s">
        <v>14</v>
      </c>
      <c r="F2692" s="3" t="s">
        <v>553</v>
      </c>
      <c r="G2692" s="3" t="s">
        <v>552</v>
      </c>
      <c r="H2692" s="3" t="s">
        <v>76</v>
      </c>
      <c r="I2692" s="3" t="s">
        <v>77</v>
      </c>
      <c r="J2692" s="3" t="s">
        <v>78</v>
      </c>
      <c r="K2692" s="3" t="s">
        <v>79</v>
      </c>
      <c r="O2692"/>
      <c r="P2692"/>
    </row>
    <row r="2693" spans="1:16" x14ac:dyDescent="0.35">
      <c r="A2693" s="3" t="s">
        <v>5731</v>
      </c>
      <c r="B2693" s="3" t="s">
        <v>5731</v>
      </c>
      <c r="C2693" s="3" t="s">
        <v>5732</v>
      </c>
      <c r="D2693" s="3" t="s">
        <v>14</v>
      </c>
      <c r="E2693" s="3" t="s">
        <v>14</v>
      </c>
      <c r="F2693" s="3" t="s">
        <v>553</v>
      </c>
      <c r="G2693" s="3" t="s">
        <v>552</v>
      </c>
      <c r="H2693" s="3" t="s">
        <v>76</v>
      </c>
      <c r="I2693" s="3" t="s">
        <v>77</v>
      </c>
      <c r="J2693" s="3" t="s">
        <v>78</v>
      </c>
      <c r="K2693" s="3" t="s">
        <v>79</v>
      </c>
      <c r="O2693"/>
      <c r="P2693"/>
    </row>
    <row r="2694" spans="1:16" x14ac:dyDescent="0.35">
      <c r="A2694" s="3" t="s">
        <v>5733</v>
      </c>
      <c r="B2694" s="3" t="s">
        <v>5733</v>
      </c>
      <c r="C2694" s="3" t="s">
        <v>5734</v>
      </c>
      <c r="D2694" s="3" t="s">
        <v>14</v>
      </c>
      <c r="E2694" s="3" t="s">
        <v>14</v>
      </c>
      <c r="F2694" s="3" t="s">
        <v>553</v>
      </c>
      <c r="G2694" s="3" t="s">
        <v>552</v>
      </c>
      <c r="H2694" s="3" t="s">
        <v>76</v>
      </c>
      <c r="I2694" s="3" t="s">
        <v>77</v>
      </c>
      <c r="J2694" s="3" t="s">
        <v>78</v>
      </c>
      <c r="K2694" s="3" t="s">
        <v>79</v>
      </c>
      <c r="O2694"/>
      <c r="P2694"/>
    </row>
    <row r="2695" spans="1:16" x14ac:dyDescent="0.35">
      <c r="A2695" s="3" t="s">
        <v>5735</v>
      </c>
      <c r="B2695" s="3" t="s">
        <v>5735</v>
      </c>
      <c r="C2695" s="3" t="s">
        <v>5736</v>
      </c>
      <c r="D2695" s="3" t="s">
        <v>14</v>
      </c>
      <c r="E2695" s="3" t="s">
        <v>14</v>
      </c>
      <c r="F2695" s="3" t="s">
        <v>553</v>
      </c>
      <c r="G2695" s="3" t="s">
        <v>552</v>
      </c>
      <c r="H2695" s="3" t="s">
        <v>76</v>
      </c>
      <c r="I2695" s="3" t="s">
        <v>77</v>
      </c>
      <c r="J2695" s="3" t="s">
        <v>78</v>
      </c>
      <c r="K2695" s="3" t="s">
        <v>79</v>
      </c>
      <c r="O2695"/>
      <c r="P2695"/>
    </row>
    <row r="2696" spans="1:16" x14ac:dyDescent="0.35">
      <c r="A2696" s="3" t="s">
        <v>5737</v>
      </c>
      <c r="B2696" s="3" t="s">
        <v>5737</v>
      </c>
      <c r="C2696" s="3" t="s">
        <v>5738</v>
      </c>
      <c r="D2696" s="3" t="s">
        <v>14</v>
      </c>
      <c r="E2696" s="3" t="s">
        <v>14</v>
      </c>
      <c r="F2696" s="3" t="s">
        <v>553</v>
      </c>
      <c r="G2696" s="3" t="s">
        <v>552</v>
      </c>
      <c r="H2696" s="3" t="s">
        <v>76</v>
      </c>
      <c r="I2696" s="3" t="s">
        <v>77</v>
      </c>
      <c r="J2696" s="3" t="s">
        <v>78</v>
      </c>
      <c r="K2696" s="3" t="s">
        <v>79</v>
      </c>
      <c r="O2696"/>
      <c r="P2696"/>
    </row>
    <row r="2697" spans="1:16" x14ac:dyDescent="0.35">
      <c r="A2697" s="3" t="s">
        <v>5739</v>
      </c>
      <c r="B2697" s="3" t="s">
        <v>5739</v>
      </c>
      <c r="C2697" s="3" t="s">
        <v>5740</v>
      </c>
      <c r="D2697" s="3" t="s">
        <v>14</v>
      </c>
      <c r="E2697" s="3" t="s">
        <v>14</v>
      </c>
      <c r="F2697" s="3" t="s">
        <v>553</v>
      </c>
      <c r="G2697" s="3" t="s">
        <v>552</v>
      </c>
      <c r="H2697" s="3" t="s">
        <v>76</v>
      </c>
      <c r="I2697" s="3" t="s">
        <v>77</v>
      </c>
      <c r="J2697" s="3" t="s">
        <v>78</v>
      </c>
      <c r="K2697" s="3" t="s">
        <v>79</v>
      </c>
      <c r="O2697"/>
      <c r="P2697"/>
    </row>
    <row r="2698" spans="1:16" x14ac:dyDescent="0.35">
      <c r="A2698" s="3" t="s">
        <v>5741</v>
      </c>
      <c r="B2698" s="3" t="s">
        <v>5741</v>
      </c>
      <c r="C2698" s="3" t="s">
        <v>5742</v>
      </c>
      <c r="D2698" s="3" t="s">
        <v>14</v>
      </c>
      <c r="E2698" s="3" t="s">
        <v>14</v>
      </c>
      <c r="F2698" s="3" t="s">
        <v>553</v>
      </c>
      <c r="G2698" s="3" t="s">
        <v>552</v>
      </c>
      <c r="H2698" s="3" t="s">
        <v>76</v>
      </c>
      <c r="I2698" s="3" t="s">
        <v>77</v>
      </c>
      <c r="J2698" s="3" t="s">
        <v>78</v>
      </c>
      <c r="K2698" s="3" t="s">
        <v>79</v>
      </c>
      <c r="O2698"/>
      <c r="P2698"/>
    </row>
    <row r="2699" spans="1:16" x14ac:dyDescent="0.35">
      <c r="A2699" s="3" t="s">
        <v>5743</v>
      </c>
      <c r="B2699" s="3" t="s">
        <v>5743</v>
      </c>
      <c r="C2699" s="3" t="s">
        <v>5744</v>
      </c>
      <c r="D2699" s="3" t="s">
        <v>14</v>
      </c>
      <c r="E2699" s="3" t="s">
        <v>14</v>
      </c>
      <c r="F2699" s="3" t="s">
        <v>553</v>
      </c>
      <c r="G2699" s="3" t="s">
        <v>552</v>
      </c>
      <c r="H2699" s="3" t="s">
        <v>76</v>
      </c>
      <c r="I2699" s="3" t="s">
        <v>77</v>
      </c>
      <c r="J2699" s="3" t="s">
        <v>78</v>
      </c>
      <c r="K2699" s="3" t="s">
        <v>79</v>
      </c>
      <c r="O2699"/>
      <c r="P2699"/>
    </row>
    <row r="2700" spans="1:16" x14ac:dyDescent="0.35">
      <c r="A2700" s="3" t="s">
        <v>5745</v>
      </c>
      <c r="B2700" s="3" t="s">
        <v>5745</v>
      </c>
      <c r="C2700" s="3" t="s">
        <v>1359</v>
      </c>
      <c r="D2700" s="3" t="s">
        <v>14</v>
      </c>
      <c r="E2700" s="3" t="s">
        <v>14</v>
      </c>
      <c r="F2700" s="3" t="s">
        <v>553</v>
      </c>
      <c r="G2700" s="3" t="s">
        <v>552</v>
      </c>
      <c r="H2700" s="3" t="s">
        <v>76</v>
      </c>
      <c r="I2700" s="3" t="s">
        <v>77</v>
      </c>
      <c r="J2700" s="3" t="s">
        <v>78</v>
      </c>
      <c r="K2700" s="3" t="s">
        <v>79</v>
      </c>
      <c r="O2700"/>
      <c r="P2700"/>
    </row>
    <row r="2701" spans="1:16" x14ac:dyDescent="0.35">
      <c r="A2701" s="3" t="s">
        <v>5746</v>
      </c>
      <c r="B2701" s="3" t="s">
        <v>5746</v>
      </c>
      <c r="C2701" s="3" t="s">
        <v>5747</v>
      </c>
      <c r="D2701" s="3" t="s">
        <v>14</v>
      </c>
      <c r="E2701" s="3" t="s">
        <v>14</v>
      </c>
      <c r="F2701" s="3" t="s">
        <v>553</v>
      </c>
      <c r="G2701" s="3" t="s">
        <v>552</v>
      </c>
      <c r="H2701" s="3" t="s">
        <v>76</v>
      </c>
      <c r="I2701" s="3" t="s">
        <v>77</v>
      </c>
      <c r="J2701" s="3" t="s">
        <v>78</v>
      </c>
      <c r="K2701" s="3" t="s">
        <v>79</v>
      </c>
      <c r="O2701"/>
      <c r="P2701"/>
    </row>
    <row r="2702" spans="1:16" x14ac:dyDescent="0.35">
      <c r="A2702" s="3" t="s">
        <v>5748</v>
      </c>
      <c r="B2702" s="3" t="s">
        <v>5748</v>
      </c>
      <c r="C2702" s="3" t="s">
        <v>5749</v>
      </c>
      <c r="D2702" s="3" t="s">
        <v>14</v>
      </c>
      <c r="E2702" s="3" t="s">
        <v>14</v>
      </c>
      <c r="F2702" s="3" t="s">
        <v>553</v>
      </c>
      <c r="G2702" s="3" t="s">
        <v>552</v>
      </c>
      <c r="H2702" s="3" t="s">
        <v>76</v>
      </c>
      <c r="I2702" s="3" t="s">
        <v>77</v>
      </c>
      <c r="J2702" s="3" t="s">
        <v>78</v>
      </c>
      <c r="K2702" s="3" t="s">
        <v>79</v>
      </c>
      <c r="O2702"/>
      <c r="P2702"/>
    </row>
    <row r="2703" spans="1:16" x14ac:dyDescent="0.35">
      <c r="A2703" s="3" t="s">
        <v>5750</v>
      </c>
      <c r="B2703" s="3" t="s">
        <v>5750</v>
      </c>
      <c r="C2703" s="3" t="s">
        <v>5751</v>
      </c>
      <c r="D2703" s="3" t="s">
        <v>14</v>
      </c>
      <c r="E2703" s="3" t="s">
        <v>14</v>
      </c>
      <c r="F2703" s="3" t="s">
        <v>553</v>
      </c>
      <c r="G2703" s="3" t="s">
        <v>552</v>
      </c>
      <c r="H2703" s="3" t="s">
        <v>76</v>
      </c>
      <c r="I2703" s="3" t="s">
        <v>77</v>
      </c>
      <c r="J2703" s="3" t="s">
        <v>78</v>
      </c>
      <c r="K2703" s="3" t="s">
        <v>79</v>
      </c>
      <c r="O2703"/>
      <c r="P2703"/>
    </row>
    <row r="2704" spans="1:16" x14ac:dyDescent="0.35">
      <c r="A2704" s="3" t="s">
        <v>5752</v>
      </c>
      <c r="B2704" s="3" t="s">
        <v>5752</v>
      </c>
      <c r="C2704" s="3" t="s">
        <v>5753</v>
      </c>
      <c r="D2704" s="3" t="s">
        <v>14</v>
      </c>
      <c r="E2704" s="3" t="s">
        <v>14</v>
      </c>
      <c r="F2704" s="3" t="s">
        <v>553</v>
      </c>
      <c r="G2704" s="3" t="s">
        <v>552</v>
      </c>
      <c r="H2704" s="3" t="s">
        <v>76</v>
      </c>
      <c r="I2704" s="3" t="s">
        <v>77</v>
      </c>
      <c r="J2704" s="3" t="s">
        <v>78</v>
      </c>
      <c r="K2704" s="3" t="s">
        <v>79</v>
      </c>
      <c r="O2704"/>
      <c r="P2704"/>
    </row>
    <row r="2705" spans="1:16" x14ac:dyDescent="0.35">
      <c r="A2705" s="3" t="s">
        <v>5754</v>
      </c>
      <c r="B2705" s="3" t="s">
        <v>5754</v>
      </c>
      <c r="C2705" s="3" t="s">
        <v>5755</v>
      </c>
      <c r="D2705" s="3" t="s">
        <v>14</v>
      </c>
      <c r="E2705" s="3" t="s">
        <v>14</v>
      </c>
      <c r="F2705" s="3" t="s">
        <v>553</v>
      </c>
      <c r="G2705" s="3" t="s">
        <v>552</v>
      </c>
      <c r="H2705" s="3" t="s">
        <v>76</v>
      </c>
      <c r="I2705" s="3" t="s">
        <v>77</v>
      </c>
      <c r="J2705" s="3" t="s">
        <v>78</v>
      </c>
      <c r="K2705" s="3" t="s">
        <v>79</v>
      </c>
      <c r="O2705"/>
      <c r="P2705"/>
    </row>
    <row r="2706" spans="1:16" x14ac:dyDescent="0.35">
      <c r="A2706" s="3" t="s">
        <v>5756</v>
      </c>
      <c r="B2706" s="3" t="s">
        <v>5756</v>
      </c>
      <c r="C2706" s="3" t="s">
        <v>5757</v>
      </c>
      <c r="D2706" s="3" t="s">
        <v>14</v>
      </c>
      <c r="E2706" s="3" t="s">
        <v>14</v>
      </c>
      <c r="F2706" s="3" t="s">
        <v>553</v>
      </c>
      <c r="G2706" s="3" t="s">
        <v>552</v>
      </c>
      <c r="H2706" s="3" t="s">
        <v>76</v>
      </c>
      <c r="I2706" s="3" t="s">
        <v>77</v>
      </c>
      <c r="J2706" s="3" t="s">
        <v>78</v>
      </c>
      <c r="K2706" s="3" t="s">
        <v>79</v>
      </c>
      <c r="O2706"/>
      <c r="P2706"/>
    </row>
    <row r="2707" spans="1:16" x14ac:dyDescent="0.35">
      <c r="A2707" s="3" t="s">
        <v>5758</v>
      </c>
      <c r="B2707" s="3" t="s">
        <v>5758</v>
      </c>
      <c r="C2707" s="3" t="s">
        <v>5759</v>
      </c>
      <c r="D2707" s="3" t="s">
        <v>14</v>
      </c>
      <c r="E2707" s="3" t="s">
        <v>14</v>
      </c>
      <c r="F2707" s="3" t="s">
        <v>553</v>
      </c>
      <c r="G2707" s="3" t="s">
        <v>552</v>
      </c>
      <c r="H2707" s="3" t="s">
        <v>76</v>
      </c>
      <c r="I2707" s="3" t="s">
        <v>77</v>
      </c>
      <c r="J2707" s="3" t="s">
        <v>78</v>
      </c>
      <c r="K2707" s="3" t="s">
        <v>79</v>
      </c>
      <c r="O2707"/>
      <c r="P2707"/>
    </row>
    <row r="2708" spans="1:16" x14ac:dyDescent="0.35">
      <c r="A2708" s="3" t="s">
        <v>5760</v>
      </c>
      <c r="B2708" s="3" t="s">
        <v>5760</v>
      </c>
      <c r="C2708" s="3" t="s">
        <v>5761</v>
      </c>
      <c r="D2708" s="3" t="s">
        <v>14</v>
      </c>
      <c r="E2708" s="3" t="s">
        <v>14</v>
      </c>
      <c r="F2708" s="3" t="s">
        <v>553</v>
      </c>
      <c r="G2708" s="3" t="s">
        <v>552</v>
      </c>
      <c r="H2708" s="3" t="s">
        <v>76</v>
      </c>
      <c r="I2708" s="3" t="s">
        <v>77</v>
      </c>
      <c r="J2708" s="3" t="s">
        <v>78</v>
      </c>
      <c r="K2708" s="3" t="s">
        <v>79</v>
      </c>
      <c r="O2708"/>
      <c r="P2708"/>
    </row>
    <row r="2709" spans="1:16" x14ac:dyDescent="0.35">
      <c r="A2709" s="3" t="s">
        <v>5762</v>
      </c>
      <c r="B2709" s="3" t="s">
        <v>5762</v>
      </c>
      <c r="C2709" s="3" t="s">
        <v>5763</v>
      </c>
      <c r="D2709" s="3" t="s">
        <v>14</v>
      </c>
      <c r="E2709" s="3" t="s">
        <v>14</v>
      </c>
      <c r="F2709" s="3" t="s">
        <v>553</v>
      </c>
      <c r="G2709" s="3" t="s">
        <v>552</v>
      </c>
      <c r="H2709" s="3" t="s">
        <v>76</v>
      </c>
      <c r="I2709" s="3" t="s">
        <v>77</v>
      </c>
      <c r="J2709" s="3" t="s">
        <v>78</v>
      </c>
      <c r="K2709" s="3" t="s">
        <v>79</v>
      </c>
      <c r="O2709"/>
      <c r="P2709"/>
    </row>
    <row r="2710" spans="1:16" x14ac:dyDescent="0.35">
      <c r="A2710" s="3" t="s">
        <v>5764</v>
      </c>
      <c r="B2710" s="3" t="s">
        <v>5764</v>
      </c>
      <c r="C2710" s="3" t="s">
        <v>5765</v>
      </c>
      <c r="D2710" s="3" t="s">
        <v>14</v>
      </c>
      <c r="E2710" s="3" t="s">
        <v>14</v>
      </c>
      <c r="F2710" s="3" t="s">
        <v>553</v>
      </c>
      <c r="G2710" s="3" t="s">
        <v>552</v>
      </c>
      <c r="H2710" s="3" t="s">
        <v>76</v>
      </c>
      <c r="I2710" s="3" t="s">
        <v>77</v>
      </c>
      <c r="J2710" s="3" t="s">
        <v>78</v>
      </c>
      <c r="K2710" s="3" t="s">
        <v>79</v>
      </c>
      <c r="O2710"/>
      <c r="P2710"/>
    </row>
    <row r="2711" spans="1:16" x14ac:dyDescent="0.35">
      <c r="A2711" s="3" t="s">
        <v>5766</v>
      </c>
      <c r="B2711" s="3" t="s">
        <v>5766</v>
      </c>
      <c r="C2711" s="3" t="s">
        <v>5767</v>
      </c>
      <c r="D2711" s="3" t="s">
        <v>14</v>
      </c>
      <c r="E2711" s="3" t="s">
        <v>14</v>
      </c>
      <c r="F2711" s="3" t="s">
        <v>553</v>
      </c>
      <c r="G2711" s="3" t="s">
        <v>552</v>
      </c>
      <c r="H2711" s="3" t="s">
        <v>76</v>
      </c>
      <c r="I2711" s="3" t="s">
        <v>77</v>
      </c>
      <c r="J2711" s="3" t="s">
        <v>78</v>
      </c>
      <c r="K2711" s="3" t="s">
        <v>79</v>
      </c>
      <c r="O2711"/>
      <c r="P2711"/>
    </row>
    <row r="2712" spans="1:16" x14ac:dyDescent="0.35">
      <c r="A2712" s="3" t="s">
        <v>5768</v>
      </c>
      <c r="B2712" s="3" t="s">
        <v>5768</v>
      </c>
      <c r="C2712" s="3" t="s">
        <v>5769</v>
      </c>
      <c r="D2712" s="3" t="s">
        <v>14</v>
      </c>
      <c r="E2712" s="3" t="s">
        <v>14</v>
      </c>
      <c r="F2712" s="3" t="s">
        <v>553</v>
      </c>
      <c r="G2712" s="3" t="s">
        <v>552</v>
      </c>
      <c r="H2712" s="3" t="s">
        <v>76</v>
      </c>
      <c r="I2712" s="3" t="s">
        <v>77</v>
      </c>
      <c r="J2712" s="3" t="s">
        <v>78</v>
      </c>
      <c r="K2712" s="3" t="s">
        <v>79</v>
      </c>
      <c r="O2712"/>
      <c r="P2712"/>
    </row>
    <row r="2713" spans="1:16" x14ac:dyDescent="0.35">
      <c r="A2713" s="3" t="s">
        <v>5770</v>
      </c>
      <c r="B2713" s="3" t="s">
        <v>5770</v>
      </c>
      <c r="C2713" s="3" t="s">
        <v>5771</v>
      </c>
      <c r="D2713" s="3" t="s">
        <v>14</v>
      </c>
      <c r="E2713" s="3" t="s">
        <v>14</v>
      </c>
      <c r="F2713" s="3" t="s">
        <v>553</v>
      </c>
      <c r="G2713" s="3" t="s">
        <v>552</v>
      </c>
      <c r="H2713" s="3" t="s">
        <v>76</v>
      </c>
      <c r="I2713" s="3" t="s">
        <v>77</v>
      </c>
      <c r="J2713" s="3" t="s">
        <v>78</v>
      </c>
      <c r="K2713" s="3" t="s">
        <v>79</v>
      </c>
      <c r="O2713"/>
      <c r="P2713"/>
    </row>
    <row r="2714" spans="1:16" x14ac:dyDescent="0.35">
      <c r="A2714" s="3" t="s">
        <v>5772</v>
      </c>
      <c r="B2714" s="3" t="s">
        <v>5756</v>
      </c>
      <c r="C2714" s="3" t="s">
        <v>5757</v>
      </c>
      <c r="D2714" s="3" t="s">
        <v>14</v>
      </c>
      <c r="E2714" s="3" t="s">
        <v>14</v>
      </c>
      <c r="F2714" s="3" t="s">
        <v>553</v>
      </c>
      <c r="G2714" s="3" t="s">
        <v>552</v>
      </c>
      <c r="H2714" s="3" t="s">
        <v>76</v>
      </c>
      <c r="I2714" s="3" t="s">
        <v>77</v>
      </c>
      <c r="J2714" s="3" t="s">
        <v>78</v>
      </c>
      <c r="K2714" s="3" t="s">
        <v>79</v>
      </c>
      <c r="O2714"/>
      <c r="P2714"/>
    </row>
    <row r="2715" spans="1:16" x14ac:dyDescent="0.35">
      <c r="A2715" s="3" t="s">
        <v>5773</v>
      </c>
      <c r="B2715" s="3" t="s">
        <v>5773</v>
      </c>
      <c r="C2715" s="3" t="s">
        <v>5774</v>
      </c>
      <c r="D2715" s="3" t="s">
        <v>14</v>
      </c>
      <c r="E2715" s="3" t="s">
        <v>14</v>
      </c>
      <c r="F2715" s="3" t="s">
        <v>553</v>
      </c>
      <c r="G2715" s="3" t="s">
        <v>552</v>
      </c>
      <c r="H2715" s="3" t="s">
        <v>76</v>
      </c>
      <c r="I2715" s="3" t="s">
        <v>77</v>
      </c>
      <c r="J2715" s="3" t="s">
        <v>78</v>
      </c>
      <c r="K2715" s="3" t="s">
        <v>79</v>
      </c>
      <c r="O2715"/>
      <c r="P2715"/>
    </row>
    <row r="2716" spans="1:16" x14ac:dyDescent="0.35">
      <c r="A2716" s="3" t="s">
        <v>5775</v>
      </c>
      <c r="B2716" s="3" t="s">
        <v>5775</v>
      </c>
      <c r="C2716" s="3" t="s">
        <v>5776</v>
      </c>
      <c r="D2716" s="3" t="s">
        <v>14</v>
      </c>
      <c r="E2716" s="3" t="s">
        <v>14</v>
      </c>
      <c r="F2716" s="3" t="s">
        <v>553</v>
      </c>
      <c r="G2716" s="3" t="s">
        <v>552</v>
      </c>
      <c r="H2716" s="3" t="s">
        <v>76</v>
      </c>
      <c r="I2716" s="3" t="s">
        <v>77</v>
      </c>
      <c r="J2716" s="3" t="s">
        <v>78</v>
      </c>
      <c r="K2716" s="3" t="s">
        <v>79</v>
      </c>
      <c r="O2716"/>
      <c r="P2716"/>
    </row>
    <row r="2717" spans="1:16" x14ac:dyDescent="0.35">
      <c r="A2717" s="3" t="s">
        <v>5777</v>
      </c>
      <c r="B2717" s="3" t="s">
        <v>5777</v>
      </c>
      <c r="C2717" s="3" t="s">
        <v>5778</v>
      </c>
      <c r="D2717" s="3" t="s">
        <v>14</v>
      </c>
      <c r="E2717" s="3" t="s">
        <v>14</v>
      </c>
      <c r="F2717" s="3" t="s">
        <v>553</v>
      </c>
      <c r="G2717" s="3" t="s">
        <v>552</v>
      </c>
      <c r="H2717" s="3" t="s">
        <v>76</v>
      </c>
      <c r="I2717" s="3" t="s">
        <v>77</v>
      </c>
      <c r="J2717" s="3" t="s">
        <v>78</v>
      </c>
      <c r="K2717" s="3" t="s">
        <v>79</v>
      </c>
      <c r="O2717"/>
      <c r="P2717"/>
    </row>
    <row r="2718" spans="1:16" x14ac:dyDescent="0.35">
      <c r="A2718" s="3" t="s">
        <v>5779</v>
      </c>
      <c r="B2718" s="3" t="s">
        <v>5779</v>
      </c>
      <c r="C2718" s="3" t="s">
        <v>5780</v>
      </c>
      <c r="D2718" s="3" t="s">
        <v>14</v>
      </c>
      <c r="E2718" s="3" t="s">
        <v>14</v>
      </c>
      <c r="F2718" s="3" t="s">
        <v>553</v>
      </c>
      <c r="G2718" s="3" t="s">
        <v>552</v>
      </c>
      <c r="H2718" s="3" t="s">
        <v>76</v>
      </c>
      <c r="I2718" s="3" t="s">
        <v>77</v>
      </c>
      <c r="J2718" s="3" t="s">
        <v>78</v>
      </c>
      <c r="K2718" s="3" t="s">
        <v>79</v>
      </c>
      <c r="O2718"/>
      <c r="P2718"/>
    </row>
    <row r="2719" spans="1:16" x14ac:dyDescent="0.35">
      <c r="A2719" s="3" t="s">
        <v>5781</v>
      </c>
      <c r="B2719" s="3" t="s">
        <v>5781</v>
      </c>
      <c r="C2719" s="3" t="s">
        <v>5782</v>
      </c>
      <c r="D2719" s="3" t="s">
        <v>14</v>
      </c>
      <c r="E2719" s="3" t="s">
        <v>14</v>
      </c>
      <c r="F2719" s="3" t="s">
        <v>553</v>
      </c>
      <c r="G2719" s="3" t="s">
        <v>552</v>
      </c>
      <c r="H2719" s="3" t="s">
        <v>76</v>
      </c>
      <c r="I2719" s="3" t="s">
        <v>77</v>
      </c>
      <c r="J2719" s="3" t="s">
        <v>78</v>
      </c>
      <c r="K2719" s="3" t="s">
        <v>79</v>
      </c>
      <c r="O2719"/>
      <c r="P2719"/>
    </row>
    <row r="2720" spans="1:16" x14ac:dyDescent="0.35">
      <c r="A2720" s="3" t="s">
        <v>5783</v>
      </c>
      <c r="B2720" s="3" t="s">
        <v>5783</v>
      </c>
      <c r="C2720" s="3" t="s">
        <v>5784</v>
      </c>
      <c r="D2720" s="3" t="s">
        <v>14</v>
      </c>
      <c r="E2720" s="3" t="s">
        <v>14</v>
      </c>
      <c r="F2720" s="3" t="s">
        <v>553</v>
      </c>
      <c r="G2720" s="3" t="s">
        <v>552</v>
      </c>
      <c r="H2720" s="3" t="s">
        <v>76</v>
      </c>
      <c r="I2720" s="3" t="s">
        <v>77</v>
      </c>
      <c r="J2720" s="3" t="s">
        <v>78</v>
      </c>
      <c r="K2720" s="3" t="s">
        <v>79</v>
      </c>
      <c r="O2720"/>
      <c r="P2720"/>
    </row>
    <row r="2721" spans="1:16" x14ac:dyDescent="0.35">
      <c r="A2721" s="3" t="s">
        <v>5785</v>
      </c>
      <c r="B2721" s="3" t="s">
        <v>5785</v>
      </c>
      <c r="C2721" s="3" t="s">
        <v>5786</v>
      </c>
      <c r="D2721" s="3" t="s">
        <v>14</v>
      </c>
      <c r="E2721" s="3" t="s">
        <v>14</v>
      </c>
      <c r="F2721" s="3" t="s">
        <v>553</v>
      </c>
      <c r="G2721" s="3" t="s">
        <v>552</v>
      </c>
      <c r="H2721" s="3" t="s">
        <v>76</v>
      </c>
      <c r="I2721" s="3" t="s">
        <v>77</v>
      </c>
      <c r="J2721" s="3" t="s">
        <v>78</v>
      </c>
      <c r="K2721" s="3" t="s">
        <v>79</v>
      </c>
      <c r="O2721"/>
      <c r="P2721"/>
    </row>
    <row r="2722" spans="1:16" x14ac:dyDescent="0.35">
      <c r="A2722" s="3" t="s">
        <v>5787</v>
      </c>
      <c r="B2722" s="3" t="s">
        <v>5787</v>
      </c>
      <c r="C2722" s="3" t="s">
        <v>5788</v>
      </c>
      <c r="D2722" s="3" t="s">
        <v>14</v>
      </c>
      <c r="E2722" s="3" t="s">
        <v>14</v>
      </c>
      <c r="F2722" s="3" t="s">
        <v>553</v>
      </c>
      <c r="G2722" s="3" t="s">
        <v>552</v>
      </c>
      <c r="H2722" s="3" t="s">
        <v>76</v>
      </c>
      <c r="I2722" s="3" t="s">
        <v>77</v>
      </c>
      <c r="J2722" s="3" t="s">
        <v>78</v>
      </c>
      <c r="K2722" s="3" t="s">
        <v>79</v>
      </c>
      <c r="O2722"/>
      <c r="P2722"/>
    </row>
    <row r="2723" spans="1:16" x14ac:dyDescent="0.35">
      <c r="A2723" s="3" t="s">
        <v>5789</v>
      </c>
      <c r="B2723" s="3" t="s">
        <v>5789</v>
      </c>
      <c r="C2723" s="3" t="s">
        <v>5790</v>
      </c>
      <c r="D2723" s="3" t="s">
        <v>14</v>
      </c>
      <c r="E2723" s="3" t="s">
        <v>14</v>
      </c>
      <c r="F2723" s="3" t="s">
        <v>553</v>
      </c>
      <c r="G2723" s="3" t="s">
        <v>552</v>
      </c>
      <c r="H2723" s="3" t="s">
        <v>76</v>
      </c>
      <c r="I2723" s="3" t="s">
        <v>77</v>
      </c>
      <c r="J2723" s="3" t="s">
        <v>78</v>
      </c>
      <c r="K2723" s="3" t="s">
        <v>79</v>
      </c>
      <c r="O2723"/>
      <c r="P2723"/>
    </row>
    <row r="2724" spans="1:16" x14ac:dyDescent="0.35">
      <c r="A2724" s="3" t="s">
        <v>5791</v>
      </c>
      <c r="B2724" s="3" t="s">
        <v>5791</v>
      </c>
      <c r="C2724" s="3" t="s">
        <v>5792</v>
      </c>
      <c r="D2724" s="3" t="s">
        <v>14</v>
      </c>
      <c r="E2724" s="3" t="s">
        <v>14</v>
      </c>
      <c r="F2724" s="3" t="s">
        <v>553</v>
      </c>
      <c r="G2724" s="3" t="s">
        <v>552</v>
      </c>
      <c r="H2724" s="3" t="s">
        <v>76</v>
      </c>
      <c r="I2724" s="3" t="s">
        <v>77</v>
      </c>
      <c r="J2724" s="3" t="s">
        <v>78</v>
      </c>
      <c r="K2724" s="3" t="s">
        <v>79</v>
      </c>
      <c r="O2724"/>
      <c r="P2724"/>
    </row>
    <row r="2725" spans="1:16" x14ac:dyDescent="0.35">
      <c r="A2725" s="3" t="s">
        <v>5793</v>
      </c>
      <c r="B2725" s="3" t="s">
        <v>5793</v>
      </c>
      <c r="C2725" s="3" t="s">
        <v>5794</v>
      </c>
      <c r="D2725" s="3" t="s">
        <v>14</v>
      </c>
      <c r="E2725" s="3" t="s">
        <v>14</v>
      </c>
      <c r="F2725" s="3" t="s">
        <v>553</v>
      </c>
      <c r="G2725" s="3" t="s">
        <v>552</v>
      </c>
      <c r="H2725" s="3" t="s">
        <v>76</v>
      </c>
      <c r="I2725" s="3" t="s">
        <v>77</v>
      </c>
      <c r="J2725" s="3" t="s">
        <v>78</v>
      </c>
      <c r="K2725" s="3" t="s">
        <v>79</v>
      </c>
      <c r="O2725"/>
      <c r="P2725"/>
    </row>
    <row r="2726" spans="1:16" x14ac:dyDescent="0.35">
      <c r="A2726" s="3" t="s">
        <v>5795</v>
      </c>
      <c r="B2726" s="3" t="s">
        <v>5795</v>
      </c>
      <c r="C2726" s="3" t="s">
        <v>5796</v>
      </c>
      <c r="D2726" s="3" t="s">
        <v>14</v>
      </c>
      <c r="E2726" s="3" t="s">
        <v>14</v>
      </c>
      <c r="F2726" s="3" t="s">
        <v>553</v>
      </c>
      <c r="G2726" s="3" t="s">
        <v>552</v>
      </c>
      <c r="H2726" s="3" t="s">
        <v>76</v>
      </c>
      <c r="I2726" s="3" t="s">
        <v>77</v>
      </c>
      <c r="J2726" s="3" t="s">
        <v>78</v>
      </c>
      <c r="K2726" s="3" t="s">
        <v>79</v>
      </c>
      <c r="O2726"/>
      <c r="P2726"/>
    </row>
    <row r="2727" spans="1:16" x14ac:dyDescent="0.35">
      <c r="A2727" s="3" t="s">
        <v>5797</v>
      </c>
      <c r="B2727" s="3" t="s">
        <v>5797</v>
      </c>
      <c r="C2727" s="3" t="s">
        <v>5798</v>
      </c>
      <c r="D2727" s="3" t="s">
        <v>14</v>
      </c>
      <c r="E2727" s="3" t="s">
        <v>14</v>
      </c>
      <c r="F2727" s="3" t="s">
        <v>553</v>
      </c>
      <c r="G2727" s="3" t="s">
        <v>552</v>
      </c>
      <c r="H2727" s="3" t="s">
        <v>76</v>
      </c>
      <c r="I2727" s="3" t="s">
        <v>77</v>
      </c>
      <c r="J2727" s="3" t="s">
        <v>78</v>
      </c>
      <c r="K2727" s="3" t="s">
        <v>79</v>
      </c>
      <c r="O2727"/>
      <c r="P2727"/>
    </row>
    <row r="2728" spans="1:16" x14ac:dyDescent="0.35">
      <c r="A2728" s="3" t="s">
        <v>5799</v>
      </c>
      <c r="B2728" s="3" t="s">
        <v>5799</v>
      </c>
      <c r="C2728" s="3" t="s">
        <v>5800</v>
      </c>
      <c r="D2728" s="3" t="s">
        <v>14</v>
      </c>
      <c r="E2728" s="3" t="s">
        <v>14</v>
      </c>
      <c r="F2728" s="3" t="s">
        <v>553</v>
      </c>
      <c r="G2728" s="3" t="s">
        <v>552</v>
      </c>
      <c r="H2728" s="3" t="s">
        <v>76</v>
      </c>
      <c r="I2728" s="3" t="s">
        <v>77</v>
      </c>
      <c r="J2728" s="3" t="s">
        <v>78</v>
      </c>
      <c r="K2728" s="3" t="s">
        <v>79</v>
      </c>
      <c r="O2728"/>
      <c r="P2728"/>
    </row>
    <row r="2729" spans="1:16" x14ac:dyDescent="0.35">
      <c r="A2729" s="3" t="s">
        <v>5801</v>
      </c>
      <c r="B2729" s="3" t="s">
        <v>5801</v>
      </c>
      <c r="C2729" s="3" t="s">
        <v>5802</v>
      </c>
      <c r="D2729" s="3" t="s">
        <v>14</v>
      </c>
      <c r="E2729" s="3" t="s">
        <v>14</v>
      </c>
      <c r="F2729" s="3" t="s">
        <v>553</v>
      </c>
      <c r="G2729" s="3" t="s">
        <v>552</v>
      </c>
      <c r="H2729" s="3" t="s">
        <v>76</v>
      </c>
      <c r="I2729" s="3" t="s">
        <v>77</v>
      </c>
      <c r="J2729" s="3" t="s">
        <v>78</v>
      </c>
      <c r="K2729" s="3" t="s">
        <v>79</v>
      </c>
      <c r="O2729"/>
      <c r="P2729"/>
    </row>
    <row r="2730" spans="1:16" x14ac:dyDescent="0.35">
      <c r="A2730" s="3" t="s">
        <v>5803</v>
      </c>
      <c r="B2730" s="3" t="s">
        <v>5803</v>
      </c>
      <c r="C2730" s="3" t="s">
        <v>5804</v>
      </c>
      <c r="D2730" s="3" t="s">
        <v>14</v>
      </c>
      <c r="E2730" s="3" t="s">
        <v>14</v>
      </c>
      <c r="F2730" s="3" t="s">
        <v>553</v>
      </c>
      <c r="G2730" s="3" t="s">
        <v>552</v>
      </c>
      <c r="H2730" s="3" t="s">
        <v>76</v>
      </c>
      <c r="I2730" s="3" t="s">
        <v>77</v>
      </c>
      <c r="J2730" s="3" t="s">
        <v>78</v>
      </c>
      <c r="K2730" s="3" t="s">
        <v>79</v>
      </c>
      <c r="O2730"/>
      <c r="P2730"/>
    </row>
    <row r="2731" spans="1:16" x14ac:dyDescent="0.35">
      <c r="A2731" s="3" t="s">
        <v>5805</v>
      </c>
      <c r="B2731" s="3" t="s">
        <v>5805</v>
      </c>
      <c r="C2731" s="3" t="s">
        <v>5806</v>
      </c>
      <c r="D2731" s="3" t="s">
        <v>14</v>
      </c>
      <c r="E2731" s="3" t="s">
        <v>14</v>
      </c>
      <c r="F2731" s="3" t="s">
        <v>553</v>
      </c>
      <c r="G2731" s="3" t="s">
        <v>552</v>
      </c>
      <c r="H2731" s="3" t="s">
        <v>76</v>
      </c>
      <c r="I2731" s="3" t="s">
        <v>77</v>
      </c>
      <c r="J2731" s="3" t="s">
        <v>78</v>
      </c>
      <c r="K2731" s="3" t="s">
        <v>79</v>
      </c>
      <c r="O2731"/>
      <c r="P2731"/>
    </row>
    <row r="2732" spans="1:16" x14ac:dyDescent="0.35">
      <c r="A2732" s="3" t="s">
        <v>5807</v>
      </c>
      <c r="B2732" s="3" t="s">
        <v>5807</v>
      </c>
      <c r="C2732" s="3" t="s">
        <v>5808</v>
      </c>
      <c r="D2732" s="3" t="s">
        <v>14</v>
      </c>
      <c r="E2732" s="3" t="s">
        <v>14</v>
      </c>
      <c r="F2732" s="3" t="s">
        <v>553</v>
      </c>
      <c r="G2732" s="3" t="s">
        <v>552</v>
      </c>
      <c r="H2732" s="3" t="s">
        <v>76</v>
      </c>
      <c r="I2732" s="3" t="s">
        <v>77</v>
      </c>
      <c r="J2732" s="3" t="s">
        <v>78</v>
      </c>
      <c r="K2732" s="3" t="s">
        <v>79</v>
      </c>
      <c r="O2732"/>
      <c r="P2732"/>
    </row>
    <row r="2733" spans="1:16" x14ac:dyDescent="0.35">
      <c r="A2733" s="3" t="s">
        <v>5809</v>
      </c>
      <c r="B2733" s="3" t="s">
        <v>5809</v>
      </c>
      <c r="C2733" s="3" t="s">
        <v>5810</v>
      </c>
      <c r="D2733" s="3" t="s">
        <v>14</v>
      </c>
      <c r="E2733" s="3" t="s">
        <v>14</v>
      </c>
      <c r="F2733" s="3" t="s">
        <v>553</v>
      </c>
      <c r="G2733" s="3" t="s">
        <v>552</v>
      </c>
      <c r="H2733" s="3" t="s">
        <v>76</v>
      </c>
      <c r="I2733" s="3" t="s">
        <v>77</v>
      </c>
      <c r="J2733" s="3" t="s">
        <v>78</v>
      </c>
      <c r="K2733" s="3" t="s">
        <v>79</v>
      </c>
      <c r="O2733"/>
      <c r="P2733"/>
    </row>
    <row r="2734" spans="1:16" x14ac:dyDescent="0.35">
      <c r="A2734" s="3" t="s">
        <v>5811</v>
      </c>
      <c r="B2734" s="3" t="s">
        <v>5811</v>
      </c>
      <c r="C2734" s="3" t="s">
        <v>5812</v>
      </c>
      <c r="D2734" s="3" t="s">
        <v>14</v>
      </c>
      <c r="E2734" s="3" t="s">
        <v>14</v>
      </c>
      <c r="F2734" s="3" t="s">
        <v>553</v>
      </c>
      <c r="G2734" s="3" t="s">
        <v>552</v>
      </c>
      <c r="H2734" s="3" t="s">
        <v>76</v>
      </c>
      <c r="I2734" s="3" t="s">
        <v>77</v>
      </c>
      <c r="J2734" s="3" t="s">
        <v>78</v>
      </c>
      <c r="K2734" s="3" t="s">
        <v>79</v>
      </c>
      <c r="O2734"/>
      <c r="P2734"/>
    </row>
    <row r="2735" spans="1:16" x14ac:dyDescent="0.35">
      <c r="A2735" s="3" t="s">
        <v>5813</v>
      </c>
      <c r="B2735" s="3" t="s">
        <v>5813</v>
      </c>
      <c r="C2735" s="3" t="s">
        <v>5814</v>
      </c>
      <c r="D2735" s="3" t="s">
        <v>14</v>
      </c>
      <c r="E2735" s="3" t="s">
        <v>14</v>
      </c>
      <c r="F2735" s="3" t="s">
        <v>553</v>
      </c>
      <c r="G2735" s="3" t="s">
        <v>552</v>
      </c>
      <c r="H2735" s="3" t="s">
        <v>76</v>
      </c>
      <c r="I2735" s="3" t="s">
        <v>77</v>
      </c>
      <c r="J2735" s="3" t="s">
        <v>78</v>
      </c>
      <c r="K2735" s="3" t="s">
        <v>79</v>
      </c>
      <c r="O2735"/>
      <c r="P2735"/>
    </row>
    <row r="2736" spans="1:16" x14ac:dyDescent="0.35">
      <c r="A2736" s="3" t="s">
        <v>5815</v>
      </c>
      <c r="B2736" s="3" t="s">
        <v>5756</v>
      </c>
      <c r="C2736" s="3" t="s">
        <v>5757</v>
      </c>
      <c r="D2736" s="3" t="s">
        <v>14</v>
      </c>
      <c r="E2736" s="3" t="s">
        <v>14</v>
      </c>
      <c r="F2736" s="3" t="s">
        <v>553</v>
      </c>
      <c r="G2736" s="3" t="s">
        <v>552</v>
      </c>
      <c r="H2736" s="3" t="s">
        <v>76</v>
      </c>
      <c r="I2736" s="3" t="s">
        <v>77</v>
      </c>
      <c r="J2736" s="3" t="s">
        <v>78</v>
      </c>
      <c r="K2736" s="3" t="s">
        <v>79</v>
      </c>
      <c r="O2736"/>
      <c r="P2736"/>
    </row>
    <row r="2737" spans="1:16" x14ac:dyDescent="0.35">
      <c r="A2737" s="3" t="s">
        <v>5816</v>
      </c>
      <c r="B2737" s="3" t="s">
        <v>5816</v>
      </c>
      <c r="C2737" s="3" t="s">
        <v>5817</v>
      </c>
      <c r="D2737" s="3" t="s">
        <v>14</v>
      </c>
      <c r="E2737" s="3" t="s">
        <v>14</v>
      </c>
      <c r="F2737" s="3" t="s">
        <v>553</v>
      </c>
      <c r="G2737" s="3" t="s">
        <v>552</v>
      </c>
      <c r="H2737" s="3" t="s">
        <v>76</v>
      </c>
      <c r="I2737" s="3" t="s">
        <v>77</v>
      </c>
      <c r="J2737" s="3" t="s">
        <v>78</v>
      </c>
      <c r="K2737" s="3" t="s">
        <v>79</v>
      </c>
      <c r="O2737"/>
      <c r="P2737"/>
    </row>
    <row r="2738" spans="1:16" x14ac:dyDescent="0.35">
      <c r="A2738" s="3" t="s">
        <v>5818</v>
      </c>
      <c r="B2738" s="3" t="s">
        <v>5818</v>
      </c>
      <c r="C2738" s="3" t="s">
        <v>5819</v>
      </c>
      <c r="D2738" s="3" t="s">
        <v>14</v>
      </c>
      <c r="E2738" s="3" t="s">
        <v>14</v>
      </c>
      <c r="F2738" s="3" t="s">
        <v>553</v>
      </c>
      <c r="G2738" s="3" t="s">
        <v>552</v>
      </c>
      <c r="H2738" s="3" t="s">
        <v>76</v>
      </c>
      <c r="I2738" s="3" t="s">
        <v>77</v>
      </c>
      <c r="J2738" s="3" t="s">
        <v>78</v>
      </c>
      <c r="K2738" s="3" t="s">
        <v>79</v>
      </c>
      <c r="O2738"/>
      <c r="P2738"/>
    </row>
    <row r="2739" spans="1:16" x14ac:dyDescent="0.35">
      <c r="A2739" s="3" t="s">
        <v>5820</v>
      </c>
      <c r="B2739" s="3" t="s">
        <v>5820</v>
      </c>
      <c r="C2739" s="3" t="s">
        <v>5821</v>
      </c>
      <c r="D2739" s="3" t="s">
        <v>14</v>
      </c>
      <c r="E2739" s="3" t="s">
        <v>14</v>
      </c>
      <c r="F2739" s="3" t="s">
        <v>553</v>
      </c>
      <c r="G2739" s="3" t="s">
        <v>552</v>
      </c>
      <c r="H2739" s="3" t="s">
        <v>76</v>
      </c>
      <c r="I2739" s="3" t="s">
        <v>77</v>
      </c>
      <c r="J2739" s="3" t="s">
        <v>78</v>
      </c>
      <c r="K2739" s="3" t="s">
        <v>79</v>
      </c>
      <c r="O2739"/>
      <c r="P2739"/>
    </row>
    <row r="2740" spans="1:16" x14ac:dyDescent="0.35">
      <c r="A2740" s="3" t="s">
        <v>5822</v>
      </c>
      <c r="B2740" s="3" t="s">
        <v>5822</v>
      </c>
      <c r="C2740" s="3" t="s">
        <v>5823</v>
      </c>
      <c r="D2740" s="3" t="s">
        <v>14</v>
      </c>
      <c r="E2740" s="3" t="s">
        <v>14</v>
      </c>
      <c r="F2740" s="3" t="s">
        <v>553</v>
      </c>
      <c r="G2740" s="3" t="s">
        <v>552</v>
      </c>
      <c r="H2740" s="3" t="s">
        <v>76</v>
      </c>
      <c r="I2740" s="3" t="s">
        <v>77</v>
      </c>
      <c r="J2740" s="3" t="s">
        <v>78</v>
      </c>
      <c r="K2740" s="3" t="s">
        <v>79</v>
      </c>
      <c r="O2740"/>
      <c r="P2740"/>
    </row>
    <row r="2741" spans="1:16" x14ac:dyDescent="0.35">
      <c r="A2741" s="3" t="s">
        <v>5824</v>
      </c>
      <c r="B2741" s="3" t="s">
        <v>5824</v>
      </c>
      <c r="C2741" s="3" t="s">
        <v>5825</v>
      </c>
      <c r="D2741" s="3" t="s">
        <v>14</v>
      </c>
      <c r="E2741" s="3" t="s">
        <v>14</v>
      </c>
      <c r="F2741" s="3" t="s">
        <v>553</v>
      </c>
      <c r="G2741" s="3" t="s">
        <v>552</v>
      </c>
      <c r="H2741" s="3" t="s">
        <v>76</v>
      </c>
      <c r="I2741" s="3" t="s">
        <v>77</v>
      </c>
      <c r="J2741" s="3" t="s">
        <v>78</v>
      </c>
      <c r="K2741" s="3" t="s">
        <v>79</v>
      </c>
      <c r="O2741"/>
      <c r="P2741"/>
    </row>
    <row r="2742" spans="1:16" x14ac:dyDescent="0.35">
      <c r="A2742" s="3" t="s">
        <v>5826</v>
      </c>
      <c r="B2742" s="3" t="s">
        <v>5826</v>
      </c>
      <c r="C2742" s="3" t="s">
        <v>5827</v>
      </c>
      <c r="D2742" s="3" t="s">
        <v>14</v>
      </c>
      <c r="E2742" s="3" t="s">
        <v>14</v>
      </c>
      <c r="F2742" s="3" t="s">
        <v>553</v>
      </c>
      <c r="G2742" s="3" t="s">
        <v>552</v>
      </c>
      <c r="H2742" s="3" t="s">
        <v>76</v>
      </c>
      <c r="I2742" s="3" t="s">
        <v>77</v>
      </c>
      <c r="J2742" s="3" t="s">
        <v>78</v>
      </c>
      <c r="K2742" s="3" t="s">
        <v>79</v>
      </c>
      <c r="O2742"/>
      <c r="P2742"/>
    </row>
    <row r="2743" spans="1:16" x14ac:dyDescent="0.35">
      <c r="A2743" s="3" t="s">
        <v>5828</v>
      </c>
      <c r="B2743" s="3" t="s">
        <v>5828</v>
      </c>
      <c r="C2743" s="3" t="s">
        <v>5829</v>
      </c>
      <c r="D2743" s="3" t="s">
        <v>14</v>
      </c>
      <c r="E2743" s="3" t="s">
        <v>14</v>
      </c>
      <c r="F2743" s="3" t="s">
        <v>553</v>
      </c>
      <c r="G2743" s="3" t="s">
        <v>552</v>
      </c>
      <c r="H2743" s="3" t="s">
        <v>76</v>
      </c>
      <c r="I2743" s="3" t="s">
        <v>77</v>
      </c>
      <c r="J2743" s="3" t="s">
        <v>78</v>
      </c>
      <c r="K2743" s="3" t="s">
        <v>79</v>
      </c>
      <c r="O2743"/>
      <c r="P2743"/>
    </row>
    <row r="2744" spans="1:16" x14ac:dyDescent="0.35">
      <c r="A2744" s="3" t="s">
        <v>5830</v>
      </c>
      <c r="B2744" s="3" t="s">
        <v>5830</v>
      </c>
      <c r="C2744" s="3" t="s">
        <v>5831</v>
      </c>
      <c r="D2744" s="3" t="s">
        <v>14</v>
      </c>
      <c r="E2744" s="3" t="s">
        <v>14</v>
      </c>
      <c r="F2744" s="3" t="s">
        <v>553</v>
      </c>
      <c r="G2744" s="3" t="s">
        <v>552</v>
      </c>
      <c r="H2744" s="3" t="s">
        <v>76</v>
      </c>
      <c r="I2744" s="3" t="s">
        <v>77</v>
      </c>
      <c r="J2744" s="3" t="s">
        <v>78</v>
      </c>
      <c r="K2744" s="3" t="s">
        <v>79</v>
      </c>
      <c r="O2744"/>
      <c r="P2744"/>
    </row>
    <row r="2745" spans="1:16" x14ac:dyDescent="0.35">
      <c r="A2745" s="3" t="s">
        <v>5832</v>
      </c>
      <c r="B2745" s="3" t="s">
        <v>5832</v>
      </c>
      <c r="C2745" s="3" t="s">
        <v>5833</v>
      </c>
      <c r="D2745" s="3" t="s">
        <v>14</v>
      </c>
      <c r="E2745" s="3" t="s">
        <v>14</v>
      </c>
      <c r="F2745" s="3" t="s">
        <v>516</v>
      </c>
      <c r="G2745" s="3" t="s">
        <v>515</v>
      </c>
      <c r="H2745" s="3" t="s">
        <v>17</v>
      </c>
      <c r="I2745" s="3" t="s">
        <v>18</v>
      </c>
      <c r="J2745" s="3" t="s">
        <v>19</v>
      </c>
      <c r="K2745" s="3" t="s">
        <v>18</v>
      </c>
      <c r="O2745"/>
      <c r="P2745"/>
    </row>
    <row r="2746" spans="1:16" x14ac:dyDescent="0.35">
      <c r="A2746" s="3" t="s">
        <v>5834</v>
      </c>
      <c r="B2746" s="3" t="s">
        <v>5834</v>
      </c>
      <c r="C2746" s="3" t="s">
        <v>5835</v>
      </c>
      <c r="D2746" s="3" t="s">
        <v>14</v>
      </c>
      <c r="E2746" s="3" t="s">
        <v>14</v>
      </c>
      <c r="F2746" s="3" t="s">
        <v>516</v>
      </c>
      <c r="G2746" s="3" t="s">
        <v>515</v>
      </c>
      <c r="H2746" s="3" t="s">
        <v>17</v>
      </c>
      <c r="I2746" s="3" t="s">
        <v>18</v>
      </c>
      <c r="J2746" s="3" t="s">
        <v>19</v>
      </c>
      <c r="K2746" s="3" t="s">
        <v>18</v>
      </c>
      <c r="O2746"/>
      <c r="P2746"/>
    </row>
    <row r="2747" spans="1:16" x14ac:dyDescent="0.35">
      <c r="A2747" s="3" t="s">
        <v>5836</v>
      </c>
      <c r="B2747" s="3" t="s">
        <v>5836</v>
      </c>
      <c r="C2747" s="3" t="s">
        <v>5837</v>
      </c>
      <c r="D2747" s="3" t="s">
        <v>14</v>
      </c>
      <c r="E2747" s="3" t="s">
        <v>14</v>
      </c>
      <c r="F2747" s="3" t="s">
        <v>516</v>
      </c>
      <c r="G2747" s="3" t="s">
        <v>515</v>
      </c>
      <c r="H2747" s="3" t="s">
        <v>17</v>
      </c>
      <c r="I2747" s="3" t="s">
        <v>18</v>
      </c>
      <c r="J2747" s="3" t="s">
        <v>19</v>
      </c>
      <c r="K2747" s="3" t="s">
        <v>18</v>
      </c>
      <c r="O2747"/>
      <c r="P2747"/>
    </row>
    <row r="2748" spans="1:16" x14ac:dyDescent="0.35">
      <c r="A2748" s="3" t="s">
        <v>5838</v>
      </c>
      <c r="B2748" s="3" t="s">
        <v>5838</v>
      </c>
      <c r="C2748" s="3" t="s">
        <v>5839</v>
      </c>
      <c r="D2748" s="3" t="s">
        <v>14</v>
      </c>
      <c r="E2748" s="3" t="s">
        <v>14</v>
      </c>
      <c r="F2748" s="3" t="s">
        <v>516</v>
      </c>
      <c r="G2748" s="3" t="s">
        <v>515</v>
      </c>
      <c r="H2748" s="3" t="s">
        <v>17</v>
      </c>
      <c r="I2748" s="3" t="s">
        <v>18</v>
      </c>
      <c r="J2748" s="3" t="s">
        <v>19</v>
      </c>
      <c r="K2748" s="3" t="s">
        <v>18</v>
      </c>
      <c r="O2748"/>
      <c r="P2748"/>
    </row>
    <row r="2749" spans="1:16" x14ac:dyDescent="0.35">
      <c r="A2749" s="3" t="s">
        <v>5840</v>
      </c>
      <c r="B2749" s="3" t="s">
        <v>5840</v>
      </c>
      <c r="C2749" s="3" t="s">
        <v>5841</v>
      </c>
      <c r="D2749" s="3" t="s">
        <v>14</v>
      </c>
      <c r="E2749" s="3" t="s">
        <v>14</v>
      </c>
      <c r="F2749" s="3" t="s">
        <v>516</v>
      </c>
      <c r="G2749" s="3" t="s">
        <v>515</v>
      </c>
      <c r="H2749" s="3" t="s">
        <v>17</v>
      </c>
      <c r="I2749" s="3" t="s">
        <v>18</v>
      </c>
      <c r="J2749" s="3" t="s">
        <v>19</v>
      </c>
      <c r="K2749" s="3" t="s">
        <v>18</v>
      </c>
      <c r="O2749"/>
      <c r="P2749"/>
    </row>
    <row r="2750" spans="1:16" x14ac:dyDescent="0.35">
      <c r="A2750" s="3" t="s">
        <v>5842</v>
      </c>
      <c r="B2750" s="3" t="s">
        <v>5842</v>
      </c>
      <c r="C2750" s="3" t="s">
        <v>5843</v>
      </c>
      <c r="D2750" s="3" t="s">
        <v>14</v>
      </c>
      <c r="E2750" s="3" t="s">
        <v>14</v>
      </c>
      <c r="F2750" s="3" t="s">
        <v>516</v>
      </c>
      <c r="G2750" s="3" t="s">
        <v>515</v>
      </c>
      <c r="H2750" s="3" t="s">
        <v>17</v>
      </c>
      <c r="I2750" s="3" t="s">
        <v>18</v>
      </c>
      <c r="J2750" s="3" t="s">
        <v>19</v>
      </c>
      <c r="K2750" s="3" t="s">
        <v>18</v>
      </c>
      <c r="O2750"/>
      <c r="P2750"/>
    </row>
    <row r="2751" spans="1:16" x14ac:dyDescent="0.35">
      <c r="A2751" s="3" t="s">
        <v>5844</v>
      </c>
      <c r="B2751" s="3" t="s">
        <v>5844</v>
      </c>
      <c r="C2751" s="3" t="s">
        <v>5845</v>
      </c>
      <c r="D2751" s="3" t="s">
        <v>14</v>
      </c>
      <c r="E2751" s="3" t="s">
        <v>14</v>
      </c>
      <c r="F2751" s="3" t="s">
        <v>516</v>
      </c>
      <c r="G2751" s="3" t="s">
        <v>515</v>
      </c>
      <c r="H2751" s="3" t="s">
        <v>17</v>
      </c>
      <c r="I2751" s="3" t="s">
        <v>18</v>
      </c>
      <c r="J2751" s="3" t="s">
        <v>19</v>
      </c>
      <c r="K2751" s="3" t="s">
        <v>18</v>
      </c>
      <c r="O2751"/>
      <c r="P2751"/>
    </row>
    <row r="2752" spans="1:16" x14ac:dyDescent="0.35">
      <c r="A2752" s="3" t="s">
        <v>5846</v>
      </c>
      <c r="B2752" s="3" t="s">
        <v>5846</v>
      </c>
      <c r="C2752" s="3" t="s">
        <v>5847</v>
      </c>
      <c r="D2752" s="3" t="s">
        <v>14</v>
      </c>
      <c r="E2752" s="3" t="s">
        <v>14</v>
      </c>
      <c r="F2752" s="3" t="s">
        <v>516</v>
      </c>
      <c r="G2752" s="3" t="s">
        <v>515</v>
      </c>
      <c r="H2752" s="3" t="s">
        <v>17</v>
      </c>
      <c r="I2752" s="3" t="s">
        <v>18</v>
      </c>
      <c r="J2752" s="3" t="s">
        <v>19</v>
      </c>
      <c r="K2752" s="3" t="s">
        <v>18</v>
      </c>
      <c r="O2752"/>
      <c r="P2752"/>
    </row>
    <row r="2753" spans="1:16" x14ac:dyDescent="0.35">
      <c r="A2753" s="3" t="s">
        <v>5848</v>
      </c>
      <c r="B2753" s="3" t="s">
        <v>5848</v>
      </c>
      <c r="C2753" s="3" t="s">
        <v>5849</v>
      </c>
      <c r="D2753" s="3" t="s">
        <v>14</v>
      </c>
      <c r="E2753" s="3" t="s">
        <v>14</v>
      </c>
      <c r="F2753" s="3" t="s">
        <v>516</v>
      </c>
      <c r="G2753" s="3" t="s">
        <v>515</v>
      </c>
      <c r="H2753" s="3" t="s">
        <v>17</v>
      </c>
      <c r="I2753" s="3" t="s">
        <v>18</v>
      </c>
      <c r="J2753" s="3" t="s">
        <v>19</v>
      </c>
      <c r="K2753" s="3" t="s">
        <v>18</v>
      </c>
      <c r="O2753"/>
      <c r="P2753"/>
    </row>
    <row r="2754" spans="1:16" x14ac:dyDescent="0.35">
      <c r="A2754" s="3" t="s">
        <v>5850</v>
      </c>
      <c r="B2754" s="3" t="s">
        <v>5850</v>
      </c>
      <c r="C2754" s="3" t="s">
        <v>5851</v>
      </c>
      <c r="D2754" s="3" t="s">
        <v>14</v>
      </c>
      <c r="E2754" s="3" t="s">
        <v>14</v>
      </c>
      <c r="F2754" s="3" t="s">
        <v>516</v>
      </c>
      <c r="G2754" s="3" t="s">
        <v>515</v>
      </c>
      <c r="H2754" s="3" t="s">
        <v>17</v>
      </c>
      <c r="I2754" s="3" t="s">
        <v>18</v>
      </c>
      <c r="J2754" s="3" t="s">
        <v>19</v>
      </c>
      <c r="K2754" s="3" t="s">
        <v>18</v>
      </c>
      <c r="O2754"/>
      <c r="P2754"/>
    </row>
    <row r="2755" spans="1:16" x14ac:dyDescent="0.35">
      <c r="A2755" s="3" t="s">
        <v>5852</v>
      </c>
      <c r="B2755" s="3" t="s">
        <v>5852</v>
      </c>
      <c r="C2755" s="3" t="s">
        <v>5853</v>
      </c>
      <c r="D2755" s="3" t="s">
        <v>14</v>
      </c>
      <c r="E2755" s="3" t="s">
        <v>14</v>
      </c>
      <c r="F2755" s="3" t="s">
        <v>516</v>
      </c>
      <c r="G2755" s="3" t="s">
        <v>515</v>
      </c>
      <c r="H2755" s="3" t="s">
        <v>17</v>
      </c>
      <c r="I2755" s="3" t="s">
        <v>18</v>
      </c>
      <c r="J2755" s="3" t="s">
        <v>19</v>
      </c>
      <c r="K2755" s="3" t="s">
        <v>18</v>
      </c>
      <c r="O2755"/>
      <c r="P2755"/>
    </row>
    <row r="2756" spans="1:16" x14ac:dyDescent="0.35">
      <c r="A2756" s="3" t="s">
        <v>5854</v>
      </c>
      <c r="B2756" s="3" t="s">
        <v>5854</v>
      </c>
      <c r="C2756" s="3" t="s">
        <v>5855</v>
      </c>
      <c r="D2756" s="3" t="s">
        <v>14</v>
      </c>
      <c r="E2756" s="3" t="s">
        <v>14</v>
      </c>
      <c r="F2756" s="3" t="s">
        <v>516</v>
      </c>
      <c r="G2756" s="3" t="s">
        <v>515</v>
      </c>
      <c r="H2756" s="3" t="s">
        <v>17</v>
      </c>
      <c r="I2756" s="3" t="s">
        <v>18</v>
      </c>
      <c r="J2756" s="3" t="s">
        <v>19</v>
      </c>
      <c r="K2756" s="3" t="s">
        <v>18</v>
      </c>
      <c r="O2756"/>
      <c r="P2756"/>
    </row>
    <row r="2757" spans="1:16" x14ac:dyDescent="0.35">
      <c r="A2757" s="3" t="s">
        <v>5856</v>
      </c>
      <c r="B2757" s="3" t="s">
        <v>5856</v>
      </c>
      <c r="C2757" s="3" t="s">
        <v>5857</v>
      </c>
      <c r="D2757" s="3" t="s">
        <v>14</v>
      </c>
      <c r="E2757" s="3" t="s">
        <v>14</v>
      </c>
      <c r="F2757" s="3" t="s">
        <v>516</v>
      </c>
      <c r="G2757" s="3" t="s">
        <v>515</v>
      </c>
      <c r="H2757" s="3" t="s">
        <v>17</v>
      </c>
      <c r="I2757" s="3" t="s">
        <v>18</v>
      </c>
      <c r="J2757" s="3" t="s">
        <v>19</v>
      </c>
      <c r="K2757" s="3" t="s">
        <v>18</v>
      </c>
      <c r="O2757"/>
      <c r="P2757"/>
    </row>
    <row r="2758" spans="1:16" x14ac:dyDescent="0.35">
      <c r="A2758" s="3" t="s">
        <v>5858</v>
      </c>
      <c r="B2758" s="3" t="s">
        <v>5858</v>
      </c>
      <c r="C2758" s="3" t="s">
        <v>5859</v>
      </c>
      <c r="D2758" s="3" t="s">
        <v>14</v>
      </c>
      <c r="E2758" s="3" t="s">
        <v>14</v>
      </c>
      <c r="F2758" s="3" t="s">
        <v>516</v>
      </c>
      <c r="G2758" s="3" t="s">
        <v>515</v>
      </c>
      <c r="H2758" s="3" t="s">
        <v>17</v>
      </c>
      <c r="I2758" s="3" t="s">
        <v>18</v>
      </c>
      <c r="J2758" s="3" t="s">
        <v>19</v>
      </c>
      <c r="K2758" s="3" t="s">
        <v>18</v>
      </c>
      <c r="O2758"/>
      <c r="P2758"/>
    </row>
    <row r="2759" spans="1:16" x14ac:dyDescent="0.35">
      <c r="A2759" s="3" t="s">
        <v>5860</v>
      </c>
      <c r="B2759" s="3" t="s">
        <v>5860</v>
      </c>
      <c r="C2759" s="3" t="s">
        <v>5861</v>
      </c>
      <c r="D2759" s="3" t="s">
        <v>14</v>
      </c>
      <c r="E2759" s="3" t="s">
        <v>14</v>
      </c>
      <c r="F2759" s="3" t="s">
        <v>516</v>
      </c>
      <c r="G2759" s="3" t="s">
        <v>515</v>
      </c>
      <c r="H2759" s="3" t="s">
        <v>17</v>
      </c>
      <c r="I2759" s="3" t="s">
        <v>18</v>
      </c>
      <c r="J2759" s="3" t="s">
        <v>19</v>
      </c>
      <c r="K2759" s="3" t="s">
        <v>18</v>
      </c>
      <c r="O2759"/>
      <c r="P2759"/>
    </row>
    <row r="2760" spans="1:16" x14ac:dyDescent="0.35">
      <c r="A2760" s="3" t="s">
        <v>5862</v>
      </c>
      <c r="B2760" s="3" t="s">
        <v>5862</v>
      </c>
      <c r="C2760" s="3" t="s">
        <v>5863</v>
      </c>
      <c r="D2760" s="3" t="s">
        <v>14</v>
      </c>
      <c r="E2760" s="3" t="s">
        <v>14</v>
      </c>
      <c r="F2760" s="3" t="s">
        <v>516</v>
      </c>
      <c r="G2760" s="3" t="s">
        <v>515</v>
      </c>
      <c r="H2760" s="3" t="s">
        <v>17</v>
      </c>
      <c r="I2760" s="3" t="s">
        <v>18</v>
      </c>
      <c r="J2760" s="3" t="s">
        <v>19</v>
      </c>
      <c r="K2760" s="3" t="s">
        <v>18</v>
      </c>
      <c r="O2760"/>
      <c r="P2760"/>
    </row>
    <row r="2761" spans="1:16" x14ac:dyDescent="0.35">
      <c r="A2761" s="3" t="s">
        <v>5864</v>
      </c>
      <c r="B2761" s="3" t="s">
        <v>5864</v>
      </c>
      <c r="C2761" s="3" t="s">
        <v>5865</v>
      </c>
      <c r="D2761" s="3" t="s">
        <v>14</v>
      </c>
      <c r="E2761" s="3" t="s">
        <v>14</v>
      </c>
      <c r="F2761" s="3" t="s">
        <v>516</v>
      </c>
      <c r="G2761" s="3" t="s">
        <v>515</v>
      </c>
      <c r="H2761" s="3" t="s">
        <v>17</v>
      </c>
      <c r="I2761" s="3" t="s">
        <v>18</v>
      </c>
      <c r="J2761" s="3" t="s">
        <v>19</v>
      </c>
      <c r="K2761" s="3" t="s">
        <v>18</v>
      </c>
      <c r="O2761"/>
      <c r="P2761"/>
    </row>
    <row r="2762" spans="1:16" x14ac:dyDescent="0.35">
      <c r="A2762" s="3" t="s">
        <v>5866</v>
      </c>
      <c r="B2762" s="3" t="s">
        <v>5866</v>
      </c>
      <c r="C2762" s="3" t="s">
        <v>5867</v>
      </c>
      <c r="D2762" s="3" t="s">
        <v>14</v>
      </c>
      <c r="E2762" s="3" t="s">
        <v>14</v>
      </c>
      <c r="F2762" s="3" t="s">
        <v>516</v>
      </c>
      <c r="G2762" s="3" t="s">
        <v>515</v>
      </c>
      <c r="H2762" s="3" t="s">
        <v>17</v>
      </c>
      <c r="I2762" s="3" t="s">
        <v>18</v>
      </c>
      <c r="J2762" s="3" t="s">
        <v>19</v>
      </c>
      <c r="K2762" s="3" t="s">
        <v>18</v>
      </c>
      <c r="O2762"/>
      <c r="P2762"/>
    </row>
    <row r="2763" spans="1:16" x14ac:dyDescent="0.35">
      <c r="A2763" s="3" t="s">
        <v>5868</v>
      </c>
      <c r="B2763" s="3" t="s">
        <v>5868</v>
      </c>
      <c r="C2763" s="3" t="s">
        <v>5869</v>
      </c>
      <c r="D2763" s="3" t="s">
        <v>14</v>
      </c>
      <c r="E2763" s="3" t="s">
        <v>14</v>
      </c>
      <c r="F2763" s="3" t="s">
        <v>516</v>
      </c>
      <c r="G2763" s="3" t="s">
        <v>515</v>
      </c>
      <c r="H2763" s="3" t="s">
        <v>17</v>
      </c>
      <c r="I2763" s="3" t="s">
        <v>18</v>
      </c>
      <c r="J2763" s="3" t="s">
        <v>19</v>
      </c>
      <c r="K2763" s="3" t="s">
        <v>18</v>
      </c>
      <c r="O2763"/>
      <c r="P2763"/>
    </row>
    <row r="2764" spans="1:16" x14ac:dyDescent="0.35">
      <c r="A2764" s="3" t="s">
        <v>5870</v>
      </c>
      <c r="B2764" s="3" t="s">
        <v>5870</v>
      </c>
      <c r="C2764" s="3" t="s">
        <v>5871</v>
      </c>
      <c r="D2764" s="3" t="s">
        <v>14</v>
      </c>
      <c r="E2764" s="3" t="s">
        <v>14</v>
      </c>
      <c r="F2764" s="3" t="s">
        <v>516</v>
      </c>
      <c r="G2764" s="3" t="s">
        <v>515</v>
      </c>
      <c r="H2764" s="3" t="s">
        <v>17</v>
      </c>
      <c r="I2764" s="3" t="s">
        <v>18</v>
      </c>
      <c r="J2764" s="3" t="s">
        <v>19</v>
      </c>
      <c r="K2764" s="3" t="s">
        <v>18</v>
      </c>
      <c r="O2764"/>
      <c r="P2764"/>
    </row>
    <row r="2765" spans="1:16" x14ac:dyDescent="0.35">
      <c r="A2765" s="3" t="s">
        <v>5872</v>
      </c>
      <c r="B2765" s="3" t="s">
        <v>5872</v>
      </c>
      <c r="C2765" s="3" t="s">
        <v>5873</v>
      </c>
      <c r="D2765" s="3" t="s">
        <v>14</v>
      </c>
      <c r="E2765" s="3" t="s">
        <v>14</v>
      </c>
      <c r="F2765" s="3" t="s">
        <v>516</v>
      </c>
      <c r="G2765" s="3" t="s">
        <v>515</v>
      </c>
      <c r="H2765" s="3" t="s">
        <v>17</v>
      </c>
      <c r="I2765" s="3" t="s">
        <v>18</v>
      </c>
      <c r="J2765" s="3" t="s">
        <v>19</v>
      </c>
      <c r="K2765" s="3" t="s">
        <v>18</v>
      </c>
      <c r="O2765"/>
      <c r="P2765"/>
    </row>
    <row r="2766" spans="1:16" x14ac:dyDescent="0.35">
      <c r="A2766" s="3" t="s">
        <v>5874</v>
      </c>
      <c r="B2766" s="3" t="s">
        <v>5874</v>
      </c>
      <c r="C2766" s="3" t="s">
        <v>5875</v>
      </c>
      <c r="D2766" s="3" t="s">
        <v>14</v>
      </c>
      <c r="E2766" s="3" t="s">
        <v>14</v>
      </c>
      <c r="F2766" s="3" t="s">
        <v>516</v>
      </c>
      <c r="G2766" s="3" t="s">
        <v>515</v>
      </c>
      <c r="H2766" s="3" t="s">
        <v>17</v>
      </c>
      <c r="I2766" s="3" t="s">
        <v>18</v>
      </c>
      <c r="J2766" s="3" t="s">
        <v>19</v>
      </c>
      <c r="K2766" s="3" t="s">
        <v>18</v>
      </c>
      <c r="O2766"/>
      <c r="P2766"/>
    </row>
    <row r="2767" spans="1:16" x14ac:dyDescent="0.35">
      <c r="A2767" s="3" t="s">
        <v>5876</v>
      </c>
      <c r="B2767" s="3" t="s">
        <v>5876</v>
      </c>
      <c r="C2767" s="3" t="s">
        <v>5877</v>
      </c>
      <c r="D2767" s="3" t="s">
        <v>14</v>
      </c>
      <c r="E2767" s="3" t="s">
        <v>14</v>
      </c>
      <c r="F2767" s="3" t="s">
        <v>516</v>
      </c>
      <c r="G2767" s="3" t="s">
        <v>515</v>
      </c>
      <c r="H2767" s="3" t="s">
        <v>17</v>
      </c>
      <c r="I2767" s="3" t="s">
        <v>18</v>
      </c>
      <c r="J2767" s="3" t="s">
        <v>19</v>
      </c>
      <c r="K2767" s="3" t="s">
        <v>18</v>
      </c>
      <c r="O2767"/>
      <c r="P2767"/>
    </row>
    <row r="2768" spans="1:16" x14ac:dyDescent="0.35">
      <c r="A2768" s="3" t="s">
        <v>5878</v>
      </c>
      <c r="B2768" s="3" t="s">
        <v>5878</v>
      </c>
      <c r="C2768" s="3" t="s">
        <v>5879</v>
      </c>
      <c r="D2768" s="3" t="s">
        <v>14</v>
      </c>
      <c r="E2768" s="3" t="s">
        <v>14</v>
      </c>
      <c r="F2768" s="3" t="s">
        <v>516</v>
      </c>
      <c r="G2768" s="3" t="s">
        <v>515</v>
      </c>
      <c r="H2768" s="3" t="s">
        <v>17</v>
      </c>
      <c r="I2768" s="3" t="s">
        <v>18</v>
      </c>
      <c r="J2768" s="3" t="s">
        <v>19</v>
      </c>
      <c r="K2768" s="3" t="s">
        <v>18</v>
      </c>
      <c r="O2768"/>
      <c r="P2768"/>
    </row>
    <row r="2769" spans="1:16" x14ac:dyDescent="0.35">
      <c r="A2769" s="3" t="s">
        <v>5880</v>
      </c>
      <c r="B2769" s="3" t="s">
        <v>5880</v>
      </c>
      <c r="C2769" s="3" t="s">
        <v>5881</v>
      </c>
      <c r="D2769" s="3" t="s">
        <v>14</v>
      </c>
      <c r="E2769" s="3" t="s">
        <v>14</v>
      </c>
      <c r="F2769" s="3" t="s">
        <v>516</v>
      </c>
      <c r="G2769" s="3" t="s">
        <v>515</v>
      </c>
      <c r="H2769" s="3" t="s">
        <v>17</v>
      </c>
      <c r="I2769" s="3" t="s">
        <v>18</v>
      </c>
      <c r="J2769" s="3" t="s">
        <v>19</v>
      </c>
      <c r="K2769" s="3" t="s">
        <v>18</v>
      </c>
      <c r="O2769"/>
      <c r="P2769"/>
    </row>
    <row r="2770" spans="1:16" x14ac:dyDescent="0.35">
      <c r="A2770" s="3" t="s">
        <v>5882</v>
      </c>
      <c r="B2770" s="3" t="s">
        <v>5882</v>
      </c>
      <c r="C2770" s="3" t="s">
        <v>5883</v>
      </c>
      <c r="D2770" s="3" t="s">
        <v>14</v>
      </c>
      <c r="E2770" s="3" t="s">
        <v>14</v>
      </c>
      <c r="F2770" s="3" t="s">
        <v>516</v>
      </c>
      <c r="G2770" s="3" t="s">
        <v>515</v>
      </c>
      <c r="H2770" s="3" t="s">
        <v>17</v>
      </c>
      <c r="I2770" s="3" t="s">
        <v>18</v>
      </c>
      <c r="J2770" s="3" t="s">
        <v>19</v>
      </c>
      <c r="K2770" s="3" t="s">
        <v>18</v>
      </c>
      <c r="O2770"/>
      <c r="P2770"/>
    </row>
    <row r="2771" spans="1:16" x14ac:dyDescent="0.35">
      <c r="A2771" s="3" t="s">
        <v>5884</v>
      </c>
      <c r="B2771" s="3" t="s">
        <v>5884</v>
      </c>
      <c r="C2771" s="3" t="s">
        <v>5885</v>
      </c>
      <c r="D2771" s="3" t="s">
        <v>14</v>
      </c>
      <c r="E2771" s="3" t="s">
        <v>14</v>
      </c>
      <c r="F2771" s="3" t="s">
        <v>516</v>
      </c>
      <c r="G2771" s="3" t="s">
        <v>515</v>
      </c>
      <c r="H2771" s="3" t="s">
        <v>17</v>
      </c>
      <c r="I2771" s="3" t="s">
        <v>18</v>
      </c>
      <c r="J2771" s="3" t="s">
        <v>19</v>
      </c>
      <c r="K2771" s="3" t="s">
        <v>18</v>
      </c>
      <c r="O2771"/>
      <c r="P2771"/>
    </row>
    <row r="2772" spans="1:16" x14ac:dyDescent="0.35">
      <c r="A2772" s="3" t="s">
        <v>5886</v>
      </c>
      <c r="B2772" s="3" t="s">
        <v>5886</v>
      </c>
      <c r="C2772" s="3" t="s">
        <v>5887</v>
      </c>
      <c r="D2772" s="3" t="s">
        <v>14</v>
      </c>
      <c r="E2772" s="3" t="s">
        <v>14</v>
      </c>
      <c r="F2772" s="3" t="s">
        <v>516</v>
      </c>
      <c r="G2772" s="3" t="s">
        <v>515</v>
      </c>
      <c r="H2772" s="3" t="s">
        <v>17</v>
      </c>
      <c r="I2772" s="3" t="s">
        <v>18</v>
      </c>
      <c r="J2772" s="3" t="s">
        <v>19</v>
      </c>
      <c r="K2772" s="3" t="s">
        <v>18</v>
      </c>
      <c r="O2772"/>
      <c r="P2772"/>
    </row>
    <row r="2773" spans="1:16" x14ac:dyDescent="0.35">
      <c r="A2773" s="3" t="s">
        <v>5888</v>
      </c>
      <c r="B2773" s="3" t="s">
        <v>5888</v>
      </c>
      <c r="C2773" s="3" t="s">
        <v>5889</v>
      </c>
      <c r="D2773" s="3" t="s">
        <v>14</v>
      </c>
      <c r="E2773" s="3" t="s">
        <v>14</v>
      </c>
      <c r="F2773" s="3" t="s">
        <v>516</v>
      </c>
      <c r="G2773" s="3" t="s">
        <v>515</v>
      </c>
      <c r="H2773" s="3" t="s">
        <v>17</v>
      </c>
      <c r="I2773" s="3" t="s">
        <v>18</v>
      </c>
      <c r="J2773" s="3" t="s">
        <v>19</v>
      </c>
      <c r="K2773" s="3" t="s">
        <v>18</v>
      </c>
      <c r="O2773"/>
      <c r="P2773"/>
    </row>
    <row r="2774" spans="1:16" x14ac:dyDescent="0.35">
      <c r="A2774" s="3" t="s">
        <v>5890</v>
      </c>
      <c r="B2774" s="3" t="s">
        <v>5890</v>
      </c>
      <c r="C2774" s="3" t="s">
        <v>5891</v>
      </c>
      <c r="D2774" s="3" t="s">
        <v>14</v>
      </c>
      <c r="E2774" s="3" t="s">
        <v>14</v>
      </c>
      <c r="F2774" s="3" t="s">
        <v>516</v>
      </c>
      <c r="G2774" s="3" t="s">
        <v>515</v>
      </c>
      <c r="H2774" s="3" t="s">
        <v>17</v>
      </c>
      <c r="I2774" s="3" t="s">
        <v>18</v>
      </c>
      <c r="J2774" s="3" t="s">
        <v>19</v>
      </c>
      <c r="K2774" s="3" t="s">
        <v>18</v>
      </c>
      <c r="O2774"/>
      <c r="P2774"/>
    </row>
    <row r="2775" spans="1:16" x14ac:dyDescent="0.35">
      <c r="A2775" s="3" t="s">
        <v>5892</v>
      </c>
      <c r="B2775" s="3" t="s">
        <v>5892</v>
      </c>
      <c r="C2775" s="3" t="s">
        <v>5893</v>
      </c>
      <c r="D2775" s="3" t="s">
        <v>14</v>
      </c>
      <c r="E2775" s="3" t="s">
        <v>14</v>
      </c>
      <c r="F2775" s="3" t="s">
        <v>516</v>
      </c>
      <c r="G2775" s="3" t="s">
        <v>515</v>
      </c>
      <c r="H2775" s="3" t="s">
        <v>17</v>
      </c>
      <c r="I2775" s="3" t="s">
        <v>18</v>
      </c>
      <c r="J2775" s="3" t="s">
        <v>19</v>
      </c>
      <c r="K2775" s="3" t="s">
        <v>18</v>
      </c>
      <c r="O2775"/>
      <c r="P2775"/>
    </row>
    <row r="2776" spans="1:16" x14ac:dyDescent="0.35">
      <c r="A2776" s="3" t="s">
        <v>5894</v>
      </c>
      <c r="B2776" s="3" t="s">
        <v>5894</v>
      </c>
      <c r="C2776" s="3" t="s">
        <v>5895</v>
      </c>
      <c r="D2776" s="3" t="s">
        <v>14</v>
      </c>
      <c r="E2776" s="3" t="s">
        <v>14</v>
      </c>
      <c r="F2776" s="3" t="s">
        <v>516</v>
      </c>
      <c r="G2776" s="3" t="s">
        <v>515</v>
      </c>
      <c r="H2776" s="3" t="s">
        <v>17</v>
      </c>
      <c r="I2776" s="3" t="s">
        <v>18</v>
      </c>
      <c r="J2776" s="3" t="s">
        <v>19</v>
      </c>
      <c r="K2776" s="3" t="s">
        <v>18</v>
      </c>
      <c r="O2776"/>
      <c r="P2776"/>
    </row>
    <row r="2777" spans="1:16" x14ac:dyDescent="0.35">
      <c r="A2777" s="3" t="s">
        <v>5896</v>
      </c>
      <c r="B2777" s="3" t="s">
        <v>5896</v>
      </c>
      <c r="C2777" s="3" t="s">
        <v>5897</v>
      </c>
      <c r="D2777" s="3" t="s">
        <v>14</v>
      </c>
      <c r="E2777" s="3" t="s">
        <v>14</v>
      </c>
      <c r="F2777" s="3" t="s">
        <v>516</v>
      </c>
      <c r="G2777" s="3" t="s">
        <v>515</v>
      </c>
      <c r="H2777" s="3" t="s">
        <v>17</v>
      </c>
      <c r="I2777" s="3" t="s">
        <v>18</v>
      </c>
      <c r="J2777" s="3" t="s">
        <v>19</v>
      </c>
      <c r="K2777" s="3" t="s">
        <v>18</v>
      </c>
      <c r="O2777"/>
      <c r="P2777"/>
    </row>
    <row r="2778" spans="1:16" x14ac:dyDescent="0.35">
      <c r="A2778" s="3" t="s">
        <v>5898</v>
      </c>
      <c r="B2778" s="3" t="s">
        <v>5898</v>
      </c>
      <c r="C2778" s="3" t="s">
        <v>5899</v>
      </c>
      <c r="D2778" s="3" t="s">
        <v>14</v>
      </c>
      <c r="E2778" s="3" t="s">
        <v>14</v>
      </c>
      <c r="F2778" s="3" t="s">
        <v>516</v>
      </c>
      <c r="G2778" s="3" t="s">
        <v>515</v>
      </c>
      <c r="H2778" s="3" t="s">
        <v>17</v>
      </c>
      <c r="I2778" s="3" t="s">
        <v>18</v>
      </c>
      <c r="J2778" s="3" t="s">
        <v>19</v>
      </c>
      <c r="K2778" s="3" t="s">
        <v>18</v>
      </c>
      <c r="O2778"/>
      <c r="P2778"/>
    </row>
    <row r="2779" spans="1:16" x14ac:dyDescent="0.35">
      <c r="A2779" s="3" t="s">
        <v>5900</v>
      </c>
      <c r="B2779" s="3" t="s">
        <v>5900</v>
      </c>
      <c r="C2779" s="3" t="s">
        <v>5901</v>
      </c>
      <c r="D2779" s="3" t="s">
        <v>14</v>
      </c>
      <c r="E2779" s="3" t="s">
        <v>14</v>
      </c>
      <c r="F2779" s="3" t="s">
        <v>516</v>
      </c>
      <c r="G2779" s="3" t="s">
        <v>515</v>
      </c>
      <c r="H2779" s="3" t="s">
        <v>17</v>
      </c>
      <c r="I2779" s="3" t="s">
        <v>18</v>
      </c>
      <c r="J2779" s="3" t="s">
        <v>19</v>
      </c>
      <c r="K2779" s="3" t="s">
        <v>18</v>
      </c>
      <c r="O2779"/>
      <c r="P2779"/>
    </row>
    <row r="2780" spans="1:16" x14ac:dyDescent="0.35">
      <c r="A2780" s="3" t="s">
        <v>5902</v>
      </c>
      <c r="B2780" s="3" t="s">
        <v>5902</v>
      </c>
      <c r="C2780" s="3" t="s">
        <v>5903</v>
      </c>
      <c r="D2780" s="3" t="s">
        <v>14</v>
      </c>
      <c r="E2780" s="3" t="s">
        <v>14</v>
      </c>
      <c r="F2780" s="3" t="s">
        <v>516</v>
      </c>
      <c r="G2780" s="3" t="s">
        <v>515</v>
      </c>
      <c r="H2780" s="3" t="s">
        <v>17</v>
      </c>
      <c r="I2780" s="3" t="s">
        <v>18</v>
      </c>
      <c r="J2780" s="3" t="s">
        <v>19</v>
      </c>
      <c r="K2780" s="3" t="s">
        <v>18</v>
      </c>
      <c r="O2780"/>
      <c r="P2780"/>
    </row>
    <row r="2781" spans="1:16" x14ac:dyDescent="0.35">
      <c r="A2781" s="3" t="s">
        <v>5904</v>
      </c>
      <c r="B2781" s="3" t="s">
        <v>5904</v>
      </c>
      <c r="C2781" s="3" t="s">
        <v>5905</v>
      </c>
      <c r="D2781" s="3" t="s">
        <v>14</v>
      </c>
      <c r="E2781" s="3" t="s">
        <v>14</v>
      </c>
      <c r="F2781" s="3" t="s">
        <v>516</v>
      </c>
      <c r="G2781" s="3" t="s">
        <v>515</v>
      </c>
      <c r="H2781" s="3" t="s">
        <v>17</v>
      </c>
      <c r="I2781" s="3" t="s">
        <v>18</v>
      </c>
      <c r="J2781" s="3" t="s">
        <v>19</v>
      </c>
      <c r="K2781" s="3" t="s">
        <v>18</v>
      </c>
      <c r="O2781"/>
      <c r="P2781"/>
    </row>
    <row r="2782" spans="1:16" x14ac:dyDescent="0.35">
      <c r="A2782" s="3" t="s">
        <v>5906</v>
      </c>
      <c r="B2782" s="3" t="s">
        <v>5906</v>
      </c>
      <c r="C2782" s="3" t="s">
        <v>5907</v>
      </c>
      <c r="D2782" s="3" t="s">
        <v>14</v>
      </c>
      <c r="E2782" s="3" t="s">
        <v>14</v>
      </c>
      <c r="F2782" s="3" t="s">
        <v>516</v>
      </c>
      <c r="G2782" s="3" t="s">
        <v>515</v>
      </c>
      <c r="H2782" s="3" t="s">
        <v>17</v>
      </c>
      <c r="I2782" s="3" t="s">
        <v>18</v>
      </c>
      <c r="J2782" s="3" t="s">
        <v>19</v>
      </c>
      <c r="K2782" s="3" t="s">
        <v>18</v>
      </c>
      <c r="O2782"/>
      <c r="P2782"/>
    </row>
    <row r="2783" spans="1:16" x14ac:dyDescent="0.35">
      <c r="A2783" s="3" t="s">
        <v>5908</v>
      </c>
      <c r="B2783" s="3" t="s">
        <v>5864</v>
      </c>
      <c r="C2783" s="3" t="s">
        <v>5865</v>
      </c>
      <c r="D2783" s="3" t="s">
        <v>14</v>
      </c>
      <c r="E2783" s="3" t="s">
        <v>14</v>
      </c>
      <c r="F2783" s="3" t="s">
        <v>516</v>
      </c>
      <c r="G2783" s="3" t="s">
        <v>515</v>
      </c>
      <c r="H2783" s="3" t="s">
        <v>17</v>
      </c>
      <c r="I2783" s="3" t="s">
        <v>18</v>
      </c>
      <c r="J2783" s="3" t="s">
        <v>19</v>
      </c>
      <c r="K2783" s="3" t="s">
        <v>18</v>
      </c>
      <c r="O2783"/>
      <c r="P2783"/>
    </row>
    <row r="2784" spans="1:16" x14ac:dyDescent="0.35">
      <c r="A2784" s="3" t="s">
        <v>5909</v>
      </c>
      <c r="B2784" s="3" t="s">
        <v>5909</v>
      </c>
      <c r="C2784" s="3" t="s">
        <v>5910</v>
      </c>
      <c r="D2784" s="3" t="s">
        <v>14</v>
      </c>
      <c r="E2784" s="3" t="s">
        <v>14</v>
      </c>
      <c r="F2784" s="3" t="s">
        <v>516</v>
      </c>
      <c r="G2784" s="3" t="s">
        <v>515</v>
      </c>
      <c r="H2784" s="3" t="s">
        <v>17</v>
      </c>
      <c r="I2784" s="3" t="s">
        <v>18</v>
      </c>
      <c r="J2784" s="3" t="s">
        <v>19</v>
      </c>
      <c r="K2784" s="3" t="s">
        <v>18</v>
      </c>
      <c r="O2784"/>
      <c r="P2784"/>
    </row>
    <row r="2785" spans="1:16" x14ac:dyDescent="0.35">
      <c r="A2785" s="3" t="s">
        <v>5911</v>
      </c>
      <c r="B2785" s="3" t="s">
        <v>5911</v>
      </c>
      <c r="C2785" s="3" t="s">
        <v>5912</v>
      </c>
      <c r="D2785" s="3" t="s">
        <v>14</v>
      </c>
      <c r="E2785" s="3" t="s">
        <v>14</v>
      </c>
      <c r="F2785" s="3" t="s">
        <v>516</v>
      </c>
      <c r="G2785" s="3" t="s">
        <v>515</v>
      </c>
      <c r="H2785" s="3" t="s">
        <v>17</v>
      </c>
      <c r="I2785" s="3" t="s">
        <v>18</v>
      </c>
      <c r="J2785" s="3" t="s">
        <v>19</v>
      </c>
      <c r="K2785" s="3" t="s">
        <v>18</v>
      </c>
      <c r="O2785"/>
      <c r="P2785"/>
    </row>
    <row r="2786" spans="1:16" x14ac:dyDescent="0.35">
      <c r="A2786" s="3" t="s">
        <v>5913</v>
      </c>
      <c r="B2786" s="3" t="s">
        <v>5913</v>
      </c>
      <c r="C2786" s="3" t="s">
        <v>5914</v>
      </c>
      <c r="D2786" s="3" t="s">
        <v>14</v>
      </c>
      <c r="E2786" s="3" t="s">
        <v>14</v>
      </c>
      <c r="F2786" s="3" t="s">
        <v>516</v>
      </c>
      <c r="G2786" s="3" t="s">
        <v>515</v>
      </c>
      <c r="H2786" s="3" t="s">
        <v>17</v>
      </c>
      <c r="I2786" s="3" t="s">
        <v>18</v>
      </c>
      <c r="J2786" s="3" t="s">
        <v>19</v>
      </c>
      <c r="K2786" s="3" t="s">
        <v>18</v>
      </c>
      <c r="O2786"/>
      <c r="P2786"/>
    </row>
    <row r="2787" spans="1:16" x14ac:dyDescent="0.35">
      <c r="A2787" s="3" t="s">
        <v>5915</v>
      </c>
      <c r="B2787" s="3" t="s">
        <v>5915</v>
      </c>
      <c r="C2787" s="3" t="s">
        <v>5916</v>
      </c>
      <c r="D2787" s="3" t="s">
        <v>14</v>
      </c>
      <c r="E2787" s="3" t="s">
        <v>14</v>
      </c>
      <c r="F2787" s="3" t="s">
        <v>516</v>
      </c>
      <c r="G2787" s="3" t="s">
        <v>515</v>
      </c>
      <c r="H2787" s="3" t="s">
        <v>17</v>
      </c>
      <c r="I2787" s="3" t="s">
        <v>18</v>
      </c>
      <c r="J2787" s="3" t="s">
        <v>19</v>
      </c>
      <c r="K2787" s="3" t="s">
        <v>18</v>
      </c>
      <c r="O2787"/>
      <c r="P2787"/>
    </row>
    <row r="2788" spans="1:16" x14ac:dyDescent="0.35">
      <c r="A2788" s="3" t="s">
        <v>5917</v>
      </c>
      <c r="B2788" s="3" t="s">
        <v>5917</v>
      </c>
      <c r="C2788" s="3" t="s">
        <v>5918</v>
      </c>
      <c r="D2788" s="3" t="s">
        <v>14</v>
      </c>
      <c r="E2788" s="3" t="s">
        <v>14</v>
      </c>
      <c r="F2788" s="3" t="s">
        <v>516</v>
      </c>
      <c r="G2788" s="3" t="s">
        <v>515</v>
      </c>
      <c r="H2788" s="3" t="s">
        <v>17</v>
      </c>
      <c r="I2788" s="3" t="s">
        <v>18</v>
      </c>
      <c r="J2788" s="3" t="s">
        <v>19</v>
      </c>
      <c r="K2788" s="3" t="s">
        <v>18</v>
      </c>
      <c r="O2788"/>
      <c r="P2788"/>
    </row>
    <row r="2789" spans="1:16" x14ac:dyDescent="0.35">
      <c r="A2789" s="3" t="s">
        <v>5919</v>
      </c>
      <c r="B2789" s="3" t="s">
        <v>5919</v>
      </c>
      <c r="C2789" s="3" t="s">
        <v>5920</v>
      </c>
      <c r="D2789" s="3" t="s">
        <v>14</v>
      </c>
      <c r="E2789" s="3" t="s">
        <v>14</v>
      </c>
      <c r="F2789" s="3" t="s">
        <v>581</v>
      </c>
      <c r="G2789" s="3" t="s">
        <v>580</v>
      </c>
      <c r="H2789" s="3" t="s">
        <v>133</v>
      </c>
      <c r="I2789" s="3" t="s">
        <v>134</v>
      </c>
      <c r="J2789" s="3" t="s">
        <v>21</v>
      </c>
      <c r="K2789" s="3" t="s">
        <v>134</v>
      </c>
      <c r="O2789"/>
      <c r="P2789"/>
    </row>
    <row r="2790" spans="1:16" x14ac:dyDescent="0.35">
      <c r="A2790" s="3" t="s">
        <v>5921</v>
      </c>
      <c r="B2790" s="3" t="s">
        <v>5921</v>
      </c>
      <c r="C2790" s="3" t="s">
        <v>5922</v>
      </c>
      <c r="D2790" s="3" t="s">
        <v>14</v>
      </c>
      <c r="E2790" s="3" t="s">
        <v>14</v>
      </c>
      <c r="F2790" s="3" t="s">
        <v>581</v>
      </c>
      <c r="G2790" s="3" t="s">
        <v>580</v>
      </c>
      <c r="H2790" s="3" t="s">
        <v>133</v>
      </c>
      <c r="I2790" s="3" t="s">
        <v>134</v>
      </c>
      <c r="J2790" s="3" t="s">
        <v>21</v>
      </c>
      <c r="K2790" s="3" t="s">
        <v>134</v>
      </c>
      <c r="O2790"/>
      <c r="P2790"/>
    </row>
    <row r="2791" spans="1:16" x14ac:dyDescent="0.35">
      <c r="A2791" s="3" t="s">
        <v>5923</v>
      </c>
      <c r="B2791" s="3" t="s">
        <v>5923</v>
      </c>
      <c r="C2791" s="3" t="s">
        <v>5924</v>
      </c>
      <c r="D2791" s="3" t="s">
        <v>14</v>
      </c>
      <c r="E2791" s="3" t="s">
        <v>14</v>
      </c>
      <c r="F2791" s="3" t="s">
        <v>581</v>
      </c>
      <c r="G2791" s="3" t="s">
        <v>580</v>
      </c>
      <c r="H2791" s="3" t="s">
        <v>133</v>
      </c>
      <c r="I2791" s="3" t="s">
        <v>134</v>
      </c>
      <c r="J2791" s="3" t="s">
        <v>21</v>
      </c>
      <c r="K2791" s="3" t="s">
        <v>134</v>
      </c>
      <c r="O2791"/>
      <c r="P2791"/>
    </row>
    <row r="2792" spans="1:16" x14ac:dyDescent="0.35">
      <c r="A2792" s="3" t="s">
        <v>5925</v>
      </c>
      <c r="B2792" s="3" t="s">
        <v>5925</v>
      </c>
      <c r="C2792" s="3" t="s">
        <v>5926</v>
      </c>
      <c r="D2792" s="3" t="s">
        <v>14</v>
      </c>
      <c r="E2792" s="3" t="s">
        <v>14</v>
      </c>
      <c r="F2792" s="3" t="s">
        <v>581</v>
      </c>
      <c r="G2792" s="3" t="s">
        <v>580</v>
      </c>
      <c r="H2792" s="3" t="s">
        <v>133</v>
      </c>
      <c r="I2792" s="3" t="s">
        <v>134</v>
      </c>
      <c r="J2792" s="3" t="s">
        <v>21</v>
      </c>
      <c r="K2792" s="3" t="s">
        <v>134</v>
      </c>
      <c r="O2792"/>
      <c r="P2792"/>
    </row>
    <row r="2793" spans="1:16" x14ac:dyDescent="0.35">
      <c r="A2793" s="3" t="s">
        <v>5927</v>
      </c>
      <c r="B2793" s="3" t="s">
        <v>5927</v>
      </c>
      <c r="C2793" s="3" t="s">
        <v>5928</v>
      </c>
      <c r="D2793" s="3" t="s">
        <v>14</v>
      </c>
      <c r="E2793" s="3" t="s">
        <v>14</v>
      </c>
      <c r="F2793" s="3" t="s">
        <v>581</v>
      </c>
      <c r="G2793" s="3" t="s">
        <v>580</v>
      </c>
      <c r="H2793" s="3" t="s">
        <v>133</v>
      </c>
      <c r="I2793" s="3" t="s">
        <v>134</v>
      </c>
      <c r="J2793" s="3" t="s">
        <v>21</v>
      </c>
      <c r="K2793" s="3" t="s">
        <v>134</v>
      </c>
      <c r="O2793"/>
      <c r="P2793"/>
    </row>
    <row r="2794" spans="1:16" x14ac:dyDescent="0.35">
      <c r="A2794" s="3" t="s">
        <v>5929</v>
      </c>
      <c r="B2794" s="3" t="s">
        <v>5929</v>
      </c>
      <c r="C2794" s="3" t="s">
        <v>5930</v>
      </c>
      <c r="D2794" s="3" t="s">
        <v>14</v>
      </c>
      <c r="E2794" s="3" t="s">
        <v>14</v>
      </c>
      <c r="F2794" s="3" t="s">
        <v>581</v>
      </c>
      <c r="G2794" s="3" t="s">
        <v>580</v>
      </c>
      <c r="H2794" s="3" t="s">
        <v>133</v>
      </c>
      <c r="I2794" s="3" t="s">
        <v>134</v>
      </c>
      <c r="J2794" s="3" t="s">
        <v>21</v>
      </c>
      <c r="K2794" s="3" t="s">
        <v>134</v>
      </c>
      <c r="O2794"/>
      <c r="P2794"/>
    </row>
    <row r="2795" spans="1:16" x14ac:dyDescent="0.35">
      <c r="A2795" s="3" t="s">
        <v>5931</v>
      </c>
      <c r="B2795" s="3" t="s">
        <v>5931</v>
      </c>
      <c r="C2795" s="3" t="s">
        <v>5932</v>
      </c>
      <c r="D2795" s="3" t="s">
        <v>14</v>
      </c>
      <c r="E2795" s="3" t="s">
        <v>14</v>
      </c>
      <c r="F2795" s="3" t="s">
        <v>581</v>
      </c>
      <c r="G2795" s="3" t="s">
        <v>580</v>
      </c>
      <c r="H2795" s="3" t="s">
        <v>133</v>
      </c>
      <c r="I2795" s="3" t="s">
        <v>134</v>
      </c>
      <c r="J2795" s="3" t="s">
        <v>21</v>
      </c>
      <c r="K2795" s="3" t="s">
        <v>134</v>
      </c>
      <c r="O2795"/>
      <c r="P2795"/>
    </row>
    <row r="2796" spans="1:16" x14ac:dyDescent="0.35">
      <c r="A2796" s="3" t="s">
        <v>5933</v>
      </c>
      <c r="B2796" s="3" t="s">
        <v>5933</v>
      </c>
      <c r="C2796" s="3" t="s">
        <v>5934</v>
      </c>
      <c r="D2796" s="3" t="s">
        <v>14</v>
      </c>
      <c r="E2796" s="3" t="s">
        <v>14</v>
      </c>
      <c r="F2796" s="3" t="s">
        <v>581</v>
      </c>
      <c r="G2796" s="3" t="s">
        <v>580</v>
      </c>
      <c r="H2796" s="3" t="s">
        <v>133</v>
      </c>
      <c r="I2796" s="3" t="s">
        <v>134</v>
      </c>
      <c r="J2796" s="3" t="s">
        <v>21</v>
      </c>
      <c r="K2796" s="3" t="s">
        <v>134</v>
      </c>
      <c r="O2796"/>
      <c r="P2796"/>
    </row>
    <row r="2797" spans="1:16" x14ac:dyDescent="0.35">
      <c r="A2797" s="3" t="s">
        <v>5935</v>
      </c>
      <c r="B2797" s="3" t="s">
        <v>5935</v>
      </c>
      <c r="C2797" s="3" t="s">
        <v>5936</v>
      </c>
      <c r="D2797" s="3" t="s">
        <v>14</v>
      </c>
      <c r="E2797" s="3" t="s">
        <v>14</v>
      </c>
      <c r="F2797" s="3" t="s">
        <v>581</v>
      </c>
      <c r="G2797" s="3" t="s">
        <v>580</v>
      </c>
      <c r="H2797" s="3" t="s">
        <v>133</v>
      </c>
      <c r="I2797" s="3" t="s">
        <v>134</v>
      </c>
      <c r="J2797" s="3" t="s">
        <v>21</v>
      </c>
      <c r="K2797" s="3" t="s">
        <v>134</v>
      </c>
      <c r="O2797"/>
      <c r="P2797"/>
    </row>
    <row r="2798" spans="1:16" x14ac:dyDescent="0.35">
      <c r="A2798" s="3" t="s">
        <v>5937</v>
      </c>
      <c r="B2798" s="3" t="s">
        <v>5937</v>
      </c>
      <c r="C2798" s="3" t="s">
        <v>5938</v>
      </c>
      <c r="D2798" s="3" t="s">
        <v>14</v>
      </c>
      <c r="E2798" s="3" t="s">
        <v>14</v>
      </c>
      <c r="F2798" s="3" t="s">
        <v>581</v>
      </c>
      <c r="G2798" s="3" t="s">
        <v>580</v>
      </c>
      <c r="H2798" s="3" t="s">
        <v>133</v>
      </c>
      <c r="I2798" s="3" t="s">
        <v>134</v>
      </c>
      <c r="J2798" s="3" t="s">
        <v>21</v>
      </c>
      <c r="K2798" s="3" t="s">
        <v>134</v>
      </c>
      <c r="O2798"/>
      <c r="P2798"/>
    </row>
    <row r="2799" spans="1:16" x14ac:dyDescent="0.35">
      <c r="A2799" s="3" t="s">
        <v>5939</v>
      </c>
      <c r="B2799" s="3" t="s">
        <v>5939</v>
      </c>
      <c r="C2799" s="3" t="s">
        <v>5940</v>
      </c>
      <c r="D2799" s="3" t="s">
        <v>14</v>
      </c>
      <c r="E2799" s="3" t="s">
        <v>14</v>
      </c>
      <c r="F2799" s="3" t="s">
        <v>581</v>
      </c>
      <c r="G2799" s="3" t="s">
        <v>580</v>
      </c>
      <c r="H2799" s="3" t="s">
        <v>133</v>
      </c>
      <c r="I2799" s="3" t="s">
        <v>134</v>
      </c>
      <c r="J2799" s="3" t="s">
        <v>21</v>
      </c>
      <c r="K2799" s="3" t="s">
        <v>134</v>
      </c>
      <c r="O2799"/>
      <c r="P2799"/>
    </row>
    <row r="2800" spans="1:16" x14ac:dyDescent="0.35">
      <c r="A2800" s="3" t="s">
        <v>5941</v>
      </c>
      <c r="B2800" s="3" t="s">
        <v>5941</v>
      </c>
      <c r="C2800" s="3" t="s">
        <v>5942</v>
      </c>
      <c r="D2800" s="3" t="s">
        <v>14</v>
      </c>
      <c r="E2800" s="3" t="s">
        <v>14</v>
      </c>
      <c r="F2800" s="3" t="s">
        <v>581</v>
      </c>
      <c r="G2800" s="3" t="s">
        <v>580</v>
      </c>
      <c r="H2800" s="3" t="s">
        <v>133</v>
      </c>
      <c r="I2800" s="3" t="s">
        <v>134</v>
      </c>
      <c r="J2800" s="3" t="s">
        <v>21</v>
      </c>
      <c r="K2800" s="3" t="s">
        <v>134</v>
      </c>
      <c r="O2800"/>
      <c r="P2800"/>
    </row>
    <row r="2801" spans="1:16" x14ac:dyDescent="0.35">
      <c r="A2801" s="3" t="s">
        <v>5943</v>
      </c>
      <c r="B2801" s="3" t="s">
        <v>5943</v>
      </c>
      <c r="C2801" s="3" t="s">
        <v>5944</v>
      </c>
      <c r="D2801" s="3" t="s">
        <v>14</v>
      </c>
      <c r="E2801" s="3" t="s">
        <v>14</v>
      </c>
      <c r="F2801" s="3" t="s">
        <v>581</v>
      </c>
      <c r="G2801" s="3" t="s">
        <v>580</v>
      </c>
      <c r="H2801" s="3" t="s">
        <v>133</v>
      </c>
      <c r="I2801" s="3" t="s">
        <v>134</v>
      </c>
      <c r="J2801" s="3" t="s">
        <v>21</v>
      </c>
      <c r="K2801" s="3" t="s">
        <v>134</v>
      </c>
      <c r="O2801"/>
      <c r="P2801"/>
    </row>
    <row r="2802" spans="1:16" x14ac:dyDescent="0.35">
      <c r="A2802" s="3" t="s">
        <v>5945</v>
      </c>
      <c r="B2802" s="3" t="s">
        <v>5945</v>
      </c>
      <c r="C2802" s="3" t="s">
        <v>5946</v>
      </c>
      <c r="D2802" s="3" t="s">
        <v>14</v>
      </c>
      <c r="E2802" s="3" t="s">
        <v>14</v>
      </c>
      <c r="F2802" s="3" t="s">
        <v>581</v>
      </c>
      <c r="G2802" s="3" t="s">
        <v>580</v>
      </c>
      <c r="H2802" s="3" t="s">
        <v>133</v>
      </c>
      <c r="I2802" s="3" t="s">
        <v>134</v>
      </c>
      <c r="J2802" s="3" t="s">
        <v>21</v>
      </c>
      <c r="K2802" s="3" t="s">
        <v>134</v>
      </c>
      <c r="O2802"/>
      <c r="P2802"/>
    </row>
    <row r="2803" spans="1:16" x14ac:dyDescent="0.35">
      <c r="A2803" s="3" t="s">
        <v>5947</v>
      </c>
      <c r="B2803" s="3" t="s">
        <v>5947</v>
      </c>
      <c r="C2803" s="3" t="s">
        <v>5948</v>
      </c>
      <c r="D2803" s="3" t="s">
        <v>14</v>
      </c>
      <c r="E2803" s="3" t="s">
        <v>14</v>
      </c>
      <c r="F2803" s="3" t="s">
        <v>581</v>
      </c>
      <c r="G2803" s="3" t="s">
        <v>580</v>
      </c>
      <c r="H2803" s="3" t="s">
        <v>133</v>
      </c>
      <c r="I2803" s="3" t="s">
        <v>134</v>
      </c>
      <c r="J2803" s="3" t="s">
        <v>21</v>
      </c>
      <c r="K2803" s="3" t="s">
        <v>134</v>
      </c>
      <c r="O2803"/>
      <c r="P2803"/>
    </row>
    <row r="2804" spans="1:16" x14ac:dyDescent="0.35">
      <c r="A2804" s="3" t="s">
        <v>5949</v>
      </c>
      <c r="B2804" s="3" t="s">
        <v>5949</v>
      </c>
      <c r="C2804" s="3" t="s">
        <v>5950</v>
      </c>
      <c r="D2804" s="3" t="s">
        <v>14</v>
      </c>
      <c r="E2804" s="3" t="s">
        <v>14</v>
      </c>
      <c r="F2804" s="3" t="s">
        <v>78</v>
      </c>
      <c r="G2804" s="3" t="s">
        <v>584</v>
      </c>
      <c r="H2804" s="3" t="s">
        <v>133</v>
      </c>
      <c r="I2804" s="3" t="s">
        <v>134</v>
      </c>
      <c r="J2804" s="3" t="s">
        <v>21</v>
      </c>
      <c r="K2804" s="3" t="s">
        <v>134</v>
      </c>
      <c r="O2804"/>
      <c r="P2804"/>
    </row>
    <row r="2805" spans="1:16" x14ac:dyDescent="0.35">
      <c r="A2805" s="3" t="s">
        <v>5951</v>
      </c>
      <c r="B2805" s="3" t="s">
        <v>5952</v>
      </c>
      <c r="C2805" s="3" t="s">
        <v>5953</v>
      </c>
      <c r="D2805" s="3" t="s">
        <v>14</v>
      </c>
      <c r="E2805" s="3" t="s">
        <v>14</v>
      </c>
      <c r="F2805" s="3" t="s">
        <v>78</v>
      </c>
      <c r="G2805" s="3" t="s">
        <v>584</v>
      </c>
      <c r="H2805" s="3" t="s">
        <v>133</v>
      </c>
      <c r="I2805" s="3" t="s">
        <v>134</v>
      </c>
      <c r="J2805" s="3" t="s">
        <v>21</v>
      </c>
      <c r="K2805" s="3" t="s">
        <v>134</v>
      </c>
      <c r="O2805"/>
      <c r="P2805"/>
    </row>
    <row r="2806" spans="1:16" x14ac:dyDescent="0.35">
      <c r="A2806" s="3" t="s">
        <v>5954</v>
      </c>
      <c r="B2806" s="3" t="s">
        <v>5954</v>
      </c>
      <c r="C2806" s="3" t="s">
        <v>5955</v>
      </c>
      <c r="D2806" s="3" t="s">
        <v>14</v>
      </c>
      <c r="E2806" s="3" t="s">
        <v>14</v>
      </c>
      <c r="F2806" s="3" t="s">
        <v>78</v>
      </c>
      <c r="G2806" s="3" t="s">
        <v>584</v>
      </c>
      <c r="H2806" s="3" t="s">
        <v>133</v>
      </c>
      <c r="I2806" s="3" t="s">
        <v>134</v>
      </c>
      <c r="J2806" s="3" t="s">
        <v>21</v>
      </c>
      <c r="K2806" s="3" t="s">
        <v>134</v>
      </c>
      <c r="O2806"/>
      <c r="P2806"/>
    </row>
    <row r="2807" spans="1:16" x14ac:dyDescent="0.35">
      <c r="A2807" s="3" t="s">
        <v>5956</v>
      </c>
      <c r="B2807" s="3" t="s">
        <v>5956</v>
      </c>
      <c r="C2807" s="3" t="s">
        <v>5957</v>
      </c>
      <c r="D2807" s="3" t="s">
        <v>14</v>
      </c>
      <c r="E2807" s="3" t="s">
        <v>14</v>
      </c>
      <c r="F2807" s="3" t="s">
        <v>78</v>
      </c>
      <c r="G2807" s="3" t="s">
        <v>584</v>
      </c>
      <c r="H2807" s="3" t="s">
        <v>133</v>
      </c>
      <c r="I2807" s="3" t="s">
        <v>134</v>
      </c>
      <c r="J2807" s="3" t="s">
        <v>21</v>
      </c>
      <c r="K2807" s="3" t="s">
        <v>134</v>
      </c>
      <c r="O2807"/>
      <c r="P2807"/>
    </row>
    <row r="2808" spans="1:16" x14ac:dyDescent="0.35">
      <c r="A2808" s="3" t="s">
        <v>5958</v>
      </c>
      <c r="B2808" s="3" t="s">
        <v>5958</v>
      </c>
      <c r="C2808" s="3" t="s">
        <v>5959</v>
      </c>
      <c r="D2808" s="3" t="s">
        <v>14</v>
      </c>
      <c r="E2808" s="3" t="s">
        <v>14</v>
      </c>
      <c r="F2808" s="3" t="s">
        <v>78</v>
      </c>
      <c r="G2808" s="3" t="s">
        <v>584</v>
      </c>
      <c r="H2808" s="3" t="s">
        <v>133</v>
      </c>
      <c r="I2808" s="3" t="s">
        <v>134</v>
      </c>
      <c r="J2808" s="3" t="s">
        <v>21</v>
      </c>
      <c r="K2808" s="3" t="s">
        <v>134</v>
      </c>
      <c r="O2808"/>
      <c r="P2808"/>
    </row>
    <row r="2809" spans="1:16" x14ac:dyDescent="0.35">
      <c r="A2809" s="3" t="s">
        <v>5960</v>
      </c>
      <c r="B2809" s="3" t="s">
        <v>5960</v>
      </c>
      <c r="C2809" s="3" t="s">
        <v>5961</v>
      </c>
      <c r="D2809" s="3" t="s">
        <v>14</v>
      </c>
      <c r="E2809" s="3" t="s">
        <v>14</v>
      </c>
      <c r="F2809" s="3" t="s">
        <v>78</v>
      </c>
      <c r="G2809" s="3" t="s">
        <v>584</v>
      </c>
      <c r="H2809" s="3" t="s">
        <v>133</v>
      </c>
      <c r="I2809" s="3" t="s">
        <v>134</v>
      </c>
      <c r="J2809" s="3" t="s">
        <v>21</v>
      </c>
      <c r="K2809" s="3" t="s">
        <v>134</v>
      </c>
      <c r="O2809"/>
      <c r="P2809"/>
    </row>
    <row r="2810" spans="1:16" x14ac:dyDescent="0.35">
      <c r="A2810" s="3" t="s">
        <v>5962</v>
      </c>
      <c r="B2810" s="3" t="s">
        <v>5962</v>
      </c>
      <c r="C2810" s="3" t="s">
        <v>5963</v>
      </c>
      <c r="D2810" s="3" t="s">
        <v>14</v>
      </c>
      <c r="E2810" s="3" t="s">
        <v>14</v>
      </c>
      <c r="F2810" s="3" t="s">
        <v>78</v>
      </c>
      <c r="G2810" s="3" t="s">
        <v>584</v>
      </c>
      <c r="H2810" s="3" t="s">
        <v>133</v>
      </c>
      <c r="I2810" s="3" t="s">
        <v>134</v>
      </c>
      <c r="J2810" s="3" t="s">
        <v>21</v>
      </c>
      <c r="K2810" s="3" t="s">
        <v>134</v>
      </c>
      <c r="O2810"/>
      <c r="P2810"/>
    </row>
    <row r="2811" spans="1:16" x14ac:dyDescent="0.35">
      <c r="A2811" s="3" t="s">
        <v>5964</v>
      </c>
      <c r="B2811" s="3" t="s">
        <v>5964</v>
      </c>
      <c r="C2811" s="3" t="s">
        <v>5965</v>
      </c>
      <c r="D2811" s="3" t="s">
        <v>14</v>
      </c>
      <c r="E2811" s="3" t="s">
        <v>14</v>
      </c>
      <c r="F2811" s="3" t="s">
        <v>78</v>
      </c>
      <c r="G2811" s="3" t="s">
        <v>584</v>
      </c>
      <c r="H2811" s="3" t="s">
        <v>133</v>
      </c>
      <c r="I2811" s="3" t="s">
        <v>134</v>
      </c>
      <c r="J2811" s="3" t="s">
        <v>21</v>
      </c>
      <c r="K2811" s="3" t="s">
        <v>134</v>
      </c>
      <c r="O2811"/>
      <c r="P2811"/>
    </row>
    <row r="2812" spans="1:16" x14ac:dyDescent="0.35">
      <c r="A2812" s="3" t="s">
        <v>5952</v>
      </c>
      <c r="B2812" s="3" t="s">
        <v>5952</v>
      </c>
      <c r="C2812" s="3" t="s">
        <v>5953</v>
      </c>
      <c r="D2812" s="3" t="s">
        <v>14</v>
      </c>
      <c r="E2812" s="3" t="s">
        <v>14</v>
      </c>
      <c r="F2812" s="3" t="s">
        <v>78</v>
      </c>
      <c r="G2812" s="3" t="s">
        <v>584</v>
      </c>
      <c r="H2812" s="3" t="s">
        <v>133</v>
      </c>
      <c r="I2812" s="3" t="s">
        <v>134</v>
      </c>
      <c r="J2812" s="3" t="s">
        <v>21</v>
      </c>
      <c r="K2812" s="3" t="s">
        <v>134</v>
      </c>
      <c r="O2812"/>
      <c r="P2812"/>
    </row>
    <row r="2813" spans="1:16" x14ac:dyDescent="0.35">
      <c r="A2813" s="3" t="s">
        <v>5966</v>
      </c>
      <c r="B2813" s="3" t="s">
        <v>5966</v>
      </c>
      <c r="C2813" s="3" t="s">
        <v>5967</v>
      </c>
      <c r="D2813" s="3" t="s">
        <v>14</v>
      </c>
      <c r="E2813" s="3" t="s">
        <v>14</v>
      </c>
      <c r="F2813" s="3" t="s">
        <v>78</v>
      </c>
      <c r="G2813" s="3" t="s">
        <v>584</v>
      </c>
      <c r="H2813" s="3" t="s">
        <v>133</v>
      </c>
      <c r="I2813" s="3" t="s">
        <v>134</v>
      </c>
      <c r="J2813" s="3" t="s">
        <v>21</v>
      </c>
      <c r="K2813" s="3" t="s">
        <v>134</v>
      </c>
      <c r="O2813"/>
      <c r="P2813"/>
    </row>
    <row r="2814" spans="1:16" x14ac:dyDescent="0.35">
      <c r="A2814" s="3" t="s">
        <v>5968</v>
      </c>
      <c r="B2814" s="3" t="s">
        <v>5968</v>
      </c>
      <c r="C2814" s="3" t="s">
        <v>5969</v>
      </c>
      <c r="D2814" s="3" t="s">
        <v>14</v>
      </c>
      <c r="E2814" s="3" t="s">
        <v>14</v>
      </c>
      <c r="F2814" s="3" t="s">
        <v>604</v>
      </c>
      <c r="G2814" s="3" t="s">
        <v>603</v>
      </c>
      <c r="H2814" s="3" t="s">
        <v>522</v>
      </c>
      <c r="I2814" s="3" t="s">
        <v>523</v>
      </c>
      <c r="J2814" s="3" t="s">
        <v>478</v>
      </c>
      <c r="K2814" s="3" t="s">
        <v>479</v>
      </c>
      <c r="O2814"/>
      <c r="P2814"/>
    </row>
    <row r="2815" spans="1:16" x14ac:dyDescent="0.35">
      <c r="A2815" s="3" t="s">
        <v>5970</v>
      </c>
      <c r="B2815" s="3" t="s">
        <v>5971</v>
      </c>
      <c r="C2815" s="3" t="s">
        <v>5972</v>
      </c>
      <c r="D2815" s="3" t="s">
        <v>14</v>
      </c>
      <c r="E2815" s="3" t="s">
        <v>14</v>
      </c>
      <c r="F2815" s="3" t="s">
        <v>604</v>
      </c>
      <c r="G2815" s="3" t="s">
        <v>603</v>
      </c>
      <c r="H2815" s="3" t="s">
        <v>522</v>
      </c>
      <c r="I2815" s="3" t="s">
        <v>523</v>
      </c>
      <c r="J2815" s="3" t="s">
        <v>478</v>
      </c>
      <c r="K2815" s="3" t="s">
        <v>479</v>
      </c>
      <c r="O2815"/>
      <c r="P2815"/>
    </row>
    <row r="2816" spans="1:16" x14ac:dyDescent="0.35">
      <c r="A2816" s="3" t="s">
        <v>5973</v>
      </c>
      <c r="B2816" s="3" t="s">
        <v>5973</v>
      </c>
      <c r="C2816" s="3" t="s">
        <v>5974</v>
      </c>
      <c r="D2816" s="3" t="s">
        <v>14</v>
      </c>
      <c r="E2816" s="3" t="s">
        <v>14</v>
      </c>
      <c r="F2816" s="3" t="s">
        <v>604</v>
      </c>
      <c r="G2816" s="3" t="s">
        <v>603</v>
      </c>
      <c r="H2816" s="3" t="s">
        <v>522</v>
      </c>
      <c r="I2816" s="3" t="s">
        <v>523</v>
      </c>
      <c r="J2816" s="3" t="s">
        <v>478</v>
      </c>
      <c r="K2816" s="3" t="s">
        <v>479</v>
      </c>
      <c r="O2816"/>
      <c r="P2816"/>
    </row>
    <row r="2817" spans="1:16" x14ac:dyDescent="0.35">
      <c r="A2817" s="3" t="s">
        <v>5975</v>
      </c>
      <c r="B2817" s="3" t="s">
        <v>5975</v>
      </c>
      <c r="C2817" s="3" t="s">
        <v>5976</v>
      </c>
      <c r="D2817" s="3" t="s">
        <v>14</v>
      </c>
      <c r="E2817" s="3" t="s">
        <v>14</v>
      </c>
      <c r="F2817" s="3" t="s">
        <v>604</v>
      </c>
      <c r="G2817" s="3" t="s">
        <v>603</v>
      </c>
      <c r="H2817" s="3" t="s">
        <v>522</v>
      </c>
      <c r="I2817" s="3" t="s">
        <v>523</v>
      </c>
      <c r="J2817" s="3" t="s">
        <v>478</v>
      </c>
      <c r="K2817" s="3" t="s">
        <v>479</v>
      </c>
      <c r="O2817"/>
      <c r="P2817"/>
    </row>
    <row r="2818" spans="1:16" x14ac:dyDescent="0.35">
      <c r="A2818" s="3" t="s">
        <v>5977</v>
      </c>
      <c r="B2818" s="3" t="s">
        <v>5977</v>
      </c>
      <c r="C2818" s="3" t="s">
        <v>5978</v>
      </c>
      <c r="D2818" s="3" t="s">
        <v>14</v>
      </c>
      <c r="E2818" s="3" t="s">
        <v>14</v>
      </c>
      <c r="F2818" s="3" t="s">
        <v>604</v>
      </c>
      <c r="G2818" s="3" t="s">
        <v>603</v>
      </c>
      <c r="H2818" s="3" t="s">
        <v>522</v>
      </c>
      <c r="I2818" s="3" t="s">
        <v>523</v>
      </c>
      <c r="J2818" s="3" t="s">
        <v>478</v>
      </c>
      <c r="K2818" s="3" t="s">
        <v>479</v>
      </c>
      <c r="O2818"/>
      <c r="P2818"/>
    </row>
    <row r="2819" spans="1:16" x14ac:dyDescent="0.35">
      <c r="A2819" s="3" t="s">
        <v>5979</v>
      </c>
      <c r="B2819" s="3" t="s">
        <v>5979</v>
      </c>
      <c r="C2819" s="3" t="s">
        <v>5980</v>
      </c>
      <c r="D2819" s="3" t="s">
        <v>14</v>
      </c>
      <c r="E2819" s="3" t="s">
        <v>14</v>
      </c>
      <c r="F2819" s="3" t="s">
        <v>604</v>
      </c>
      <c r="G2819" s="3" t="s">
        <v>603</v>
      </c>
      <c r="H2819" s="3" t="s">
        <v>522</v>
      </c>
      <c r="I2819" s="3" t="s">
        <v>523</v>
      </c>
      <c r="J2819" s="3" t="s">
        <v>478</v>
      </c>
      <c r="K2819" s="3" t="s">
        <v>479</v>
      </c>
      <c r="O2819"/>
      <c r="P2819"/>
    </row>
    <row r="2820" spans="1:16" x14ac:dyDescent="0.35">
      <c r="A2820" s="3" t="s">
        <v>5981</v>
      </c>
      <c r="B2820" s="3" t="s">
        <v>5981</v>
      </c>
      <c r="C2820" s="3" t="s">
        <v>5982</v>
      </c>
      <c r="D2820" s="3" t="s">
        <v>14</v>
      </c>
      <c r="E2820" s="3" t="s">
        <v>14</v>
      </c>
      <c r="F2820" s="3" t="s">
        <v>604</v>
      </c>
      <c r="G2820" s="3" t="s">
        <v>603</v>
      </c>
      <c r="H2820" s="3" t="s">
        <v>522</v>
      </c>
      <c r="I2820" s="3" t="s">
        <v>523</v>
      </c>
      <c r="J2820" s="3" t="s">
        <v>478</v>
      </c>
      <c r="K2820" s="3" t="s">
        <v>479</v>
      </c>
      <c r="O2820"/>
      <c r="P2820"/>
    </row>
    <row r="2821" spans="1:16" x14ac:dyDescent="0.35">
      <c r="A2821" s="3" t="s">
        <v>5971</v>
      </c>
      <c r="B2821" s="3" t="s">
        <v>5971</v>
      </c>
      <c r="C2821" s="3" t="s">
        <v>5972</v>
      </c>
      <c r="D2821" s="3" t="s">
        <v>14</v>
      </c>
      <c r="E2821" s="3" t="s">
        <v>14</v>
      </c>
      <c r="F2821" s="3" t="s">
        <v>604</v>
      </c>
      <c r="G2821" s="3" t="s">
        <v>603</v>
      </c>
      <c r="H2821" s="3" t="s">
        <v>522</v>
      </c>
      <c r="I2821" s="3" t="s">
        <v>523</v>
      </c>
      <c r="J2821" s="3" t="s">
        <v>478</v>
      </c>
      <c r="K2821" s="3" t="s">
        <v>479</v>
      </c>
      <c r="O2821"/>
      <c r="P2821"/>
    </row>
    <row r="2822" spans="1:16" x14ac:dyDescent="0.35">
      <c r="A2822" s="3" t="s">
        <v>5983</v>
      </c>
      <c r="B2822" s="3" t="s">
        <v>5983</v>
      </c>
      <c r="C2822" s="3" t="s">
        <v>5984</v>
      </c>
      <c r="D2822" s="3" t="s">
        <v>14</v>
      </c>
      <c r="E2822" s="3" t="s">
        <v>14</v>
      </c>
      <c r="F2822" s="3" t="s">
        <v>604</v>
      </c>
      <c r="G2822" s="3" t="s">
        <v>603</v>
      </c>
      <c r="H2822" s="3" t="s">
        <v>522</v>
      </c>
      <c r="I2822" s="3" t="s">
        <v>523</v>
      </c>
      <c r="J2822" s="3" t="s">
        <v>478</v>
      </c>
      <c r="K2822" s="3" t="s">
        <v>479</v>
      </c>
      <c r="O2822"/>
      <c r="P2822"/>
    </row>
    <row r="2823" spans="1:16" x14ac:dyDescent="0.35">
      <c r="A2823" s="3" t="s">
        <v>5985</v>
      </c>
      <c r="B2823" s="3" t="s">
        <v>5985</v>
      </c>
      <c r="C2823" s="3" t="s">
        <v>5986</v>
      </c>
      <c r="D2823" s="3" t="s">
        <v>14</v>
      </c>
      <c r="E2823" s="3" t="s">
        <v>14</v>
      </c>
      <c r="F2823" s="3" t="s">
        <v>604</v>
      </c>
      <c r="G2823" s="3" t="s">
        <v>603</v>
      </c>
      <c r="H2823" s="3" t="s">
        <v>522</v>
      </c>
      <c r="I2823" s="3" t="s">
        <v>523</v>
      </c>
      <c r="J2823" s="3" t="s">
        <v>478</v>
      </c>
      <c r="K2823" s="3" t="s">
        <v>479</v>
      </c>
      <c r="O2823"/>
      <c r="P2823"/>
    </row>
    <row r="2824" spans="1:16" x14ac:dyDescent="0.35">
      <c r="A2824" s="3" t="s">
        <v>5987</v>
      </c>
      <c r="B2824" s="3" t="s">
        <v>5987</v>
      </c>
      <c r="C2824" s="3" t="s">
        <v>5988</v>
      </c>
      <c r="D2824" s="3" t="s">
        <v>14</v>
      </c>
      <c r="E2824" s="3" t="s">
        <v>14</v>
      </c>
      <c r="F2824" s="3" t="s">
        <v>604</v>
      </c>
      <c r="G2824" s="3" t="s">
        <v>603</v>
      </c>
      <c r="H2824" s="3" t="s">
        <v>522</v>
      </c>
      <c r="I2824" s="3" t="s">
        <v>523</v>
      </c>
      <c r="J2824" s="3" t="s">
        <v>478</v>
      </c>
      <c r="K2824" s="3" t="s">
        <v>479</v>
      </c>
      <c r="O2824"/>
      <c r="P2824"/>
    </row>
    <row r="2825" spans="1:16" x14ac:dyDescent="0.35">
      <c r="A2825" s="3" t="s">
        <v>5989</v>
      </c>
      <c r="B2825" s="3" t="s">
        <v>5989</v>
      </c>
      <c r="C2825" s="3" t="s">
        <v>5990</v>
      </c>
      <c r="D2825" s="3" t="s">
        <v>14</v>
      </c>
      <c r="E2825" s="3" t="s">
        <v>14</v>
      </c>
      <c r="F2825" s="3" t="s">
        <v>604</v>
      </c>
      <c r="G2825" s="3" t="s">
        <v>603</v>
      </c>
      <c r="H2825" s="3" t="s">
        <v>522</v>
      </c>
      <c r="I2825" s="3" t="s">
        <v>523</v>
      </c>
      <c r="J2825" s="3" t="s">
        <v>478</v>
      </c>
      <c r="K2825" s="3" t="s">
        <v>479</v>
      </c>
      <c r="O2825"/>
      <c r="P2825"/>
    </row>
    <row r="2826" spans="1:16" x14ac:dyDescent="0.35">
      <c r="A2826" s="3" t="s">
        <v>5991</v>
      </c>
      <c r="B2826" s="3" t="s">
        <v>5991</v>
      </c>
      <c r="C2826" s="3" t="s">
        <v>5992</v>
      </c>
      <c r="D2826" s="3" t="s">
        <v>14</v>
      </c>
      <c r="E2826" s="3" t="s">
        <v>14</v>
      </c>
      <c r="F2826" s="3" t="s">
        <v>616</v>
      </c>
      <c r="G2826" s="3" t="s">
        <v>615</v>
      </c>
      <c r="H2826" s="3" t="s">
        <v>133</v>
      </c>
      <c r="I2826" s="3" t="s">
        <v>134</v>
      </c>
      <c r="J2826" s="3" t="s">
        <v>21</v>
      </c>
      <c r="K2826" s="3" t="s">
        <v>134</v>
      </c>
      <c r="O2826"/>
      <c r="P2826"/>
    </row>
    <row r="2827" spans="1:16" x14ac:dyDescent="0.35">
      <c r="A2827" s="3" t="s">
        <v>5993</v>
      </c>
      <c r="B2827" s="3" t="s">
        <v>5993</v>
      </c>
      <c r="C2827" s="3" t="s">
        <v>5994</v>
      </c>
      <c r="D2827" s="3" t="s">
        <v>14</v>
      </c>
      <c r="E2827" s="3" t="s">
        <v>14</v>
      </c>
      <c r="F2827" s="3" t="s">
        <v>616</v>
      </c>
      <c r="G2827" s="3" t="s">
        <v>615</v>
      </c>
      <c r="H2827" s="3" t="s">
        <v>133</v>
      </c>
      <c r="I2827" s="3" t="s">
        <v>134</v>
      </c>
      <c r="J2827" s="3" t="s">
        <v>21</v>
      </c>
      <c r="K2827" s="3" t="s">
        <v>134</v>
      </c>
      <c r="O2827"/>
      <c r="P2827"/>
    </row>
    <row r="2828" spans="1:16" x14ac:dyDescent="0.35">
      <c r="A2828" s="3" t="s">
        <v>5995</v>
      </c>
      <c r="B2828" s="3" t="s">
        <v>5995</v>
      </c>
      <c r="C2828" s="3" t="s">
        <v>627</v>
      </c>
      <c r="D2828" s="3" t="s">
        <v>14</v>
      </c>
      <c r="E2828" s="3" t="s">
        <v>14</v>
      </c>
      <c r="F2828" s="3" t="s">
        <v>628</v>
      </c>
      <c r="G2828" s="3" t="s">
        <v>627</v>
      </c>
      <c r="H2828" s="3" t="s">
        <v>522</v>
      </c>
      <c r="I2828" s="3" t="s">
        <v>523</v>
      </c>
      <c r="J2828" s="3" t="s">
        <v>478</v>
      </c>
      <c r="K2828" s="3" t="s">
        <v>479</v>
      </c>
      <c r="O2828"/>
      <c r="P2828"/>
    </row>
    <row r="2829" spans="1:16" x14ac:dyDescent="0.35">
      <c r="A2829" s="3" t="s">
        <v>5996</v>
      </c>
      <c r="B2829" s="3" t="s">
        <v>5996</v>
      </c>
      <c r="C2829" s="3" t="s">
        <v>5997</v>
      </c>
      <c r="D2829" s="3" t="s">
        <v>14</v>
      </c>
      <c r="E2829" s="3" t="s">
        <v>14</v>
      </c>
      <c r="F2829" s="3" t="s">
        <v>620</v>
      </c>
      <c r="G2829" s="3" t="s">
        <v>619</v>
      </c>
      <c r="H2829" s="3" t="s">
        <v>133</v>
      </c>
      <c r="I2829" s="3" t="s">
        <v>134</v>
      </c>
      <c r="J2829" s="3" t="s">
        <v>21</v>
      </c>
      <c r="K2829" s="3" t="s">
        <v>134</v>
      </c>
      <c r="O2829"/>
      <c r="P2829"/>
    </row>
    <row r="2830" spans="1:16" x14ac:dyDescent="0.35">
      <c r="A2830" s="3" t="s">
        <v>5998</v>
      </c>
      <c r="B2830" s="3" t="s">
        <v>5998</v>
      </c>
      <c r="C2830" s="3" t="s">
        <v>5999</v>
      </c>
      <c r="D2830" s="3" t="s">
        <v>14</v>
      </c>
      <c r="E2830" s="3" t="s">
        <v>14</v>
      </c>
      <c r="F2830" s="3" t="s">
        <v>620</v>
      </c>
      <c r="G2830" s="3" t="s">
        <v>619</v>
      </c>
      <c r="H2830" s="3" t="s">
        <v>133</v>
      </c>
      <c r="I2830" s="3" t="s">
        <v>134</v>
      </c>
      <c r="J2830" s="3" t="s">
        <v>21</v>
      </c>
      <c r="K2830" s="3" t="s">
        <v>134</v>
      </c>
      <c r="O2830"/>
      <c r="P2830"/>
    </row>
    <row r="2831" spans="1:16" x14ac:dyDescent="0.35">
      <c r="A2831" s="3" t="s">
        <v>6000</v>
      </c>
      <c r="B2831" s="3" t="s">
        <v>6000</v>
      </c>
      <c r="C2831" s="3" t="s">
        <v>6001</v>
      </c>
      <c r="D2831" s="3" t="s">
        <v>14</v>
      </c>
      <c r="E2831" s="3" t="s">
        <v>14</v>
      </c>
      <c r="F2831" s="3" t="s">
        <v>620</v>
      </c>
      <c r="G2831" s="3" t="s">
        <v>619</v>
      </c>
      <c r="H2831" s="3" t="s">
        <v>133</v>
      </c>
      <c r="I2831" s="3" t="s">
        <v>134</v>
      </c>
      <c r="J2831" s="3" t="s">
        <v>21</v>
      </c>
      <c r="K2831" s="3" t="s">
        <v>134</v>
      </c>
      <c r="O2831"/>
      <c r="P2831"/>
    </row>
    <row r="2832" spans="1:16" x14ac:dyDescent="0.35">
      <c r="A2832" s="3" t="s">
        <v>6002</v>
      </c>
      <c r="B2832" s="3" t="s">
        <v>6002</v>
      </c>
      <c r="C2832" s="3" t="s">
        <v>6003</v>
      </c>
      <c r="D2832" s="3" t="s">
        <v>14</v>
      </c>
      <c r="E2832" s="3" t="s">
        <v>14</v>
      </c>
      <c r="F2832" s="3" t="s">
        <v>620</v>
      </c>
      <c r="G2832" s="3" t="s">
        <v>619</v>
      </c>
      <c r="H2832" s="3" t="s">
        <v>133</v>
      </c>
      <c r="I2832" s="3" t="s">
        <v>134</v>
      </c>
      <c r="J2832" s="3" t="s">
        <v>21</v>
      </c>
      <c r="K2832" s="3" t="s">
        <v>134</v>
      </c>
      <c r="O2832"/>
      <c r="P2832"/>
    </row>
    <row r="2833" spans="1:16" x14ac:dyDescent="0.35">
      <c r="A2833" s="3" t="s">
        <v>6004</v>
      </c>
      <c r="B2833" s="3" t="s">
        <v>6004</v>
      </c>
      <c r="C2833" s="3" t="s">
        <v>6005</v>
      </c>
      <c r="D2833" s="3" t="s">
        <v>14</v>
      </c>
      <c r="E2833" s="3" t="s">
        <v>14</v>
      </c>
      <c r="F2833" s="3" t="s">
        <v>620</v>
      </c>
      <c r="G2833" s="3" t="s">
        <v>619</v>
      </c>
      <c r="H2833" s="3" t="s">
        <v>133</v>
      </c>
      <c r="I2833" s="3" t="s">
        <v>134</v>
      </c>
      <c r="J2833" s="3" t="s">
        <v>21</v>
      </c>
      <c r="K2833" s="3" t="s">
        <v>134</v>
      </c>
      <c r="O2833"/>
      <c r="P2833"/>
    </row>
    <row r="2834" spans="1:16" x14ac:dyDescent="0.35">
      <c r="A2834" s="3" t="s">
        <v>6006</v>
      </c>
      <c r="B2834" s="3" t="s">
        <v>6006</v>
      </c>
      <c r="C2834" s="3" t="s">
        <v>6007</v>
      </c>
      <c r="D2834" s="3" t="s">
        <v>14</v>
      </c>
      <c r="E2834" s="3" t="s">
        <v>14</v>
      </c>
      <c r="F2834" s="3" t="s">
        <v>620</v>
      </c>
      <c r="G2834" s="3" t="s">
        <v>619</v>
      </c>
      <c r="H2834" s="3" t="s">
        <v>133</v>
      </c>
      <c r="I2834" s="3" t="s">
        <v>134</v>
      </c>
      <c r="J2834" s="3" t="s">
        <v>21</v>
      </c>
      <c r="K2834" s="3" t="s">
        <v>134</v>
      </c>
      <c r="O2834"/>
      <c r="P2834"/>
    </row>
    <row r="2835" spans="1:16" x14ac:dyDescent="0.35">
      <c r="A2835" s="3" t="s">
        <v>6008</v>
      </c>
      <c r="B2835" s="3" t="s">
        <v>6008</v>
      </c>
      <c r="C2835" s="3" t="s">
        <v>6009</v>
      </c>
      <c r="D2835" s="3" t="s">
        <v>14</v>
      </c>
      <c r="E2835" s="3" t="s">
        <v>14</v>
      </c>
      <c r="F2835" s="3" t="s">
        <v>620</v>
      </c>
      <c r="G2835" s="3" t="s">
        <v>619</v>
      </c>
      <c r="H2835" s="3" t="s">
        <v>133</v>
      </c>
      <c r="I2835" s="3" t="s">
        <v>134</v>
      </c>
      <c r="J2835" s="3" t="s">
        <v>21</v>
      </c>
      <c r="K2835" s="3" t="s">
        <v>134</v>
      </c>
      <c r="O2835"/>
      <c r="P2835"/>
    </row>
    <row r="2836" spans="1:16" x14ac:dyDescent="0.35">
      <c r="A2836" s="3" t="s">
        <v>6010</v>
      </c>
      <c r="B2836" s="3" t="s">
        <v>6010</v>
      </c>
      <c r="C2836" s="3" t="s">
        <v>6011</v>
      </c>
      <c r="D2836" s="3" t="s">
        <v>14</v>
      </c>
      <c r="E2836" s="3" t="s">
        <v>14</v>
      </c>
      <c r="F2836" s="3" t="s">
        <v>620</v>
      </c>
      <c r="G2836" s="3" t="s">
        <v>619</v>
      </c>
      <c r="H2836" s="3" t="s">
        <v>133</v>
      </c>
      <c r="I2836" s="3" t="s">
        <v>134</v>
      </c>
      <c r="J2836" s="3" t="s">
        <v>21</v>
      </c>
      <c r="K2836" s="3" t="s">
        <v>134</v>
      </c>
      <c r="O2836"/>
      <c r="P2836"/>
    </row>
    <row r="2837" spans="1:16" x14ac:dyDescent="0.35">
      <c r="A2837" s="3" t="s">
        <v>6012</v>
      </c>
      <c r="B2837" s="3" t="s">
        <v>6012</v>
      </c>
      <c r="C2837" s="3" t="s">
        <v>6013</v>
      </c>
      <c r="D2837" s="3" t="s">
        <v>14</v>
      </c>
      <c r="E2837" s="3" t="s">
        <v>14</v>
      </c>
      <c r="F2837" s="3" t="s">
        <v>620</v>
      </c>
      <c r="G2837" s="3" t="s">
        <v>619</v>
      </c>
      <c r="H2837" s="3" t="s">
        <v>133</v>
      </c>
      <c r="I2837" s="3" t="s">
        <v>134</v>
      </c>
      <c r="J2837" s="3" t="s">
        <v>21</v>
      </c>
      <c r="K2837" s="3" t="s">
        <v>134</v>
      </c>
      <c r="O2837"/>
      <c r="P2837"/>
    </row>
    <row r="2838" spans="1:16" x14ac:dyDescent="0.35">
      <c r="A2838" s="3" t="s">
        <v>6014</v>
      </c>
      <c r="B2838" s="3" t="s">
        <v>6014</v>
      </c>
      <c r="C2838" s="3" t="s">
        <v>6015</v>
      </c>
      <c r="D2838" s="3" t="s">
        <v>14</v>
      </c>
      <c r="E2838" s="3" t="s">
        <v>14</v>
      </c>
      <c r="F2838" s="3" t="s">
        <v>620</v>
      </c>
      <c r="G2838" s="3" t="s">
        <v>619</v>
      </c>
      <c r="H2838" s="3" t="s">
        <v>133</v>
      </c>
      <c r="I2838" s="3" t="s">
        <v>134</v>
      </c>
      <c r="J2838" s="3" t="s">
        <v>21</v>
      </c>
      <c r="K2838" s="3" t="s">
        <v>134</v>
      </c>
      <c r="O2838"/>
      <c r="P2838"/>
    </row>
    <row r="2839" spans="1:16" x14ac:dyDescent="0.35">
      <c r="A2839" s="3" t="s">
        <v>6016</v>
      </c>
      <c r="B2839" s="3" t="s">
        <v>6016</v>
      </c>
      <c r="C2839" s="3" t="s">
        <v>6017</v>
      </c>
      <c r="D2839" s="3" t="s">
        <v>14</v>
      </c>
      <c r="E2839" s="3" t="s">
        <v>14</v>
      </c>
      <c r="F2839" s="3" t="s">
        <v>620</v>
      </c>
      <c r="G2839" s="3" t="s">
        <v>619</v>
      </c>
      <c r="H2839" s="3" t="s">
        <v>133</v>
      </c>
      <c r="I2839" s="3" t="s">
        <v>134</v>
      </c>
      <c r="J2839" s="3" t="s">
        <v>21</v>
      </c>
      <c r="K2839" s="3" t="s">
        <v>134</v>
      </c>
      <c r="O2839"/>
      <c r="P2839"/>
    </row>
    <row r="2840" spans="1:16" x14ac:dyDescent="0.35">
      <c r="A2840" s="3" t="s">
        <v>6018</v>
      </c>
      <c r="B2840" s="3" t="s">
        <v>6018</v>
      </c>
      <c r="C2840" s="3" t="s">
        <v>6019</v>
      </c>
      <c r="D2840" s="3" t="s">
        <v>14</v>
      </c>
      <c r="E2840" s="3" t="s">
        <v>14</v>
      </c>
      <c r="F2840" s="3" t="s">
        <v>620</v>
      </c>
      <c r="G2840" s="3" t="s">
        <v>619</v>
      </c>
      <c r="H2840" s="3" t="s">
        <v>133</v>
      </c>
      <c r="I2840" s="3" t="s">
        <v>134</v>
      </c>
      <c r="J2840" s="3" t="s">
        <v>21</v>
      </c>
      <c r="K2840" s="3" t="s">
        <v>134</v>
      </c>
      <c r="O2840"/>
      <c r="P2840"/>
    </row>
    <row r="2841" spans="1:16" x14ac:dyDescent="0.35">
      <c r="A2841" s="3" t="s">
        <v>6020</v>
      </c>
      <c r="B2841" s="3" t="s">
        <v>6020</v>
      </c>
      <c r="C2841" s="3" t="s">
        <v>6021</v>
      </c>
      <c r="D2841" s="3" t="s">
        <v>14</v>
      </c>
      <c r="E2841" s="3" t="s">
        <v>14</v>
      </c>
      <c r="F2841" s="3" t="s">
        <v>620</v>
      </c>
      <c r="G2841" s="3" t="s">
        <v>619</v>
      </c>
      <c r="H2841" s="3" t="s">
        <v>133</v>
      </c>
      <c r="I2841" s="3" t="s">
        <v>134</v>
      </c>
      <c r="J2841" s="3" t="s">
        <v>21</v>
      </c>
      <c r="K2841" s="3" t="s">
        <v>134</v>
      </c>
      <c r="O2841"/>
      <c r="P2841"/>
    </row>
    <row r="2842" spans="1:16" x14ac:dyDescent="0.35">
      <c r="A2842" s="3" t="s">
        <v>6022</v>
      </c>
      <c r="B2842" s="3" t="s">
        <v>6022</v>
      </c>
      <c r="C2842" s="3" t="s">
        <v>6023</v>
      </c>
      <c r="D2842" s="3" t="s">
        <v>14</v>
      </c>
      <c r="E2842" s="3" t="s">
        <v>14</v>
      </c>
      <c r="F2842" s="3" t="s">
        <v>612</v>
      </c>
      <c r="G2842" s="3" t="s">
        <v>611</v>
      </c>
      <c r="H2842" s="3" t="s">
        <v>1761</v>
      </c>
      <c r="I2842" s="3" t="s">
        <v>1762</v>
      </c>
      <c r="J2842" s="3" t="s">
        <v>78</v>
      </c>
      <c r="K2842" s="3" t="s">
        <v>79</v>
      </c>
      <c r="O2842"/>
      <c r="P2842"/>
    </row>
    <row r="2843" spans="1:16" x14ac:dyDescent="0.35">
      <c r="A2843" s="3" t="s">
        <v>6024</v>
      </c>
      <c r="B2843" s="3" t="s">
        <v>6024</v>
      </c>
      <c r="C2843" s="3" t="s">
        <v>6025</v>
      </c>
      <c r="D2843" s="3" t="s">
        <v>14</v>
      </c>
      <c r="E2843" s="3" t="s">
        <v>14</v>
      </c>
      <c r="F2843" s="3" t="s">
        <v>597</v>
      </c>
      <c r="G2843" s="3" t="s">
        <v>596</v>
      </c>
      <c r="H2843" s="3" t="s">
        <v>92</v>
      </c>
      <c r="I2843" s="3" t="s">
        <v>93</v>
      </c>
      <c r="J2843" s="3" t="s">
        <v>94</v>
      </c>
      <c r="K2843" s="3" t="s">
        <v>93</v>
      </c>
      <c r="O2843"/>
      <c r="P2843"/>
    </row>
    <row r="2844" spans="1:16" x14ac:dyDescent="0.35">
      <c r="A2844" s="3" t="s">
        <v>6026</v>
      </c>
      <c r="B2844" s="3" t="s">
        <v>6026</v>
      </c>
      <c r="C2844" s="3" t="s">
        <v>6027</v>
      </c>
      <c r="D2844" s="3" t="s">
        <v>14</v>
      </c>
      <c r="E2844" s="3" t="s">
        <v>14</v>
      </c>
      <c r="F2844" s="3" t="s">
        <v>597</v>
      </c>
      <c r="G2844" s="3" t="s">
        <v>596</v>
      </c>
      <c r="H2844" s="3" t="s">
        <v>92</v>
      </c>
      <c r="I2844" s="3" t="s">
        <v>93</v>
      </c>
      <c r="J2844" s="3" t="s">
        <v>94</v>
      </c>
      <c r="K2844" s="3" t="s">
        <v>93</v>
      </c>
      <c r="O2844"/>
      <c r="P2844"/>
    </row>
    <row r="2845" spans="1:16" x14ac:dyDescent="0.35">
      <c r="A2845" s="3" t="s">
        <v>6028</v>
      </c>
      <c r="B2845" s="3" t="s">
        <v>6028</v>
      </c>
      <c r="C2845" s="3" t="s">
        <v>6029</v>
      </c>
      <c r="D2845" s="3" t="s">
        <v>14</v>
      </c>
      <c r="E2845" s="3" t="s">
        <v>14</v>
      </c>
      <c r="F2845" s="3" t="s">
        <v>597</v>
      </c>
      <c r="G2845" s="3" t="s">
        <v>596</v>
      </c>
      <c r="H2845" s="3" t="s">
        <v>92</v>
      </c>
      <c r="I2845" s="3" t="s">
        <v>93</v>
      </c>
      <c r="J2845" s="3" t="s">
        <v>94</v>
      </c>
      <c r="K2845" s="3" t="s">
        <v>93</v>
      </c>
      <c r="O2845"/>
      <c r="P2845"/>
    </row>
    <row r="2846" spans="1:16" x14ac:dyDescent="0.35">
      <c r="A2846" s="3" t="s">
        <v>6030</v>
      </c>
      <c r="B2846" s="3" t="s">
        <v>6030</v>
      </c>
      <c r="C2846" s="3" t="s">
        <v>6031</v>
      </c>
      <c r="D2846" s="3" t="s">
        <v>14</v>
      </c>
      <c r="E2846" s="3" t="s">
        <v>14</v>
      </c>
      <c r="F2846" s="3" t="s">
        <v>597</v>
      </c>
      <c r="G2846" s="3" t="s">
        <v>596</v>
      </c>
      <c r="H2846" s="3" t="s">
        <v>92</v>
      </c>
      <c r="I2846" s="3" t="s">
        <v>93</v>
      </c>
      <c r="J2846" s="3" t="s">
        <v>94</v>
      </c>
      <c r="K2846" s="3" t="s">
        <v>93</v>
      </c>
      <c r="O2846"/>
      <c r="P2846"/>
    </row>
    <row r="2847" spans="1:16" x14ac:dyDescent="0.35">
      <c r="A2847" s="3" t="s">
        <v>6032</v>
      </c>
      <c r="B2847" s="3" t="s">
        <v>6032</v>
      </c>
      <c r="C2847" s="3" t="s">
        <v>6033</v>
      </c>
      <c r="D2847" s="3" t="s">
        <v>14</v>
      </c>
      <c r="E2847" s="3" t="s">
        <v>14</v>
      </c>
      <c r="F2847" s="3" t="s">
        <v>597</v>
      </c>
      <c r="G2847" s="3" t="s">
        <v>596</v>
      </c>
      <c r="H2847" s="3" t="s">
        <v>92</v>
      </c>
      <c r="I2847" s="3" t="s">
        <v>93</v>
      </c>
      <c r="J2847" s="3" t="s">
        <v>94</v>
      </c>
      <c r="K2847" s="3" t="s">
        <v>93</v>
      </c>
      <c r="O2847"/>
      <c r="P2847"/>
    </row>
    <row r="2848" spans="1:16" x14ac:dyDescent="0.35">
      <c r="A2848" s="3" t="s">
        <v>6034</v>
      </c>
      <c r="B2848" s="3" t="s">
        <v>6034</v>
      </c>
      <c r="C2848" s="3" t="s">
        <v>6035</v>
      </c>
      <c r="D2848" s="3" t="s">
        <v>14</v>
      </c>
      <c r="E2848" s="3" t="s">
        <v>14</v>
      </c>
      <c r="F2848" s="3" t="s">
        <v>597</v>
      </c>
      <c r="G2848" s="3" t="s">
        <v>596</v>
      </c>
      <c r="H2848" s="3" t="s">
        <v>92</v>
      </c>
      <c r="I2848" s="3" t="s">
        <v>93</v>
      </c>
      <c r="J2848" s="3" t="s">
        <v>94</v>
      </c>
      <c r="K2848" s="3" t="s">
        <v>93</v>
      </c>
      <c r="O2848"/>
      <c r="P2848"/>
    </row>
    <row r="2849" spans="1:16" x14ac:dyDescent="0.35">
      <c r="A2849" s="3" t="s">
        <v>6036</v>
      </c>
      <c r="B2849" s="3" t="s">
        <v>6036</v>
      </c>
      <c r="C2849" s="3" t="s">
        <v>6037</v>
      </c>
      <c r="D2849" s="3" t="s">
        <v>14</v>
      </c>
      <c r="E2849" s="3" t="s">
        <v>14</v>
      </c>
      <c r="F2849" s="3" t="s">
        <v>597</v>
      </c>
      <c r="G2849" s="3" t="s">
        <v>596</v>
      </c>
      <c r="H2849" s="3" t="s">
        <v>92</v>
      </c>
      <c r="I2849" s="3" t="s">
        <v>93</v>
      </c>
      <c r="J2849" s="3" t="s">
        <v>94</v>
      </c>
      <c r="K2849" s="3" t="s">
        <v>93</v>
      </c>
      <c r="O2849"/>
      <c r="P2849"/>
    </row>
    <row r="2850" spans="1:16" x14ac:dyDescent="0.35">
      <c r="A2850" s="3" t="s">
        <v>6038</v>
      </c>
      <c r="B2850" s="3" t="s">
        <v>6039</v>
      </c>
      <c r="C2850" s="3" t="s">
        <v>6040</v>
      </c>
      <c r="D2850" s="3" t="s">
        <v>14</v>
      </c>
      <c r="E2850" s="3" t="s">
        <v>14</v>
      </c>
      <c r="F2850" s="3" t="s">
        <v>597</v>
      </c>
      <c r="G2850" s="3" t="s">
        <v>596</v>
      </c>
      <c r="H2850" s="3" t="s">
        <v>92</v>
      </c>
      <c r="I2850" s="3" t="s">
        <v>93</v>
      </c>
      <c r="J2850" s="3" t="s">
        <v>94</v>
      </c>
      <c r="K2850" s="3" t="s">
        <v>93</v>
      </c>
      <c r="O2850"/>
      <c r="P2850"/>
    </row>
    <row r="2851" spans="1:16" x14ac:dyDescent="0.35">
      <c r="A2851" s="3" t="s">
        <v>6041</v>
      </c>
      <c r="B2851" s="3" t="s">
        <v>6041</v>
      </c>
      <c r="C2851" s="3" t="s">
        <v>6042</v>
      </c>
      <c r="D2851" s="3" t="s">
        <v>14</v>
      </c>
      <c r="E2851" s="3" t="s">
        <v>14</v>
      </c>
      <c r="F2851" s="3" t="s">
        <v>597</v>
      </c>
      <c r="G2851" s="3" t="s">
        <v>596</v>
      </c>
      <c r="H2851" s="3" t="s">
        <v>92</v>
      </c>
      <c r="I2851" s="3" t="s">
        <v>93</v>
      </c>
      <c r="J2851" s="3" t="s">
        <v>94</v>
      </c>
      <c r="K2851" s="3" t="s">
        <v>93</v>
      </c>
      <c r="O2851"/>
      <c r="P2851"/>
    </row>
    <row r="2852" spans="1:16" x14ac:dyDescent="0.35">
      <c r="A2852" s="3" t="s">
        <v>6043</v>
      </c>
      <c r="B2852" s="3" t="s">
        <v>6043</v>
      </c>
      <c r="C2852" s="3" t="s">
        <v>6044</v>
      </c>
      <c r="D2852" s="3" t="s">
        <v>14</v>
      </c>
      <c r="E2852" s="3" t="s">
        <v>14</v>
      </c>
      <c r="F2852" s="3" t="s">
        <v>597</v>
      </c>
      <c r="G2852" s="3" t="s">
        <v>596</v>
      </c>
      <c r="H2852" s="3" t="s">
        <v>92</v>
      </c>
      <c r="I2852" s="3" t="s">
        <v>93</v>
      </c>
      <c r="J2852" s="3" t="s">
        <v>94</v>
      </c>
      <c r="K2852" s="3" t="s">
        <v>93</v>
      </c>
      <c r="O2852"/>
      <c r="P2852"/>
    </row>
    <row r="2853" spans="1:16" x14ac:dyDescent="0.35">
      <c r="A2853" s="3" t="s">
        <v>6045</v>
      </c>
      <c r="B2853" s="3" t="s">
        <v>6045</v>
      </c>
      <c r="C2853" s="3" t="s">
        <v>6046</v>
      </c>
      <c r="D2853" s="3" t="s">
        <v>14</v>
      </c>
      <c r="E2853" s="3" t="s">
        <v>14</v>
      </c>
      <c r="F2853" s="3" t="s">
        <v>597</v>
      </c>
      <c r="G2853" s="3" t="s">
        <v>596</v>
      </c>
      <c r="H2853" s="3" t="s">
        <v>92</v>
      </c>
      <c r="I2853" s="3" t="s">
        <v>93</v>
      </c>
      <c r="J2853" s="3" t="s">
        <v>94</v>
      </c>
      <c r="K2853" s="3" t="s">
        <v>93</v>
      </c>
      <c r="O2853"/>
      <c r="P2853"/>
    </row>
    <row r="2854" spans="1:16" x14ac:dyDescent="0.35">
      <c r="A2854" s="3" t="s">
        <v>6047</v>
      </c>
      <c r="B2854" s="3" t="s">
        <v>6047</v>
      </c>
      <c r="C2854" s="3" t="s">
        <v>6048</v>
      </c>
      <c r="D2854" s="3" t="s">
        <v>14</v>
      </c>
      <c r="E2854" s="3" t="s">
        <v>14</v>
      </c>
      <c r="F2854" s="3" t="s">
        <v>636</v>
      </c>
      <c r="G2854" s="3" t="s">
        <v>635</v>
      </c>
      <c r="H2854" s="3" t="s">
        <v>92</v>
      </c>
      <c r="I2854" s="3" t="s">
        <v>93</v>
      </c>
      <c r="J2854" s="3" t="s">
        <v>94</v>
      </c>
      <c r="K2854" s="3" t="s">
        <v>93</v>
      </c>
      <c r="O2854"/>
      <c r="P2854"/>
    </row>
    <row r="2855" spans="1:16" x14ac:dyDescent="0.35">
      <c r="A2855" s="3" t="s">
        <v>6049</v>
      </c>
      <c r="B2855" s="3" t="s">
        <v>6049</v>
      </c>
      <c r="C2855" s="3" t="s">
        <v>6050</v>
      </c>
      <c r="D2855" s="3" t="s">
        <v>14</v>
      </c>
      <c r="E2855" s="3" t="s">
        <v>14</v>
      </c>
      <c r="F2855" s="3" t="s">
        <v>636</v>
      </c>
      <c r="G2855" s="3" t="s">
        <v>635</v>
      </c>
      <c r="H2855" s="3" t="s">
        <v>92</v>
      </c>
      <c r="I2855" s="3" t="s">
        <v>93</v>
      </c>
      <c r="J2855" s="3" t="s">
        <v>94</v>
      </c>
      <c r="K2855" s="3" t="s">
        <v>93</v>
      </c>
      <c r="O2855"/>
      <c r="P2855"/>
    </row>
    <row r="2856" spans="1:16" x14ac:dyDescent="0.35">
      <c r="A2856" s="3" t="s">
        <v>6051</v>
      </c>
      <c r="B2856" s="3" t="s">
        <v>6051</v>
      </c>
      <c r="C2856" s="3" t="s">
        <v>6052</v>
      </c>
      <c r="D2856" s="3" t="s">
        <v>14</v>
      </c>
      <c r="E2856" s="3" t="s">
        <v>14</v>
      </c>
      <c r="F2856" s="3" t="s">
        <v>636</v>
      </c>
      <c r="G2856" s="3" t="s">
        <v>635</v>
      </c>
      <c r="H2856" s="3" t="s">
        <v>92</v>
      </c>
      <c r="I2856" s="3" t="s">
        <v>93</v>
      </c>
      <c r="J2856" s="3" t="s">
        <v>94</v>
      </c>
      <c r="K2856" s="3" t="s">
        <v>93</v>
      </c>
      <c r="O2856"/>
      <c r="P2856"/>
    </row>
    <row r="2857" spans="1:16" x14ac:dyDescent="0.35">
      <c r="A2857" s="3" t="s">
        <v>6053</v>
      </c>
      <c r="B2857" s="3" t="s">
        <v>6053</v>
      </c>
      <c r="C2857" s="3" t="s">
        <v>6054</v>
      </c>
      <c r="D2857" s="3" t="s">
        <v>14</v>
      </c>
      <c r="E2857" s="3" t="s">
        <v>14</v>
      </c>
      <c r="F2857" s="3" t="s">
        <v>636</v>
      </c>
      <c r="G2857" s="3" t="s">
        <v>635</v>
      </c>
      <c r="H2857" s="3" t="s">
        <v>92</v>
      </c>
      <c r="I2857" s="3" t="s">
        <v>93</v>
      </c>
      <c r="J2857" s="3" t="s">
        <v>94</v>
      </c>
      <c r="K2857" s="3" t="s">
        <v>93</v>
      </c>
      <c r="O2857"/>
      <c r="P2857"/>
    </row>
    <row r="2858" spans="1:16" x14ac:dyDescent="0.35">
      <c r="A2858" s="3" t="s">
        <v>6055</v>
      </c>
      <c r="B2858" s="3" t="s">
        <v>6055</v>
      </c>
      <c r="C2858" s="3" t="s">
        <v>6056</v>
      </c>
      <c r="D2858" s="3" t="s">
        <v>14</v>
      </c>
      <c r="E2858" s="3" t="s">
        <v>14</v>
      </c>
      <c r="F2858" s="3" t="s">
        <v>636</v>
      </c>
      <c r="G2858" s="3" t="s">
        <v>635</v>
      </c>
      <c r="H2858" s="3" t="s">
        <v>92</v>
      </c>
      <c r="I2858" s="3" t="s">
        <v>93</v>
      </c>
      <c r="J2858" s="3" t="s">
        <v>94</v>
      </c>
      <c r="K2858" s="3" t="s">
        <v>93</v>
      </c>
      <c r="O2858"/>
      <c r="P2858"/>
    </row>
    <row r="2859" spans="1:16" x14ac:dyDescent="0.35">
      <c r="A2859" s="3" t="s">
        <v>6057</v>
      </c>
      <c r="B2859" s="3" t="s">
        <v>6057</v>
      </c>
      <c r="C2859" s="3" t="s">
        <v>6058</v>
      </c>
      <c r="D2859" s="3" t="s">
        <v>14</v>
      </c>
      <c r="E2859" s="3" t="s">
        <v>14</v>
      </c>
      <c r="F2859" s="3" t="s">
        <v>636</v>
      </c>
      <c r="G2859" s="3" t="s">
        <v>635</v>
      </c>
      <c r="H2859" s="3" t="s">
        <v>92</v>
      </c>
      <c r="I2859" s="3" t="s">
        <v>93</v>
      </c>
      <c r="J2859" s="3" t="s">
        <v>94</v>
      </c>
      <c r="K2859" s="3" t="s">
        <v>93</v>
      </c>
      <c r="O2859"/>
      <c r="P2859"/>
    </row>
    <row r="2860" spans="1:16" x14ac:dyDescent="0.35">
      <c r="A2860" s="3" t="s">
        <v>6059</v>
      </c>
      <c r="B2860" s="3" t="s">
        <v>6059</v>
      </c>
      <c r="C2860" s="3" t="s">
        <v>6060</v>
      </c>
      <c r="D2860" s="3" t="s">
        <v>14</v>
      </c>
      <c r="E2860" s="3" t="s">
        <v>14</v>
      </c>
      <c r="F2860" s="3" t="s">
        <v>636</v>
      </c>
      <c r="G2860" s="3" t="s">
        <v>635</v>
      </c>
      <c r="H2860" s="3" t="s">
        <v>92</v>
      </c>
      <c r="I2860" s="3" t="s">
        <v>93</v>
      </c>
      <c r="J2860" s="3" t="s">
        <v>94</v>
      </c>
      <c r="K2860" s="3" t="s">
        <v>93</v>
      </c>
      <c r="O2860"/>
      <c r="P2860"/>
    </row>
    <row r="2861" spans="1:16" x14ac:dyDescent="0.35">
      <c r="A2861" s="3" t="s">
        <v>6061</v>
      </c>
      <c r="B2861" s="3" t="s">
        <v>6061</v>
      </c>
      <c r="C2861" s="3" t="s">
        <v>6062</v>
      </c>
      <c r="D2861" s="3" t="s">
        <v>14</v>
      </c>
      <c r="E2861" s="3" t="s">
        <v>14</v>
      </c>
      <c r="F2861" s="3" t="s">
        <v>636</v>
      </c>
      <c r="G2861" s="3" t="s">
        <v>635</v>
      </c>
      <c r="H2861" s="3" t="s">
        <v>92</v>
      </c>
      <c r="I2861" s="3" t="s">
        <v>93</v>
      </c>
      <c r="J2861" s="3" t="s">
        <v>94</v>
      </c>
      <c r="K2861" s="3" t="s">
        <v>93</v>
      </c>
      <c r="O2861"/>
      <c r="P2861"/>
    </row>
    <row r="2862" spans="1:16" x14ac:dyDescent="0.35">
      <c r="A2862" s="3" t="s">
        <v>6063</v>
      </c>
      <c r="B2862" s="3" t="s">
        <v>6063</v>
      </c>
      <c r="C2862" s="3" t="s">
        <v>6064</v>
      </c>
      <c r="D2862" s="3" t="s">
        <v>14</v>
      </c>
      <c r="E2862" s="3" t="s">
        <v>14</v>
      </c>
      <c r="F2862" s="3" t="s">
        <v>636</v>
      </c>
      <c r="G2862" s="3" t="s">
        <v>635</v>
      </c>
      <c r="H2862" s="3" t="s">
        <v>92</v>
      </c>
      <c r="I2862" s="3" t="s">
        <v>93</v>
      </c>
      <c r="J2862" s="3" t="s">
        <v>94</v>
      </c>
      <c r="K2862" s="3" t="s">
        <v>93</v>
      </c>
      <c r="O2862"/>
      <c r="P2862"/>
    </row>
    <row r="2863" spans="1:16" x14ac:dyDescent="0.35">
      <c r="A2863" s="3" t="s">
        <v>6065</v>
      </c>
      <c r="B2863" s="3" t="s">
        <v>6065</v>
      </c>
      <c r="C2863" s="3" t="s">
        <v>6066</v>
      </c>
      <c r="D2863" s="3" t="s">
        <v>14</v>
      </c>
      <c r="E2863" s="3" t="s">
        <v>14</v>
      </c>
      <c r="F2863" s="3" t="s">
        <v>636</v>
      </c>
      <c r="G2863" s="3" t="s">
        <v>635</v>
      </c>
      <c r="H2863" s="3" t="s">
        <v>92</v>
      </c>
      <c r="I2863" s="3" t="s">
        <v>93</v>
      </c>
      <c r="J2863" s="3" t="s">
        <v>94</v>
      </c>
      <c r="K2863" s="3" t="s">
        <v>93</v>
      </c>
      <c r="O2863"/>
      <c r="P2863"/>
    </row>
    <row r="2864" spans="1:16" x14ac:dyDescent="0.35">
      <c r="A2864" s="3" t="s">
        <v>6067</v>
      </c>
      <c r="B2864" s="3" t="s">
        <v>6067</v>
      </c>
      <c r="C2864" s="3" t="s">
        <v>6068</v>
      </c>
      <c r="D2864" s="3" t="s">
        <v>14</v>
      </c>
      <c r="E2864" s="3" t="s">
        <v>14</v>
      </c>
      <c r="F2864" s="3" t="s">
        <v>636</v>
      </c>
      <c r="G2864" s="3" t="s">
        <v>635</v>
      </c>
      <c r="H2864" s="3" t="s">
        <v>92</v>
      </c>
      <c r="I2864" s="3" t="s">
        <v>93</v>
      </c>
      <c r="J2864" s="3" t="s">
        <v>94</v>
      </c>
      <c r="K2864" s="3" t="s">
        <v>93</v>
      </c>
      <c r="O2864"/>
      <c r="P2864"/>
    </row>
    <row r="2865" spans="1:16" x14ac:dyDescent="0.35">
      <c r="A2865" s="3" t="s">
        <v>6069</v>
      </c>
      <c r="B2865" s="3" t="s">
        <v>6069</v>
      </c>
      <c r="C2865" s="3" t="s">
        <v>6070</v>
      </c>
      <c r="D2865" s="3" t="s">
        <v>14</v>
      </c>
      <c r="E2865" s="3" t="s">
        <v>14</v>
      </c>
      <c r="F2865" s="3" t="s">
        <v>636</v>
      </c>
      <c r="G2865" s="3" t="s">
        <v>635</v>
      </c>
      <c r="H2865" s="3" t="s">
        <v>92</v>
      </c>
      <c r="I2865" s="3" t="s">
        <v>93</v>
      </c>
      <c r="J2865" s="3" t="s">
        <v>94</v>
      </c>
      <c r="K2865" s="3" t="s">
        <v>93</v>
      </c>
      <c r="O2865"/>
      <c r="P2865"/>
    </row>
    <row r="2866" spans="1:16" x14ac:dyDescent="0.35">
      <c r="A2866" s="3" t="s">
        <v>6071</v>
      </c>
      <c r="B2866" s="3" t="s">
        <v>6071</v>
      </c>
      <c r="C2866" s="3" t="s">
        <v>6072</v>
      </c>
      <c r="D2866" s="3" t="s">
        <v>14</v>
      </c>
      <c r="E2866" s="3" t="s">
        <v>14</v>
      </c>
      <c r="F2866" s="3" t="s">
        <v>636</v>
      </c>
      <c r="G2866" s="3" t="s">
        <v>635</v>
      </c>
      <c r="H2866" s="3" t="s">
        <v>92</v>
      </c>
      <c r="I2866" s="3" t="s">
        <v>93</v>
      </c>
      <c r="J2866" s="3" t="s">
        <v>94</v>
      </c>
      <c r="K2866" s="3" t="s">
        <v>93</v>
      </c>
      <c r="O2866"/>
      <c r="P2866"/>
    </row>
    <row r="2867" spans="1:16" x14ac:dyDescent="0.35">
      <c r="A2867" s="3" t="s">
        <v>6073</v>
      </c>
      <c r="B2867" s="3" t="s">
        <v>6073</v>
      </c>
      <c r="C2867" s="3" t="s">
        <v>6074</v>
      </c>
      <c r="D2867" s="3" t="s">
        <v>14</v>
      </c>
      <c r="E2867" s="3" t="s">
        <v>14</v>
      </c>
      <c r="F2867" s="3" t="s">
        <v>636</v>
      </c>
      <c r="G2867" s="3" t="s">
        <v>635</v>
      </c>
      <c r="H2867" s="3" t="s">
        <v>92</v>
      </c>
      <c r="I2867" s="3" t="s">
        <v>93</v>
      </c>
      <c r="J2867" s="3" t="s">
        <v>94</v>
      </c>
      <c r="K2867" s="3" t="s">
        <v>93</v>
      </c>
      <c r="O2867"/>
      <c r="P2867"/>
    </row>
    <row r="2868" spans="1:16" x14ac:dyDescent="0.35">
      <c r="A2868" s="3" t="s">
        <v>6075</v>
      </c>
      <c r="B2868" s="3" t="s">
        <v>6075</v>
      </c>
      <c r="C2868" s="3" t="s">
        <v>6076</v>
      </c>
      <c r="D2868" s="3" t="s">
        <v>14</v>
      </c>
      <c r="E2868" s="3" t="s">
        <v>14</v>
      </c>
      <c r="F2868" s="3" t="s">
        <v>636</v>
      </c>
      <c r="G2868" s="3" t="s">
        <v>635</v>
      </c>
      <c r="H2868" s="3" t="s">
        <v>92</v>
      </c>
      <c r="I2868" s="3" t="s">
        <v>93</v>
      </c>
      <c r="J2868" s="3" t="s">
        <v>94</v>
      </c>
      <c r="K2868" s="3" t="s">
        <v>93</v>
      </c>
      <c r="O2868"/>
      <c r="P2868"/>
    </row>
    <row r="2869" spans="1:16" x14ac:dyDescent="0.35">
      <c r="A2869" s="3" t="s">
        <v>6077</v>
      </c>
      <c r="B2869" s="3" t="s">
        <v>6077</v>
      </c>
      <c r="C2869" s="3" t="s">
        <v>6078</v>
      </c>
      <c r="D2869" s="3" t="s">
        <v>14</v>
      </c>
      <c r="E2869" s="3" t="s">
        <v>14</v>
      </c>
      <c r="F2869" s="3" t="s">
        <v>636</v>
      </c>
      <c r="G2869" s="3" t="s">
        <v>635</v>
      </c>
      <c r="H2869" s="3" t="s">
        <v>92</v>
      </c>
      <c r="I2869" s="3" t="s">
        <v>93</v>
      </c>
      <c r="J2869" s="3" t="s">
        <v>94</v>
      </c>
      <c r="K2869" s="3" t="s">
        <v>93</v>
      </c>
      <c r="O2869"/>
      <c r="P2869"/>
    </row>
    <row r="2870" spans="1:16" x14ac:dyDescent="0.35">
      <c r="A2870" s="3" t="s">
        <v>6079</v>
      </c>
      <c r="B2870" s="3" t="s">
        <v>6079</v>
      </c>
      <c r="C2870" s="3" t="s">
        <v>6080</v>
      </c>
      <c r="D2870" s="3" t="s">
        <v>14</v>
      </c>
      <c r="E2870" s="3" t="s">
        <v>14</v>
      </c>
      <c r="F2870" s="3" t="s">
        <v>636</v>
      </c>
      <c r="G2870" s="3" t="s">
        <v>635</v>
      </c>
      <c r="H2870" s="3" t="s">
        <v>92</v>
      </c>
      <c r="I2870" s="3" t="s">
        <v>93</v>
      </c>
      <c r="J2870" s="3" t="s">
        <v>94</v>
      </c>
      <c r="K2870" s="3" t="s">
        <v>93</v>
      </c>
      <c r="O2870"/>
      <c r="P2870"/>
    </row>
    <row r="2871" spans="1:16" x14ac:dyDescent="0.35">
      <c r="A2871" s="3" t="s">
        <v>6081</v>
      </c>
      <c r="B2871" s="3" t="s">
        <v>6081</v>
      </c>
      <c r="C2871" s="3" t="s">
        <v>6082</v>
      </c>
      <c r="D2871" s="3" t="s">
        <v>14</v>
      </c>
      <c r="E2871" s="3" t="s">
        <v>14</v>
      </c>
      <c r="F2871" s="3" t="s">
        <v>636</v>
      </c>
      <c r="G2871" s="3" t="s">
        <v>635</v>
      </c>
      <c r="H2871" s="3" t="s">
        <v>92</v>
      </c>
      <c r="I2871" s="3" t="s">
        <v>93</v>
      </c>
      <c r="J2871" s="3" t="s">
        <v>94</v>
      </c>
      <c r="K2871" s="3" t="s">
        <v>93</v>
      </c>
      <c r="O2871"/>
      <c r="P2871"/>
    </row>
    <row r="2872" spans="1:16" x14ac:dyDescent="0.35">
      <c r="A2872" s="3" t="s">
        <v>6083</v>
      </c>
      <c r="B2872" s="3" t="s">
        <v>6083</v>
      </c>
      <c r="C2872" s="3" t="s">
        <v>6084</v>
      </c>
      <c r="D2872" s="3" t="s">
        <v>14</v>
      </c>
      <c r="E2872" s="3" t="s">
        <v>14</v>
      </c>
      <c r="F2872" s="3" t="s">
        <v>636</v>
      </c>
      <c r="G2872" s="3" t="s">
        <v>635</v>
      </c>
      <c r="H2872" s="3" t="s">
        <v>92</v>
      </c>
      <c r="I2872" s="3" t="s">
        <v>93</v>
      </c>
      <c r="J2872" s="3" t="s">
        <v>94</v>
      </c>
      <c r="K2872" s="3" t="s">
        <v>93</v>
      </c>
      <c r="O2872"/>
      <c r="P2872"/>
    </row>
    <row r="2873" spans="1:16" x14ac:dyDescent="0.35">
      <c r="A2873" s="3" t="s">
        <v>6085</v>
      </c>
      <c r="B2873" s="3" t="s">
        <v>6085</v>
      </c>
      <c r="C2873" s="3" t="s">
        <v>6086</v>
      </c>
      <c r="D2873" s="3" t="s">
        <v>14</v>
      </c>
      <c r="E2873" s="3" t="s">
        <v>14</v>
      </c>
      <c r="F2873" s="3" t="s">
        <v>636</v>
      </c>
      <c r="G2873" s="3" t="s">
        <v>635</v>
      </c>
      <c r="H2873" s="3" t="s">
        <v>92</v>
      </c>
      <c r="I2873" s="3" t="s">
        <v>93</v>
      </c>
      <c r="J2873" s="3" t="s">
        <v>94</v>
      </c>
      <c r="K2873" s="3" t="s">
        <v>93</v>
      </c>
      <c r="O2873"/>
      <c r="P2873"/>
    </row>
    <row r="2874" spans="1:16" x14ac:dyDescent="0.35">
      <c r="A2874" s="3" t="s">
        <v>6087</v>
      </c>
      <c r="B2874" s="3" t="s">
        <v>6087</v>
      </c>
      <c r="C2874" s="3" t="s">
        <v>6088</v>
      </c>
      <c r="D2874" s="3" t="s">
        <v>14</v>
      </c>
      <c r="E2874" s="3" t="s">
        <v>14</v>
      </c>
      <c r="F2874" s="3" t="s">
        <v>636</v>
      </c>
      <c r="G2874" s="3" t="s">
        <v>635</v>
      </c>
      <c r="H2874" s="3" t="s">
        <v>92</v>
      </c>
      <c r="I2874" s="3" t="s">
        <v>93</v>
      </c>
      <c r="J2874" s="3" t="s">
        <v>94</v>
      </c>
      <c r="K2874" s="3" t="s">
        <v>93</v>
      </c>
      <c r="O2874"/>
      <c r="P2874"/>
    </row>
    <row r="2875" spans="1:16" x14ac:dyDescent="0.35">
      <c r="A2875" s="3" t="s">
        <v>6089</v>
      </c>
      <c r="B2875" s="3" t="s">
        <v>6089</v>
      </c>
      <c r="C2875" s="3" t="s">
        <v>6090</v>
      </c>
      <c r="D2875" s="3" t="s">
        <v>14</v>
      </c>
      <c r="E2875" s="3" t="s">
        <v>14</v>
      </c>
      <c r="F2875" s="3" t="s">
        <v>636</v>
      </c>
      <c r="G2875" s="3" t="s">
        <v>635</v>
      </c>
      <c r="H2875" s="3" t="s">
        <v>92</v>
      </c>
      <c r="I2875" s="3" t="s">
        <v>93</v>
      </c>
      <c r="J2875" s="3" t="s">
        <v>94</v>
      </c>
      <c r="K2875" s="3" t="s">
        <v>93</v>
      </c>
      <c r="O2875"/>
      <c r="P2875"/>
    </row>
    <row r="2876" spans="1:16" x14ac:dyDescent="0.35">
      <c r="A2876" s="3" t="s">
        <v>6091</v>
      </c>
      <c r="B2876" s="3" t="s">
        <v>6091</v>
      </c>
      <c r="C2876" s="3" t="s">
        <v>6092</v>
      </c>
      <c r="D2876" s="3" t="s">
        <v>14</v>
      </c>
      <c r="E2876" s="3" t="s">
        <v>14</v>
      </c>
      <c r="F2876" s="3" t="s">
        <v>636</v>
      </c>
      <c r="G2876" s="3" t="s">
        <v>635</v>
      </c>
      <c r="H2876" s="3" t="s">
        <v>92</v>
      </c>
      <c r="I2876" s="3" t="s">
        <v>93</v>
      </c>
      <c r="J2876" s="3" t="s">
        <v>94</v>
      </c>
      <c r="K2876" s="3" t="s">
        <v>93</v>
      </c>
      <c r="O2876"/>
      <c r="P2876"/>
    </row>
    <row r="2877" spans="1:16" x14ac:dyDescent="0.35">
      <c r="A2877" s="3" t="s">
        <v>6093</v>
      </c>
      <c r="B2877" s="3" t="s">
        <v>6093</v>
      </c>
      <c r="C2877" s="3" t="s">
        <v>6094</v>
      </c>
      <c r="D2877" s="3" t="s">
        <v>14</v>
      </c>
      <c r="E2877" s="3" t="s">
        <v>14</v>
      </c>
      <c r="F2877" s="3" t="s">
        <v>636</v>
      </c>
      <c r="G2877" s="3" t="s">
        <v>635</v>
      </c>
      <c r="H2877" s="3" t="s">
        <v>92</v>
      </c>
      <c r="I2877" s="3" t="s">
        <v>93</v>
      </c>
      <c r="J2877" s="3" t="s">
        <v>94</v>
      </c>
      <c r="K2877" s="3" t="s">
        <v>93</v>
      </c>
      <c r="O2877"/>
      <c r="P2877"/>
    </row>
    <row r="2878" spans="1:16" x14ac:dyDescent="0.35">
      <c r="A2878" s="3" t="s">
        <v>6095</v>
      </c>
      <c r="B2878" s="3" t="s">
        <v>6095</v>
      </c>
      <c r="C2878" s="3" t="s">
        <v>6096</v>
      </c>
      <c r="D2878" s="3" t="s">
        <v>14</v>
      </c>
      <c r="E2878" s="3" t="s">
        <v>14</v>
      </c>
      <c r="F2878" s="3" t="s">
        <v>636</v>
      </c>
      <c r="G2878" s="3" t="s">
        <v>635</v>
      </c>
      <c r="H2878" s="3" t="s">
        <v>92</v>
      </c>
      <c r="I2878" s="3" t="s">
        <v>93</v>
      </c>
      <c r="J2878" s="3" t="s">
        <v>94</v>
      </c>
      <c r="K2878" s="3" t="s">
        <v>93</v>
      </c>
      <c r="O2878"/>
      <c r="P2878"/>
    </row>
    <row r="2879" spans="1:16" x14ac:dyDescent="0.35">
      <c r="A2879" s="3" t="s">
        <v>6097</v>
      </c>
      <c r="B2879" s="3" t="s">
        <v>6097</v>
      </c>
      <c r="C2879" s="3" t="s">
        <v>6098</v>
      </c>
      <c r="D2879" s="3" t="s">
        <v>14</v>
      </c>
      <c r="E2879" s="3" t="s">
        <v>14</v>
      </c>
      <c r="F2879" s="3" t="s">
        <v>636</v>
      </c>
      <c r="G2879" s="3" t="s">
        <v>635</v>
      </c>
      <c r="H2879" s="3" t="s">
        <v>92</v>
      </c>
      <c r="I2879" s="3" t="s">
        <v>93</v>
      </c>
      <c r="J2879" s="3" t="s">
        <v>94</v>
      </c>
      <c r="K2879" s="3" t="s">
        <v>93</v>
      </c>
      <c r="O2879"/>
      <c r="P2879"/>
    </row>
    <row r="2880" spans="1:16" x14ac:dyDescent="0.35">
      <c r="A2880" s="3" t="s">
        <v>6099</v>
      </c>
      <c r="B2880" s="3" t="s">
        <v>6099</v>
      </c>
      <c r="C2880" s="3" t="s">
        <v>6100</v>
      </c>
      <c r="D2880" s="3" t="s">
        <v>14</v>
      </c>
      <c r="E2880" s="3" t="s">
        <v>14</v>
      </c>
      <c r="F2880" s="3" t="s">
        <v>636</v>
      </c>
      <c r="G2880" s="3" t="s">
        <v>635</v>
      </c>
      <c r="H2880" s="3" t="s">
        <v>92</v>
      </c>
      <c r="I2880" s="3" t="s">
        <v>93</v>
      </c>
      <c r="J2880" s="3" t="s">
        <v>94</v>
      </c>
      <c r="K2880" s="3" t="s">
        <v>93</v>
      </c>
      <c r="O2880"/>
      <c r="P2880"/>
    </row>
    <row r="2881" spans="1:16" x14ac:dyDescent="0.35">
      <c r="A2881" s="3" t="s">
        <v>6101</v>
      </c>
      <c r="B2881" s="3" t="s">
        <v>6101</v>
      </c>
      <c r="C2881" s="3" t="s">
        <v>6102</v>
      </c>
      <c r="D2881" s="3" t="s">
        <v>14</v>
      </c>
      <c r="E2881" s="3" t="s">
        <v>14</v>
      </c>
      <c r="F2881" s="3" t="s">
        <v>636</v>
      </c>
      <c r="G2881" s="3" t="s">
        <v>635</v>
      </c>
      <c r="H2881" s="3" t="s">
        <v>92</v>
      </c>
      <c r="I2881" s="3" t="s">
        <v>93</v>
      </c>
      <c r="J2881" s="3" t="s">
        <v>94</v>
      </c>
      <c r="K2881" s="3" t="s">
        <v>93</v>
      </c>
      <c r="O2881"/>
      <c r="P2881"/>
    </row>
    <row r="2882" spans="1:16" x14ac:dyDescent="0.35">
      <c r="A2882" s="3" t="s">
        <v>6103</v>
      </c>
      <c r="B2882" s="3" t="s">
        <v>6103</v>
      </c>
      <c r="C2882" s="3" t="s">
        <v>6104</v>
      </c>
      <c r="D2882" s="3" t="s">
        <v>14</v>
      </c>
      <c r="E2882" s="3" t="s">
        <v>14</v>
      </c>
      <c r="F2882" s="3" t="s">
        <v>636</v>
      </c>
      <c r="G2882" s="3" t="s">
        <v>635</v>
      </c>
      <c r="H2882" s="3" t="s">
        <v>92</v>
      </c>
      <c r="I2882" s="3" t="s">
        <v>93</v>
      </c>
      <c r="J2882" s="3" t="s">
        <v>94</v>
      </c>
      <c r="K2882" s="3" t="s">
        <v>93</v>
      </c>
      <c r="O2882"/>
      <c r="P2882"/>
    </row>
    <row r="2883" spans="1:16" x14ac:dyDescent="0.35">
      <c r="A2883" s="3" t="s">
        <v>6105</v>
      </c>
      <c r="B2883" s="3" t="s">
        <v>6105</v>
      </c>
      <c r="C2883" s="3" t="s">
        <v>6106</v>
      </c>
      <c r="D2883" s="3" t="s">
        <v>14</v>
      </c>
      <c r="E2883" s="3" t="s">
        <v>14</v>
      </c>
      <c r="F2883" s="3" t="s">
        <v>636</v>
      </c>
      <c r="G2883" s="3" t="s">
        <v>635</v>
      </c>
      <c r="H2883" s="3" t="s">
        <v>92</v>
      </c>
      <c r="I2883" s="3" t="s">
        <v>93</v>
      </c>
      <c r="J2883" s="3" t="s">
        <v>94</v>
      </c>
      <c r="K2883" s="3" t="s">
        <v>93</v>
      </c>
      <c r="O2883"/>
      <c r="P2883"/>
    </row>
    <row r="2884" spans="1:16" x14ac:dyDescent="0.35">
      <c r="A2884" s="3" t="s">
        <v>6107</v>
      </c>
      <c r="B2884" s="3" t="s">
        <v>6107</v>
      </c>
      <c r="C2884" s="3" t="s">
        <v>6108</v>
      </c>
      <c r="D2884" s="3" t="s">
        <v>14</v>
      </c>
      <c r="E2884" s="3" t="s">
        <v>14</v>
      </c>
      <c r="F2884" s="3" t="s">
        <v>636</v>
      </c>
      <c r="G2884" s="3" t="s">
        <v>635</v>
      </c>
      <c r="H2884" s="3" t="s">
        <v>92</v>
      </c>
      <c r="I2884" s="3" t="s">
        <v>93</v>
      </c>
      <c r="J2884" s="3" t="s">
        <v>94</v>
      </c>
      <c r="K2884" s="3" t="s">
        <v>93</v>
      </c>
      <c r="O2884"/>
      <c r="P2884"/>
    </row>
    <row r="2885" spans="1:16" x14ac:dyDescent="0.35">
      <c r="A2885" s="3" t="s">
        <v>6109</v>
      </c>
      <c r="B2885" s="3" t="s">
        <v>6109</v>
      </c>
      <c r="C2885" s="3" t="s">
        <v>6110</v>
      </c>
      <c r="D2885" s="3" t="s">
        <v>14</v>
      </c>
      <c r="E2885" s="3" t="s">
        <v>14</v>
      </c>
      <c r="F2885" s="3" t="s">
        <v>636</v>
      </c>
      <c r="G2885" s="3" t="s">
        <v>635</v>
      </c>
      <c r="H2885" s="3" t="s">
        <v>92</v>
      </c>
      <c r="I2885" s="3" t="s">
        <v>93</v>
      </c>
      <c r="J2885" s="3" t="s">
        <v>94</v>
      </c>
      <c r="K2885" s="3" t="s">
        <v>93</v>
      </c>
      <c r="O2885"/>
      <c r="P2885"/>
    </row>
    <row r="2886" spans="1:16" x14ac:dyDescent="0.35">
      <c r="A2886" s="3" t="s">
        <v>6111</v>
      </c>
      <c r="B2886" s="3" t="s">
        <v>6111</v>
      </c>
      <c r="C2886" s="3" t="s">
        <v>6112</v>
      </c>
      <c r="D2886" s="3" t="s">
        <v>14</v>
      </c>
      <c r="E2886" s="3" t="s">
        <v>14</v>
      </c>
      <c r="F2886" s="3" t="s">
        <v>636</v>
      </c>
      <c r="G2886" s="3" t="s">
        <v>635</v>
      </c>
      <c r="H2886" s="3" t="s">
        <v>92</v>
      </c>
      <c r="I2886" s="3" t="s">
        <v>93</v>
      </c>
      <c r="J2886" s="3" t="s">
        <v>94</v>
      </c>
      <c r="K2886" s="3" t="s">
        <v>93</v>
      </c>
      <c r="O2886"/>
      <c r="P2886"/>
    </row>
    <row r="2887" spans="1:16" x14ac:dyDescent="0.35">
      <c r="A2887" s="3" t="s">
        <v>6113</v>
      </c>
      <c r="B2887" s="3" t="s">
        <v>6113</v>
      </c>
      <c r="C2887" s="3" t="s">
        <v>6114</v>
      </c>
      <c r="D2887" s="3" t="s">
        <v>14</v>
      </c>
      <c r="E2887" s="3" t="s">
        <v>14</v>
      </c>
      <c r="F2887" s="3" t="s">
        <v>636</v>
      </c>
      <c r="G2887" s="3" t="s">
        <v>635</v>
      </c>
      <c r="H2887" s="3" t="s">
        <v>92</v>
      </c>
      <c r="I2887" s="3" t="s">
        <v>93</v>
      </c>
      <c r="J2887" s="3" t="s">
        <v>94</v>
      </c>
      <c r="K2887" s="3" t="s">
        <v>93</v>
      </c>
      <c r="O2887"/>
      <c r="P2887"/>
    </row>
    <row r="2888" spans="1:16" x14ac:dyDescent="0.35">
      <c r="A2888" s="3" t="s">
        <v>6115</v>
      </c>
      <c r="B2888" s="3" t="s">
        <v>6115</v>
      </c>
      <c r="C2888" s="3" t="s">
        <v>6116</v>
      </c>
      <c r="D2888" s="3" t="s">
        <v>14</v>
      </c>
      <c r="E2888" s="3" t="s">
        <v>14</v>
      </c>
      <c r="F2888" s="3" t="s">
        <v>636</v>
      </c>
      <c r="G2888" s="3" t="s">
        <v>635</v>
      </c>
      <c r="H2888" s="3" t="s">
        <v>92</v>
      </c>
      <c r="I2888" s="3" t="s">
        <v>93</v>
      </c>
      <c r="J2888" s="3" t="s">
        <v>94</v>
      </c>
      <c r="K2888" s="3" t="s">
        <v>93</v>
      </c>
      <c r="O2888"/>
      <c r="P2888"/>
    </row>
    <row r="2889" spans="1:16" x14ac:dyDescent="0.35">
      <c r="A2889" s="3" t="s">
        <v>6117</v>
      </c>
      <c r="B2889" s="3" t="s">
        <v>6117</v>
      </c>
      <c r="C2889" s="3" t="s">
        <v>6118</v>
      </c>
      <c r="D2889" s="3" t="s">
        <v>14</v>
      </c>
      <c r="E2889" s="3" t="s">
        <v>14</v>
      </c>
      <c r="F2889" s="3" t="s">
        <v>636</v>
      </c>
      <c r="G2889" s="3" t="s">
        <v>635</v>
      </c>
      <c r="H2889" s="3" t="s">
        <v>92</v>
      </c>
      <c r="I2889" s="3" t="s">
        <v>93</v>
      </c>
      <c r="J2889" s="3" t="s">
        <v>94</v>
      </c>
      <c r="K2889" s="3" t="s">
        <v>93</v>
      </c>
      <c r="O2889"/>
      <c r="P2889"/>
    </row>
    <row r="2890" spans="1:16" x14ac:dyDescent="0.35">
      <c r="A2890" s="3" t="s">
        <v>6119</v>
      </c>
      <c r="B2890" s="3" t="s">
        <v>6119</v>
      </c>
      <c r="C2890" s="3" t="s">
        <v>6120</v>
      </c>
      <c r="D2890" s="3" t="s">
        <v>14</v>
      </c>
      <c r="E2890" s="3" t="s">
        <v>14</v>
      </c>
      <c r="F2890" s="3" t="s">
        <v>636</v>
      </c>
      <c r="G2890" s="3" t="s">
        <v>635</v>
      </c>
      <c r="H2890" s="3" t="s">
        <v>92</v>
      </c>
      <c r="I2890" s="3" t="s">
        <v>93</v>
      </c>
      <c r="J2890" s="3" t="s">
        <v>94</v>
      </c>
      <c r="K2890" s="3" t="s">
        <v>93</v>
      </c>
      <c r="O2890"/>
      <c r="P2890"/>
    </row>
    <row r="2891" spans="1:16" x14ac:dyDescent="0.35">
      <c r="A2891" s="3" t="s">
        <v>6121</v>
      </c>
      <c r="B2891" s="3" t="s">
        <v>6121</v>
      </c>
      <c r="C2891" s="3" t="s">
        <v>6122</v>
      </c>
      <c r="D2891" s="3" t="s">
        <v>14</v>
      </c>
      <c r="E2891" s="3" t="s">
        <v>14</v>
      </c>
      <c r="F2891" s="3" t="s">
        <v>636</v>
      </c>
      <c r="G2891" s="3" t="s">
        <v>635</v>
      </c>
      <c r="H2891" s="3" t="s">
        <v>92</v>
      </c>
      <c r="I2891" s="3" t="s">
        <v>93</v>
      </c>
      <c r="J2891" s="3" t="s">
        <v>94</v>
      </c>
      <c r="K2891" s="3" t="s">
        <v>93</v>
      </c>
      <c r="O2891"/>
      <c r="P2891"/>
    </row>
    <row r="2892" spans="1:16" x14ac:dyDescent="0.35">
      <c r="A2892" s="3" t="s">
        <v>6123</v>
      </c>
      <c r="B2892" s="3" t="s">
        <v>6123</v>
      </c>
      <c r="C2892" s="3" t="s">
        <v>6124</v>
      </c>
      <c r="D2892" s="3" t="s">
        <v>14</v>
      </c>
      <c r="E2892" s="3" t="s">
        <v>14</v>
      </c>
      <c r="F2892" s="3" t="s">
        <v>636</v>
      </c>
      <c r="G2892" s="3" t="s">
        <v>635</v>
      </c>
      <c r="H2892" s="3" t="s">
        <v>92</v>
      </c>
      <c r="I2892" s="3" t="s">
        <v>93</v>
      </c>
      <c r="J2892" s="3" t="s">
        <v>94</v>
      </c>
      <c r="K2892" s="3" t="s">
        <v>93</v>
      </c>
      <c r="O2892"/>
      <c r="P2892"/>
    </row>
    <row r="2893" spans="1:16" x14ac:dyDescent="0.35">
      <c r="A2893" s="3" t="s">
        <v>6125</v>
      </c>
      <c r="B2893" s="3" t="s">
        <v>6125</v>
      </c>
      <c r="C2893" s="3" t="s">
        <v>6126</v>
      </c>
      <c r="D2893" s="3" t="s">
        <v>14</v>
      </c>
      <c r="E2893" s="3" t="s">
        <v>14</v>
      </c>
      <c r="F2893" s="3" t="s">
        <v>636</v>
      </c>
      <c r="G2893" s="3" t="s">
        <v>635</v>
      </c>
      <c r="H2893" s="3" t="s">
        <v>92</v>
      </c>
      <c r="I2893" s="3" t="s">
        <v>93</v>
      </c>
      <c r="J2893" s="3" t="s">
        <v>94</v>
      </c>
      <c r="K2893" s="3" t="s">
        <v>93</v>
      </c>
      <c r="O2893"/>
      <c r="P2893"/>
    </row>
    <row r="2894" spans="1:16" x14ac:dyDescent="0.35">
      <c r="A2894" s="3" t="s">
        <v>6127</v>
      </c>
      <c r="B2894" s="3" t="s">
        <v>6127</v>
      </c>
      <c r="C2894" s="3" t="s">
        <v>6128</v>
      </c>
      <c r="D2894" s="3" t="s">
        <v>14</v>
      </c>
      <c r="E2894" s="3" t="s">
        <v>14</v>
      </c>
      <c r="F2894" s="3" t="s">
        <v>636</v>
      </c>
      <c r="G2894" s="3" t="s">
        <v>635</v>
      </c>
      <c r="H2894" s="3" t="s">
        <v>92</v>
      </c>
      <c r="I2894" s="3" t="s">
        <v>93</v>
      </c>
      <c r="J2894" s="3" t="s">
        <v>94</v>
      </c>
      <c r="K2894" s="3" t="s">
        <v>93</v>
      </c>
      <c r="O2894"/>
      <c r="P2894"/>
    </row>
    <row r="2895" spans="1:16" x14ac:dyDescent="0.35">
      <c r="A2895" s="3" t="s">
        <v>6129</v>
      </c>
      <c r="B2895" s="3" t="s">
        <v>6129</v>
      </c>
      <c r="C2895" s="3" t="s">
        <v>6130</v>
      </c>
      <c r="D2895" s="3" t="s">
        <v>14</v>
      </c>
      <c r="E2895" s="3" t="s">
        <v>14</v>
      </c>
      <c r="F2895" s="3" t="s">
        <v>636</v>
      </c>
      <c r="G2895" s="3" t="s">
        <v>635</v>
      </c>
      <c r="H2895" s="3" t="s">
        <v>92</v>
      </c>
      <c r="I2895" s="3" t="s">
        <v>93</v>
      </c>
      <c r="J2895" s="3" t="s">
        <v>94</v>
      </c>
      <c r="K2895" s="3" t="s">
        <v>93</v>
      </c>
      <c r="O2895"/>
      <c r="P2895"/>
    </row>
    <row r="2896" spans="1:16" x14ac:dyDescent="0.35">
      <c r="A2896" s="3" t="s">
        <v>6131</v>
      </c>
      <c r="B2896" s="3" t="s">
        <v>6131</v>
      </c>
      <c r="C2896" s="3" t="s">
        <v>6132</v>
      </c>
      <c r="D2896" s="3" t="s">
        <v>14</v>
      </c>
      <c r="E2896" s="3" t="s">
        <v>14</v>
      </c>
      <c r="F2896" s="3" t="s">
        <v>636</v>
      </c>
      <c r="G2896" s="3" t="s">
        <v>635</v>
      </c>
      <c r="H2896" s="3" t="s">
        <v>92</v>
      </c>
      <c r="I2896" s="3" t="s">
        <v>93</v>
      </c>
      <c r="J2896" s="3" t="s">
        <v>94</v>
      </c>
      <c r="K2896" s="3" t="s">
        <v>93</v>
      </c>
      <c r="O2896"/>
      <c r="P2896"/>
    </row>
    <row r="2897" spans="1:16" x14ac:dyDescent="0.35">
      <c r="A2897" s="3" t="s">
        <v>6133</v>
      </c>
      <c r="B2897" s="3" t="s">
        <v>6133</v>
      </c>
      <c r="C2897" s="3" t="s">
        <v>6134</v>
      </c>
      <c r="D2897" s="3" t="s">
        <v>14</v>
      </c>
      <c r="E2897" s="3" t="s">
        <v>14</v>
      </c>
      <c r="F2897" s="3" t="s">
        <v>636</v>
      </c>
      <c r="G2897" s="3" t="s">
        <v>635</v>
      </c>
      <c r="H2897" s="3" t="s">
        <v>92</v>
      </c>
      <c r="I2897" s="3" t="s">
        <v>93</v>
      </c>
      <c r="J2897" s="3" t="s">
        <v>94</v>
      </c>
      <c r="K2897" s="3" t="s">
        <v>93</v>
      </c>
      <c r="O2897"/>
      <c r="P2897"/>
    </row>
    <row r="2898" spans="1:16" x14ac:dyDescent="0.35">
      <c r="A2898" s="3" t="s">
        <v>6135</v>
      </c>
      <c r="B2898" s="3" t="s">
        <v>6135</v>
      </c>
      <c r="C2898" s="3" t="s">
        <v>6136</v>
      </c>
      <c r="D2898" s="3" t="s">
        <v>14</v>
      </c>
      <c r="E2898" s="3" t="s">
        <v>14</v>
      </c>
      <c r="F2898" s="3" t="s">
        <v>636</v>
      </c>
      <c r="G2898" s="3" t="s">
        <v>635</v>
      </c>
      <c r="H2898" s="3" t="s">
        <v>92</v>
      </c>
      <c r="I2898" s="3" t="s">
        <v>93</v>
      </c>
      <c r="J2898" s="3" t="s">
        <v>94</v>
      </c>
      <c r="K2898" s="3" t="s">
        <v>93</v>
      </c>
      <c r="O2898"/>
      <c r="P2898"/>
    </row>
    <row r="2899" spans="1:16" x14ac:dyDescent="0.35">
      <c r="A2899" s="3" t="s">
        <v>6137</v>
      </c>
      <c r="B2899" s="3" t="s">
        <v>6137</v>
      </c>
      <c r="C2899" s="3" t="s">
        <v>6138</v>
      </c>
      <c r="D2899" s="3" t="s">
        <v>14</v>
      </c>
      <c r="E2899" s="3" t="s">
        <v>14</v>
      </c>
      <c r="F2899" s="3" t="s">
        <v>636</v>
      </c>
      <c r="G2899" s="3" t="s">
        <v>635</v>
      </c>
      <c r="H2899" s="3" t="s">
        <v>92</v>
      </c>
      <c r="I2899" s="3" t="s">
        <v>93</v>
      </c>
      <c r="J2899" s="3" t="s">
        <v>94</v>
      </c>
      <c r="K2899" s="3" t="s">
        <v>93</v>
      </c>
      <c r="O2899"/>
      <c r="P2899"/>
    </row>
    <row r="2900" spans="1:16" x14ac:dyDescent="0.35">
      <c r="A2900" s="3" t="s">
        <v>6139</v>
      </c>
      <c r="B2900" s="3" t="s">
        <v>6139</v>
      </c>
      <c r="C2900" s="3" t="s">
        <v>6140</v>
      </c>
      <c r="D2900" s="3" t="s">
        <v>14</v>
      </c>
      <c r="E2900" s="3" t="s">
        <v>14</v>
      </c>
      <c r="F2900" s="3" t="s">
        <v>636</v>
      </c>
      <c r="G2900" s="3" t="s">
        <v>635</v>
      </c>
      <c r="H2900" s="3" t="s">
        <v>92</v>
      </c>
      <c r="I2900" s="3" t="s">
        <v>93</v>
      </c>
      <c r="J2900" s="3" t="s">
        <v>94</v>
      </c>
      <c r="K2900" s="3" t="s">
        <v>93</v>
      </c>
      <c r="O2900"/>
      <c r="P2900"/>
    </row>
    <row r="2901" spans="1:16" x14ac:dyDescent="0.35">
      <c r="A2901" s="3" t="s">
        <v>6141</v>
      </c>
      <c r="B2901" s="3" t="s">
        <v>6141</v>
      </c>
      <c r="C2901" s="3" t="s">
        <v>6142</v>
      </c>
      <c r="D2901" s="3" t="s">
        <v>14</v>
      </c>
      <c r="E2901" s="3" t="s">
        <v>14</v>
      </c>
      <c r="F2901" s="3" t="s">
        <v>636</v>
      </c>
      <c r="G2901" s="3" t="s">
        <v>635</v>
      </c>
      <c r="H2901" s="3" t="s">
        <v>92</v>
      </c>
      <c r="I2901" s="3" t="s">
        <v>93</v>
      </c>
      <c r="J2901" s="3" t="s">
        <v>94</v>
      </c>
      <c r="K2901" s="3" t="s">
        <v>93</v>
      </c>
      <c r="O2901"/>
      <c r="P2901"/>
    </row>
    <row r="2902" spans="1:16" x14ac:dyDescent="0.35">
      <c r="A2902" s="3" t="s">
        <v>6143</v>
      </c>
      <c r="B2902" s="3" t="s">
        <v>6143</v>
      </c>
      <c r="C2902" s="3" t="s">
        <v>6144</v>
      </c>
      <c r="D2902" s="3" t="s">
        <v>14</v>
      </c>
      <c r="E2902" s="3" t="s">
        <v>14</v>
      </c>
      <c r="F2902" s="3" t="s">
        <v>636</v>
      </c>
      <c r="G2902" s="3" t="s">
        <v>635</v>
      </c>
      <c r="H2902" s="3" t="s">
        <v>92</v>
      </c>
      <c r="I2902" s="3" t="s">
        <v>93</v>
      </c>
      <c r="J2902" s="3" t="s">
        <v>94</v>
      </c>
      <c r="K2902" s="3" t="s">
        <v>93</v>
      </c>
      <c r="O2902"/>
      <c r="P2902"/>
    </row>
    <row r="2903" spans="1:16" x14ac:dyDescent="0.35">
      <c r="A2903" s="3" t="s">
        <v>6145</v>
      </c>
      <c r="B2903" s="3" t="s">
        <v>6145</v>
      </c>
      <c r="C2903" s="3" t="s">
        <v>6146</v>
      </c>
      <c r="D2903" s="3" t="s">
        <v>14</v>
      </c>
      <c r="E2903" s="3" t="s">
        <v>14</v>
      </c>
      <c r="F2903" s="3" t="s">
        <v>636</v>
      </c>
      <c r="G2903" s="3" t="s">
        <v>635</v>
      </c>
      <c r="H2903" s="3" t="s">
        <v>92</v>
      </c>
      <c r="I2903" s="3" t="s">
        <v>93</v>
      </c>
      <c r="J2903" s="3" t="s">
        <v>94</v>
      </c>
      <c r="K2903" s="3" t="s">
        <v>93</v>
      </c>
      <c r="O2903"/>
      <c r="P2903"/>
    </row>
    <row r="2904" spans="1:16" x14ac:dyDescent="0.35">
      <c r="A2904" s="3" t="s">
        <v>6147</v>
      </c>
      <c r="B2904" s="3" t="s">
        <v>6147</v>
      </c>
      <c r="C2904" s="3" t="s">
        <v>6148</v>
      </c>
      <c r="D2904" s="3" t="s">
        <v>14</v>
      </c>
      <c r="E2904" s="3" t="s">
        <v>14</v>
      </c>
      <c r="F2904" s="3" t="s">
        <v>636</v>
      </c>
      <c r="G2904" s="3" t="s">
        <v>635</v>
      </c>
      <c r="H2904" s="3" t="s">
        <v>92</v>
      </c>
      <c r="I2904" s="3" t="s">
        <v>93</v>
      </c>
      <c r="J2904" s="3" t="s">
        <v>94</v>
      </c>
      <c r="K2904" s="3" t="s">
        <v>93</v>
      </c>
      <c r="O2904"/>
      <c r="P2904"/>
    </row>
    <row r="2905" spans="1:16" x14ac:dyDescent="0.35">
      <c r="A2905" s="3" t="s">
        <v>6149</v>
      </c>
      <c r="B2905" s="3" t="s">
        <v>6115</v>
      </c>
      <c r="C2905" s="3" t="s">
        <v>6116</v>
      </c>
      <c r="D2905" s="3" t="s">
        <v>14</v>
      </c>
      <c r="E2905" s="3" t="s">
        <v>14</v>
      </c>
      <c r="F2905" s="3" t="s">
        <v>636</v>
      </c>
      <c r="G2905" s="3" t="s">
        <v>635</v>
      </c>
      <c r="H2905" s="3" t="s">
        <v>92</v>
      </c>
      <c r="I2905" s="3" t="s">
        <v>93</v>
      </c>
      <c r="J2905" s="3" t="s">
        <v>94</v>
      </c>
      <c r="K2905" s="3" t="s">
        <v>93</v>
      </c>
      <c r="O2905"/>
      <c r="P2905"/>
    </row>
    <row r="2906" spans="1:16" x14ac:dyDescent="0.35">
      <c r="A2906" s="3" t="s">
        <v>6150</v>
      </c>
      <c r="B2906" s="3" t="s">
        <v>6150</v>
      </c>
      <c r="C2906" s="3" t="s">
        <v>6151</v>
      </c>
      <c r="D2906" s="3" t="s">
        <v>14</v>
      </c>
      <c r="E2906" s="3" t="s">
        <v>14</v>
      </c>
      <c r="F2906" s="3" t="s">
        <v>636</v>
      </c>
      <c r="G2906" s="3" t="s">
        <v>635</v>
      </c>
      <c r="H2906" s="3" t="s">
        <v>92</v>
      </c>
      <c r="I2906" s="3" t="s">
        <v>93</v>
      </c>
      <c r="J2906" s="3" t="s">
        <v>94</v>
      </c>
      <c r="K2906" s="3" t="s">
        <v>93</v>
      </c>
      <c r="O2906"/>
      <c r="P2906"/>
    </row>
    <row r="2907" spans="1:16" x14ac:dyDescent="0.35">
      <c r="A2907" s="3" t="s">
        <v>6152</v>
      </c>
      <c r="B2907" s="3" t="s">
        <v>6152</v>
      </c>
      <c r="C2907" s="3" t="s">
        <v>6153</v>
      </c>
      <c r="D2907" s="3" t="s">
        <v>14</v>
      </c>
      <c r="E2907" s="3" t="s">
        <v>14</v>
      </c>
      <c r="F2907" s="3" t="s">
        <v>636</v>
      </c>
      <c r="G2907" s="3" t="s">
        <v>635</v>
      </c>
      <c r="H2907" s="3" t="s">
        <v>92</v>
      </c>
      <c r="I2907" s="3" t="s">
        <v>93</v>
      </c>
      <c r="J2907" s="3" t="s">
        <v>94</v>
      </c>
      <c r="K2907" s="3" t="s">
        <v>93</v>
      </c>
      <c r="O2907"/>
      <c r="P2907"/>
    </row>
    <row r="2908" spans="1:16" x14ac:dyDescent="0.35">
      <c r="A2908" s="3" t="s">
        <v>6154</v>
      </c>
      <c r="B2908" s="3" t="s">
        <v>6154</v>
      </c>
      <c r="C2908" s="3" t="s">
        <v>6155</v>
      </c>
      <c r="D2908" s="3" t="s">
        <v>14</v>
      </c>
      <c r="E2908" s="3" t="s">
        <v>14</v>
      </c>
      <c r="F2908" s="3" t="s">
        <v>636</v>
      </c>
      <c r="G2908" s="3" t="s">
        <v>635</v>
      </c>
      <c r="H2908" s="3" t="s">
        <v>92</v>
      </c>
      <c r="I2908" s="3" t="s">
        <v>93</v>
      </c>
      <c r="J2908" s="3" t="s">
        <v>94</v>
      </c>
      <c r="K2908" s="3" t="s">
        <v>93</v>
      </c>
      <c r="O2908"/>
      <c r="P2908"/>
    </row>
    <row r="2909" spans="1:16" x14ac:dyDescent="0.35">
      <c r="A2909" s="3" t="s">
        <v>6156</v>
      </c>
      <c r="B2909" s="3" t="s">
        <v>6156</v>
      </c>
      <c r="C2909" s="3" t="s">
        <v>6157</v>
      </c>
      <c r="D2909" s="3" t="s">
        <v>14</v>
      </c>
      <c r="E2909" s="3" t="s">
        <v>14</v>
      </c>
      <c r="F2909" s="3" t="s">
        <v>636</v>
      </c>
      <c r="G2909" s="3" t="s">
        <v>635</v>
      </c>
      <c r="H2909" s="3" t="s">
        <v>92</v>
      </c>
      <c r="I2909" s="3" t="s">
        <v>93</v>
      </c>
      <c r="J2909" s="3" t="s">
        <v>94</v>
      </c>
      <c r="K2909" s="3" t="s">
        <v>93</v>
      </c>
      <c r="O2909"/>
      <c r="P2909"/>
    </row>
    <row r="2910" spans="1:16" x14ac:dyDescent="0.35">
      <c r="A2910" s="3" t="s">
        <v>6158</v>
      </c>
      <c r="B2910" s="3" t="s">
        <v>6158</v>
      </c>
      <c r="C2910" s="3" t="s">
        <v>6159</v>
      </c>
      <c r="D2910" s="3" t="s">
        <v>14</v>
      </c>
      <c r="E2910" s="3" t="s">
        <v>14</v>
      </c>
      <c r="F2910" s="3" t="s">
        <v>593</v>
      </c>
      <c r="G2910" s="3" t="s">
        <v>592</v>
      </c>
      <c r="H2910" s="3" t="s">
        <v>17</v>
      </c>
      <c r="I2910" s="3" t="s">
        <v>18</v>
      </c>
      <c r="J2910" s="3" t="s">
        <v>19</v>
      </c>
      <c r="K2910" s="3" t="s">
        <v>18</v>
      </c>
      <c r="O2910"/>
      <c r="P2910"/>
    </row>
    <row r="2911" spans="1:16" x14ac:dyDescent="0.35">
      <c r="A2911" s="3" t="s">
        <v>6160</v>
      </c>
      <c r="B2911" s="3" t="s">
        <v>6160</v>
      </c>
      <c r="C2911" s="3" t="s">
        <v>6161</v>
      </c>
      <c r="D2911" s="3" t="s">
        <v>14</v>
      </c>
      <c r="E2911" s="3" t="s">
        <v>14</v>
      </c>
      <c r="F2911" s="3" t="s">
        <v>593</v>
      </c>
      <c r="G2911" s="3" t="s">
        <v>592</v>
      </c>
      <c r="H2911" s="3" t="s">
        <v>17</v>
      </c>
      <c r="I2911" s="3" t="s">
        <v>18</v>
      </c>
      <c r="J2911" s="3" t="s">
        <v>19</v>
      </c>
      <c r="K2911" s="3" t="s">
        <v>18</v>
      </c>
      <c r="O2911"/>
      <c r="P2911"/>
    </row>
    <row r="2912" spans="1:16" x14ac:dyDescent="0.35">
      <c r="A2912" s="3" t="s">
        <v>6162</v>
      </c>
      <c r="B2912" s="3" t="s">
        <v>6162</v>
      </c>
      <c r="C2912" s="3" t="s">
        <v>6163</v>
      </c>
      <c r="D2912" s="3" t="s">
        <v>14</v>
      </c>
      <c r="E2912" s="3" t="s">
        <v>14</v>
      </c>
      <c r="F2912" s="3" t="s">
        <v>593</v>
      </c>
      <c r="G2912" s="3" t="s">
        <v>592</v>
      </c>
      <c r="H2912" s="3" t="s">
        <v>17</v>
      </c>
      <c r="I2912" s="3" t="s">
        <v>18</v>
      </c>
      <c r="J2912" s="3" t="s">
        <v>19</v>
      </c>
      <c r="K2912" s="3" t="s">
        <v>18</v>
      </c>
      <c r="O2912"/>
      <c r="P2912"/>
    </row>
    <row r="2913" spans="1:16" x14ac:dyDescent="0.35">
      <c r="A2913" s="3" t="s">
        <v>6164</v>
      </c>
      <c r="B2913" s="3" t="s">
        <v>6164</v>
      </c>
      <c r="C2913" s="3" t="s">
        <v>6165</v>
      </c>
      <c r="D2913" s="3" t="s">
        <v>14</v>
      </c>
      <c r="E2913" s="3" t="s">
        <v>14</v>
      </c>
      <c r="F2913" s="3" t="s">
        <v>593</v>
      </c>
      <c r="G2913" s="3" t="s">
        <v>592</v>
      </c>
      <c r="H2913" s="3" t="s">
        <v>17</v>
      </c>
      <c r="I2913" s="3" t="s">
        <v>18</v>
      </c>
      <c r="J2913" s="3" t="s">
        <v>19</v>
      </c>
      <c r="K2913" s="3" t="s">
        <v>18</v>
      </c>
      <c r="O2913"/>
      <c r="P2913"/>
    </row>
    <row r="2914" spans="1:16" x14ac:dyDescent="0.35">
      <c r="A2914" s="3" t="s">
        <v>6166</v>
      </c>
      <c r="B2914" s="3" t="s">
        <v>6166</v>
      </c>
      <c r="C2914" s="3" t="s">
        <v>6167</v>
      </c>
      <c r="D2914" s="3" t="s">
        <v>14</v>
      </c>
      <c r="E2914" s="3" t="s">
        <v>14</v>
      </c>
      <c r="F2914" s="3" t="s">
        <v>593</v>
      </c>
      <c r="G2914" s="3" t="s">
        <v>592</v>
      </c>
      <c r="H2914" s="3" t="s">
        <v>17</v>
      </c>
      <c r="I2914" s="3" t="s">
        <v>18</v>
      </c>
      <c r="J2914" s="3" t="s">
        <v>19</v>
      </c>
      <c r="K2914" s="3" t="s">
        <v>18</v>
      </c>
      <c r="O2914"/>
      <c r="P2914"/>
    </row>
    <row r="2915" spans="1:16" x14ac:dyDescent="0.35">
      <c r="A2915" s="3" t="s">
        <v>6168</v>
      </c>
      <c r="B2915" s="3" t="s">
        <v>6168</v>
      </c>
      <c r="C2915" s="3" t="s">
        <v>6169</v>
      </c>
      <c r="D2915" s="3" t="s">
        <v>14</v>
      </c>
      <c r="E2915" s="3" t="s">
        <v>14</v>
      </c>
      <c r="F2915" s="3" t="s">
        <v>593</v>
      </c>
      <c r="G2915" s="3" t="s">
        <v>592</v>
      </c>
      <c r="H2915" s="3" t="s">
        <v>17</v>
      </c>
      <c r="I2915" s="3" t="s">
        <v>18</v>
      </c>
      <c r="J2915" s="3" t="s">
        <v>19</v>
      </c>
      <c r="K2915" s="3" t="s">
        <v>18</v>
      </c>
      <c r="O2915"/>
      <c r="P2915"/>
    </row>
    <row r="2916" spans="1:16" x14ac:dyDescent="0.35">
      <c r="A2916" s="3" t="s">
        <v>6170</v>
      </c>
      <c r="B2916" s="3" t="s">
        <v>6170</v>
      </c>
      <c r="C2916" s="3" t="s">
        <v>6171</v>
      </c>
      <c r="D2916" s="3" t="s">
        <v>14</v>
      </c>
      <c r="E2916" s="3" t="s">
        <v>14</v>
      </c>
      <c r="F2916" s="3" t="s">
        <v>593</v>
      </c>
      <c r="G2916" s="3" t="s">
        <v>592</v>
      </c>
      <c r="H2916" s="3" t="s">
        <v>17</v>
      </c>
      <c r="I2916" s="3" t="s">
        <v>18</v>
      </c>
      <c r="J2916" s="3" t="s">
        <v>19</v>
      </c>
      <c r="K2916" s="3" t="s">
        <v>18</v>
      </c>
      <c r="O2916"/>
      <c r="P2916"/>
    </row>
    <row r="2917" spans="1:16" x14ac:dyDescent="0.35">
      <c r="A2917" s="3" t="s">
        <v>6172</v>
      </c>
      <c r="B2917" s="3" t="s">
        <v>6172</v>
      </c>
      <c r="C2917" s="3" t="s">
        <v>6173</v>
      </c>
      <c r="D2917" s="3" t="s">
        <v>14</v>
      </c>
      <c r="E2917" s="3" t="s">
        <v>14</v>
      </c>
      <c r="F2917" s="3" t="s">
        <v>593</v>
      </c>
      <c r="G2917" s="3" t="s">
        <v>592</v>
      </c>
      <c r="H2917" s="3" t="s">
        <v>17</v>
      </c>
      <c r="I2917" s="3" t="s">
        <v>18</v>
      </c>
      <c r="J2917" s="3" t="s">
        <v>19</v>
      </c>
      <c r="K2917" s="3" t="s">
        <v>18</v>
      </c>
      <c r="O2917"/>
      <c r="P2917"/>
    </row>
    <row r="2918" spans="1:16" x14ac:dyDescent="0.35">
      <c r="A2918" s="3" t="s">
        <v>6174</v>
      </c>
      <c r="B2918" s="3" t="s">
        <v>6174</v>
      </c>
      <c r="C2918" s="3" t="s">
        <v>6175</v>
      </c>
      <c r="D2918" s="3" t="s">
        <v>14</v>
      </c>
      <c r="E2918" s="3" t="s">
        <v>14</v>
      </c>
      <c r="F2918" s="3" t="s">
        <v>593</v>
      </c>
      <c r="G2918" s="3" t="s">
        <v>592</v>
      </c>
      <c r="H2918" s="3" t="s">
        <v>17</v>
      </c>
      <c r="I2918" s="3" t="s">
        <v>18</v>
      </c>
      <c r="J2918" s="3" t="s">
        <v>19</v>
      </c>
      <c r="K2918" s="3" t="s">
        <v>18</v>
      </c>
      <c r="O2918"/>
      <c r="P2918"/>
    </row>
    <row r="2919" spans="1:16" x14ac:dyDescent="0.35">
      <c r="A2919" s="3" t="s">
        <v>6176</v>
      </c>
      <c r="B2919" s="3" t="s">
        <v>6176</v>
      </c>
      <c r="C2919" s="3" t="s">
        <v>6177</v>
      </c>
      <c r="D2919" s="3" t="s">
        <v>14</v>
      </c>
      <c r="E2919" s="3" t="s">
        <v>14</v>
      </c>
      <c r="F2919" s="3" t="s">
        <v>593</v>
      </c>
      <c r="G2919" s="3" t="s">
        <v>592</v>
      </c>
      <c r="H2919" s="3" t="s">
        <v>17</v>
      </c>
      <c r="I2919" s="3" t="s">
        <v>18</v>
      </c>
      <c r="J2919" s="3" t="s">
        <v>19</v>
      </c>
      <c r="K2919" s="3" t="s">
        <v>18</v>
      </c>
      <c r="O2919"/>
      <c r="P2919"/>
    </row>
    <row r="2920" spans="1:16" x14ac:dyDescent="0.35">
      <c r="A2920" s="3" t="s">
        <v>6178</v>
      </c>
      <c r="B2920" s="3" t="s">
        <v>6178</v>
      </c>
      <c r="C2920" s="3" t="s">
        <v>6179</v>
      </c>
      <c r="D2920" s="3" t="s">
        <v>14</v>
      </c>
      <c r="E2920" s="3" t="s">
        <v>14</v>
      </c>
      <c r="F2920" s="3" t="s">
        <v>593</v>
      </c>
      <c r="G2920" s="3" t="s">
        <v>592</v>
      </c>
      <c r="H2920" s="3" t="s">
        <v>17</v>
      </c>
      <c r="I2920" s="3" t="s">
        <v>18</v>
      </c>
      <c r="J2920" s="3" t="s">
        <v>19</v>
      </c>
      <c r="K2920" s="3" t="s">
        <v>18</v>
      </c>
      <c r="O2920"/>
      <c r="P2920"/>
    </row>
    <row r="2921" spans="1:16" x14ac:dyDescent="0.35">
      <c r="A2921" s="3" t="s">
        <v>6180</v>
      </c>
      <c r="B2921" s="3" t="s">
        <v>6180</v>
      </c>
      <c r="C2921" s="3" t="s">
        <v>6181</v>
      </c>
      <c r="D2921" s="3" t="s">
        <v>14</v>
      </c>
      <c r="E2921" s="3" t="s">
        <v>14</v>
      </c>
      <c r="F2921" s="3" t="s">
        <v>593</v>
      </c>
      <c r="G2921" s="3" t="s">
        <v>592</v>
      </c>
      <c r="H2921" s="3" t="s">
        <v>17</v>
      </c>
      <c r="I2921" s="3" t="s">
        <v>18</v>
      </c>
      <c r="J2921" s="3" t="s">
        <v>19</v>
      </c>
      <c r="K2921" s="3" t="s">
        <v>18</v>
      </c>
      <c r="O2921"/>
      <c r="P2921"/>
    </row>
    <row r="2922" spans="1:16" x14ac:dyDescent="0.35">
      <c r="A2922" s="3" t="s">
        <v>6182</v>
      </c>
      <c r="B2922" s="3" t="s">
        <v>6182</v>
      </c>
      <c r="C2922" s="3" t="s">
        <v>6183</v>
      </c>
      <c r="D2922" s="3" t="s">
        <v>14</v>
      </c>
      <c r="E2922" s="3" t="s">
        <v>14</v>
      </c>
      <c r="F2922" s="3" t="s">
        <v>593</v>
      </c>
      <c r="G2922" s="3" t="s">
        <v>592</v>
      </c>
      <c r="H2922" s="3" t="s">
        <v>17</v>
      </c>
      <c r="I2922" s="3" t="s">
        <v>18</v>
      </c>
      <c r="J2922" s="3" t="s">
        <v>19</v>
      </c>
      <c r="K2922" s="3" t="s">
        <v>18</v>
      </c>
      <c r="O2922"/>
      <c r="P2922"/>
    </row>
    <row r="2923" spans="1:16" x14ac:dyDescent="0.35">
      <c r="A2923" s="3" t="s">
        <v>6184</v>
      </c>
      <c r="B2923" s="3" t="s">
        <v>6184</v>
      </c>
      <c r="C2923" s="3" t="s">
        <v>6185</v>
      </c>
      <c r="D2923" s="3" t="s">
        <v>14</v>
      </c>
      <c r="E2923" s="3" t="s">
        <v>14</v>
      </c>
      <c r="F2923" s="3" t="s">
        <v>593</v>
      </c>
      <c r="G2923" s="3" t="s">
        <v>592</v>
      </c>
      <c r="H2923" s="3" t="s">
        <v>17</v>
      </c>
      <c r="I2923" s="3" t="s">
        <v>18</v>
      </c>
      <c r="J2923" s="3" t="s">
        <v>19</v>
      </c>
      <c r="K2923" s="3" t="s">
        <v>18</v>
      </c>
      <c r="O2923"/>
      <c r="P2923"/>
    </row>
    <row r="2924" spans="1:16" x14ac:dyDescent="0.35">
      <c r="A2924" s="3" t="s">
        <v>6186</v>
      </c>
      <c r="B2924" s="3" t="s">
        <v>6186</v>
      </c>
      <c r="C2924" s="3" t="s">
        <v>6187</v>
      </c>
      <c r="D2924" s="3" t="s">
        <v>14</v>
      </c>
      <c r="E2924" s="3" t="s">
        <v>14</v>
      </c>
      <c r="F2924" s="3" t="s">
        <v>593</v>
      </c>
      <c r="G2924" s="3" t="s">
        <v>592</v>
      </c>
      <c r="H2924" s="3" t="s">
        <v>17</v>
      </c>
      <c r="I2924" s="3" t="s">
        <v>18</v>
      </c>
      <c r="J2924" s="3" t="s">
        <v>19</v>
      </c>
      <c r="K2924" s="3" t="s">
        <v>18</v>
      </c>
      <c r="O2924"/>
      <c r="P2924"/>
    </row>
    <row r="2925" spans="1:16" x14ac:dyDescent="0.35">
      <c r="A2925" s="3" t="s">
        <v>6188</v>
      </c>
      <c r="B2925" s="3" t="s">
        <v>6188</v>
      </c>
      <c r="C2925" s="3" t="s">
        <v>6189</v>
      </c>
      <c r="D2925" s="3" t="s">
        <v>14</v>
      </c>
      <c r="E2925" s="3" t="s">
        <v>14</v>
      </c>
      <c r="F2925" s="3" t="s">
        <v>593</v>
      </c>
      <c r="G2925" s="3" t="s">
        <v>592</v>
      </c>
      <c r="H2925" s="3" t="s">
        <v>17</v>
      </c>
      <c r="I2925" s="3" t="s">
        <v>18</v>
      </c>
      <c r="J2925" s="3" t="s">
        <v>19</v>
      </c>
      <c r="K2925" s="3" t="s">
        <v>18</v>
      </c>
      <c r="O2925"/>
      <c r="P2925"/>
    </row>
    <row r="2926" spans="1:16" x14ac:dyDescent="0.35">
      <c r="A2926" s="3" t="s">
        <v>6190</v>
      </c>
      <c r="B2926" s="3" t="s">
        <v>6190</v>
      </c>
      <c r="C2926" s="3" t="s">
        <v>6191</v>
      </c>
      <c r="D2926" s="3" t="s">
        <v>14</v>
      </c>
      <c r="E2926" s="3" t="s">
        <v>14</v>
      </c>
      <c r="F2926" s="3" t="s">
        <v>589</v>
      </c>
      <c r="G2926" s="3" t="s">
        <v>588</v>
      </c>
      <c r="H2926" s="3" t="s">
        <v>522</v>
      </c>
      <c r="I2926" s="3" t="s">
        <v>523</v>
      </c>
      <c r="J2926" s="3" t="s">
        <v>478</v>
      </c>
      <c r="K2926" s="3" t="s">
        <v>479</v>
      </c>
      <c r="O2926"/>
      <c r="P2926"/>
    </row>
    <row r="2927" spans="1:16" x14ac:dyDescent="0.35">
      <c r="A2927" s="3" t="s">
        <v>6192</v>
      </c>
      <c r="B2927" s="3" t="s">
        <v>6192</v>
      </c>
      <c r="C2927" s="3" t="s">
        <v>6193</v>
      </c>
      <c r="D2927" s="3" t="s">
        <v>14</v>
      </c>
      <c r="E2927" s="3" t="s">
        <v>14</v>
      </c>
      <c r="F2927" s="3" t="s">
        <v>624</v>
      </c>
      <c r="G2927" s="3" t="s">
        <v>623</v>
      </c>
      <c r="H2927" s="3" t="s">
        <v>522</v>
      </c>
      <c r="I2927" s="3" t="s">
        <v>523</v>
      </c>
      <c r="J2927" s="3" t="s">
        <v>478</v>
      </c>
      <c r="K2927" s="3" t="s">
        <v>479</v>
      </c>
      <c r="O2927"/>
      <c r="P2927"/>
    </row>
    <row r="2928" spans="1:16" x14ac:dyDescent="0.35">
      <c r="A2928" s="3" t="s">
        <v>6194</v>
      </c>
      <c r="B2928" s="3" t="s">
        <v>6194</v>
      </c>
      <c r="C2928" s="3" t="s">
        <v>6195</v>
      </c>
      <c r="D2928" s="3" t="s">
        <v>14</v>
      </c>
      <c r="E2928" s="3" t="s">
        <v>14</v>
      </c>
      <c r="F2928" s="3" t="s">
        <v>608</v>
      </c>
      <c r="G2928" s="3" t="s">
        <v>607</v>
      </c>
      <c r="H2928" s="3" t="s">
        <v>522</v>
      </c>
      <c r="I2928" s="3" t="s">
        <v>523</v>
      </c>
      <c r="J2928" s="3" t="s">
        <v>478</v>
      </c>
      <c r="K2928" s="3" t="s">
        <v>479</v>
      </c>
      <c r="O2928"/>
      <c r="P2928"/>
    </row>
    <row r="2929" spans="1:16" x14ac:dyDescent="0.35">
      <c r="A2929" s="3" t="s">
        <v>6196</v>
      </c>
      <c r="B2929" s="3" t="s">
        <v>6196</v>
      </c>
      <c r="C2929" s="3" t="s">
        <v>6197</v>
      </c>
      <c r="D2929" s="3" t="s">
        <v>14</v>
      </c>
      <c r="E2929" s="3" t="s">
        <v>14</v>
      </c>
      <c r="F2929" s="3" t="s">
        <v>608</v>
      </c>
      <c r="G2929" s="3" t="s">
        <v>607</v>
      </c>
      <c r="H2929" s="3" t="s">
        <v>522</v>
      </c>
      <c r="I2929" s="3" t="s">
        <v>523</v>
      </c>
      <c r="J2929" s="3" t="s">
        <v>478</v>
      </c>
      <c r="K2929" s="3" t="s">
        <v>479</v>
      </c>
      <c r="O2929"/>
      <c r="P2929"/>
    </row>
    <row r="2930" spans="1:16" x14ac:dyDescent="0.35">
      <c r="A2930" s="3" t="s">
        <v>6198</v>
      </c>
      <c r="B2930" s="3" t="s">
        <v>6198</v>
      </c>
      <c r="C2930" s="3" t="s">
        <v>6199</v>
      </c>
      <c r="D2930" s="3" t="s">
        <v>14</v>
      </c>
      <c r="E2930" s="3" t="s">
        <v>14</v>
      </c>
      <c r="F2930" s="3" t="s">
        <v>608</v>
      </c>
      <c r="G2930" s="3" t="s">
        <v>607</v>
      </c>
      <c r="H2930" s="3" t="s">
        <v>522</v>
      </c>
      <c r="I2930" s="3" t="s">
        <v>523</v>
      </c>
      <c r="J2930" s="3" t="s">
        <v>478</v>
      </c>
      <c r="K2930" s="3" t="s">
        <v>479</v>
      </c>
      <c r="O2930"/>
      <c r="P2930"/>
    </row>
    <row r="2931" spans="1:16" x14ac:dyDescent="0.35">
      <c r="A2931" s="3" t="s">
        <v>6200</v>
      </c>
      <c r="B2931" s="3" t="s">
        <v>6200</v>
      </c>
      <c r="C2931" s="3" t="s">
        <v>6201</v>
      </c>
      <c r="D2931" s="3" t="s">
        <v>14</v>
      </c>
      <c r="E2931" s="3" t="s">
        <v>14</v>
      </c>
      <c r="F2931" s="3" t="s">
        <v>608</v>
      </c>
      <c r="G2931" s="3" t="s">
        <v>607</v>
      </c>
      <c r="H2931" s="3" t="s">
        <v>522</v>
      </c>
      <c r="I2931" s="3" t="s">
        <v>523</v>
      </c>
      <c r="J2931" s="3" t="s">
        <v>478</v>
      </c>
      <c r="K2931" s="3" t="s">
        <v>479</v>
      </c>
      <c r="O2931"/>
      <c r="P2931"/>
    </row>
    <row r="2932" spans="1:16" x14ac:dyDescent="0.35">
      <c r="A2932" s="3" t="s">
        <v>6202</v>
      </c>
      <c r="B2932" s="3" t="s">
        <v>6202</v>
      </c>
      <c r="C2932" s="3" t="s">
        <v>6203</v>
      </c>
      <c r="D2932" s="3" t="s">
        <v>14</v>
      </c>
      <c r="E2932" s="3" t="s">
        <v>14</v>
      </c>
      <c r="F2932" s="3" t="s">
        <v>608</v>
      </c>
      <c r="G2932" s="3" t="s">
        <v>607</v>
      </c>
      <c r="H2932" s="3" t="s">
        <v>522</v>
      </c>
      <c r="I2932" s="3" t="s">
        <v>523</v>
      </c>
      <c r="J2932" s="3" t="s">
        <v>478</v>
      </c>
      <c r="K2932" s="3" t="s">
        <v>479</v>
      </c>
      <c r="O2932"/>
      <c r="P2932"/>
    </row>
    <row r="2933" spans="1:16" x14ac:dyDescent="0.35">
      <c r="A2933" s="3" t="s">
        <v>6204</v>
      </c>
      <c r="B2933" s="3" t="s">
        <v>6204</v>
      </c>
      <c r="C2933" s="3" t="s">
        <v>6205</v>
      </c>
      <c r="D2933" s="3" t="s">
        <v>14</v>
      </c>
      <c r="E2933" s="3" t="s">
        <v>14</v>
      </c>
      <c r="F2933" s="3" t="s">
        <v>608</v>
      </c>
      <c r="G2933" s="3" t="s">
        <v>607</v>
      </c>
      <c r="H2933" s="3" t="s">
        <v>522</v>
      </c>
      <c r="I2933" s="3" t="s">
        <v>523</v>
      </c>
      <c r="J2933" s="3" t="s">
        <v>478</v>
      </c>
      <c r="K2933" s="3" t="s">
        <v>479</v>
      </c>
      <c r="O2933"/>
      <c r="P2933"/>
    </row>
    <row r="2934" spans="1:16" x14ac:dyDescent="0.35">
      <c r="A2934" s="3" t="s">
        <v>6206</v>
      </c>
      <c r="B2934" s="3" t="s">
        <v>6206</v>
      </c>
      <c r="C2934" s="3" t="s">
        <v>6207</v>
      </c>
      <c r="D2934" s="3" t="s">
        <v>14</v>
      </c>
      <c r="E2934" s="3" t="s">
        <v>14</v>
      </c>
      <c r="F2934" s="3" t="s">
        <v>608</v>
      </c>
      <c r="G2934" s="3" t="s">
        <v>607</v>
      </c>
      <c r="H2934" s="3" t="s">
        <v>522</v>
      </c>
      <c r="I2934" s="3" t="s">
        <v>523</v>
      </c>
      <c r="J2934" s="3" t="s">
        <v>478</v>
      </c>
      <c r="K2934" s="3" t="s">
        <v>479</v>
      </c>
      <c r="O2934"/>
      <c r="P2934"/>
    </row>
    <row r="2935" spans="1:16" x14ac:dyDescent="0.35">
      <c r="A2935" s="3" t="s">
        <v>6208</v>
      </c>
      <c r="B2935" s="3" t="s">
        <v>6208</v>
      </c>
      <c r="C2935" s="3" t="s">
        <v>6209</v>
      </c>
      <c r="D2935" s="3" t="s">
        <v>14</v>
      </c>
      <c r="E2935" s="3" t="s">
        <v>14</v>
      </c>
      <c r="F2935" s="3" t="s">
        <v>608</v>
      </c>
      <c r="G2935" s="3" t="s">
        <v>607</v>
      </c>
      <c r="H2935" s="3" t="s">
        <v>522</v>
      </c>
      <c r="I2935" s="3" t="s">
        <v>523</v>
      </c>
      <c r="J2935" s="3" t="s">
        <v>478</v>
      </c>
      <c r="K2935" s="3" t="s">
        <v>479</v>
      </c>
      <c r="O2935"/>
      <c r="P2935"/>
    </row>
    <row r="2936" spans="1:16" x14ac:dyDescent="0.35">
      <c r="A2936" s="3" t="s">
        <v>6210</v>
      </c>
      <c r="B2936" s="3" t="s">
        <v>6210</v>
      </c>
      <c r="C2936" s="3" t="s">
        <v>6211</v>
      </c>
      <c r="D2936" s="3" t="s">
        <v>14</v>
      </c>
      <c r="E2936" s="3" t="s">
        <v>14</v>
      </c>
      <c r="F2936" s="3" t="s">
        <v>608</v>
      </c>
      <c r="G2936" s="3" t="s">
        <v>607</v>
      </c>
      <c r="H2936" s="3" t="s">
        <v>522</v>
      </c>
      <c r="I2936" s="3" t="s">
        <v>523</v>
      </c>
      <c r="J2936" s="3" t="s">
        <v>478</v>
      </c>
      <c r="K2936" s="3" t="s">
        <v>479</v>
      </c>
      <c r="O2936"/>
      <c r="P2936"/>
    </row>
    <row r="2937" spans="1:16" x14ac:dyDescent="0.35">
      <c r="A2937" s="3" t="s">
        <v>6212</v>
      </c>
      <c r="B2937" s="3" t="s">
        <v>6212</v>
      </c>
      <c r="C2937" s="3" t="s">
        <v>6213</v>
      </c>
      <c r="D2937" s="3" t="s">
        <v>14</v>
      </c>
      <c r="E2937" s="3" t="s">
        <v>14</v>
      </c>
      <c r="F2937" s="3" t="s">
        <v>608</v>
      </c>
      <c r="G2937" s="3" t="s">
        <v>607</v>
      </c>
      <c r="H2937" s="3" t="s">
        <v>522</v>
      </c>
      <c r="I2937" s="3" t="s">
        <v>523</v>
      </c>
      <c r="J2937" s="3" t="s">
        <v>478</v>
      </c>
      <c r="K2937" s="3" t="s">
        <v>479</v>
      </c>
      <c r="O2937"/>
      <c r="P2937"/>
    </row>
    <row r="2938" spans="1:16" x14ac:dyDescent="0.35">
      <c r="A2938" s="3" t="s">
        <v>6214</v>
      </c>
      <c r="B2938" s="3" t="s">
        <v>6214</v>
      </c>
      <c r="C2938" s="3" t="s">
        <v>6215</v>
      </c>
      <c r="D2938" s="3" t="s">
        <v>14</v>
      </c>
      <c r="E2938" s="3" t="s">
        <v>14</v>
      </c>
      <c r="F2938" s="3" t="s">
        <v>608</v>
      </c>
      <c r="G2938" s="3" t="s">
        <v>607</v>
      </c>
      <c r="H2938" s="3" t="s">
        <v>522</v>
      </c>
      <c r="I2938" s="3" t="s">
        <v>523</v>
      </c>
      <c r="J2938" s="3" t="s">
        <v>478</v>
      </c>
      <c r="K2938" s="3" t="s">
        <v>479</v>
      </c>
      <c r="O2938"/>
      <c r="P2938"/>
    </row>
    <row r="2939" spans="1:16" x14ac:dyDescent="0.35">
      <c r="A2939" s="3" t="s">
        <v>6216</v>
      </c>
      <c r="B2939" s="3" t="s">
        <v>6216</v>
      </c>
      <c r="C2939" s="3" t="s">
        <v>6217</v>
      </c>
      <c r="D2939" s="3" t="s">
        <v>14</v>
      </c>
      <c r="E2939" s="3" t="s">
        <v>14</v>
      </c>
      <c r="F2939" s="3" t="s">
        <v>608</v>
      </c>
      <c r="G2939" s="3" t="s">
        <v>607</v>
      </c>
      <c r="H2939" s="3" t="s">
        <v>522</v>
      </c>
      <c r="I2939" s="3" t="s">
        <v>523</v>
      </c>
      <c r="J2939" s="3" t="s">
        <v>478</v>
      </c>
      <c r="K2939" s="3" t="s">
        <v>479</v>
      </c>
      <c r="O2939"/>
      <c r="P2939"/>
    </row>
    <row r="2940" spans="1:16" x14ac:dyDescent="0.35">
      <c r="A2940" s="3" t="s">
        <v>6218</v>
      </c>
      <c r="B2940" s="3" t="s">
        <v>6218</v>
      </c>
      <c r="C2940" s="3" t="s">
        <v>6219</v>
      </c>
      <c r="D2940" s="3" t="s">
        <v>14</v>
      </c>
      <c r="E2940" s="3" t="s">
        <v>14</v>
      </c>
      <c r="F2940" s="3" t="s">
        <v>608</v>
      </c>
      <c r="G2940" s="3" t="s">
        <v>607</v>
      </c>
      <c r="H2940" s="3" t="s">
        <v>522</v>
      </c>
      <c r="I2940" s="3" t="s">
        <v>523</v>
      </c>
      <c r="J2940" s="3" t="s">
        <v>478</v>
      </c>
      <c r="K2940" s="3" t="s">
        <v>479</v>
      </c>
      <c r="O2940"/>
      <c r="P2940"/>
    </row>
    <row r="2941" spans="1:16" x14ac:dyDescent="0.35">
      <c r="A2941" s="3" t="s">
        <v>6220</v>
      </c>
      <c r="B2941" s="3" t="s">
        <v>6220</v>
      </c>
      <c r="C2941" s="3" t="s">
        <v>6221</v>
      </c>
      <c r="D2941" s="3" t="s">
        <v>14</v>
      </c>
      <c r="E2941" s="3" t="s">
        <v>14</v>
      </c>
      <c r="F2941" s="3" t="s">
        <v>608</v>
      </c>
      <c r="G2941" s="3" t="s">
        <v>607</v>
      </c>
      <c r="H2941" s="3" t="s">
        <v>522</v>
      </c>
      <c r="I2941" s="3" t="s">
        <v>523</v>
      </c>
      <c r="J2941" s="3" t="s">
        <v>478</v>
      </c>
      <c r="K2941" s="3" t="s">
        <v>479</v>
      </c>
      <c r="O2941"/>
      <c r="P2941"/>
    </row>
    <row r="2942" spans="1:16" x14ac:dyDescent="0.35">
      <c r="A2942" s="3" t="s">
        <v>6222</v>
      </c>
      <c r="B2942" s="3" t="s">
        <v>6222</v>
      </c>
      <c r="C2942" s="3" t="s">
        <v>6223</v>
      </c>
      <c r="D2942" s="3" t="s">
        <v>14</v>
      </c>
      <c r="E2942" s="3" t="s">
        <v>14</v>
      </c>
      <c r="F2942" s="3" t="s">
        <v>608</v>
      </c>
      <c r="G2942" s="3" t="s">
        <v>607</v>
      </c>
      <c r="H2942" s="3" t="s">
        <v>522</v>
      </c>
      <c r="I2942" s="3" t="s">
        <v>523</v>
      </c>
      <c r="J2942" s="3" t="s">
        <v>478</v>
      </c>
      <c r="K2942" s="3" t="s">
        <v>479</v>
      </c>
      <c r="O2942"/>
      <c r="P2942"/>
    </row>
    <row r="2943" spans="1:16" x14ac:dyDescent="0.35">
      <c r="A2943" s="3" t="s">
        <v>6224</v>
      </c>
      <c r="B2943" s="3" t="s">
        <v>6224</v>
      </c>
      <c r="C2943" s="3" t="s">
        <v>6225</v>
      </c>
      <c r="D2943" s="3" t="s">
        <v>14</v>
      </c>
      <c r="E2943" s="3" t="s">
        <v>14</v>
      </c>
      <c r="F2943" s="3" t="s">
        <v>608</v>
      </c>
      <c r="G2943" s="3" t="s">
        <v>607</v>
      </c>
      <c r="H2943" s="3" t="s">
        <v>522</v>
      </c>
      <c r="I2943" s="3" t="s">
        <v>523</v>
      </c>
      <c r="J2943" s="3" t="s">
        <v>478</v>
      </c>
      <c r="K2943" s="3" t="s">
        <v>479</v>
      </c>
      <c r="O2943"/>
      <c r="P2943"/>
    </row>
    <row r="2944" spans="1:16" x14ac:dyDescent="0.35">
      <c r="A2944" s="3" t="s">
        <v>6226</v>
      </c>
      <c r="B2944" s="3" t="s">
        <v>6226</v>
      </c>
      <c r="C2944" s="3" t="s">
        <v>6227</v>
      </c>
      <c r="D2944" s="3" t="s">
        <v>14</v>
      </c>
      <c r="E2944" s="3" t="s">
        <v>14</v>
      </c>
      <c r="F2944" s="3" t="s">
        <v>608</v>
      </c>
      <c r="G2944" s="3" t="s">
        <v>607</v>
      </c>
      <c r="H2944" s="3" t="s">
        <v>522</v>
      </c>
      <c r="I2944" s="3" t="s">
        <v>523</v>
      </c>
      <c r="J2944" s="3" t="s">
        <v>478</v>
      </c>
      <c r="K2944" s="3" t="s">
        <v>479</v>
      </c>
      <c r="O2944"/>
      <c r="P2944"/>
    </row>
    <row r="2945" spans="1:16" x14ac:dyDescent="0.35">
      <c r="A2945" s="3" t="s">
        <v>6228</v>
      </c>
      <c r="B2945" s="3" t="s">
        <v>6228</v>
      </c>
      <c r="C2945" s="3" t="s">
        <v>6229</v>
      </c>
      <c r="D2945" s="3" t="s">
        <v>14</v>
      </c>
      <c r="E2945" s="3" t="s">
        <v>14</v>
      </c>
      <c r="F2945" s="3" t="s">
        <v>608</v>
      </c>
      <c r="G2945" s="3" t="s">
        <v>607</v>
      </c>
      <c r="H2945" s="3" t="s">
        <v>522</v>
      </c>
      <c r="I2945" s="3" t="s">
        <v>523</v>
      </c>
      <c r="J2945" s="3" t="s">
        <v>478</v>
      </c>
      <c r="K2945" s="3" t="s">
        <v>479</v>
      </c>
      <c r="O2945"/>
      <c r="P2945"/>
    </row>
    <row r="2946" spans="1:16" x14ac:dyDescent="0.35">
      <c r="A2946" s="3" t="s">
        <v>6230</v>
      </c>
      <c r="B2946" s="3" t="s">
        <v>6230</v>
      </c>
      <c r="C2946" s="3" t="s">
        <v>6231</v>
      </c>
      <c r="D2946" s="3" t="s">
        <v>14</v>
      </c>
      <c r="E2946" s="3" t="s">
        <v>14</v>
      </c>
      <c r="F2946" s="3" t="s">
        <v>608</v>
      </c>
      <c r="G2946" s="3" t="s">
        <v>607</v>
      </c>
      <c r="H2946" s="3" t="s">
        <v>522</v>
      </c>
      <c r="I2946" s="3" t="s">
        <v>523</v>
      </c>
      <c r="J2946" s="3" t="s">
        <v>478</v>
      </c>
      <c r="K2946" s="3" t="s">
        <v>479</v>
      </c>
      <c r="O2946"/>
      <c r="P2946"/>
    </row>
    <row r="2947" spans="1:16" x14ac:dyDescent="0.35">
      <c r="A2947" s="3" t="s">
        <v>6232</v>
      </c>
      <c r="B2947" s="3" t="s">
        <v>6232</v>
      </c>
      <c r="C2947" s="3" t="s">
        <v>6233</v>
      </c>
      <c r="D2947" s="3" t="s">
        <v>14</v>
      </c>
      <c r="E2947" s="3" t="s">
        <v>14</v>
      </c>
      <c r="F2947" s="3" t="s">
        <v>608</v>
      </c>
      <c r="G2947" s="3" t="s">
        <v>607</v>
      </c>
      <c r="H2947" s="3" t="s">
        <v>522</v>
      </c>
      <c r="I2947" s="3" t="s">
        <v>523</v>
      </c>
      <c r="J2947" s="3" t="s">
        <v>478</v>
      </c>
      <c r="K2947" s="3" t="s">
        <v>479</v>
      </c>
      <c r="O2947"/>
      <c r="P2947"/>
    </row>
    <row r="2948" spans="1:16" x14ac:dyDescent="0.35">
      <c r="A2948" s="3" t="s">
        <v>6234</v>
      </c>
      <c r="B2948" s="3" t="s">
        <v>6234</v>
      </c>
      <c r="C2948" s="3" t="s">
        <v>6235</v>
      </c>
      <c r="D2948" s="3" t="s">
        <v>14</v>
      </c>
      <c r="E2948" s="3" t="s">
        <v>14</v>
      </c>
      <c r="F2948" s="3" t="s">
        <v>608</v>
      </c>
      <c r="G2948" s="3" t="s">
        <v>607</v>
      </c>
      <c r="H2948" s="3" t="s">
        <v>522</v>
      </c>
      <c r="I2948" s="3" t="s">
        <v>523</v>
      </c>
      <c r="J2948" s="3" t="s">
        <v>478</v>
      </c>
      <c r="K2948" s="3" t="s">
        <v>479</v>
      </c>
      <c r="O2948"/>
      <c r="P2948"/>
    </row>
    <row r="2949" spans="1:16" x14ac:dyDescent="0.35">
      <c r="A2949" s="3" t="s">
        <v>6236</v>
      </c>
      <c r="B2949" s="3" t="s">
        <v>6236</v>
      </c>
      <c r="C2949" s="3" t="s">
        <v>6237</v>
      </c>
      <c r="D2949" s="3" t="s">
        <v>14</v>
      </c>
      <c r="E2949" s="3" t="s">
        <v>14</v>
      </c>
      <c r="F2949" s="3" t="s">
        <v>608</v>
      </c>
      <c r="G2949" s="3" t="s">
        <v>607</v>
      </c>
      <c r="H2949" s="3" t="s">
        <v>522</v>
      </c>
      <c r="I2949" s="3" t="s">
        <v>523</v>
      </c>
      <c r="J2949" s="3" t="s">
        <v>478</v>
      </c>
      <c r="K2949" s="3" t="s">
        <v>479</v>
      </c>
      <c r="O2949"/>
      <c r="P2949"/>
    </row>
    <row r="2950" spans="1:16" x14ac:dyDescent="0.35">
      <c r="A2950" s="3" t="s">
        <v>6238</v>
      </c>
      <c r="B2950" s="3" t="s">
        <v>6238</v>
      </c>
      <c r="C2950" s="3" t="s">
        <v>6239</v>
      </c>
      <c r="D2950" s="3" t="s">
        <v>14</v>
      </c>
      <c r="E2950" s="3" t="s">
        <v>14</v>
      </c>
      <c r="F2950" s="3" t="s">
        <v>608</v>
      </c>
      <c r="G2950" s="3" t="s">
        <v>607</v>
      </c>
      <c r="H2950" s="3" t="s">
        <v>522</v>
      </c>
      <c r="I2950" s="3" t="s">
        <v>523</v>
      </c>
      <c r="J2950" s="3" t="s">
        <v>478</v>
      </c>
      <c r="K2950" s="3" t="s">
        <v>479</v>
      </c>
      <c r="O2950"/>
      <c r="P2950"/>
    </row>
    <row r="2951" spans="1:16" x14ac:dyDescent="0.35">
      <c r="A2951" s="3" t="s">
        <v>6240</v>
      </c>
      <c r="B2951" s="3" t="s">
        <v>6240</v>
      </c>
      <c r="C2951" s="3" t="s">
        <v>6241</v>
      </c>
      <c r="D2951" s="3" t="s">
        <v>14</v>
      </c>
      <c r="E2951" s="3" t="s">
        <v>14</v>
      </c>
      <c r="F2951" s="3" t="s">
        <v>608</v>
      </c>
      <c r="G2951" s="3" t="s">
        <v>607</v>
      </c>
      <c r="H2951" s="3" t="s">
        <v>522</v>
      </c>
      <c r="I2951" s="3" t="s">
        <v>523</v>
      </c>
      <c r="J2951" s="3" t="s">
        <v>478</v>
      </c>
      <c r="K2951" s="3" t="s">
        <v>479</v>
      </c>
      <c r="O2951"/>
      <c r="P2951"/>
    </row>
    <row r="2952" spans="1:16" x14ac:dyDescent="0.35">
      <c r="A2952" s="3" t="s">
        <v>6242</v>
      </c>
      <c r="B2952" s="3" t="s">
        <v>6242</v>
      </c>
      <c r="C2952" s="3" t="s">
        <v>6243</v>
      </c>
      <c r="D2952" s="3" t="s">
        <v>14</v>
      </c>
      <c r="E2952" s="3" t="s">
        <v>14</v>
      </c>
      <c r="F2952" s="3" t="s">
        <v>608</v>
      </c>
      <c r="G2952" s="3" t="s">
        <v>607</v>
      </c>
      <c r="H2952" s="3" t="s">
        <v>522</v>
      </c>
      <c r="I2952" s="3" t="s">
        <v>523</v>
      </c>
      <c r="J2952" s="3" t="s">
        <v>478</v>
      </c>
      <c r="K2952" s="3" t="s">
        <v>479</v>
      </c>
      <c r="O2952"/>
      <c r="P2952"/>
    </row>
    <row r="2953" spans="1:16" x14ac:dyDescent="0.35">
      <c r="A2953" s="3" t="s">
        <v>6244</v>
      </c>
      <c r="B2953" s="3" t="s">
        <v>6244</v>
      </c>
      <c r="C2953" s="3" t="s">
        <v>6245</v>
      </c>
      <c r="D2953" s="3" t="s">
        <v>14</v>
      </c>
      <c r="E2953" s="3" t="s">
        <v>14</v>
      </c>
      <c r="F2953" s="3" t="s">
        <v>608</v>
      </c>
      <c r="G2953" s="3" t="s">
        <v>607</v>
      </c>
      <c r="H2953" s="3" t="s">
        <v>522</v>
      </c>
      <c r="I2953" s="3" t="s">
        <v>523</v>
      </c>
      <c r="J2953" s="3" t="s">
        <v>478</v>
      </c>
      <c r="K2953" s="3" t="s">
        <v>479</v>
      </c>
      <c r="O2953"/>
      <c r="P2953"/>
    </row>
    <row r="2954" spans="1:16" x14ac:dyDescent="0.35">
      <c r="A2954" s="3" t="s">
        <v>6246</v>
      </c>
      <c r="B2954" s="3" t="s">
        <v>6246</v>
      </c>
      <c r="C2954" s="3" t="s">
        <v>6247</v>
      </c>
      <c r="D2954" s="3" t="s">
        <v>14</v>
      </c>
      <c r="E2954" s="3" t="s">
        <v>14</v>
      </c>
      <c r="F2954" s="3" t="s">
        <v>608</v>
      </c>
      <c r="G2954" s="3" t="s">
        <v>607</v>
      </c>
      <c r="H2954" s="3" t="s">
        <v>522</v>
      </c>
      <c r="I2954" s="3" t="s">
        <v>523</v>
      </c>
      <c r="J2954" s="3" t="s">
        <v>478</v>
      </c>
      <c r="K2954" s="3" t="s">
        <v>479</v>
      </c>
      <c r="O2954"/>
      <c r="P2954"/>
    </row>
    <row r="2955" spans="1:16" x14ac:dyDescent="0.35">
      <c r="A2955" s="3" t="s">
        <v>6039</v>
      </c>
      <c r="B2955" s="3" t="s">
        <v>6039</v>
      </c>
      <c r="C2955" s="3" t="s">
        <v>6040</v>
      </c>
      <c r="D2955" s="3" t="s">
        <v>14</v>
      </c>
      <c r="E2955" s="3" t="s">
        <v>14</v>
      </c>
      <c r="F2955" s="3" t="s">
        <v>608</v>
      </c>
      <c r="G2955" s="3" t="s">
        <v>607</v>
      </c>
      <c r="H2955" s="3" t="s">
        <v>522</v>
      </c>
      <c r="I2955" s="3" t="s">
        <v>523</v>
      </c>
      <c r="J2955" s="3" t="s">
        <v>478</v>
      </c>
      <c r="K2955" s="3" t="s">
        <v>479</v>
      </c>
      <c r="O2955"/>
      <c r="P2955"/>
    </row>
    <row r="2956" spans="1:16" x14ac:dyDescent="0.35">
      <c r="A2956" s="3" t="s">
        <v>6248</v>
      </c>
      <c r="B2956" s="3" t="s">
        <v>6248</v>
      </c>
      <c r="C2956" s="3" t="s">
        <v>6249</v>
      </c>
      <c r="D2956" s="3" t="s">
        <v>14</v>
      </c>
      <c r="E2956" s="3" t="s">
        <v>14</v>
      </c>
      <c r="F2956" s="3" t="s">
        <v>608</v>
      </c>
      <c r="G2956" s="3" t="s">
        <v>607</v>
      </c>
      <c r="H2956" s="3" t="s">
        <v>522</v>
      </c>
      <c r="I2956" s="3" t="s">
        <v>523</v>
      </c>
      <c r="J2956" s="3" t="s">
        <v>478</v>
      </c>
      <c r="K2956" s="3" t="s">
        <v>479</v>
      </c>
      <c r="O2956"/>
      <c r="P2956"/>
    </row>
    <row r="2957" spans="1:16" x14ac:dyDescent="0.35">
      <c r="A2957" s="3" t="s">
        <v>6250</v>
      </c>
      <c r="B2957" s="3" t="s">
        <v>6250</v>
      </c>
      <c r="C2957" s="3" t="s">
        <v>6251</v>
      </c>
      <c r="D2957" s="3" t="s">
        <v>14</v>
      </c>
      <c r="E2957" s="3" t="s">
        <v>14</v>
      </c>
      <c r="F2957" s="3" t="s">
        <v>608</v>
      </c>
      <c r="G2957" s="3" t="s">
        <v>607</v>
      </c>
      <c r="H2957" s="3" t="s">
        <v>522</v>
      </c>
      <c r="I2957" s="3" t="s">
        <v>523</v>
      </c>
      <c r="J2957" s="3" t="s">
        <v>478</v>
      </c>
      <c r="K2957" s="3" t="s">
        <v>479</v>
      </c>
      <c r="O2957"/>
      <c r="P2957"/>
    </row>
    <row r="2958" spans="1:16" x14ac:dyDescent="0.35">
      <c r="A2958" s="3" t="s">
        <v>6252</v>
      </c>
      <c r="B2958" s="3" t="s">
        <v>6252</v>
      </c>
      <c r="C2958" s="3" t="s">
        <v>6253</v>
      </c>
      <c r="D2958" s="3" t="s">
        <v>14</v>
      </c>
      <c r="E2958" s="3" t="s">
        <v>14</v>
      </c>
      <c r="F2958" s="3" t="s">
        <v>608</v>
      </c>
      <c r="G2958" s="3" t="s">
        <v>607</v>
      </c>
      <c r="H2958" s="3" t="s">
        <v>522</v>
      </c>
      <c r="I2958" s="3" t="s">
        <v>523</v>
      </c>
      <c r="J2958" s="3" t="s">
        <v>478</v>
      </c>
      <c r="K2958" s="3" t="s">
        <v>479</v>
      </c>
      <c r="O2958"/>
      <c r="P2958"/>
    </row>
    <row r="2959" spans="1:16" x14ac:dyDescent="0.35">
      <c r="A2959" s="3" t="s">
        <v>6254</v>
      </c>
      <c r="B2959" s="3" t="s">
        <v>6254</v>
      </c>
      <c r="C2959" s="3" t="s">
        <v>6255</v>
      </c>
      <c r="D2959" s="3" t="s">
        <v>14</v>
      </c>
      <c r="E2959" s="3" t="s">
        <v>14</v>
      </c>
      <c r="F2959" s="3" t="s">
        <v>608</v>
      </c>
      <c r="G2959" s="3" t="s">
        <v>607</v>
      </c>
      <c r="H2959" s="3" t="s">
        <v>522</v>
      </c>
      <c r="I2959" s="3" t="s">
        <v>523</v>
      </c>
      <c r="J2959" s="3" t="s">
        <v>478</v>
      </c>
      <c r="K2959" s="3" t="s">
        <v>479</v>
      </c>
      <c r="O2959"/>
      <c r="P2959"/>
    </row>
    <row r="2960" spans="1:16" x14ac:dyDescent="0.35">
      <c r="A2960" s="3" t="s">
        <v>6256</v>
      </c>
      <c r="B2960" s="3" t="s">
        <v>6256</v>
      </c>
      <c r="C2960" s="3" t="s">
        <v>6257</v>
      </c>
      <c r="D2960" s="3" t="s">
        <v>14</v>
      </c>
      <c r="E2960" s="3" t="s">
        <v>14</v>
      </c>
      <c r="F2960" s="3" t="s">
        <v>608</v>
      </c>
      <c r="G2960" s="3" t="s">
        <v>607</v>
      </c>
      <c r="H2960" s="3" t="s">
        <v>522</v>
      </c>
      <c r="I2960" s="3" t="s">
        <v>523</v>
      </c>
      <c r="J2960" s="3" t="s">
        <v>478</v>
      </c>
      <c r="K2960" s="3" t="s">
        <v>479</v>
      </c>
      <c r="O2960"/>
      <c r="P2960"/>
    </row>
    <row r="2961" spans="1:16" x14ac:dyDescent="0.35">
      <c r="A2961" s="3" t="s">
        <v>6258</v>
      </c>
      <c r="B2961" s="3" t="s">
        <v>6258</v>
      </c>
      <c r="C2961" s="3" t="s">
        <v>6259</v>
      </c>
      <c r="D2961" s="3" t="s">
        <v>14</v>
      </c>
      <c r="E2961" s="3" t="s">
        <v>14</v>
      </c>
      <c r="F2961" s="3" t="s">
        <v>608</v>
      </c>
      <c r="G2961" s="3" t="s">
        <v>607</v>
      </c>
      <c r="H2961" s="3" t="s">
        <v>522</v>
      </c>
      <c r="I2961" s="3" t="s">
        <v>523</v>
      </c>
      <c r="J2961" s="3" t="s">
        <v>478</v>
      </c>
      <c r="K2961" s="3" t="s">
        <v>479</v>
      </c>
      <c r="O2961"/>
      <c r="P2961"/>
    </row>
    <row r="2962" spans="1:16" x14ac:dyDescent="0.35">
      <c r="A2962" s="3" t="s">
        <v>6260</v>
      </c>
      <c r="B2962" s="3" t="s">
        <v>6260</v>
      </c>
      <c r="C2962" s="3" t="s">
        <v>6261</v>
      </c>
      <c r="D2962" s="3" t="s">
        <v>14</v>
      </c>
      <c r="E2962" s="3" t="s">
        <v>14</v>
      </c>
      <c r="F2962" s="3" t="s">
        <v>608</v>
      </c>
      <c r="G2962" s="3" t="s">
        <v>607</v>
      </c>
      <c r="H2962" s="3" t="s">
        <v>522</v>
      </c>
      <c r="I2962" s="3" t="s">
        <v>523</v>
      </c>
      <c r="J2962" s="3" t="s">
        <v>478</v>
      </c>
      <c r="K2962" s="3" t="s">
        <v>479</v>
      </c>
      <c r="O2962"/>
      <c r="P2962"/>
    </row>
    <row r="2963" spans="1:16" x14ac:dyDescent="0.35">
      <c r="A2963" s="3" t="s">
        <v>6262</v>
      </c>
      <c r="B2963" s="3" t="s">
        <v>6262</v>
      </c>
      <c r="C2963" s="3" t="s">
        <v>6263</v>
      </c>
      <c r="D2963" s="3" t="s">
        <v>14</v>
      </c>
      <c r="E2963" s="3" t="s">
        <v>14</v>
      </c>
      <c r="F2963" s="3" t="s">
        <v>608</v>
      </c>
      <c r="G2963" s="3" t="s">
        <v>607</v>
      </c>
      <c r="H2963" s="3" t="s">
        <v>522</v>
      </c>
      <c r="I2963" s="3" t="s">
        <v>523</v>
      </c>
      <c r="J2963" s="3" t="s">
        <v>478</v>
      </c>
      <c r="K2963" s="3" t="s">
        <v>479</v>
      </c>
      <c r="O2963"/>
      <c r="P2963"/>
    </row>
    <row r="2964" spans="1:16" x14ac:dyDescent="0.35">
      <c r="A2964" s="3" t="s">
        <v>6264</v>
      </c>
      <c r="B2964" s="3" t="s">
        <v>6264</v>
      </c>
      <c r="C2964" s="3" t="s">
        <v>6265</v>
      </c>
      <c r="D2964" s="3" t="s">
        <v>14</v>
      </c>
      <c r="E2964" s="3" t="s">
        <v>14</v>
      </c>
      <c r="F2964" s="3" t="s">
        <v>608</v>
      </c>
      <c r="G2964" s="3" t="s">
        <v>607</v>
      </c>
      <c r="H2964" s="3" t="s">
        <v>522</v>
      </c>
      <c r="I2964" s="3" t="s">
        <v>523</v>
      </c>
      <c r="J2964" s="3" t="s">
        <v>478</v>
      </c>
      <c r="K2964" s="3" t="s">
        <v>479</v>
      </c>
      <c r="O2964"/>
      <c r="P2964"/>
    </row>
    <row r="2965" spans="1:16" x14ac:dyDescent="0.35">
      <c r="A2965" s="3" t="s">
        <v>6266</v>
      </c>
      <c r="B2965" s="3" t="s">
        <v>6266</v>
      </c>
      <c r="C2965" s="3" t="s">
        <v>6267</v>
      </c>
      <c r="D2965" s="3" t="s">
        <v>14</v>
      </c>
      <c r="E2965" s="3" t="s">
        <v>14</v>
      </c>
      <c r="F2965" s="3" t="s">
        <v>608</v>
      </c>
      <c r="G2965" s="3" t="s">
        <v>607</v>
      </c>
      <c r="H2965" s="3" t="s">
        <v>522</v>
      </c>
      <c r="I2965" s="3" t="s">
        <v>523</v>
      </c>
      <c r="J2965" s="3" t="s">
        <v>478</v>
      </c>
      <c r="K2965" s="3" t="s">
        <v>479</v>
      </c>
      <c r="O2965"/>
      <c r="P2965"/>
    </row>
    <row r="2966" spans="1:16" x14ac:dyDescent="0.35">
      <c r="A2966" s="3" t="s">
        <v>6268</v>
      </c>
      <c r="B2966" s="3" t="s">
        <v>6268</v>
      </c>
      <c r="C2966" s="3" t="s">
        <v>6269</v>
      </c>
      <c r="D2966" s="3" t="s">
        <v>14</v>
      </c>
      <c r="E2966" s="3" t="s">
        <v>14</v>
      </c>
      <c r="F2966" s="3" t="s">
        <v>608</v>
      </c>
      <c r="G2966" s="3" t="s">
        <v>607</v>
      </c>
      <c r="H2966" s="3" t="s">
        <v>522</v>
      </c>
      <c r="I2966" s="3" t="s">
        <v>523</v>
      </c>
      <c r="J2966" s="3" t="s">
        <v>478</v>
      </c>
      <c r="K2966" s="3" t="s">
        <v>479</v>
      </c>
      <c r="O2966"/>
      <c r="P2966"/>
    </row>
    <row r="2967" spans="1:16" x14ac:dyDescent="0.35">
      <c r="A2967" s="3" t="s">
        <v>6270</v>
      </c>
      <c r="B2967" s="3" t="s">
        <v>6270</v>
      </c>
      <c r="C2967" s="3" t="s">
        <v>6271</v>
      </c>
      <c r="D2967" s="3" t="s">
        <v>14</v>
      </c>
      <c r="E2967" s="3" t="s">
        <v>14</v>
      </c>
      <c r="F2967" s="3" t="s">
        <v>640</v>
      </c>
      <c r="G2967" s="3" t="s">
        <v>639</v>
      </c>
      <c r="H2967" s="3" t="s">
        <v>17</v>
      </c>
      <c r="I2967" s="3" t="s">
        <v>18</v>
      </c>
      <c r="J2967" s="3" t="s">
        <v>19</v>
      </c>
      <c r="K2967" s="3" t="s">
        <v>18</v>
      </c>
      <c r="O2967"/>
      <c r="P2967"/>
    </row>
    <row r="2968" spans="1:16" x14ac:dyDescent="0.35">
      <c r="A2968" s="3" t="s">
        <v>6272</v>
      </c>
      <c r="B2968" s="3" t="s">
        <v>6272</v>
      </c>
      <c r="C2968" s="3" t="s">
        <v>6273</v>
      </c>
      <c r="D2968" s="3" t="s">
        <v>14</v>
      </c>
      <c r="E2968" s="3" t="s">
        <v>14</v>
      </c>
      <c r="F2968" s="3" t="s">
        <v>640</v>
      </c>
      <c r="G2968" s="3" t="s">
        <v>639</v>
      </c>
      <c r="H2968" s="3" t="s">
        <v>17</v>
      </c>
      <c r="I2968" s="3" t="s">
        <v>18</v>
      </c>
      <c r="J2968" s="3" t="s">
        <v>19</v>
      </c>
      <c r="K2968" s="3" t="s">
        <v>18</v>
      </c>
      <c r="O2968"/>
      <c r="P2968"/>
    </row>
    <row r="2969" spans="1:16" x14ac:dyDescent="0.35">
      <c r="A2969" s="3" t="s">
        <v>6274</v>
      </c>
      <c r="B2969" s="3" t="s">
        <v>6274</v>
      </c>
      <c r="C2969" s="3" t="s">
        <v>6275</v>
      </c>
      <c r="D2969" s="3" t="s">
        <v>14</v>
      </c>
      <c r="E2969" s="3" t="s">
        <v>14</v>
      </c>
      <c r="F2969" s="3" t="s">
        <v>640</v>
      </c>
      <c r="G2969" s="3" t="s">
        <v>639</v>
      </c>
      <c r="H2969" s="3" t="s">
        <v>17</v>
      </c>
      <c r="I2969" s="3" t="s">
        <v>18</v>
      </c>
      <c r="J2969" s="3" t="s">
        <v>19</v>
      </c>
      <c r="K2969" s="3" t="s">
        <v>18</v>
      </c>
      <c r="O2969"/>
      <c r="P2969"/>
    </row>
    <row r="2970" spans="1:16" x14ac:dyDescent="0.35">
      <c r="A2970" s="3" t="s">
        <v>6276</v>
      </c>
      <c r="B2970" s="3" t="s">
        <v>6276</v>
      </c>
      <c r="C2970" s="3" t="s">
        <v>6277</v>
      </c>
      <c r="D2970" s="3" t="s">
        <v>14</v>
      </c>
      <c r="E2970" s="3" t="s">
        <v>14</v>
      </c>
      <c r="F2970" s="3" t="s">
        <v>640</v>
      </c>
      <c r="G2970" s="3" t="s">
        <v>639</v>
      </c>
      <c r="H2970" s="3" t="s">
        <v>17</v>
      </c>
      <c r="I2970" s="3" t="s">
        <v>18</v>
      </c>
      <c r="J2970" s="3" t="s">
        <v>19</v>
      </c>
      <c r="K2970" s="3" t="s">
        <v>18</v>
      </c>
      <c r="O2970"/>
      <c r="P2970"/>
    </row>
    <row r="2971" spans="1:16" x14ac:dyDescent="0.35">
      <c r="A2971" s="3" t="s">
        <v>6278</v>
      </c>
      <c r="B2971" s="3" t="s">
        <v>6278</v>
      </c>
      <c r="C2971" s="3" t="s">
        <v>6279</v>
      </c>
      <c r="D2971" s="3" t="s">
        <v>14</v>
      </c>
      <c r="E2971" s="3" t="s">
        <v>14</v>
      </c>
      <c r="F2971" s="3" t="s">
        <v>640</v>
      </c>
      <c r="G2971" s="3" t="s">
        <v>639</v>
      </c>
      <c r="H2971" s="3" t="s">
        <v>17</v>
      </c>
      <c r="I2971" s="3" t="s">
        <v>18</v>
      </c>
      <c r="J2971" s="3" t="s">
        <v>19</v>
      </c>
      <c r="K2971" s="3" t="s">
        <v>18</v>
      </c>
      <c r="O2971"/>
      <c r="P2971"/>
    </row>
    <row r="2972" spans="1:16" x14ac:dyDescent="0.35">
      <c r="A2972" s="3" t="s">
        <v>6280</v>
      </c>
      <c r="B2972" s="3" t="s">
        <v>6280</v>
      </c>
      <c r="C2972" s="3" t="s">
        <v>6281</v>
      </c>
      <c r="D2972" s="3" t="s">
        <v>14</v>
      </c>
      <c r="E2972" s="3" t="s">
        <v>14</v>
      </c>
      <c r="F2972" s="3" t="s">
        <v>640</v>
      </c>
      <c r="G2972" s="3" t="s">
        <v>639</v>
      </c>
      <c r="H2972" s="3" t="s">
        <v>17</v>
      </c>
      <c r="I2972" s="3" t="s">
        <v>18</v>
      </c>
      <c r="J2972" s="3" t="s">
        <v>19</v>
      </c>
      <c r="K2972" s="3" t="s">
        <v>18</v>
      </c>
      <c r="O2972"/>
      <c r="P2972"/>
    </row>
    <row r="2973" spans="1:16" x14ac:dyDescent="0.35">
      <c r="A2973" s="3" t="s">
        <v>6282</v>
      </c>
      <c r="B2973" s="3" t="s">
        <v>6282</v>
      </c>
      <c r="C2973" s="3" t="s">
        <v>6283</v>
      </c>
      <c r="D2973" s="3" t="s">
        <v>14</v>
      </c>
      <c r="E2973" s="3" t="s">
        <v>14</v>
      </c>
      <c r="F2973" s="3" t="s">
        <v>640</v>
      </c>
      <c r="G2973" s="3" t="s">
        <v>639</v>
      </c>
      <c r="H2973" s="3" t="s">
        <v>17</v>
      </c>
      <c r="I2973" s="3" t="s">
        <v>18</v>
      </c>
      <c r="J2973" s="3" t="s">
        <v>19</v>
      </c>
      <c r="K2973" s="3" t="s">
        <v>18</v>
      </c>
      <c r="O2973"/>
      <c r="P2973"/>
    </row>
    <row r="2974" spans="1:16" x14ac:dyDescent="0.35">
      <c r="A2974" s="3" t="s">
        <v>6284</v>
      </c>
      <c r="B2974" s="3" t="s">
        <v>6284</v>
      </c>
      <c r="C2974" s="3" t="s">
        <v>6285</v>
      </c>
      <c r="D2974" s="3" t="s">
        <v>14</v>
      </c>
      <c r="E2974" s="3" t="s">
        <v>14</v>
      </c>
      <c r="F2974" s="3" t="s">
        <v>652</v>
      </c>
      <c r="G2974" s="3" t="s">
        <v>651</v>
      </c>
      <c r="H2974" s="3" t="s">
        <v>1761</v>
      </c>
      <c r="I2974" s="3" t="s">
        <v>1762</v>
      </c>
      <c r="J2974" s="3" t="s">
        <v>78</v>
      </c>
      <c r="K2974" s="3" t="s">
        <v>79</v>
      </c>
      <c r="O2974"/>
      <c r="P2974"/>
    </row>
    <row r="2975" spans="1:16" x14ac:dyDescent="0.35">
      <c r="A2975" s="3" t="s">
        <v>6286</v>
      </c>
      <c r="B2975" s="3" t="s">
        <v>6286</v>
      </c>
      <c r="C2975" s="3" t="s">
        <v>6287</v>
      </c>
      <c r="D2975" s="3" t="s">
        <v>14</v>
      </c>
      <c r="E2975" s="3" t="s">
        <v>14</v>
      </c>
      <c r="F2975" s="3" t="s">
        <v>652</v>
      </c>
      <c r="G2975" s="3" t="s">
        <v>651</v>
      </c>
      <c r="H2975" s="3" t="s">
        <v>1761</v>
      </c>
      <c r="I2975" s="3" t="s">
        <v>1762</v>
      </c>
      <c r="J2975" s="3" t="s">
        <v>78</v>
      </c>
      <c r="K2975" s="3" t="s">
        <v>79</v>
      </c>
      <c r="O2975"/>
      <c r="P2975"/>
    </row>
    <row r="2976" spans="1:16" x14ac:dyDescent="0.35">
      <c r="A2976" s="3" t="s">
        <v>6288</v>
      </c>
      <c r="B2976" s="3" t="s">
        <v>6288</v>
      </c>
      <c r="C2976" s="3" t="s">
        <v>6289</v>
      </c>
      <c r="D2976" s="3" t="s">
        <v>14</v>
      </c>
      <c r="E2976" s="3" t="s">
        <v>14</v>
      </c>
      <c r="F2976" s="3" t="s">
        <v>652</v>
      </c>
      <c r="G2976" s="3" t="s">
        <v>651</v>
      </c>
      <c r="H2976" s="3" t="s">
        <v>1761</v>
      </c>
      <c r="I2976" s="3" t="s">
        <v>1762</v>
      </c>
      <c r="J2976" s="3" t="s">
        <v>78</v>
      </c>
      <c r="K2976" s="3" t="s">
        <v>79</v>
      </c>
      <c r="O2976"/>
      <c r="P2976"/>
    </row>
    <row r="2977" spans="1:16" x14ac:dyDescent="0.35">
      <c r="A2977" s="3" t="s">
        <v>6290</v>
      </c>
      <c r="B2977" s="3" t="s">
        <v>6290</v>
      </c>
      <c r="C2977" s="3" t="s">
        <v>6291</v>
      </c>
      <c r="D2977" s="3" t="s">
        <v>14</v>
      </c>
      <c r="E2977" s="3" t="s">
        <v>14</v>
      </c>
      <c r="F2977" s="3" t="s">
        <v>652</v>
      </c>
      <c r="G2977" s="3" t="s">
        <v>651</v>
      </c>
      <c r="H2977" s="3" t="s">
        <v>1761</v>
      </c>
      <c r="I2977" s="3" t="s">
        <v>1762</v>
      </c>
      <c r="J2977" s="3" t="s">
        <v>78</v>
      </c>
      <c r="K2977" s="3" t="s">
        <v>79</v>
      </c>
      <c r="O2977"/>
      <c r="P2977"/>
    </row>
    <row r="2978" spans="1:16" x14ac:dyDescent="0.35">
      <c r="A2978" s="3" t="s">
        <v>6292</v>
      </c>
      <c r="B2978" s="3" t="s">
        <v>6292</v>
      </c>
      <c r="C2978" s="3" t="s">
        <v>6293</v>
      </c>
      <c r="D2978" s="3" t="s">
        <v>14</v>
      </c>
      <c r="E2978" s="3" t="s">
        <v>14</v>
      </c>
      <c r="F2978" s="3" t="s">
        <v>652</v>
      </c>
      <c r="G2978" s="3" t="s">
        <v>651</v>
      </c>
      <c r="H2978" s="3" t="s">
        <v>1761</v>
      </c>
      <c r="I2978" s="3" t="s">
        <v>1762</v>
      </c>
      <c r="J2978" s="3" t="s">
        <v>78</v>
      </c>
      <c r="K2978" s="3" t="s">
        <v>79</v>
      </c>
      <c r="O2978"/>
      <c r="P2978"/>
    </row>
    <row r="2979" spans="1:16" x14ac:dyDescent="0.35">
      <c r="A2979" s="3" t="s">
        <v>6294</v>
      </c>
      <c r="B2979" s="3" t="s">
        <v>6294</v>
      </c>
      <c r="C2979" s="3" t="s">
        <v>6295</v>
      </c>
      <c r="D2979" s="3" t="s">
        <v>14</v>
      </c>
      <c r="E2979" s="3" t="s">
        <v>14</v>
      </c>
      <c r="F2979" s="3" t="s">
        <v>652</v>
      </c>
      <c r="G2979" s="3" t="s">
        <v>651</v>
      </c>
      <c r="H2979" s="3" t="s">
        <v>1761</v>
      </c>
      <c r="I2979" s="3" t="s">
        <v>1762</v>
      </c>
      <c r="J2979" s="3" t="s">
        <v>78</v>
      </c>
      <c r="K2979" s="3" t="s">
        <v>79</v>
      </c>
      <c r="O2979"/>
      <c r="P2979"/>
    </row>
    <row r="2980" spans="1:16" x14ac:dyDescent="0.35">
      <c r="A2980" s="3" t="s">
        <v>6296</v>
      </c>
      <c r="B2980" s="3" t="s">
        <v>6296</v>
      </c>
      <c r="C2980" s="3" t="s">
        <v>6297</v>
      </c>
      <c r="D2980" s="3" t="s">
        <v>14</v>
      </c>
      <c r="E2980" s="3" t="s">
        <v>14</v>
      </c>
      <c r="F2980" s="3" t="s">
        <v>652</v>
      </c>
      <c r="G2980" s="3" t="s">
        <v>651</v>
      </c>
      <c r="H2980" s="3" t="s">
        <v>1761</v>
      </c>
      <c r="I2980" s="3" t="s">
        <v>1762</v>
      </c>
      <c r="J2980" s="3" t="s">
        <v>78</v>
      </c>
      <c r="K2980" s="3" t="s">
        <v>79</v>
      </c>
      <c r="O2980"/>
      <c r="P2980"/>
    </row>
    <row r="2981" spans="1:16" x14ac:dyDescent="0.35">
      <c r="A2981" s="3" t="s">
        <v>6298</v>
      </c>
      <c r="B2981" s="3" t="s">
        <v>6298</v>
      </c>
      <c r="C2981" s="3" t="s">
        <v>6299</v>
      </c>
      <c r="D2981" s="3" t="s">
        <v>14</v>
      </c>
      <c r="E2981" s="3" t="s">
        <v>14</v>
      </c>
      <c r="F2981" s="3" t="s">
        <v>652</v>
      </c>
      <c r="G2981" s="3" t="s">
        <v>651</v>
      </c>
      <c r="H2981" s="3" t="s">
        <v>1761</v>
      </c>
      <c r="I2981" s="3" t="s">
        <v>1762</v>
      </c>
      <c r="J2981" s="3" t="s">
        <v>78</v>
      </c>
      <c r="K2981" s="3" t="s">
        <v>79</v>
      </c>
      <c r="O2981"/>
      <c r="P2981"/>
    </row>
    <row r="2982" spans="1:16" x14ac:dyDescent="0.35">
      <c r="A2982" s="3" t="s">
        <v>6300</v>
      </c>
      <c r="B2982" s="3" t="s">
        <v>6300</v>
      </c>
      <c r="C2982" s="3" t="s">
        <v>6301</v>
      </c>
      <c r="D2982" s="3" t="s">
        <v>14</v>
      </c>
      <c r="E2982" s="3" t="s">
        <v>14</v>
      </c>
      <c r="F2982" s="3" t="s">
        <v>652</v>
      </c>
      <c r="G2982" s="3" t="s">
        <v>651</v>
      </c>
      <c r="H2982" s="3" t="s">
        <v>1761</v>
      </c>
      <c r="I2982" s="3" t="s">
        <v>1762</v>
      </c>
      <c r="J2982" s="3" t="s">
        <v>78</v>
      </c>
      <c r="K2982" s="3" t="s">
        <v>79</v>
      </c>
      <c r="O2982"/>
      <c r="P2982"/>
    </row>
    <row r="2983" spans="1:16" x14ac:dyDescent="0.35">
      <c r="A2983" s="3" t="s">
        <v>6302</v>
      </c>
      <c r="B2983" s="3" t="s">
        <v>6302</v>
      </c>
      <c r="C2983" s="3" t="s">
        <v>6303</v>
      </c>
      <c r="D2983" s="3" t="s">
        <v>14</v>
      </c>
      <c r="E2983" s="3" t="s">
        <v>14</v>
      </c>
      <c r="F2983" s="3" t="s">
        <v>652</v>
      </c>
      <c r="G2983" s="3" t="s">
        <v>651</v>
      </c>
      <c r="H2983" s="3" t="s">
        <v>1761</v>
      </c>
      <c r="I2983" s="3" t="s">
        <v>1762</v>
      </c>
      <c r="J2983" s="3" t="s">
        <v>78</v>
      </c>
      <c r="K2983" s="3" t="s">
        <v>79</v>
      </c>
      <c r="O2983"/>
      <c r="P2983"/>
    </row>
    <row r="2984" spans="1:16" x14ac:dyDescent="0.35">
      <c r="A2984" s="3" t="s">
        <v>6304</v>
      </c>
      <c r="B2984" s="3" t="s">
        <v>6304</v>
      </c>
      <c r="C2984" s="3" t="s">
        <v>6305</v>
      </c>
      <c r="D2984" s="3" t="s">
        <v>14</v>
      </c>
      <c r="E2984" s="3" t="s">
        <v>14</v>
      </c>
      <c r="F2984" s="3" t="s">
        <v>652</v>
      </c>
      <c r="G2984" s="3" t="s">
        <v>651</v>
      </c>
      <c r="H2984" s="3" t="s">
        <v>1761</v>
      </c>
      <c r="I2984" s="3" t="s">
        <v>1762</v>
      </c>
      <c r="J2984" s="3" t="s">
        <v>78</v>
      </c>
      <c r="K2984" s="3" t="s">
        <v>79</v>
      </c>
      <c r="O2984"/>
      <c r="P2984"/>
    </row>
    <row r="2985" spans="1:16" x14ac:dyDescent="0.35">
      <c r="A2985" s="3" t="s">
        <v>6306</v>
      </c>
      <c r="B2985" s="3" t="s">
        <v>6306</v>
      </c>
      <c r="C2985" s="3" t="s">
        <v>6307</v>
      </c>
      <c r="D2985" s="3" t="s">
        <v>14</v>
      </c>
      <c r="E2985" s="3" t="s">
        <v>14</v>
      </c>
      <c r="F2985" s="3" t="s">
        <v>652</v>
      </c>
      <c r="G2985" s="3" t="s">
        <v>651</v>
      </c>
      <c r="H2985" s="3" t="s">
        <v>1761</v>
      </c>
      <c r="I2985" s="3" t="s">
        <v>1762</v>
      </c>
      <c r="J2985" s="3" t="s">
        <v>78</v>
      </c>
      <c r="K2985" s="3" t="s">
        <v>79</v>
      </c>
      <c r="O2985"/>
      <c r="P2985"/>
    </row>
    <row r="2986" spans="1:16" x14ac:dyDescent="0.35">
      <c r="A2986" s="3" t="s">
        <v>6308</v>
      </c>
      <c r="B2986" s="3" t="s">
        <v>6308</v>
      </c>
      <c r="C2986" s="3" t="s">
        <v>6309</v>
      </c>
      <c r="D2986" s="3" t="s">
        <v>14</v>
      </c>
      <c r="E2986" s="3" t="s">
        <v>14</v>
      </c>
      <c r="F2986" s="3" t="s">
        <v>652</v>
      </c>
      <c r="G2986" s="3" t="s">
        <v>651</v>
      </c>
      <c r="H2986" s="3" t="s">
        <v>1761</v>
      </c>
      <c r="I2986" s="3" t="s">
        <v>1762</v>
      </c>
      <c r="J2986" s="3" t="s">
        <v>78</v>
      </c>
      <c r="K2986" s="3" t="s">
        <v>79</v>
      </c>
      <c r="O2986"/>
      <c r="P2986"/>
    </row>
    <row r="2987" spans="1:16" x14ac:dyDescent="0.35">
      <c r="A2987" s="3" t="s">
        <v>6310</v>
      </c>
      <c r="B2987" s="3" t="s">
        <v>6311</v>
      </c>
      <c r="C2987" s="3" t="s">
        <v>6312</v>
      </c>
      <c r="D2987" s="3" t="s">
        <v>14</v>
      </c>
      <c r="E2987" s="3" t="s">
        <v>14</v>
      </c>
      <c r="F2987" s="3" t="s">
        <v>652</v>
      </c>
      <c r="G2987" s="3" t="s">
        <v>651</v>
      </c>
      <c r="H2987" s="3" t="s">
        <v>1761</v>
      </c>
      <c r="I2987" s="3" t="s">
        <v>1762</v>
      </c>
      <c r="J2987" s="3" t="s">
        <v>78</v>
      </c>
      <c r="K2987" s="3" t="s">
        <v>79</v>
      </c>
      <c r="O2987"/>
      <c r="P2987"/>
    </row>
    <row r="2988" spans="1:16" x14ac:dyDescent="0.35">
      <c r="A2988" s="3" t="s">
        <v>6313</v>
      </c>
      <c r="B2988" s="3" t="s">
        <v>6313</v>
      </c>
      <c r="C2988" s="3" t="s">
        <v>6314</v>
      </c>
      <c r="D2988" s="3" t="s">
        <v>14</v>
      </c>
      <c r="E2988" s="3" t="s">
        <v>14</v>
      </c>
      <c r="F2988" s="3" t="s">
        <v>652</v>
      </c>
      <c r="G2988" s="3" t="s">
        <v>651</v>
      </c>
      <c r="H2988" s="3" t="s">
        <v>1761</v>
      </c>
      <c r="I2988" s="3" t="s">
        <v>1762</v>
      </c>
      <c r="J2988" s="3" t="s">
        <v>78</v>
      </c>
      <c r="K2988" s="3" t="s">
        <v>79</v>
      </c>
      <c r="O2988"/>
      <c r="P2988"/>
    </row>
    <row r="2989" spans="1:16" x14ac:dyDescent="0.35">
      <c r="A2989" s="3" t="s">
        <v>6311</v>
      </c>
      <c r="B2989" s="3" t="s">
        <v>6311</v>
      </c>
      <c r="C2989" s="3" t="s">
        <v>6312</v>
      </c>
      <c r="D2989" s="3" t="s">
        <v>14</v>
      </c>
      <c r="E2989" s="3" t="s">
        <v>14</v>
      </c>
      <c r="F2989" s="3" t="s">
        <v>652</v>
      </c>
      <c r="G2989" s="3" t="s">
        <v>651</v>
      </c>
      <c r="H2989" s="3" t="s">
        <v>1761</v>
      </c>
      <c r="I2989" s="3" t="s">
        <v>1762</v>
      </c>
      <c r="J2989" s="3" t="s">
        <v>78</v>
      </c>
      <c r="K2989" s="3" t="s">
        <v>79</v>
      </c>
      <c r="O2989"/>
      <c r="P2989"/>
    </row>
    <row r="2990" spans="1:16" x14ac:dyDescent="0.35">
      <c r="A2990" s="3" t="s">
        <v>6315</v>
      </c>
      <c r="B2990" s="3" t="s">
        <v>6315</v>
      </c>
      <c r="C2990" s="3" t="s">
        <v>6316</v>
      </c>
      <c r="D2990" s="3" t="s">
        <v>14</v>
      </c>
      <c r="E2990" s="3" t="s">
        <v>14</v>
      </c>
      <c r="F2990" s="3" t="s">
        <v>652</v>
      </c>
      <c r="G2990" s="3" t="s">
        <v>651</v>
      </c>
      <c r="H2990" s="3" t="s">
        <v>1761</v>
      </c>
      <c r="I2990" s="3" t="s">
        <v>1762</v>
      </c>
      <c r="J2990" s="3" t="s">
        <v>78</v>
      </c>
      <c r="K2990" s="3" t="s">
        <v>79</v>
      </c>
      <c r="O2990"/>
      <c r="P2990"/>
    </row>
    <row r="2991" spans="1:16" x14ac:dyDescent="0.35">
      <c r="A2991" s="3" t="s">
        <v>6317</v>
      </c>
      <c r="B2991" s="3" t="s">
        <v>6317</v>
      </c>
      <c r="C2991" s="3" t="s">
        <v>6318</v>
      </c>
      <c r="D2991" s="3" t="s">
        <v>14</v>
      </c>
      <c r="E2991" s="3" t="s">
        <v>14</v>
      </c>
      <c r="F2991" s="3" t="s">
        <v>652</v>
      </c>
      <c r="G2991" s="3" t="s">
        <v>651</v>
      </c>
      <c r="H2991" s="3" t="s">
        <v>1761</v>
      </c>
      <c r="I2991" s="3" t="s">
        <v>1762</v>
      </c>
      <c r="J2991" s="3" t="s">
        <v>78</v>
      </c>
      <c r="K2991" s="3" t="s">
        <v>79</v>
      </c>
      <c r="O2991"/>
      <c r="P2991"/>
    </row>
    <row r="2992" spans="1:16" x14ac:dyDescent="0.35">
      <c r="A2992" s="3" t="s">
        <v>6319</v>
      </c>
      <c r="B2992" s="3" t="s">
        <v>6319</v>
      </c>
      <c r="C2992" s="3" t="s">
        <v>6320</v>
      </c>
      <c r="D2992" s="3" t="s">
        <v>14</v>
      </c>
      <c r="E2992" s="3" t="s">
        <v>14</v>
      </c>
      <c r="F2992" s="3" t="s">
        <v>664</v>
      </c>
      <c r="G2992" s="3" t="s">
        <v>663</v>
      </c>
      <c r="H2992" s="3" t="s">
        <v>200</v>
      </c>
      <c r="I2992" s="3" t="s">
        <v>201</v>
      </c>
      <c r="J2992" s="3" t="s">
        <v>202</v>
      </c>
      <c r="K2992" s="3" t="s">
        <v>201</v>
      </c>
      <c r="O2992"/>
      <c r="P2992"/>
    </row>
    <row r="2993" spans="1:16" x14ac:dyDescent="0.35">
      <c r="A2993" s="3" t="s">
        <v>6321</v>
      </c>
      <c r="B2993" s="3" t="s">
        <v>6321</v>
      </c>
      <c r="C2993" s="3" t="s">
        <v>6322</v>
      </c>
      <c r="D2993" s="3" t="s">
        <v>14</v>
      </c>
      <c r="E2993" s="3" t="s">
        <v>14</v>
      </c>
      <c r="F2993" s="3" t="s">
        <v>664</v>
      </c>
      <c r="G2993" s="3" t="s">
        <v>663</v>
      </c>
      <c r="H2993" s="3" t="s">
        <v>200</v>
      </c>
      <c r="I2993" s="3" t="s">
        <v>201</v>
      </c>
      <c r="J2993" s="3" t="s">
        <v>202</v>
      </c>
      <c r="K2993" s="3" t="s">
        <v>201</v>
      </c>
      <c r="O2993"/>
      <c r="P2993"/>
    </row>
    <row r="2994" spans="1:16" x14ac:dyDescent="0.35">
      <c r="A2994" s="3" t="s">
        <v>6323</v>
      </c>
      <c r="B2994" s="3" t="s">
        <v>6323</v>
      </c>
      <c r="C2994" s="3" t="s">
        <v>6324</v>
      </c>
      <c r="D2994" s="3" t="s">
        <v>14</v>
      </c>
      <c r="E2994" s="3" t="s">
        <v>14</v>
      </c>
      <c r="F2994" s="3" t="s">
        <v>664</v>
      </c>
      <c r="G2994" s="3" t="s">
        <v>663</v>
      </c>
      <c r="H2994" s="3" t="s">
        <v>200</v>
      </c>
      <c r="I2994" s="3" t="s">
        <v>201</v>
      </c>
      <c r="J2994" s="3" t="s">
        <v>202</v>
      </c>
      <c r="K2994" s="3" t="s">
        <v>201</v>
      </c>
      <c r="O2994"/>
      <c r="P2994"/>
    </row>
    <row r="2995" spans="1:16" x14ac:dyDescent="0.35">
      <c r="A2995" s="3" t="s">
        <v>6325</v>
      </c>
      <c r="B2995" s="3" t="s">
        <v>6325</v>
      </c>
      <c r="C2995" s="3" t="s">
        <v>6326</v>
      </c>
      <c r="D2995" s="3" t="s">
        <v>14</v>
      </c>
      <c r="E2995" s="3" t="s">
        <v>14</v>
      </c>
      <c r="F2995" s="3" t="s">
        <v>664</v>
      </c>
      <c r="G2995" s="3" t="s">
        <v>663</v>
      </c>
      <c r="H2995" s="3" t="s">
        <v>200</v>
      </c>
      <c r="I2995" s="3" t="s">
        <v>201</v>
      </c>
      <c r="J2995" s="3" t="s">
        <v>202</v>
      </c>
      <c r="K2995" s="3" t="s">
        <v>201</v>
      </c>
      <c r="O2995"/>
      <c r="P2995"/>
    </row>
    <row r="2996" spans="1:16" x14ac:dyDescent="0.35">
      <c r="A2996" s="3" t="s">
        <v>6327</v>
      </c>
      <c r="B2996" s="3" t="s">
        <v>6327</v>
      </c>
      <c r="C2996" s="3" t="s">
        <v>6328</v>
      </c>
      <c r="D2996" s="3" t="s">
        <v>14</v>
      </c>
      <c r="E2996" s="3" t="s">
        <v>14</v>
      </c>
      <c r="F2996" s="3" t="s">
        <v>664</v>
      </c>
      <c r="G2996" s="3" t="s">
        <v>663</v>
      </c>
      <c r="H2996" s="3" t="s">
        <v>200</v>
      </c>
      <c r="I2996" s="3" t="s">
        <v>201</v>
      </c>
      <c r="J2996" s="3" t="s">
        <v>202</v>
      </c>
      <c r="K2996" s="3" t="s">
        <v>201</v>
      </c>
      <c r="O2996"/>
      <c r="P2996"/>
    </row>
    <row r="2997" spans="1:16" x14ac:dyDescent="0.35">
      <c r="A2997" s="3" t="s">
        <v>6329</v>
      </c>
      <c r="B2997" s="3" t="s">
        <v>6329</v>
      </c>
      <c r="C2997" s="3" t="s">
        <v>6330</v>
      </c>
      <c r="D2997" s="3" t="s">
        <v>14</v>
      </c>
      <c r="E2997" s="3" t="s">
        <v>14</v>
      </c>
      <c r="F2997" s="3" t="s">
        <v>664</v>
      </c>
      <c r="G2997" s="3" t="s">
        <v>663</v>
      </c>
      <c r="H2997" s="3" t="s">
        <v>200</v>
      </c>
      <c r="I2997" s="3" t="s">
        <v>201</v>
      </c>
      <c r="J2997" s="3" t="s">
        <v>202</v>
      </c>
      <c r="K2997" s="3" t="s">
        <v>201</v>
      </c>
      <c r="O2997"/>
      <c r="P2997"/>
    </row>
    <row r="2998" spans="1:16" x14ac:dyDescent="0.35">
      <c r="A2998" s="3" t="s">
        <v>6331</v>
      </c>
      <c r="B2998" s="3" t="s">
        <v>6331</v>
      </c>
      <c r="C2998" s="3" t="s">
        <v>6332</v>
      </c>
      <c r="D2998" s="3" t="s">
        <v>14</v>
      </c>
      <c r="E2998" s="3" t="s">
        <v>14</v>
      </c>
      <c r="F2998" s="3" t="s">
        <v>664</v>
      </c>
      <c r="G2998" s="3" t="s">
        <v>663</v>
      </c>
      <c r="H2998" s="3" t="s">
        <v>200</v>
      </c>
      <c r="I2998" s="3" t="s">
        <v>201</v>
      </c>
      <c r="J2998" s="3" t="s">
        <v>202</v>
      </c>
      <c r="K2998" s="3" t="s">
        <v>201</v>
      </c>
      <c r="O2998"/>
      <c r="P2998"/>
    </row>
    <row r="2999" spans="1:16" x14ac:dyDescent="0.35">
      <c r="A2999" s="3" t="s">
        <v>6333</v>
      </c>
      <c r="B2999" s="3" t="s">
        <v>6333</v>
      </c>
      <c r="C2999" s="3" t="s">
        <v>6334</v>
      </c>
      <c r="D2999" s="3" t="s">
        <v>14</v>
      </c>
      <c r="E2999" s="3" t="s">
        <v>14</v>
      </c>
      <c r="F2999" s="3" t="s">
        <v>664</v>
      </c>
      <c r="G2999" s="3" t="s">
        <v>663</v>
      </c>
      <c r="H2999" s="3" t="s">
        <v>200</v>
      </c>
      <c r="I2999" s="3" t="s">
        <v>201</v>
      </c>
      <c r="J2999" s="3" t="s">
        <v>202</v>
      </c>
      <c r="K2999" s="3" t="s">
        <v>201</v>
      </c>
      <c r="O2999"/>
      <c r="P2999"/>
    </row>
    <row r="3000" spans="1:16" x14ac:dyDescent="0.35">
      <c r="A3000" s="3" t="s">
        <v>6335</v>
      </c>
      <c r="B3000" s="3" t="s">
        <v>6335</v>
      </c>
      <c r="C3000" s="3" t="s">
        <v>6336</v>
      </c>
      <c r="D3000" s="3" t="s">
        <v>14</v>
      </c>
      <c r="E3000" s="3" t="s">
        <v>14</v>
      </c>
      <c r="F3000" s="3" t="s">
        <v>664</v>
      </c>
      <c r="G3000" s="3" t="s">
        <v>663</v>
      </c>
      <c r="H3000" s="3" t="s">
        <v>200</v>
      </c>
      <c r="I3000" s="3" t="s">
        <v>201</v>
      </c>
      <c r="J3000" s="3" t="s">
        <v>202</v>
      </c>
      <c r="K3000" s="3" t="s">
        <v>201</v>
      </c>
      <c r="O3000"/>
      <c r="P3000"/>
    </row>
    <row r="3001" spans="1:16" x14ac:dyDescent="0.35">
      <c r="A3001" s="3" t="s">
        <v>6337</v>
      </c>
      <c r="B3001" s="3" t="s">
        <v>6337</v>
      </c>
      <c r="C3001" s="3" t="s">
        <v>6338</v>
      </c>
      <c r="D3001" s="3" t="s">
        <v>14</v>
      </c>
      <c r="E3001" s="3" t="s">
        <v>14</v>
      </c>
      <c r="F3001" s="3" t="s">
        <v>664</v>
      </c>
      <c r="G3001" s="3" t="s">
        <v>663</v>
      </c>
      <c r="H3001" s="3" t="s">
        <v>200</v>
      </c>
      <c r="I3001" s="3" t="s">
        <v>201</v>
      </c>
      <c r="J3001" s="3" t="s">
        <v>202</v>
      </c>
      <c r="K3001" s="3" t="s">
        <v>201</v>
      </c>
      <c r="O3001"/>
      <c r="P3001"/>
    </row>
    <row r="3002" spans="1:16" x14ac:dyDescent="0.35">
      <c r="A3002" s="3" t="s">
        <v>6339</v>
      </c>
      <c r="B3002" s="3" t="s">
        <v>6339</v>
      </c>
      <c r="C3002" s="3" t="s">
        <v>6340</v>
      </c>
      <c r="D3002" s="3" t="s">
        <v>6341</v>
      </c>
      <c r="E3002" s="3" t="s">
        <v>324</v>
      </c>
      <c r="F3002" s="3" t="s">
        <v>664</v>
      </c>
      <c r="G3002" s="3" t="s">
        <v>663</v>
      </c>
      <c r="H3002" s="3" t="s">
        <v>200</v>
      </c>
      <c r="I3002" s="3" t="s">
        <v>201</v>
      </c>
      <c r="J3002" s="3" t="s">
        <v>202</v>
      </c>
      <c r="K3002" s="3" t="s">
        <v>201</v>
      </c>
      <c r="O3002"/>
      <c r="P3002"/>
    </row>
    <row r="3003" spans="1:16" x14ac:dyDescent="0.35">
      <c r="A3003" s="3" t="s">
        <v>6342</v>
      </c>
      <c r="B3003" s="3" t="s">
        <v>6342</v>
      </c>
      <c r="C3003" s="3" t="s">
        <v>6343</v>
      </c>
      <c r="D3003" s="3" t="s">
        <v>14</v>
      </c>
      <c r="E3003" s="3" t="s">
        <v>14</v>
      </c>
      <c r="F3003" s="3" t="s">
        <v>664</v>
      </c>
      <c r="G3003" s="3" t="s">
        <v>663</v>
      </c>
      <c r="H3003" s="3" t="s">
        <v>200</v>
      </c>
      <c r="I3003" s="3" t="s">
        <v>201</v>
      </c>
      <c r="J3003" s="3" t="s">
        <v>202</v>
      </c>
      <c r="K3003" s="3" t="s">
        <v>201</v>
      </c>
      <c r="O3003"/>
      <c r="P3003"/>
    </row>
    <row r="3004" spans="1:16" x14ac:dyDescent="0.35">
      <c r="A3004" s="3" t="s">
        <v>6344</v>
      </c>
      <c r="B3004" s="3" t="s">
        <v>6344</v>
      </c>
      <c r="C3004" s="3" t="s">
        <v>6345</v>
      </c>
      <c r="D3004" s="3" t="s">
        <v>14</v>
      </c>
      <c r="E3004" s="3" t="s">
        <v>14</v>
      </c>
      <c r="F3004" s="3" t="s">
        <v>664</v>
      </c>
      <c r="G3004" s="3" t="s">
        <v>663</v>
      </c>
      <c r="H3004" s="3" t="s">
        <v>200</v>
      </c>
      <c r="I3004" s="3" t="s">
        <v>201</v>
      </c>
      <c r="J3004" s="3" t="s">
        <v>202</v>
      </c>
      <c r="K3004" s="3" t="s">
        <v>201</v>
      </c>
      <c r="O3004"/>
      <c r="P3004"/>
    </row>
    <row r="3005" spans="1:16" x14ac:dyDescent="0.35">
      <c r="A3005" s="3" t="s">
        <v>6346</v>
      </c>
      <c r="B3005" s="3" t="s">
        <v>6346</v>
      </c>
      <c r="C3005" s="3" t="s">
        <v>6347</v>
      </c>
      <c r="D3005" s="3" t="s">
        <v>14</v>
      </c>
      <c r="E3005" s="3" t="s">
        <v>14</v>
      </c>
      <c r="F3005" s="3" t="s">
        <v>664</v>
      </c>
      <c r="G3005" s="3" t="s">
        <v>663</v>
      </c>
      <c r="H3005" s="3" t="s">
        <v>200</v>
      </c>
      <c r="I3005" s="3" t="s">
        <v>201</v>
      </c>
      <c r="J3005" s="3" t="s">
        <v>202</v>
      </c>
      <c r="K3005" s="3" t="s">
        <v>201</v>
      </c>
      <c r="O3005"/>
      <c r="P3005"/>
    </row>
    <row r="3006" spans="1:16" x14ac:dyDescent="0.35">
      <c r="A3006" s="3" t="s">
        <v>6348</v>
      </c>
      <c r="B3006" s="3" t="s">
        <v>6348</v>
      </c>
      <c r="C3006" s="3" t="s">
        <v>6349</v>
      </c>
      <c r="D3006" s="3" t="s">
        <v>14</v>
      </c>
      <c r="E3006" s="3" t="s">
        <v>14</v>
      </c>
      <c r="F3006" s="3" t="s">
        <v>664</v>
      </c>
      <c r="G3006" s="3" t="s">
        <v>663</v>
      </c>
      <c r="H3006" s="3" t="s">
        <v>200</v>
      </c>
      <c r="I3006" s="3" t="s">
        <v>201</v>
      </c>
      <c r="J3006" s="3" t="s">
        <v>202</v>
      </c>
      <c r="K3006" s="3" t="s">
        <v>201</v>
      </c>
      <c r="O3006"/>
      <c r="P3006"/>
    </row>
    <row r="3007" spans="1:16" x14ac:dyDescent="0.35">
      <c r="A3007" s="3" t="s">
        <v>6350</v>
      </c>
      <c r="B3007" s="3" t="s">
        <v>6350</v>
      </c>
      <c r="C3007" s="3" t="s">
        <v>6351</v>
      </c>
      <c r="D3007" s="3" t="s">
        <v>14</v>
      </c>
      <c r="E3007" s="3" t="s">
        <v>14</v>
      </c>
      <c r="F3007" s="3" t="s">
        <v>664</v>
      </c>
      <c r="G3007" s="3" t="s">
        <v>663</v>
      </c>
      <c r="H3007" s="3" t="s">
        <v>200</v>
      </c>
      <c r="I3007" s="3" t="s">
        <v>201</v>
      </c>
      <c r="J3007" s="3" t="s">
        <v>202</v>
      </c>
      <c r="K3007" s="3" t="s">
        <v>201</v>
      </c>
      <c r="O3007"/>
      <c r="P3007"/>
    </row>
    <row r="3008" spans="1:16" x14ac:dyDescent="0.35">
      <c r="A3008" s="3" t="s">
        <v>6352</v>
      </c>
      <c r="B3008" s="3" t="s">
        <v>6352</v>
      </c>
      <c r="C3008" s="3" t="s">
        <v>6353</v>
      </c>
      <c r="D3008" s="3" t="s">
        <v>14</v>
      </c>
      <c r="E3008" s="3" t="s">
        <v>14</v>
      </c>
      <c r="F3008" s="3" t="s">
        <v>664</v>
      </c>
      <c r="G3008" s="3" t="s">
        <v>663</v>
      </c>
      <c r="H3008" s="3" t="s">
        <v>200</v>
      </c>
      <c r="I3008" s="3" t="s">
        <v>201</v>
      </c>
      <c r="J3008" s="3" t="s">
        <v>202</v>
      </c>
      <c r="K3008" s="3" t="s">
        <v>201</v>
      </c>
      <c r="O3008"/>
      <c r="P3008"/>
    </row>
    <row r="3009" spans="1:16" x14ac:dyDescent="0.35">
      <c r="A3009" s="3" t="s">
        <v>6354</v>
      </c>
      <c r="B3009" s="3" t="s">
        <v>6354</v>
      </c>
      <c r="C3009" s="3" t="s">
        <v>6355</v>
      </c>
      <c r="D3009" s="3" t="s">
        <v>14</v>
      </c>
      <c r="E3009" s="3" t="s">
        <v>14</v>
      </c>
      <c r="F3009" s="3" t="s">
        <v>664</v>
      </c>
      <c r="G3009" s="3" t="s">
        <v>663</v>
      </c>
      <c r="H3009" s="3" t="s">
        <v>200</v>
      </c>
      <c r="I3009" s="3" t="s">
        <v>201</v>
      </c>
      <c r="J3009" s="3" t="s">
        <v>202</v>
      </c>
      <c r="K3009" s="3" t="s">
        <v>201</v>
      </c>
      <c r="O3009"/>
      <c r="P3009"/>
    </row>
    <row r="3010" spans="1:16" x14ac:dyDescent="0.35">
      <c r="A3010" s="3" t="s">
        <v>6356</v>
      </c>
      <c r="B3010" s="3" t="s">
        <v>6356</v>
      </c>
      <c r="C3010" s="3" t="s">
        <v>6357</v>
      </c>
      <c r="D3010" s="3" t="s">
        <v>14</v>
      </c>
      <c r="E3010" s="3" t="s">
        <v>14</v>
      </c>
      <c r="F3010" s="3" t="s">
        <v>664</v>
      </c>
      <c r="G3010" s="3" t="s">
        <v>663</v>
      </c>
      <c r="H3010" s="3" t="s">
        <v>200</v>
      </c>
      <c r="I3010" s="3" t="s">
        <v>201</v>
      </c>
      <c r="J3010" s="3" t="s">
        <v>202</v>
      </c>
      <c r="K3010" s="3" t="s">
        <v>201</v>
      </c>
      <c r="O3010"/>
      <c r="P3010"/>
    </row>
    <row r="3011" spans="1:16" x14ac:dyDescent="0.35">
      <c r="A3011" s="3" t="s">
        <v>6358</v>
      </c>
      <c r="B3011" s="3" t="s">
        <v>6358</v>
      </c>
      <c r="C3011" s="3" t="s">
        <v>6359</v>
      </c>
      <c r="D3011" s="3" t="s">
        <v>14</v>
      </c>
      <c r="E3011" s="3" t="s">
        <v>14</v>
      </c>
      <c r="F3011" s="3" t="s">
        <v>664</v>
      </c>
      <c r="G3011" s="3" t="s">
        <v>663</v>
      </c>
      <c r="H3011" s="3" t="s">
        <v>200</v>
      </c>
      <c r="I3011" s="3" t="s">
        <v>201</v>
      </c>
      <c r="J3011" s="3" t="s">
        <v>202</v>
      </c>
      <c r="K3011" s="3" t="s">
        <v>201</v>
      </c>
      <c r="O3011"/>
      <c r="P3011"/>
    </row>
    <row r="3012" spans="1:16" x14ac:dyDescent="0.35">
      <c r="A3012" s="3" t="s">
        <v>6360</v>
      </c>
      <c r="B3012" s="3" t="s">
        <v>6360</v>
      </c>
      <c r="C3012" s="3" t="s">
        <v>6361</v>
      </c>
      <c r="D3012" s="3" t="s">
        <v>14</v>
      </c>
      <c r="E3012" s="3" t="s">
        <v>14</v>
      </c>
      <c r="F3012" s="3" t="s">
        <v>664</v>
      </c>
      <c r="G3012" s="3" t="s">
        <v>663</v>
      </c>
      <c r="H3012" s="3" t="s">
        <v>200</v>
      </c>
      <c r="I3012" s="3" t="s">
        <v>201</v>
      </c>
      <c r="J3012" s="3" t="s">
        <v>202</v>
      </c>
      <c r="K3012" s="3" t="s">
        <v>201</v>
      </c>
      <c r="O3012"/>
      <c r="P3012"/>
    </row>
    <row r="3013" spans="1:16" x14ac:dyDescent="0.35">
      <c r="A3013" s="3" t="s">
        <v>6362</v>
      </c>
      <c r="B3013" s="3" t="s">
        <v>6362</v>
      </c>
      <c r="C3013" s="3" t="s">
        <v>6363</v>
      </c>
      <c r="D3013" s="3" t="s">
        <v>14</v>
      </c>
      <c r="E3013" s="3" t="s">
        <v>14</v>
      </c>
      <c r="F3013" s="3" t="s">
        <v>664</v>
      </c>
      <c r="G3013" s="3" t="s">
        <v>663</v>
      </c>
      <c r="H3013" s="3" t="s">
        <v>200</v>
      </c>
      <c r="I3013" s="3" t="s">
        <v>201</v>
      </c>
      <c r="J3013" s="3" t="s">
        <v>202</v>
      </c>
      <c r="K3013" s="3" t="s">
        <v>201</v>
      </c>
      <c r="O3013"/>
      <c r="P3013"/>
    </row>
    <row r="3014" spans="1:16" x14ac:dyDescent="0.35">
      <c r="A3014" s="3" t="s">
        <v>6364</v>
      </c>
      <c r="B3014" s="3" t="s">
        <v>6364</v>
      </c>
      <c r="C3014" s="3" t="s">
        <v>4332</v>
      </c>
      <c r="D3014" s="3" t="s">
        <v>14</v>
      </c>
      <c r="E3014" s="3" t="s">
        <v>14</v>
      </c>
      <c r="F3014" s="3" t="s">
        <v>664</v>
      </c>
      <c r="G3014" s="3" t="s">
        <v>663</v>
      </c>
      <c r="H3014" s="3" t="s">
        <v>200</v>
      </c>
      <c r="I3014" s="3" t="s">
        <v>201</v>
      </c>
      <c r="J3014" s="3" t="s">
        <v>202</v>
      </c>
      <c r="K3014" s="3" t="s">
        <v>201</v>
      </c>
      <c r="O3014"/>
      <c r="P3014"/>
    </row>
    <row r="3015" spans="1:16" x14ac:dyDescent="0.35">
      <c r="A3015" s="3" t="s">
        <v>6365</v>
      </c>
      <c r="B3015" s="3" t="s">
        <v>6365</v>
      </c>
      <c r="C3015" s="3" t="s">
        <v>6366</v>
      </c>
      <c r="D3015" s="3" t="s">
        <v>14</v>
      </c>
      <c r="E3015" s="3" t="s">
        <v>14</v>
      </c>
      <c r="F3015" s="3" t="s">
        <v>664</v>
      </c>
      <c r="G3015" s="3" t="s">
        <v>663</v>
      </c>
      <c r="H3015" s="3" t="s">
        <v>200</v>
      </c>
      <c r="I3015" s="3" t="s">
        <v>201</v>
      </c>
      <c r="J3015" s="3" t="s">
        <v>202</v>
      </c>
      <c r="K3015" s="3" t="s">
        <v>201</v>
      </c>
      <c r="O3015"/>
      <c r="P3015"/>
    </row>
    <row r="3016" spans="1:16" x14ac:dyDescent="0.35">
      <c r="A3016" s="3" t="s">
        <v>6367</v>
      </c>
      <c r="B3016" s="3" t="s">
        <v>6367</v>
      </c>
      <c r="C3016" s="3" t="s">
        <v>6368</v>
      </c>
      <c r="D3016" s="3" t="s">
        <v>14</v>
      </c>
      <c r="E3016" s="3" t="s">
        <v>14</v>
      </c>
      <c r="F3016" s="3" t="s">
        <v>317</v>
      </c>
      <c r="G3016" s="3" t="s">
        <v>316</v>
      </c>
      <c r="H3016" s="3" t="s">
        <v>522</v>
      </c>
      <c r="I3016" s="3" t="s">
        <v>523</v>
      </c>
      <c r="J3016" s="3" t="s">
        <v>478</v>
      </c>
      <c r="K3016" s="3" t="s">
        <v>479</v>
      </c>
      <c r="O3016"/>
      <c r="P3016"/>
    </row>
    <row r="3017" spans="1:16" x14ac:dyDescent="0.35">
      <c r="A3017" s="3" t="s">
        <v>6369</v>
      </c>
      <c r="B3017" s="3" t="s">
        <v>6369</v>
      </c>
      <c r="C3017" s="3" t="s">
        <v>6370</v>
      </c>
      <c r="D3017" s="3" t="s">
        <v>14</v>
      </c>
      <c r="E3017" s="3" t="s">
        <v>14</v>
      </c>
      <c r="F3017" s="3" t="s">
        <v>317</v>
      </c>
      <c r="G3017" s="3" t="s">
        <v>316</v>
      </c>
      <c r="H3017" s="3" t="s">
        <v>522</v>
      </c>
      <c r="I3017" s="3" t="s">
        <v>523</v>
      </c>
      <c r="J3017" s="3" t="s">
        <v>478</v>
      </c>
      <c r="K3017" s="3" t="s">
        <v>479</v>
      </c>
      <c r="O3017"/>
      <c r="P3017"/>
    </row>
    <row r="3018" spans="1:16" x14ac:dyDescent="0.35">
      <c r="A3018" s="3" t="s">
        <v>6371</v>
      </c>
      <c r="B3018" s="3" t="s">
        <v>6371</v>
      </c>
      <c r="C3018" s="3" t="s">
        <v>6372</v>
      </c>
      <c r="D3018" s="3" t="s">
        <v>14</v>
      </c>
      <c r="E3018" s="3" t="s">
        <v>14</v>
      </c>
      <c r="F3018" s="3" t="s">
        <v>317</v>
      </c>
      <c r="G3018" s="3" t="s">
        <v>316</v>
      </c>
      <c r="H3018" s="3" t="s">
        <v>522</v>
      </c>
      <c r="I3018" s="3" t="s">
        <v>523</v>
      </c>
      <c r="J3018" s="3" t="s">
        <v>478</v>
      </c>
      <c r="K3018" s="3" t="s">
        <v>479</v>
      </c>
      <c r="O3018"/>
      <c r="P3018"/>
    </row>
    <row r="3019" spans="1:16" x14ac:dyDescent="0.35">
      <c r="A3019" s="3" t="s">
        <v>6373</v>
      </c>
      <c r="B3019" s="3" t="s">
        <v>6373</v>
      </c>
      <c r="C3019" s="3" t="s">
        <v>6374</v>
      </c>
      <c r="D3019" s="3" t="s">
        <v>14</v>
      </c>
      <c r="E3019" s="3" t="s">
        <v>14</v>
      </c>
      <c r="F3019" s="3" t="s">
        <v>317</v>
      </c>
      <c r="G3019" s="3" t="s">
        <v>316</v>
      </c>
      <c r="H3019" s="3" t="s">
        <v>522</v>
      </c>
      <c r="I3019" s="3" t="s">
        <v>523</v>
      </c>
      <c r="J3019" s="3" t="s">
        <v>478</v>
      </c>
      <c r="K3019" s="3" t="s">
        <v>479</v>
      </c>
      <c r="O3019"/>
      <c r="P3019"/>
    </row>
    <row r="3020" spans="1:16" x14ac:dyDescent="0.35">
      <c r="A3020" s="3" t="s">
        <v>6375</v>
      </c>
      <c r="B3020" s="3" t="s">
        <v>6375</v>
      </c>
      <c r="C3020" s="3" t="s">
        <v>6376</v>
      </c>
      <c r="D3020" s="3" t="s">
        <v>14</v>
      </c>
      <c r="E3020" s="3" t="s">
        <v>14</v>
      </c>
      <c r="F3020" s="3" t="s">
        <v>317</v>
      </c>
      <c r="G3020" s="3" t="s">
        <v>316</v>
      </c>
      <c r="H3020" s="3" t="s">
        <v>522</v>
      </c>
      <c r="I3020" s="3" t="s">
        <v>523</v>
      </c>
      <c r="J3020" s="3" t="s">
        <v>478</v>
      </c>
      <c r="K3020" s="3" t="s">
        <v>479</v>
      </c>
      <c r="O3020"/>
      <c r="P3020"/>
    </row>
    <row r="3021" spans="1:16" x14ac:dyDescent="0.35">
      <c r="A3021" s="3" t="s">
        <v>6377</v>
      </c>
      <c r="B3021" s="3" t="s">
        <v>6377</v>
      </c>
      <c r="C3021" s="3" t="s">
        <v>6378</v>
      </c>
      <c r="D3021" s="3" t="s">
        <v>14</v>
      </c>
      <c r="E3021" s="3" t="s">
        <v>14</v>
      </c>
      <c r="F3021" s="3" t="s">
        <v>317</v>
      </c>
      <c r="G3021" s="3" t="s">
        <v>316</v>
      </c>
      <c r="H3021" s="3" t="s">
        <v>522</v>
      </c>
      <c r="I3021" s="3" t="s">
        <v>523</v>
      </c>
      <c r="J3021" s="3" t="s">
        <v>478</v>
      </c>
      <c r="K3021" s="3" t="s">
        <v>479</v>
      </c>
      <c r="O3021"/>
      <c r="P3021"/>
    </row>
    <row r="3022" spans="1:16" x14ac:dyDescent="0.35">
      <c r="A3022" s="3" t="s">
        <v>6379</v>
      </c>
      <c r="B3022" s="3" t="s">
        <v>6379</v>
      </c>
      <c r="C3022" s="3" t="s">
        <v>6380</v>
      </c>
      <c r="D3022" s="3" t="s">
        <v>14</v>
      </c>
      <c r="E3022" s="3" t="s">
        <v>14</v>
      </c>
      <c r="F3022" s="3" t="s">
        <v>317</v>
      </c>
      <c r="G3022" s="3" t="s">
        <v>316</v>
      </c>
      <c r="H3022" s="3" t="s">
        <v>522</v>
      </c>
      <c r="I3022" s="3" t="s">
        <v>523</v>
      </c>
      <c r="J3022" s="3" t="s">
        <v>478</v>
      </c>
      <c r="K3022" s="3" t="s">
        <v>479</v>
      </c>
      <c r="O3022"/>
      <c r="P3022"/>
    </row>
    <row r="3023" spans="1:16" x14ac:dyDescent="0.35">
      <c r="A3023" s="3" t="s">
        <v>6381</v>
      </c>
      <c r="B3023" s="3" t="s">
        <v>6381</v>
      </c>
      <c r="C3023" s="3" t="s">
        <v>6382</v>
      </c>
      <c r="D3023" s="3" t="s">
        <v>14</v>
      </c>
      <c r="E3023" s="3" t="s">
        <v>14</v>
      </c>
      <c r="F3023" s="3" t="s">
        <v>317</v>
      </c>
      <c r="G3023" s="3" t="s">
        <v>316</v>
      </c>
      <c r="H3023" s="3" t="s">
        <v>522</v>
      </c>
      <c r="I3023" s="3" t="s">
        <v>523</v>
      </c>
      <c r="J3023" s="3" t="s">
        <v>478</v>
      </c>
      <c r="K3023" s="3" t="s">
        <v>479</v>
      </c>
      <c r="O3023"/>
      <c r="P3023"/>
    </row>
    <row r="3024" spans="1:16" x14ac:dyDescent="0.35">
      <c r="A3024" s="3" t="s">
        <v>6383</v>
      </c>
      <c r="B3024" s="3" t="s">
        <v>6383</v>
      </c>
      <c r="C3024" s="3" t="s">
        <v>6384</v>
      </c>
      <c r="D3024" s="3" t="s">
        <v>14</v>
      </c>
      <c r="E3024" s="3" t="s">
        <v>14</v>
      </c>
      <c r="F3024" s="3" t="s">
        <v>317</v>
      </c>
      <c r="G3024" s="3" t="s">
        <v>316</v>
      </c>
      <c r="H3024" s="3" t="s">
        <v>522</v>
      </c>
      <c r="I3024" s="3" t="s">
        <v>523</v>
      </c>
      <c r="J3024" s="3" t="s">
        <v>478</v>
      </c>
      <c r="K3024" s="3" t="s">
        <v>479</v>
      </c>
      <c r="O3024"/>
      <c r="P3024"/>
    </row>
    <row r="3025" spans="1:16" x14ac:dyDescent="0.35">
      <c r="A3025" s="3" t="s">
        <v>6385</v>
      </c>
      <c r="B3025" s="3" t="s">
        <v>6385</v>
      </c>
      <c r="C3025" s="3" t="s">
        <v>6386</v>
      </c>
      <c r="D3025" s="3" t="s">
        <v>14</v>
      </c>
      <c r="E3025" s="3" t="s">
        <v>14</v>
      </c>
      <c r="F3025" s="3" t="s">
        <v>317</v>
      </c>
      <c r="G3025" s="3" t="s">
        <v>316</v>
      </c>
      <c r="H3025" s="3" t="s">
        <v>522</v>
      </c>
      <c r="I3025" s="3" t="s">
        <v>523</v>
      </c>
      <c r="J3025" s="3" t="s">
        <v>478</v>
      </c>
      <c r="K3025" s="3" t="s">
        <v>479</v>
      </c>
      <c r="O3025"/>
      <c r="P3025"/>
    </row>
    <row r="3026" spans="1:16" x14ac:dyDescent="0.35">
      <c r="A3026" s="3" t="s">
        <v>6387</v>
      </c>
      <c r="B3026" s="3" t="s">
        <v>6387</v>
      </c>
      <c r="C3026" s="3" t="s">
        <v>6388</v>
      </c>
      <c r="D3026" s="3" t="s">
        <v>14</v>
      </c>
      <c r="E3026" s="3" t="s">
        <v>14</v>
      </c>
      <c r="F3026" s="3" t="s">
        <v>317</v>
      </c>
      <c r="G3026" s="3" t="s">
        <v>316</v>
      </c>
      <c r="H3026" s="3" t="s">
        <v>522</v>
      </c>
      <c r="I3026" s="3" t="s">
        <v>523</v>
      </c>
      <c r="J3026" s="3" t="s">
        <v>478</v>
      </c>
      <c r="K3026" s="3" t="s">
        <v>479</v>
      </c>
      <c r="O3026"/>
      <c r="P3026"/>
    </row>
    <row r="3027" spans="1:16" x14ac:dyDescent="0.35">
      <c r="A3027" s="3" t="s">
        <v>6389</v>
      </c>
      <c r="B3027" s="3" t="s">
        <v>6389</v>
      </c>
      <c r="C3027" s="3" t="s">
        <v>6390</v>
      </c>
      <c r="D3027" s="3" t="s">
        <v>14</v>
      </c>
      <c r="E3027" s="3" t="s">
        <v>14</v>
      </c>
      <c r="F3027" s="3" t="s">
        <v>317</v>
      </c>
      <c r="G3027" s="3" t="s">
        <v>316</v>
      </c>
      <c r="H3027" s="3" t="s">
        <v>522</v>
      </c>
      <c r="I3027" s="3" t="s">
        <v>523</v>
      </c>
      <c r="J3027" s="3" t="s">
        <v>478</v>
      </c>
      <c r="K3027" s="3" t="s">
        <v>479</v>
      </c>
      <c r="O3027"/>
      <c r="P3027"/>
    </row>
    <row r="3028" spans="1:16" x14ac:dyDescent="0.35">
      <c r="A3028" s="3" t="s">
        <v>6391</v>
      </c>
      <c r="B3028" s="3" t="s">
        <v>6391</v>
      </c>
      <c r="C3028" s="3" t="s">
        <v>6392</v>
      </c>
      <c r="D3028" s="3" t="s">
        <v>14</v>
      </c>
      <c r="E3028" s="3" t="s">
        <v>14</v>
      </c>
      <c r="F3028" s="3" t="s">
        <v>317</v>
      </c>
      <c r="G3028" s="3" t="s">
        <v>316</v>
      </c>
      <c r="H3028" s="3" t="s">
        <v>522</v>
      </c>
      <c r="I3028" s="3" t="s">
        <v>523</v>
      </c>
      <c r="J3028" s="3" t="s">
        <v>478</v>
      </c>
      <c r="K3028" s="3" t="s">
        <v>479</v>
      </c>
      <c r="O3028"/>
      <c r="P3028"/>
    </row>
    <row r="3029" spans="1:16" x14ac:dyDescent="0.35">
      <c r="A3029" s="3" t="s">
        <v>6393</v>
      </c>
      <c r="B3029" s="3" t="s">
        <v>6393</v>
      </c>
      <c r="C3029" s="3" t="s">
        <v>6394</v>
      </c>
      <c r="D3029" s="3" t="s">
        <v>14</v>
      </c>
      <c r="E3029" s="3" t="s">
        <v>14</v>
      </c>
      <c r="F3029" s="3" t="s">
        <v>317</v>
      </c>
      <c r="G3029" s="3" t="s">
        <v>316</v>
      </c>
      <c r="H3029" s="3" t="s">
        <v>522</v>
      </c>
      <c r="I3029" s="3" t="s">
        <v>523</v>
      </c>
      <c r="J3029" s="3" t="s">
        <v>478</v>
      </c>
      <c r="K3029" s="3" t="s">
        <v>479</v>
      </c>
      <c r="O3029"/>
      <c r="P3029"/>
    </row>
    <row r="3030" spans="1:16" x14ac:dyDescent="0.35">
      <c r="A3030" s="3" t="s">
        <v>6395</v>
      </c>
      <c r="B3030" s="3" t="s">
        <v>6395</v>
      </c>
      <c r="C3030" s="3" t="s">
        <v>6396</v>
      </c>
      <c r="D3030" s="3" t="s">
        <v>14</v>
      </c>
      <c r="E3030" s="3" t="s">
        <v>14</v>
      </c>
      <c r="F3030" s="3" t="s">
        <v>317</v>
      </c>
      <c r="G3030" s="3" t="s">
        <v>316</v>
      </c>
      <c r="H3030" s="3" t="s">
        <v>522</v>
      </c>
      <c r="I3030" s="3" t="s">
        <v>523</v>
      </c>
      <c r="J3030" s="3" t="s">
        <v>478</v>
      </c>
      <c r="K3030" s="3" t="s">
        <v>479</v>
      </c>
      <c r="O3030"/>
      <c r="P3030"/>
    </row>
    <row r="3031" spans="1:16" x14ac:dyDescent="0.35">
      <c r="A3031" s="3" t="s">
        <v>6397</v>
      </c>
      <c r="B3031" s="3" t="s">
        <v>6397</v>
      </c>
      <c r="C3031" s="3" t="s">
        <v>6398</v>
      </c>
      <c r="D3031" s="3" t="s">
        <v>14</v>
      </c>
      <c r="E3031" s="3" t="s">
        <v>14</v>
      </c>
      <c r="F3031" s="3" t="s">
        <v>317</v>
      </c>
      <c r="G3031" s="3" t="s">
        <v>316</v>
      </c>
      <c r="H3031" s="3" t="s">
        <v>522</v>
      </c>
      <c r="I3031" s="3" t="s">
        <v>523</v>
      </c>
      <c r="J3031" s="3" t="s">
        <v>478</v>
      </c>
      <c r="K3031" s="3" t="s">
        <v>479</v>
      </c>
      <c r="O3031"/>
      <c r="P3031"/>
    </row>
    <row r="3032" spans="1:16" x14ac:dyDescent="0.35">
      <c r="A3032" s="3" t="s">
        <v>6399</v>
      </c>
      <c r="B3032" s="3" t="s">
        <v>6399</v>
      </c>
      <c r="C3032" s="3" t="s">
        <v>6400</v>
      </c>
      <c r="D3032" s="3" t="s">
        <v>14</v>
      </c>
      <c r="E3032" s="3" t="s">
        <v>14</v>
      </c>
      <c r="F3032" s="3" t="s">
        <v>317</v>
      </c>
      <c r="G3032" s="3" t="s">
        <v>316</v>
      </c>
      <c r="H3032" s="3" t="s">
        <v>522</v>
      </c>
      <c r="I3032" s="3" t="s">
        <v>523</v>
      </c>
      <c r="J3032" s="3" t="s">
        <v>478</v>
      </c>
      <c r="K3032" s="3" t="s">
        <v>479</v>
      </c>
      <c r="O3032"/>
      <c r="P3032"/>
    </row>
    <row r="3033" spans="1:16" x14ac:dyDescent="0.35">
      <c r="A3033" s="3" t="s">
        <v>6401</v>
      </c>
      <c r="B3033" s="3" t="s">
        <v>6401</v>
      </c>
      <c r="C3033" s="3" t="s">
        <v>6402</v>
      </c>
      <c r="D3033" s="3" t="s">
        <v>14</v>
      </c>
      <c r="E3033" s="3" t="s">
        <v>14</v>
      </c>
      <c r="F3033" s="3" t="s">
        <v>317</v>
      </c>
      <c r="G3033" s="3" t="s">
        <v>316</v>
      </c>
      <c r="H3033" s="3" t="s">
        <v>522</v>
      </c>
      <c r="I3033" s="3" t="s">
        <v>523</v>
      </c>
      <c r="J3033" s="3" t="s">
        <v>478</v>
      </c>
      <c r="K3033" s="3" t="s">
        <v>479</v>
      </c>
      <c r="O3033"/>
      <c r="P3033"/>
    </row>
    <row r="3034" spans="1:16" x14ac:dyDescent="0.35">
      <c r="A3034" s="3" t="s">
        <v>6403</v>
      </c>
      <c r="B3034" s="3" t="s">
        <v>6403</v>
      </c>
      <c r="C3034" s="3" t="s">
        <v>6404</v>
      </c>
      <c r="D3034" s="3" t="s">
        <v>14</v>
      </c>
      <c r="E3034" s="3" t="s">
        <v>14</v>
      </c>
      <c r="F3034" s="3" t="s">
        <v>317</v>
      </c>
      <c r="G3034" s="3" t="s">
        <v>316</v>
      </c>
      <c r="H3034" s="3" t="s">
        <v>522</v>
      </c>
      <c r="I3034" s="3" t="s">
        <v>523</v>
      </c>
      <c r="J3034" s="3" t="s">
        <v>478</v>
      </c>
      <c r="K3034" s="3" t="s">
        <v>479</v>
      </c>
      <c r="O3034"/>
      <c r="P3034"/>
    </row>
    <row r="3035" spans="1:16" x14ac:dyDescent="0.35">
      <c r="A3035" s="3" t="s">
        <v>6405</v>
      </c>
      <c r="B3035" s="3" t="s">
        <v>6405</v>
      </c>
      <c r="C3035" s="3" t="s">
        <v>6406</v>
      </c>
      <c r="D3035" s="3" t="s">
        <v>14</v>
      </c>
      <c r="E3035" s="3" t="s">
        <v>14</v>
      </c>
      <c r="F3035" s="3" t="s">
        <v>317</v>
      </c>
      <c r="G3035" s="3" t="s">
        <v>316</v>
      </c>
      <c r="H3035" s="3" t="s">
        <v>522</v>
      </c>
      <c r="I3035" s="3" t="s">
        <v>523</v>
      </c>
      <c r="J3035" s="3" t="s">
        <v>478</v>
      </c>
      <c r="K3035" s="3" t="s">
        <v>479</v>
      </c>
      <c r="O3035"/>
      <c r="P3035"/>
    </row>
    <row r="3036" spans="1:16" x14ac:dyDescent="0.35">
      <c r="A3036" s="3" t="s">
        <v>6407</v>
      </c>
      <c r="B3036" s="3" t="s">
        <v>6407</v>
      </c>
      <c r="C3036" s="3" t="s">
        <v>6408</v>
      </c>
      <c r="D3036" s="3" t="s">
        <v>14</v>
      </c>
      <c r="E3036" s="3" t="s">
        <v>14</v>
      </c>
      <c r="F3036" s="3" t="s">
        <v>317</v>
      </c>
      <c r="G3036" s="3" t="s">
        <v>316</v>
      </c>
      <c r="H3036" s="3" t="s">
        <v>522</v>
      </c>
      <c r="I3036" s="3" t="s">
        <v>523</v>
      </c>
      <c r="J3036" s="3" t="s">
        <v>478</v>
      </c>
      <c r="K3036" s="3" t="s">
        <v>479</v>
      </c>
      <c r="O3036"/>
      <c r="P3036"/>
    </row>
    <row r="3037" spans="1:16" x14ac:dyDescent="0.35">
      <c r="A3037" s="3" t="s">
        <v>6409</v>
      </c>
      <c r="B3037" s="3" t="s">
        <v>6409</v>
      </c>
      <c r="C3037" s="3" t="s">
        <v>6410</v>
      </c>
      <c r="D3037" s="3" t="s">
        <v>14</v>
      </c>
      <c r="E3037" s="3" t="s">
        <v>14</v>
      </c>
      <c r="F3037" s="3" t="s">
        <v>317</v>
      </c>
      <c r="G3037" s="3" t="s">
        <v>316</v>
      </c>
      <c r="H3037" s="3" t="s">
        <v>522</v>
      </c>
      <c r="I3037" s="3" t="s">
        <v>523</v>
      </c>
      <c r="J3037" s="3" t="s">
        <v>478</v>
      </c>
      <c r="K3037" s="3" t="s">
        <v>479</v>
      </c>
      <c r="O3037"/>
      <c r="P3037"/>
    </row>
    <row r="3038" spans="1:16" x14ac:dyDescent="0.35">
      <c r="A3038" s="3" t="s">
        <v>6411</v>
      </c>
      <c r="B3038" s="3" t="s">
        <v>6411</v>
      </c>
      <c r="C3038" s="3" t="s">
        <v>6412</v>
      </c>
      <c r="D3038" s="3" t="s">
        <v>14</v>
      </c>
      <c r="E3038" s="3" t="s">
        <v>14</v>
      </c>
      <c r="F3038" s="3" t="s">
        <v>317</v>
      </c>
      <c r="G3038" s="3" t="s">
        <v>316</v>
      </c>
      <c r="H3038" s="3" t="s">
        <v>522</v>
      </c>
      <c r="I3038" s="3" t="s">
        <v>523</v>
      </c>
      <c r="J3038" s="3" t="s">
        <v>478</v>
      </c>
      <c r="K3038" s="3" t="s">
        <v>479</v>
      </c>
      <c r="O3038"/>
      <c r="P3038"/>
    </row>
    <row r="3039" spans="1:16" x14ac:dyDescent="0.35">
      <c r="A3039" s="3" t="s">
        <v>6413</v>
      </c>
      <c r="B3039" s="3" t="s">
        <v>6413</v>
      </c>
      <c r="C3039" s="3" t="s">
        <v>6414</v>
      </c>
      <c r="D3039" s="3" t="s">
        <v>14</v>
      </c>
      <c r="E3039" s="3" t="s">
        <v>14</v>
      </c>
      <c r="F3039" s="3" t="s">
        <v>317</v>
      </c>
      <c r="G3039" s="3" t="s">
        <v>316</v>
      </c>
      <c r="H3039" s="3" t="s">
        <v>522</v>
      </c>
      <c r="I3039" s="3" t="s">
        <v>523</v>
      </c>
      <c r="J3039" s="3" t="s">
        <v>478</v>
      </c>
      <c r="K3039" s="3" t="s">
        <v>479</v>
      </c>
      <c r="O3039"/>
      <c r="P3039"/>
    </row>
    <row r="3040" spans="1:16" x14ac:dyDescent="0.35">
      <c r="A3040" s="3" t="s">
        <v>6415</v>
      </c>
      <c r="B3040" s="3" t="s">
        <v>6415</v>
      </c>
      <c r="C3040" s="3" t="s">
        <v>6416</v>
      </c>
      <c r="D3040" s="3" t="s">
        <v>14</v>
      </c>
      <c r="E3040" s="3" t="s">
        <v>14</v>
      </c>
      <c r="F3040" s="3" t="s">
        <v>317</v>
      </c>
      <c r="G3040" s="3" t="s">
        <v>316</v>
      </c>
      <c r="H3040" s="3" t="s">
        <v>522</v>
      </c>
      <c r="I3040" s="3" t="s">
        <v>523</v>
      </c>
      <c r="J3040" s="3" t="s">
        <v>478</v>
      </c>
      <c r="K3040" s="3" t="s">
        <v>479</v>
      </c>
      <c r="O3040"/>
      <c r="P3040"/>
    </row>
    <row r="3041" spans="1:16" x14ac:dyDescent="0.35">
      <c r="A3041" s="3" t="s">
        <v>6417</v>
      </c>
      <c r="B3041" s="3" t="s">
        <v>6417</v>
      </c>
      <c r="C3041" s="3" t="s">
        <v>6418</v>
      </c>
      <c r="D3041" s="3" t="s">
        <v>14</v>
      </c>
      <c r="E3041" s="3" t="s">
        <v>14</v>
      </c>
      <c r="F3041" s="3" t="s">
        <v>317</v>
      </c>
      <c r="G3041" s="3" t="s">
        <v>316</v>
      </c>
      <c r="H3041" s="3" t="s">
        <v>522</v>
      </c>
      <c r="I3041" s="3" t="s">
        <v>523</v>
      </c>
      <c r="J3041" s="3" t="s">
        <v>478</v>
      </c>
      <c r="K3041" s="3" t="s">
        <v>479</v>
      </c>
      <c r="O3041"/>
      <c r="P3041"/>
    </row>
    <row r="3042" spans="1:16" x14ac:dyDescent="0.35">
      <c r="A3042" s="3" t="s">
        <v>6419</v>
      </c>
      <c r="B3042" s="3" t="s">
        <v>6419</v>
      </c>
      <c r="C3042" s="3" t="s">
        <v>6420</v>
      </c>
      <c r="D3042" s="3" t="s">
        <v>14</v>
      </c>
      <c r="E3042" s="3" t="s">
        <v>14</v>
      </c>
      <c r="F3042" s="3" t="s">
        <v>317</v>
      </c>
      <c r="G3042" s="3" t="s">
        <v>316</v>
      </c>
      <c r="H3042" s="3" t="s">
        <v>522</v>
      </c>
      <c r="I3042" s="3" t="s">
        <v>523</v>
      </c>
      <c r="J3042" s="3" t="s">
        <v>478</v>
      </c>
      <c r="K3042" s="3" t="s">
        <v>479</v>
      </c>
      <c r="O3042"/>
      <c r="P3042"/>
    </row>
    <row r="3043" spans="1:16" x14ac:dyDescent="0.35">
      <c r="A3043" s="3" t="s">
        <v>6421</v>
      </c>
      <c r="B3043" s="3" t="s">
        <v>6421</v>
      </c>
      <c r="C3043" s="3" t="s">
        <v>6422</v>
      </c>
      <c r="D3043" s="3" t="s">
        <v>14</v>
      </c>
      <c r="E3043" s="3" t="s">
        <v>14</v>
      </c>
      <c r="F3043" s="3" t="s">
        <v>317</v>
      </c>
      <c r="G3043" s="3" t="s">
        <v>316</v>
      </c>
      <c r="H3043" s="3" t="s">
        <v>522</v>
      </c>
      <c r="I3043" s="3" t="s">
        <v>523</v>
      </c>
      <c r="J3043" s="3" t="s">
        <v>478</v>
      </c>
      <c r="K3043" s="3" t="s">
        <v>479</v>
      </c>
      <c r="O3043"/>
      <c r="P3043"/>
    </row>
    <row r="3044" spans="1:16" x14ac:dyDescent="0.35">
      <c r="A3044" s="3" t="s">
        <v>6423</v>
      </c>
      <c r="B3044" s="3" t="s">
        <v>6423</v>
      </c>
      <c r="C3044" s="3" t="s">
        <v>6424</v>
      </c>
      <c r="D3044" s="3" t="s">
        <v>14</v>
      </c>
      <c r="E3044" s="3" t="s">
        <v>14</v>
      </c>
      <c r="F3044" s="3" t="s">
        <v>317</v>
      </c>
      <c r="G3044" s="3" t="s">
        <v>316</v>
      </c>
      <c r="H3044" s="3" t="s">
        <v>522</v>
      </c>
      <c r="I3044" s="3" t="s">
        <v>523</v>
      </c>
      <c r="J3044" s="3" t="s">
        <v>478</v>
      </c>
      <c r="K3044" s="3" t="s">
        <v>479</v>
      </c>
      <c r="O3044"/>
      <c r="P3044"/>
    </row>
    <row r="3045" spans="1:16" x14ac:dyDescent="0.35">
      <c r="A3045" s="3" t="s">
        <v>6425</v>
      </c>
      <c r="B3045" s="3" t="s">
        <v>6425</v>
      </c>
      <c r="C3045" s="3" t="s">
        <v>6426</v>
      </c>
      <c r="D3045" s="3" t="s">
        <v>14</v>
      </c>
      <c r="E3045" s="3" t="s">
        <v>14</v>
      </c>
      <c r="F3045" s="3" t="s">
        <v>656</v>
      </c>
      <c r="G3045" s="3" t="s">
        <v>655</v>
      </c>
      <c r="H3045" s="3" t="s">
        <v>522</v>
      </c>
      <c r="I3045" s="3" t="s">
        <v>523</v>
      </c>
      <c r="J3045" s="3" t="s">
        <v>478</v>
      </c>
      <c r="K3045" s="3" t="s">
        <v>479</v>
      </c>
      <c r="O3045"/>
      <c r="P3045"/>
    </row>
    <row r="3046" spans="1:16" x14ac:dyDescent="0.35">
      <c r="A3046" s="3" t="s">
        <v>6427</v>
      </c>
      <c r="B3046" s="3" t="s">
        <v>6427</v>
      </c>
      <c r="C3046" s="3" t="s">
        <v>6428</v>
      </c>
      <c r="D3046" s="3" t="s">
        <v>14</v>
      </c>
      <c r="E3046" s="3" t="s">
        <v>14</v>
      </c>
      <c r="F3046" s="3" t="s">
        <v>656</v>
      </c>
      <c r="G3046" s="3" t="s">
        <v>655</v>
      </c>
      <c r="H3046" s="3" t="s">
        <v>522</v>
      </c>
      <c r="I3046" s="3" t="s">
        <v>523</v>
      </c>
      <c r="J3046" s="3" t="s">
        <v>478</v>
      </c>
      <c r="K3046" s="3" t="s">
        <v>479</v>
      </c>
      <c r="O3046"/>
      <c r="P3046"/>
    </row>
    <row r="3047" spans="1:16" x14ac:dyDescent="0.35">
      <c r="A3047" s="3" t="s">
        <v>6429</v>
      </c>
      <c r="B3047" s="3" t="s">
        <v>6429</v>
      </c>
      <c r="C3047" s="3" t="s">
        <v>6430</v>
      </c>
      <c r="D3047" s="3" t="s">
        <v>14</v>
      </c>
      <c r="E3047" s="3" t="s">
        <v>14</v>
      </c>
      <c r="F3047" s="3" t="s">
        <v>656</v>
      </c>
      <c r="G3047" s="3" t="s">
        <v>655</v>
      </c>
      <c r="H3047" s="3" t="s">
        <v>522</v>
      </c>
      <c r="I3047" s="3" t="s">
        <v>523</v>
      </c>
      <c r="J3047" s="3" t="s">
        <v>478</v>
      </c>
      <c r="K3047" s="3" t="s">
        <v>479</v>
      </c>
      <c r="O3047"/>
      <c r="P3047"/>
    </row>
    <row r="3048" spans="1:16" x14ac:dyDescent="0.35">
      <c r="A3048" s="3" t="s">
        <v>6431</v>
      </c>
      <c r="B3048" s="3" t="s">
        <v>6431</v>
      </c>
      <c r="C3048" s="3" t="s">
        <v>6432</v>
      </c>
      <c r="D3048" s="3" t="s">
        <v>14</v>
      </c>
      <c r="E3048" s="3" t="s">
        <v>14</v>
      </c>
      <c r="F3048" s="3" t="s">
        <v>656</v>
      </c>
      <c r="G3048" s="3" t="s">
        <v>655</v>
      </c>
      <c r="H3048" s="3" t="s">
        <v>522</v>
      </c>
      <c r="I3048" s="3" t="s">
        <v>523</v>
      </c>
      <c r="J3048" s="3" t="s">
        <v>478</v>
      </c>
      <c r="K3048" s="3" t="s">
        <v>479</v>
      </c>
      <c r="O3048"/>
      <c r="P3048"/>
    </row>
    <row r="3049" spans="1:16" x14ac:dyDescent="0.35">
      <c r="A3049" s="3" t="s">
        <v>6433</v>
      </c>
      <c r="B3049" s="3" t="s">
        <v>6433</v>
      </c>
      <c r="C3049" s="3" t="s">
        <v>6434</v>
      </c>
      <c r="D3049" s="3" t="s">
        <v>14</v>
      </c>
      <c r="E3049" s="3" t="s">
        <v>14</v>
      </c>
      <c r="F3049" s="3" t="s">
        <v>656</v>
      </c>
      <c r="G3049" s="3" t="s">
        <v>655</v>
      </c>
      <c r="H3049" s="3" t="s">
        <v>522</v>
      </c>
      <c r="I3049" s="3" t="s">
        <v>523</v>
      </c>
      <c r="J3049" s="3" t="s">
        <v>478</v>
      </c>
      <c r="K3049" s="3" t="s">
        <v>479</v>
      </c>
      <c r="O3049"/>
      <c r="P3049"/>
    </row>
    <row r="3050" spans="1:16" x14ac:dyDescent="0.35">
      <c r="A3050" s="3" t="s">
        <v>6435</v>
      </c>
      <c r="B3050" s="3" t="s">
        <v>6435</v>
      </c>
      <c r="C3050" s="3" t="s">
        <v>6436</v>
      </c>
      <c r="D3050" s="3" t="s">
        <v>14</v>
      </c>
      <c r="E3050" s="3" t="s">
        <v>14</v>
      </c>
      <c r="F3050" s="3" t="s">
        <v>656</v>
      </c>
      <c r="G3050" s="3" t="s">
        <v>655</v>
      </c>
      <c r="H3050" s="3" t="s">
        <v>522</v>
      </c>
      <c r="I3050" s="3" t="s">
        <v>523</v>
      </c>
      <c r="J3050" s="3" t="s">
        <v>478</v>
      </c>
      <c r="K3050" s="3" t="s">
        <v>479</v>
      </c>
      <c r="O3050"/>
      <c r="P3050"/>
    </row>
    <row r="3051" spans="1:16" x14ac:dyDescent="0.35">
      <c r="A3051" s="3" t="s">
        <v>6437</v>
      </c>
      <c r="B3051" s="3" t="s">
        <v>6437</v>
      </c>
      <c r="C3051" s="3" t="s">
        <v>6438</v>
      </c>
      <c r="D3051" s="3" t="s">
        <v>14</v>
      </c>
      <c r="E3051" s="3" t="s">
        <v>14</v>
      </c>
      <c r="F3051" s="3" t="s">
        <v>656</v>
      </c>
      <c r="G3051" s="3" t="s">
        <v>655</v>
      </c>
      <c r="H3051" s="3" t="s">
        <v>522</v>
      </c>
      <c r="I3051" s="3" t="s">
        <v>523</v>
      </c>
      <c r="J3051" s="3" t="s">
        <v>478</v>
      </c>
      <c r="K3051" s="3" t="s">
        <v>479</v>
      </c>
      <c r="O3051"/>
      <c r="P3051"/>
    </row>
    <row r="3052" spans="1:16" x14ac:dyDescent="0.35">
      <c r="A3052" s="3" t="s">
        <v>6439</v>
      </c>
      <c r="B3052" s="3" t="s">
        <v>6439</v>
      </c>
      <c r="C3052" s="3" t="s">
        <v>6440</v>
      </c>
      <c r="D3052" s="3" t="s">
        <v>14</v>
      </c>
      <c r="E3052" s="3" t="s">
        <v>14</v>
      </c>
      <c r="F3052" s="3" t="s">
        <v>656</v>
      </c>
      <c r="G3052" s="3" t="s">
        <v>655</v>
      </c>
      <c r="H3052" s="3" t="s">
        <v>522</v>
      </c>
      <c r="I3052" s="3" t="s">
        <v>523</v>
      </c>
      <c r="J3052" s="3" t="s">
        <v>478</v>
      </c>
      <c r="K3052" s="3" t="s">
        <v>479</v>
      </c>
      <c r="O3052"/>
      <c r="P3052"/>
    </row>
    <row r="3053" spans="1:16" x14ac:dyDescent="0.35">
      <c r="A3053" s="3" t="s">
        <v>6441</v>
      </c>
      <c r="B3053" s="3" t="s">
        <v>6441</v>
      </c>
      <c r="C3053" s="3" t="s">
        <v>6442</v>
      </c>
      <c r="D3053" s="3" t="s">
        <v>14</v>
      </c>
      <c r="E3053" s="3" t="s">
        <v>14</v>
      </c>
      <c r="F3053" s="3" t="s">
        <v>656</v>
      </c>
      <c r="G3053" s="3" t="s">
        <v>655</v>
      </c>
      <c r="H3053" s="3" t="s">
        <v>522</v>
      </c>
      <c r="I3053" s="3" t="s">
        <v>523</v>
      </c>
      <c r="J3053" s="3" t="s">
        <v>478</v>
      </c>
      <c r="K3053" s="3" t="s">
        <v>479</v>
      </c>
      <c r="O3053"/>
      <c r="P3053"/>
    </row>
    <row r="3054" spans="1:16" x14ac:dyDescent="0.35">
      <c r="A3054" s="3" t="s">
        <v>6443</v>
      </c>
      <c r="B3054" s="3" t="s">
        <v>6443</v>
      </c>
      <c r="C3054" s="3" t="s">
        <v>6444</v>
      </c>
      <c r="D3054" s="3" t="s">
        <v>14</v>
      </c>
      <c r="E3054" s="3" t="s">
        <v>14</v>
      </c>
      <c r="F3054" s="3" t="s">
        <v>656</v>
      </c>
      <c r="G3054" s="3" t="s">
        <v>655</v>
      </c>
      <c r="H3054" s="3" t="s">
        <v>522</v>
      </c>
      <c r="I3054" s="3" t="s">
        <v>523</v>
      </c>
      <c r="J3054" s="3" t="s">
        <v>478</v>
      </c>
      <c r="K3054" s="3" t="s">
        <v>479</v>
      </c>
      <c r="O3054"/>
      <c r="P3054"/>
    </row>
    <row r="3055" spans="1:16" x14ac:dyDescent="0.35">
      <c r="A3055" s="3" t="s">
        <v>6445</v>
      </c>
      <c r="B3055" s="3" t="s">
        <v>6445</v>
      </c>
      <c r="C3055" s="3" t="s">
        <v>6446</v>
      </c>
      <c r="D3055" s="3" t="s">
        <v>14</v>
      </c>
      <c r="E3055" s="3" t="s">
        <v>14</v>
      </c>
      <c r="F3055" s="3" t="s">
        <v>656</v>
      </c>
      <c r="G3055" s="3" t="s">
        <v>655</v>
      </c>
      <c r="H3055" s="3" t="s">
        <v>522</v>
      </c>
      <c r="I3055" s="3" t="s">
        <v>523</v>
      </c>
      <c r="J3055" s="3" t="s">
        <v>478</v>
      </c>
      <c r="K3055" s="3" t="s">
        <v>479</v>
      </c>
      <c r="O3055"/>
      <c r="P3055"/>
    </row>
    <row r="3056" spans="1:16" x14ac:dyDescent="0.35">
      <c r="A3056" s="3" t="s">
        <v>6447</v>
      </c>
      <c r="B3056" s="3" t="s">
        <v>6447</v>
      </c>
      <c r="C3056" s="3" t="s">
        <v>6448</v>
      </c>
      <c r="D3056" s="3" t="s">
        <v>14</v>
      </c>
      <c r="E3056" s="3" t="s">
        <v>14</v>
      </c>
      <c r="F3056" s="3" t="s">
        <v>656</v>
      </c>
      <c r="G3056" s="3" t="s">
        <v>655</v>
      </c>
      <c r="H3056" s="3" t="s">
        <v>522</v>
      </c>
      <c r="I3056" s="3" t="s">
        <v>523</v>
      </c>
      <c r="J3056" s="3" t="s">
        <v>478</v>
      </c>
      <c r="K3056" s="3" t="s">
        <v>479</v>
      </c>
      <c r="O3056"/>
      <c r="P3056"/>
    </row>
    <row r="3057" spans="1:16" x14ac:dyDescent="0.35">
      <c r="A3057" s="3" t="s">
        <v>6449</v>
      </c>
      <c r="B3057" s="3" t="s">
        <v>6449</v>
      </c>
      <c r="C3057" s="3" t="s">
        <v>6450</v>
      </c>
      <c r="D3057" s="3" t="s">
        <v>14</v>
      </c>
      <c r="E3057" s="3" t="s">
        <v>14</v>
      </c>
      <c r="F3057" s="3" t="s">
        <v>656</v>
      </c>
      <c r="G3057" s="3" t="s">
        <v>655</v>
      </c>
      <c r="H3057" s="3" t="s">
        <v>522</v>
      </c>
      <c r="I3057" s="3" t="s">
        <v>523</v>
      </c>
      <c r="J3057" s="3" t="s">
        <v>478</v>
      </c>
      <c r="K3057" s="3" t="s">
        <v>479</v>
      </c>
      <c r="O3057"/>
      <c r="P3057"/>
    </row>
    <row r="3058" spans="1:16" x14ac:dyDescent="0.35">
      <c r="A3058" s="3" t="s">
        <v>6451</v>
      </c>
      <c r="B3058" s="3" t="s">
        <v>6451</v>
      </c>
      <c r="C3058" s="3" t="s">
        <v>6452</v>
      </c>
      <c r="D3058" s="3" t="s">
        <v>14</v>
      </c>
      <c r="E3058" s="3" t="s">
        <v>14</v>
      </c>
      <c r="F3058" s="3" t="s">
        <v>656</v>
      </c>
      <c r="G3058" s="3" t="s">
        <v>655</v>
      </c>
      <c r="H3058" s="3" t="s">
        <v>522</v>
      </c>
      <c r="I3058" s="3" t="s">
        <v>523</v>
      </c>
      <c r="J3058" s="3" t="s">
        <v>478</v>
      </c>
      <c r="K3058" s="3" t="s">
        <v>479</v>
      </c>
      <c r="O3058"/>
      <c r="P3058"/>
    </row>
    <row r="3059" spans="1:16" x14ac:dyDescent="0.35">
      <c r="A3059" s="3" t="s">
        <v>6453</v>
      </c>
      <c r="B3059" s="3" t="s">
        <v>6453</v>
      </c>
      <c r="C3059" s="3" t="s">
        <v>6454</v>
      </c>
      <c r="D3059" s="3" t="s">
        <v>14</v>
      </c>
      <c r="E3059" s="3" t="s">
        <v>14</v>
      </c>
      <c r="F3059" s="3" t="s">
        <v>656</v>
      </c>
      <c r="G3059" s="3" t="s">
        <v>655</v>
      </c>
      <c r="H3059" s="3" t="s">
        <v>522</v>
      </c>
      <c r="I3059" s="3" t="s">
        <v>523</v>
      </c>
      <c r="J3059" s="3" t="s">
        <v>478</v>
      </c>
      <c r="K3059" s="3" t="s">
        <v>479</v>
      </c>
      <c r="O3059"/>
      <c r="P3059"/>
    </row>
    <row r="3060" spans="1:16" x14ac:dyDescent="0.35">
      <c r="A3060" s="3" t="s">
        <v>6455</v>
      </c>
      <c r="B3060" s="3" t="s">
        <v>6455</v>
      </c>
      <c r="C3060" s="3" t="s">
        <v>6456</v>
      </c>
      <c r="D3060" s="3" t="s">
        <v>14</v>
      </c>
      <c r="E3060" s="3" t="s">
        <v>14</v>
      </c>
      <c r="F3060" s="3" t="s">
        <v>656</v>
      </c>
      <c r="G3060" s="3" t="s">
        <v>655</v>
      </c>
      <c r="H3060" s="3" t="s">
        <v>522</v>
      </c>
      <c r="I3060" s="3" t="s">
        <v>523</v>
      </c>
      <c r="J3060" s="3" t="s">
        <v>478</v>
      </c>
      <c r="K3060" s="3" t="s">
        <v>479</v>
      </c>
      <c r="O3060"/>
      <c r="P3060"/>
    </row>
    <row r="3061" spans="1:16" x14ac:dyDescent="0.35">
      <c r="A3061" s="3" t="s">
        <v>6457</v>
      </c>
      <c r="B3061" s="3" t="s">
        <v>6457</v>
      </c>
      <c r="C3061" s="3" t="s">
        <v>6458</v>
      </c>
      <c r="D3061" s="3" t="s">
        <v>14</v>
      </c>
      <c r="E3061" s="3" t="s">
        <v>14</v>
      </c>
      <c r="F3061" s="3" t="s">
        <v>656</v>
      </c>
      <c r="G3061" s="3" t="s">
        <v>655</v>
      </c>
      <c r="H3061" s="3" t="s">
        <v>522</v>
      </c>
      <c r="I3061" s="3" t="s">
        <v>523</v>
      </c>
      <c r="J3061" s="3" t="s">
        <v>478</v>
      </c>
      <c r="K3061" s="3" t="s">
        <v>479</v>
      </c>
      <c r="O3061"/>
      <c r="P3061"/>
    </row>
    <row r="3062" spans="1:16" x14ac:dyDescent="0.35">
      <c r="A3062" s="3" t="s">
        <v>6459</v>
      </c>
      <c r="B3062" s="3" t="s">
        <v>6459</v>
      </c>
      <c r="C3062" s="3" t="s">
        <v>6460</v>
      </c>
      <c r="D3062" s="3" t="s">
        <v>14</v>
      </c>
      <c r="E3062" s="3" t="s">
        <v>14</v>
      </c>
      <c r="F3062" s="3" t="s">
        <v>656</v>
      </c>
      <c r="G3062" s="3" t="s">
        <v>655</v>
      </c>
      <c r="H3062" s="3" t="s">
        <v>522</v>
      </c>
      <c r="I3062" s="3" t="s">
        <v>523</v>
      </c>
      <c r="J3062" s="3" t="s">
        <v>478</v>
      </c>
      <c r="K3062" s="3" t="s">
        <v>479</v>
      </c>
      <c r="O3062"/>
      <c r="P3062"/>
    </row>
    <row r="3063" spans="1:16" x14ac:dyDescent="0.35">
      <c r="A3063" s="3" t="s">
        <v>6461</v>
      </c>
      <c r="B3063" s="3" t="s">
        <v>6461</v>
      </c>
      <c r="C3063" s="3" t="s">
        <v>6462</v>
      </c>
      <c r="D3063" s="3" t="s">
        <v>14</v>
      </c>
      <c r="E3063" s="3" t="s">
        <v>14</v>
      </c>
      <c r="F3063" s="3" t="s">
        <v>656</v>
      </c>
      <c r="G3063" s="3" t="s">
        <v>655</v>
      </c>
      <c r="H3063" s="3" t="s">
        <v>522</v>
      </c>
      <c r="I3063" s="3" t="s">
        <v>523</v>
      </c>
      <c r="J3063" s="3" t="s">
        <v>478</v>
      </c>
      <c r="K3063" s="3" t="s">
        <v>479</v>
      </c>
      <c r="O3063"/>
      <c r="P3063"/>
    </row>
    <row r="3064" spans="1:16" x14ac:dyDescent="0.35">
      <c r="A3064" s="3" t="s">
        <v>6463</v>
      </c>
      <c r="B3064" s="3" t="s">
        <v>6463</v>
      </c>
      <c r="C3064" s="3" t="s">
        <v>6464</v>
      </c>
      <c r="D3064" s="3" t="s">
        <v>14</v>
      </c>
      <c r="E3064" s="3" t="s">
        <v>14</v>
      </c>
      <c r="F3064" s="3" t="s">
        <v>656</v>
      </c>
      <c r="G3064" s="3" t="s">
        <v>655</v>
      </c>
      <c r="H3064" s="3" t="s">
        <v>522</v>
      </c>
      <c r="I3064" s="3" t="s">
        <v>523</v>
      </c>
      <c r="J3064" s="3" t="s">
        <v>478</v>
      </c>
      <c r="K3064" s="3" t="s">
        <v>479</v>
      </c>
      <c r="O3064"/>
      <c r="P3064"/>
    </row>
    <row r="3065" spans="1:16" x14ac:dyDescent="0.35">
      <c r="A3065" s="3" t="s">
        <v>6465</v>
      </c>
      <c r="B3065" s="3" t="s">
        <v>6465</v>
      </c>
      <c r="C3065" s="3" t="s">
        <v>6466</v>
      </c>
      <c r="D3065" s="3" t="s">
        <v>14</v>
      </c>
      <c r="E3065" s="3" t="s">
        <v>14</v>
      </c>
      <c r="F3065" s="3" t="s">
        <v>656</v>
      </c>
      <c r="G3065" s="3" t="s">
        <v>655</v>
      </c>
      <c r="H3065" s="3" t="s">
        <v>522</v>
      </c>
      <c r="I3065" s="3" t="s">
        <v>523</v>
      </c>
      <c r="J3065" s="3" t="s">
        <v>478</v>
      </c>
      <c r="K3065" s="3" t="s">
        <v>479</v>
      </c>
      <c r="O3065"/>
      <c r="P3065"/>
    </row>
    <row r="3066" spans="1:16" x14ac:dyDescent="0.35">
      <c r="A3066" s="3" t="s">
        <v>6467</v>
      </c>
      <c r="B3066" s="3" t="s">
        <v>6467</v>
      </c>
      <c r="C3066" s="3" t="s">
        <v>6468</v>
      </c>
      <c r="D3066" s="3" t="s">
        <v>14</v>
      </c>
      <c r="E3066" s="3" t="s">
        <v>14</v>
      </c>
      <c r="F3066" s="3" t="s">
        <v>656</v>
      </c>
      <c r="G3066" s="3" t="s">
        <v>655</v>
      </c>
      <c r="H3066" s="3" t="s">
        <v>522</v>
      </c>
      <c r="I3066" s="3" t="s">
        <v>523</v>
      </c>
      <c r="J3066" s="3" t="s">
        <v>478</v>
      </c>
      <c r="K3066" s="3" t="s">
        <v>479</v>
      </c>
      <c r="O3066"/>
      <c r="P3066"/>
    </row>
    <row r="3067" spans="1:16" x14ac:dyDescent="0.35">
      <c r="A3067" s="3" t="s">
        <v>6469</v>
      </c>
      <c r="B3067" s="3" t="s">
        <v>6469</v>
      </c>
      <c r="C3067" s="3" t="s">
        <v>6470</v>
      </c>
      <c r="D3067" s="3" t="s">
        <v>14</v>
      </c>
      <c r="E3067" s="3" t="s">
        <v>14</v>
      </c>
      <c r="F3067" s="3" t="s">
        <v>656</v>
      </c>
      <c r="G3067" s="3" t="s">
        <v>655</v>
      </c>
      <c r="H3067" s="3" t="s">
        <v>522</v>
      </c>
      <c r="I3067" s="3" t="s">
        <v>523</v>
      </c>
      <c r="J3067" s="3" t="s">
        <v>478</v>
      </c>
      <c r="K3067" s="3" t="s">
        <v>479</v>
      </c>
      <c r="O3067"/>
      <c r="P3067"/>
    </row>
    <row r="3068" spans="1:16" x14ac:dyDescent="0.35">
      <c r="A3068" s="3" t="s">
        <v>6471</v>
      </c>
      <c r="B3068" s="3" t="s">
        <v>6471</v>
      </c>
      <c r="C3068" s="3" t="s">
        <v>6472</v>
      </c>
      <c r="D3068" s="3" t="s">
        <v>14</v>
      </c>
      <c r="E3068" s="3" t="s">
        <v>14</v>
      </c>
      <c r="F3068" s="3" t="s">
        <v>656</v>
      </c>
      <c r="G3068" s="3" t="s">
        <v>655</v>
      </c>
      <c r="H3068" s="3" t="s">
        <v>522</v>
      </c>
      <c r="I3068" s="3" t="s">
        <v>523</v>
      </c>
      <c r="J3068" s="3" t="s">
        <v>478</v>
      </c>
      <c r="K3068" s="3" t="s">
        <v>479</v>
      </c>
      <c r="O3068"/>
      <c r="P3068"/>
    </row>
    <row r="3069" spans="1:16" x14ac:dyDescent="0.35">
      <c r="A3069" s="3" t="s">
        <v>6473</v>
      </c>
      <c r="B3069" s="3" t="s">
        <v>6473</v>
      </c>
      <c r="C3069" s="3" t="s">
        <v>6474</v>
      </c>
      <c r="D3069" s="3" t="s">
        <v>14</v>
      </c>
      <c r="E3069" s="3" t="s">
        <v>14</v>
      </c>
      <c r="F3069" s="3" t="s">
        <v>656</v>
      </c>
      <c r="G3069" s="3" t="s">
        <v>655</v>
      </c>
      <c r="H3069" s="3" t="s">
        <v>522</v>
      </c>
      <c r="I3069" s="3" t="s">
        <v>523</v>
      </c>
      <c r="J3069" s="3" t="s">
        <v>478</v>
      </c>
      <c r="K3069" s="3" t="s">
        <v>479</v>
      </c>
      <c r="O3069"/>
      <c r="P3069"/>
    </row>
    <row r="3070" spans="1:16" x14ac:dyDescent="0.35">
      <c r="A3070" s="3" t="s">
        <v>6475</v>
      </c>
      <c r="B3070" s="3" t="s">
        <v>6475</v>
      </c>
      <c r="C3070" s="3" t="s">
        <v>6476</v>
      </c>
      <c r="D3070" s="3" t="s">
        <v>14</v>
      </c>
      <c r="E3070" s="3" t="s">
        <v>14</v>
      </c>
      <c r="F3070" s="3" t="s">
        <v>656</v>
      </c>
      <c r="G3070" s="3" t="s">
        <v>655</v>
      </c>
      <c r="H3070" s="3" t="s">
        <v>522</v>
      </c>
      <c r="I3070" s="3" t="s">
        <v>523</v>
      </c>
      <c r="J3070" s="3" t="s">
        <v>478</v>
      </c>
      <c r="K3070" s="3" t="s">
        <v>479</v>
      </c>
      <c r="O3070"/>
      <c r="P3070"/>
    </row>
    <row r="3071" spans="1:16" x14ac:dyDescent="0.35">
      <c r="A3071" s="3" t="s">
        <v>6477</v>
      </c>
      <c r="B3071" s="3" t="s">
        <v>6477</v>
      </c>
      <c r="C3071" s="3" t="s">
        <v>6478</v>
      </c>
      <c r="D3071" s="3" t="s">
        <v>14</v>
      </c>
      <c r="E3071" s="3" t="s">
        <v>14</v>
      </c>
      <c r="F3071" s="3" t="s">
        <v>656</v>
      </c>
      <c r="G3071" s="3" t="s">
        <v>655</v>
      </c>
      <c r="H3071" s="3" t="s">
        <v>522</v>
      </c>
      <c r="I3071" s="3" t="s">
        <v>523</v>
      </c>
      <c r="J3071" s="3" t="s">
        <v>478</v>
      </c>
      <c r="K3071" s="3" t="s">
        <v>479</v>
      </c>
      <c r="O3071"/>
      <c r="P3071"/>
    </row>
    <row r="3072" spans="1:16" x14ac:dyDescent="0.35">
      <c r="A3072" s="3" t="s">
        <v>6479</v>
      </c>
      <c r="B3072" s="3" t="s">
        <v>6479</v>
      </c>
      <c r="C3072" s="3" t="s">
        <v>6480</v>
      </c>
      <c r="D3072" s="3" t="s">
        <v>14</v>
      </c>
      <c r="E3072" s="3" t="s">
        <v>14</v>
      </c>
      <c r="F3072" s="3" t="s">
        <v>656</v>
      </c>
      <c r="G3072" s="3" t="s">
        <v>655</v>
      </c>
      <c r="H3072" s="3" t="s">
        <v>522</v>
      </c>
      <c r="I3072" s="3" t="s">
        <v>523</v>
      </c>
      <c r="J3072" s="3" t="s">
        <v>478</v>
      </c>
      <c r="K3072" s="3" t="s">
        <v>479</v>
      </c>
      <c r="O3072"/>
      <c r="P3072"/>
    </row>
    <row r="3073" spans="1:16" x14ac:dyDescent="0.35">
      <c r="A3073" s="3" t="s">
        <v>6481</v>
      </c>
      <c r="B3073" s="3" t="s">
        <v>6481</v>
      </c>
      <c r="C3073" s="3" t="s">
        <v>6482</v>
      </c>
      <c r="D3073" s="3" t="s">
        <v>14</v>
      </c>
      <c r="E3073" s="3" t="s">
        <v>14</v>
      </c>
      <c r="F3073" s="3" t="s">
        <v>656</v>
      </c>
      <c r="G3073" s="3" t="s">
        <v>655</v>
      </c>
      <c r="H3073" s="3" t="s">
        <v>522</v>
      </c>
      <c r="I3073" s="3" t="s">
        <v>523</v>
      </c>
      <c r="J3073" s="3" t="s">
        <v>478</v>
      </c>
      <c r="K3073" s="3" t="s">
        <v>479</v>
      </c>
      <c r="O3073"/>
      <c r="P3073"/>
    </row>
    <row r="3074" spans="1:16" x14ac:dyDescent="0.35">
      <c r="A3074" s="3" t="s">
        <v>6483</v>
      </c>
      <c r="B3074" s="3" t="s">
        <v>6483</v>
      </c>
      <c r="C3074" s="3" t="s">
        <v>6484</v>
      </c>
      <c r="D3074" s="3" t="s">
        <v>14</v>
      </c>
      <c r="E3074" s="3" t="s">
        <v>14</v>
      </c>
      <c r="F3074" s="3" t="s">
        <v>656</v>
      </c>
      <c r="G3074" s="3" t="s">
        <v>655</v>
      </c>
      <c r="H3074" s="3" t="s">
        <v>522</v>
      </c>
      <c r="I3074" s="3" t="s">
        <v>523</v>
      </c>
      <c r="J3074" s="3" t="s">
        <v>478</v>
      </c>
      <c r="K3074" s="3" t="s">
        <v>479</v>
      </c>
      <c r="O3074"/>
      <c r="P3074"/>
    </row>
    <row r="3075" spans="1:16" x14ac:dyDescent="0.35">
      <c r="A3075" s="3" t="s">
        <v>6485</v>
      </c>
      <c r="B3075" s="3" t="s">
        <v>6485</v>
      </c>
      <c r="C3075" s="3" t="s">
        <v>6486</v>
      </c>
      <c r="D3075" s="3" t="s">
        <v>14</v>
      </c>
      <c r="E3075" s="3" t="s">
        <v>14</v>
      </c>
      <c r="F3075" s="3" t="s">
        <v>656</v>
      </c>
      <c r="G3075" s="3" t="s">
        <v>655</v>
      </c>
      <c r="H3075" s="3" t="s">
        <v>522</v>
      </c>
      <c r="I3075" s="3" t="s">
        <v>523</v>
      </c>
      <c r="J3075" s="3" t="s">
        <v>478</v>
      </c>
      <c r="K3075" s="3" t="s">
        <v>479</v>
      </c>
      <c r="O3075"/>
      <c r="P3075"/>
    </row>
    <row r="3076" spans="1:16" x14ac:dyDescent="0.35">
      <c r="A3076" s="3" t="s">
        <v>6487</v>
      </c>
      <c r="B3076" s="3" t="s">
        <v>6487</v>
      </c>
      <c r="C3076" s="3" t="s">
        <v>6488</v>
      </c>
      <c r="D3076" s="3" t="s">
        <v>14</v>
      </c>
      <c r="E3076" s="3" t="s">
        <v>14</v>
      </c>
      <c r="F3076" s="3" t="s">
        <v>656</v>
      </c>
      <c r="G3076" s="3" t="s">
        <v>655</v>
      </c>
      <c r="H3076" s="3" t="s">
        <v>522</v>
      </c>
      <c r="I3076" s="3" t="s">
        <v>523</v>
      </c>
      <c r="J3076" s="3" t="s">
        <v>478</v>
      </c>
      <c r="K3076" s="3" t="s">
        <v>479</v>
      </c>
      <c r="O3076"/>
      <c r="P3076"/>
    </row>
    <row r="3077" spans="1:16" x14ac:dyDescent="0.35">
      <c r="A3077" s="3" t="s">
        <v>6489</v>
      </c>
      <c r="B3077" s="3" t="s">
        <v>6489</v>
      </c>
      <c r="C3077" s="3" t="s">
        <v>6490</v>
      </c>
      <c r="D3077" s="3" t="s">
        <v>14</v>
      </c>
      <c r="E3077" s="3" t="s">
        <v>14</v>
      </c>
      <c r="F3077" s="3" t="s">
        <v>656</v>
      </c>
      <c r="G3077" s="3" t="s">
        <v>655</v>
      </c>
      <c r="H3077" s="3" t="s">
        <v>522</v>
      </c>
      <c r="I3077" s="3" t="s">
        <v>523</v>
      </c>
      <c r="J3077" s="3" t="s">
        <v>478</v>
      </c>
      <c r="K3077" s="3" t="s">
        <v>479</v>
      </c>
      <c r="O3077"/>
      <c r="P3077"/>
    </row>
    <row r="3078" spans="1:16" x14ac:dyDescent="0.35">
      <c r="A3078" s="3" t="s">
        <v>6491</v>
      </c>
      <c r="B3078" s="3" t="s">
        <v>6491</v>
      </c>
      <c r="C3078" s="3" t="s">
        <v>6492</v>
      </c>
      <c r="D3078" s="3" t="s">
        <v>14</v>
      </c>
      <c r="E3078" s="3" t="s">
        <v>14</v>
      </c>
      <c r="F3078" s="3" t="s">
        <v>656</v>
      </c>
      <c r="G3078" s="3" t="s">
        <v>655</v>
      </c>
      <c r="H3078" s="3" t="s">
        <v>522</v>
      </c>
      <c r="I3078" s="3" t="s">
        <v>523</v>
      </c>
      <c r="J3078" s="3" t="s">
        <v>478</v>
      </c>
      <c r="K3078" s="3" t="s">
        <v>479</v>
      </c>
      <c r="O3078"/>
      <c r="P3078"/>
    </row>
    <row r="3079" spans="1:16" x14ac:dyDescent="0.35">
      <c r="A3079" s="3" t="s">
        <v>6493</v>
      </c>
      <c r="B3079" s="3" t="s">
        <v>6493</v>
      </c>
      <c r="C3079" s="3" t="s">
        <v>6494</v>
      </c>
      <c r="D3079" s="3" t="s">
        <v>14</v>
      </c>
      <c r="E3079" s="3" t="s">
        <v>14</v>
      </c>
      <c r="F3079" s="3" t="s">
        <v>656</v>
      </c>
      <c r="G3079" s="3" t="s">
        <v>655</v>
      </c>
      <c r="H3079" s="3" t="s">
        <v>522</v>
      </c>
      <c r="I3079" s="3" t="s">
        <v>523</v>
      </c>
      <c r="J3079" s="3" t="s">
        <v>478</v>
      </c>
      <c r="K3079" s="3" t="s">
        <v>479</v>
      </c>
      <c r="O3079"/>
      <c r="P3079"/>
    </row>
    <row r="3080" spans="1:16" x14ac:dyDescent="0.35">
      <c r="A3080" s="3" t="s">
        <v>6495</v>
      </c>
      <c r="B3080" s="3" t="s">
        <v>6495</v>
      </c>
      <c r="C3080" s="3" t="s">
        <v>6496</v>
      </c>
      <c r="D3080" s="3" t="s">
        <v>14</v>
      </c>
      <c r="E3080" s="3" t="s">
        <v>14</v>
      </c>
      <c r="F3080" s="3" t="s">
        <v>656</v>
      </c>
      <c r="G3080" s="3" t="s">
        <v>655</v>
      </c>
      <c r="H3080" s="3" t="s">
        <v>522</v>
      </c>
      <c r="I3080" s="3" t="s">
        <v>523</v>
      </c>
      <c r="J3080" s="3" t="s">
        <v>478</v>
      </c>
      <c r="K3080" s="3" t="s">
        <v>479</v>
      </c>
      <c r="O3080"/>
      <c r="P3080"/>
    </row>
    <row r="3081" spans="1:16" x14ac:dyDescent="0.35">
      <c r="A3081" s="3" t="s">
        <v>6497</v>
      </c>
      <c r="B3081" s="3" t="s">
        <v>6497</v>
      </c>
      <c r="C3081" s="3" t="s">
        <v>6498</v>
      </c>
      <c r="D3081" s="3" t="s">
        <v>14</v>
      </c>
      <c r="E3081" s="3" t="s">
        <v>14</v>
      </c>
      <c r="F3081" s="3" t="s">
        <v>656</v>
      </c>
      <c r="G3081" s="3" t="s">
        <v>655</v>
      </c>
      <c r="H3081" s="3" t="s">
        <v>522</v>
      </c>
      <c r="I3081" s="3" t="s">
        <v>523</v>
      </c>
      <c r="J3081" s="3" t="s">
        <v>478</v>
      </c>
      <c r="K3081" s="3" t="s">
        <v>479</v>
      </c>
      <c r="O3081"/>
      <c r="P3081"/>
    </row>
    <row r="3082" spans="1:16" x14ac:dyDescent="0.35">
      <c r="A3082" s="3" t="s">
        <v>6499</v>
      </c>
      <c r="B3082" s="3" t="s">
        <v>6499</v>
      </c>
      <c r="C3082" s="3" t="s">
        <v>6500</v>
      </c>
      <c r="D3082" s="3" t="s">
        <v>14</v>
      </c>
      <c r="E3082" s="3" t="s">
        <v>14</v>
      </c>
      <c r="F3082" s="3" t="s">
        <v>656</v>
      </c>
      <c r="G3082" s="3" t="s">
        <v>655</v>
      </c>
      <c r="H3082" s="3" t="s">
        <v>522</v>
      </c>
      <c r="I3082" s="3" t="s">
        <v>523</v>
      </c>
      <c r="J3082" s="3" t="s">
        <v>478</v>
      </c>
      <c r="K3082" s="3" t="s">
        <v>479</v>
      </c>
      <c r="O3082"/>
      <c r="P3082"/>
    </row>
    <row r="3083" spans="1:16" x14ac:dyDescent="0.35">
      <c r="A3083" s="3" t="s">
        <v>6501</v>
      </c>
      <c r="B3083" s="3" t="s">
        <v>6501</v>
      </c>
      <c r="C3083" s="3" t="s">
        <v>6502</v>
      </c>
      <c r="D3083" s="3" t="s">
        <v>14</v>
      </c>
      <c r="E3083" s="3" t="s">
        <v>14</v>
      </c>
      <c r="F3083" s="3" t="s">
        <v>656</v>
      </c>
      <c r="G3083" s="3" t="s">
        <v>655</v>
      </c>
      <c r="H3083" s="3" t="s">
        <v>522</v>
      </c>
      <c r="I3083" s="3" t="s">
        <v>523</v>
      </c>
      <c r="J3083" s="3" t="s">
        <v>478</v>
      </c>
      <c r="K3083" s="3" t="s">
        <v>479</v>
      </c>
      <c r="O3083"/>
      <c r="P3083"/>
    </row>
    <row r="3084" spans="1:16" x14ac:dyDescent="0.35">
      <c r="A3084" s="3" t="s">
        <v>6503</v>
      </c>
      <c r="B3084" s="3" t="s">
        <v>6503</v>
      </c>
      <c r="C3084" s="3" t="s">
        <v>6504</v>
      </c>
      <c r="D3084" s="3" t="s">
        <v>14</v>
      </c>
      <c r="E3084" s="3" t="s">
        <v>14</v>
      </c>
      <c r="F3084" s="3" t="s">
        <v>656</v>
      </c>
      <c r="G3084" s="3" t="s">
        <v>655</v>
      </c>
      <c r="H3084" s="3" t="s">
        <v>522</v>
      </c>
      <c r="I3084" s="3" t="s">
        <v>523</v>
      </c>
      <c r="J3084" s="3" t="s">
        <v>478</v>
      </c>
      <c r="K3084" s="3" t="s">
        <v>479</v>
      </c>
      <c r="O3084"/>
      <c r="P3084"/>
    </row>
    <row r="3085" spans="1:16" x14ac:dyDescent="0.35">
      <c r="A3085" s="3" t="s">
        <v>6505</v>
      </c>
      <c r="B3085" s="3" t="s">
        <v>6505</v>
      </c>
      <c r="C3085" s="3" t="s">
        <v>6506</v>
      </c>
      <c r="D3085" s="3" t="s">
        <v>14</v>
      </c>
      <c r="E3085" s="3" t="s">
        <v>14</v>
      </c>
      <c r="F3085" s="3" t="s">
        <v>656</v>
      </c>
      <c r="G3085" s="3" t="s">
        <v>655</v>
      </c>
      <c r="H3085" s="3" t="s">
        <v>522</v>
      </c>
      <c r="I3085" s="3" t="s">
        <v>523</v>
      </c>
      <c r="J3085" s="3" t="s">
        <v>478</v>
      </c>
      <c r="K3085" s="3" t="s">
        <v>479</v>
      </c>
      <c r="O3085"/>
      <c r="P3085"/>
    </row>
    <row r="3086" spans="1:16" x14ac:dyDescent="0.35">
      <c r="A3086" s="3" t="s">
        <v>6507</v>
      </c>
      <c r="B3086" s="3" t="s">
        <v>6507</v>
      </c>
      <c r="C3086" s="3" t="s">
        <v>6508</v>
      </c>
      <c r="D3086" s="3" t="s">
        <v>14</v>
      </c>
      <c r="E3086" s="3" t="s">
        <v>14</v>
      </c>
      <c r="F3086" s="3" t="s">
        <v>656</v>
      </c>
      <c r="G3086" s="3" t="s">
        <v>655</v>
      </c>
      <c r="H3086" s="3" t="s">
        <v>522</v>
      </c>
      <c r="I3086" s="3" t="s">
        <v>523</v>
      </c>
      <c r="J3086" s="3" t="s">
        <v>478</v>
      </c>
      <c r="K3086" s="3" t="s">
        <v>479</v>
      </c>
      <c r="O3086"/>
      <c r="P3086"/>
    </row>
    <row r="3087" spans="1:16" x14ac:dyDescent="0.35">
      <c r="A3087" s="3" t="s">
        <v>6509</v>
      </c>
      <c r="B3087" s="3" t="s">
        <v>6509</v>
      </c>
      <c r="C3087" s="3" t="s">
        <v>6510</v>
      </c>
      <c r="D3087" s="3" t="s">
        <v>14</v>
      </c>
      <c r="E3087" s="3" t="s">
        <v>14</v>
      </c>
      <c r="F3087" s="3" t="s">
        <v>656</v>
      </c>
      <c r="G3087" s="3" t="s">
        <v>655</v>
      </c>
      <c r="H3087" s="3" t="s">
        <v>522</v>
      </c>
      <c r="I3087" s="3" t="s">
        <v>523</v>
      </c>
      <c r="J3087" s="3" t="s">
        <v>478</v>
      </c>
      <c r="K3087" s="3" t="s">
        <v>479</v>
      </c>
      <c r="O3087"/>
      <c r="P3087"/>
    </row>
    <row r="3088" spans="1:16" x14ac:dyDescent="0.35">
      <c r="A3088" s="3" t="s">
        <v>6511</v>
      </c>
      <c r="B3088" s="3" t="s">
        <v>6511</v>
      </c>
      <c r="C3088" s="3" t="s">
        <v>6512</v>
      </c>
      <c r="D3088" s="3" t="s">
        <v>14</v>
      </c>
      <c r="E3088" s="3" t="s">
        <v>14</v>
      </c>
      <c r="F3088" s="3" t="s">
        <v>656</v>
      </c>
      <c r="G3088" s="3" t="s">
        <v>655</v>
      </c>
      <c r="H3088" s="3" t="s">
        <v>522</v>
      </c>
      <c r="I3088" s="3" t="s">
        <v>523</v>
      </c>
      <c r="J3088" s="3" t="s">
        <v>478</v>
      </c>
      <c r="K3088" s="3" t="s">
        <v>479</v>
      </c>
      <c r="O3088"/>
      <c r="P3088"/>
    </row>
    <row r="3089" spans="1:16" x14ac:dyDescent="0.35">
      <c r="A3089" s="3" t="s">
        <v>6513</v>
      </c>
      <c r="B3089" s="3" t="s">
        <v>6513</v>
      </c>
      <c r="C3089" s="3" t="s">
        <v>6514</v>
      </c>
      <c r="D3089" s="3" t="s">
        <v>14</v>
      </c>
      <c r="E3089" s="3" t="s">
        <v>14</v>
      </c>
      <c r="F3089" s="3" t="s">
        <v>656</v>
      </c>
      <c r="G3089" s="3" t="s">
        <v>655</v>
      </c>
      <c r="H3089" s="3" t="s">
        <v>522</v>
      </c>
      <c r="I3089" s="3" t="s">
        <v>523</v>
      </c>
      <c r="J3089" s="3" t="s">
        <v>478</v>
      </c>
      <c r="K3089" s="3" t="s">
        <v>479</v>
      </c>
      <c r="O3089"/>
      <c r="P3089"/>
    </row>
    <row r="3090" spans="1:16" x14ac:dyDescent="0.35">
      <c r="A3090" s="3" t="s">
        <v>6515</v>
      </c>
      <c r="B3090" s="3" t="s">
        <v>6515</v>
      </c>
      <c r="C3090" s="3" t="s">
        <v>6516</v>
      </c>
      <c r="D3090" s="3" t="s">
        <v>14</v>
      </c>
      <c r="E3090" s="3" t="s">
        <v>14</v>
      </c>
      <c r="F3090" s="3" t="s">
        <v>656</v>
      </c>
      <c r="G3090" s="3" t="s">
        <v>655</v>
      </c>
      <c r="H3090" s="3" t="s">
        <v>522</v>
      </c>
      <c r="I3090" s="3" t="s">
        <v>523</v>
      </c>
      <c r="J3090" s="3" t="s">
        <v>478</v>
      </c>
      <c r="K3090" s="3" t="s">
        <v>479</v>
      </c>
      <c r="O3090"/>
      <c r="P3090"/>
    </row>
    <row r="3091" spans="1:16" x14ac:dyDescent="0.35">
      <c r="A3091" s="3" t="s">
        <v>6517</v>
      </c>
      <c r="B3091" s="3" t="s">
        <v>6517</v>
      </c>
      <c r="C3091" s="3" t="s">
        <v>6518</v>
      </c>
      <c r="D3091" s="3" t="s">
        <v>14</v>
      </c>
      <c r="E3091" s="3" t="s">
        <v>14</v>
      </c>
      <c r="F3091" s="3" t="s">
        <v>656</v>
      </c>
      <c r="G3091" s="3" t="s">
        <v>655</v>
      </c>
      <c r="H3091" s="3" t="s">
        <v>522</v>
      </c>
      <c r="I3091" s="3" t="s">
        <v>523</v>
      </c>
      <c r="J3091" s="3" t="s">
        <v>478</v>
      </c>
      <c r="K3091" s="3" t="s">
        <v>479</v>
      </c>
      <c r="O3091"/>
      <c r="P3091"/>
    </row>
    <row r="3092" spans="1:16" x14ac:dyDescent="0.35">
      <c r="A3092" s="3" t="s">
        <v>6519</v>
      </c>
      <c r="B3092" s="3" t="s">
        <v>6519</v>
      </c>
      <c r="C3092" s="3" t="s">
        <v>6520</v>
      </c>
      <c r="D3092" s="3" t="s">
        <v>14</v>
      </c>
      <c r="E3092" s="3" t="s">
        <v>14</v>
      </c>
      <c r="F3092" s="3" t="s">
        <v>656</v>
      </c>
      <c r="G3092" s="3" t="s">
        <v>655</v>
      </c>
      <c r="H3092" s="3" t="s">
        <v>522</v>
      </c>
      <c r="I3092" s="3" t="s">
        <v>523</v>
      </c>
      <c r="J3092" s="3" t="s">
        <v>478</v>
      </c>
      <c r="K3092" s="3" t="s">
        <v>479</v>
      </c>
      <c r="O3092"/>
      <c r="P3092"/>
    </row>
    <row r="3093" spans="1:16" x14ac:dyDescent="0.35">
      <c r="A3093" s="3" t="s">
        <v>6521</v>
      </c>
      <c r="B3093" s="3" t="s">
        <v>6521</v>
      </c>
      <c r="C3093" s="3" t="s">
        <v>6522</v>
      </c>
      <c r="D3093" s="3" t="s">
        <v>14</v>
      </c>
      <c r="E3093" s="3" t="s">
        <v>14</v>
      </c>
      <c r="F3093" s="3" t="s">
        <v>656</v>
      </c>
      <c r="G3093" s="3" t="s">
        <v>655</v>
      </c>
      <c r="H3093" s="3" t="s">
        <v>522</v>
      </c>
      <c r="I3093" s="3" t="s">
        <v>523</v>
      </c>
      <c r="J3093" s="3" t="s">
        <v>478</v>
      </c>
      <c r="K3093" s="3" t="s">
        <v>479</v>
      </c>
      <c r="O3093"/>
      <c r="P3093"/>
    </row>
    <row r="3094" spans="1:16" x14ac:dyDescent="0.35">
      <c r="A3094" s="3" t="s">
        <v>6523</v>
      </c>
      <c r="B3094" s="3" t="s">
        <v>6523</v>
      </c>
      <c r="C3094" s="3" t="s">
        <v>6524</v>
      </c>
      <c r="D3094" s="3" t="s">
        <v>14</v>
      </c>
      <c r="E3094" s="3" t="s">
        <v>14</v>
      </c>
      <c r="F3094" s="3" t="s">
        <v>656</v>
      </c>
      <c r="G3094" s="3" t="s">
        <v>655</v>
      </c>
      <c r="H3094" s="3" t="s">
        <v>522</v>
      </c>
      <c r="I3094" s="3" t="s">
        <v>523</v>
      </c>
      <c r="J3094" s="3" t="s">
        <v>478</v>
      </c>
      <c r="K3094" s="3" t="s">
        <v>479</v>
      </c>
      <c r="O3094"/>
      <c r="P3094"/>
    </row>
    <row r="3095" spans="1:16" x14ac:dyDescent="0.35">
      <c r="A3095" s="3" t="s">
        <v>6525</v>
      </c>
      <c r="B3095" s="3" t="s">
        <v>6525</v>
      </c>
      <c r="C3095" s="3" t="s">
        <v>6526</v>
      </c>
      <c r="D3095" s="3" t="s">
        <v>14</v>
      </c>
      <c r="E3095" s="3" t="s">
        <v>14</v>
      </c>
      <c r="F3095" s="3" t="s">
        <v>656</v>
      </c>
      <c r="G3095" s="3" t="s">
        <v>655</v>
      </c>
      <c r="H3095" s="3" t="s">
        <v>522</v>
      </c>
      <c r="I3095" s="3" t="s">
        <v>523</v>
      </c>
      <c r="J3095" s="3" t="s">
        <v>478</v>
      </c>
      <c r="K3095" s="3" t="s">
        <v>479</v>
      </c>
      <c r="O3095"/>
      <c r="P3095"/>
    </row>
    <row r="3096" spans="1:16" x14ac:dyDescent="0.35">
      <c r="A3096" s="3" t="s">
        <v>6527</v>
      </c>
      <c r="B3096" s="3" t="s">
        <v>6527</v>
      </c>
      <c r="C3096" s="3" t="s">
        <v>6528</v>
      </c>
      <c r="D3096" s="3" t="s">
        <v>14</v>
      </c>
      <c r="E3096" s="3" t="s">
        <v>14</v>
      </c>
      <c r="F3096" s="3" t="s">
        <v>656</v>
      </c>
      <c r="G3096" s="3" t="s">
        <v>655</v>
      </c>
      <c r="H3096" s="3" t="s">
        <v>522</v>
      </c>
      <c r="I3096" s="3" t="s">
        <v>523</v>
      </c>
      <c r="J3096" s="3" t="s">
        <v>478</v>
      </c>
      <c r="K3096" s="3" t="s">
        <v>479</v>
      </c>
      <c r="O3096"/>
      <c r="P3096"/>
    </row>
    <row r="3097" spans="1:16" x14ac:dyDescent="0.35">
      <c r="A3097" s="3" t="s">
        <v>6529</v>
      </c>
      <c r="B3097" s="3" t="s">
        <v>6529</v>
      </c>
      <c r="C3097" s="3" t="s">
        <v>6530</v>
      </c>
      <c r="D3097" s="3" t="s">
        <v>14</v>
      </c>
      <c r="E3097" s="3" t="s">
        <v>14</v>
      </c>
      <c r="F3097" s="3" t="s">
        <v>656</v>
      </c>
      <c r="G3097" s="3" t="s">
        <v>655</v>
      </c>
      <c r="H3097" s="3" t="s">
        <v>522</v>
      </c>
      <c r="I3097" s="3" t="s">
        <v>523</v>
      </c>
      <c r="J3097" s="3" t="s">
        <v>478</v>
      </c>
      <c r="K3097" s="3" t="s">
        <v>479</v>
      </c>
      <c r="O3097"/>
      <c r="P3097"/>
    </row>
    <row r="3098" spans="1:16" x14ac:dyDescent="0.35">
      <c r="A3098" s="3" t="s">
        <v>6531</v>
      </c>
      <c r="B3098" s="3" t="s">
        <v>6531</v>
      </c>
      <c r="C3098" s="3" t="s">
        <v>6532</v>
      </c>
      <c r="D3098" s="3" t="s">
        <v>14</v>
      </c>
      <c r="E3098" s="3" t="s">
        <v>14</v>
      </c>
      <c r="F3098" s="3" t="s">
        <v>656</v>
      </c>
      <c r="G3098" s="3" t="s">
        <v>655</v>
      </c>
      <c r="H3098" s="3" t="s">
        <v>522</v>
      </c>
      <c r="I3098" s="3" t="s">
        <v>523</v>
      </c>
      <c r="J3098" s="3" t="s">
        <v>478</v>
      </c>
      <c r="K3098" s="3" t="s">
        <v>479</v>
      </c>
      <c r="O3098"/>
      <c r="P3098"/>
    </row>
    <row r="3099" spans="1:16" x14ac:dyDescent="0.35">
      <c r="A3099" s="3" t="s">
        <v>6533</v>
      </c>
      <c r="B3099" s="3" t="s">
        <v>6533</v>
      </c>
      <c r="C3099" s="3" t="s">
        <v>6534</v>
      </c>
      <c r="D3099" s="3" t="s">
        <v>14</v>
      </c>
      <c r="E3099" s="3" t="s">
        <v>14</v>
      </c>
      <c r="F3099" s="3" t="s">
        <v>656</v>
      </c>
      <c r="G3099" s="3" t="s">
        <v>655</v>
      </c>
      <c r="H3099" s="3" t="s">
        <v>522</v>
      </c>
      <c r="I3099" s="3" t="s">
        <v>523</v>
      </c>
      <c r="J3099" s="3" t="s">
        <v>478</v>
      </c>
      <c r="K3099" s="3" t="s">
        <v>479</v>
      </c>
      <c r="O3099"/>
      <c r="P3099"/>
    </row>
    <row r="3100" spans="1:16" x14ac:dyDescent="0.35">
      <c r="A3100" s="3" t="s">
        <v>6535</v>
      </c>
      <c r="B3100" s="3" t="s">
        <v>6535</v>
      </c>
      <c r="C3100" s="3" t="s">
        <v>6536</v>
      </c>
      <c r="D3100" s="3" t="s">
        <v>14</v>
      </c>
      <c r="E3100" s="3" t="s">
        <v>14</v>
      </c>
      <c r="F3100" s="3" t="s">
        <v>656</v>
      </c>
      <c r="G3100" s="3" t="s">
        <v>655</v>
      </c>
      <c r="H3100" s="3" t="s">
        <v>522</v>
      </c>
      <c r="I3100" s="3" t="s">
        <v>523</v>
      </c>
      <c r="J3100" s="3" t="s">
        <v>478</v>
      </c>
      <c r="K3100" s="3" t="s">
        <v>479</v>
      </c>
      <c r="O3100"/>
      <c r="P3100"/>
    </row>
    <row r="3101" spans="1:16" x14ac:dyDescent="0.35">
      <c r="A3101" s="3" t="s">
        <v>6537</v>
      </c>
      <c r="B3101" s="3" t="s">
        <v>6537</v>
      </c>
      <c r="C3101" s="3" t="s">
        <v>6538</v>
      </c>
      <c r="D3101" s="3" t="s">
        <v>14</v>
      </c>
      <c r="E3101" s="3" t="s">
        <v>14</v>
      </c>
      <c r="F3101" s="3" t="s">
        <v>656</v>
      </c>
      <c r="G3101" s="3" t="s">
        <v>655</v>
      </c>
      <c r="H3101" s="3" t="s">
        <v>522</v>
      </c>
      <c r="I3101" s="3" t="s">
        <v>523</v>
      </c>
      <c r="J3101" s="3" t="s">
        <v>478</v>
      </c>
      <c r="K3101" s="3" t="s">
        <v>479</v>
      </c>
      <c r="O3101"/>
      <c r="P3101"/>
    </row>
    <row r="3102" spans="1:16" x14ac:dyDescent="0.35">
      <c r="A3102" s="3" t="s">
        <v>6539</v>
      </c>
      <c r="B3102" s="3" t="s">
        <v>6539</v>
      </c>
      <c r="C3102" s="3" t="s">
        <v>6540</v>
      </c>
      <c r="D3102" s="3" t="s">
        <v>14</v>
      </c>
      <c r="E3102" s="3" t="s">
        <v>14</v>
      </c>
      <c r="F3102" s="3" t="s">
        <v>656</v>
      </c>
      <c r="G3102" s="3" t="s">
        <v>655</v>
      </c>
      <c r="H3102" s="3" t="s">
        <v>522</v>
      </c>
      <c r="I3102" s="3" t="s">
        <v>523</v>
      </c>
      <c r="J3102" s="3" t="s">
        <v>478</v>
      </c>
      <c r="K3102" s="3" t="s">
        <v>479</v>
      </c>
      <c r="O3102"/>
      <c r="P3102"/>
    </row>
    <row r="3103" spans="1:16" x14ac:dyDescent="0.35">
      <c r="A3103" s="3" t="s">
        <v>6541</v>
      </c>
      <c r="B3103" s="3" t="s">
        <v>6541</v>
      </c>
      <c r="C3103" s="3" t="s">
        <v>6542</v>
      </c>
      <c r="D3103" s="3" t="s">
        <v>14</v>
      </c>
      <c r="E3103" s="3" t="s">
        <v>14</v>
      </c>
      <c r="F3103" s="3" t="s">
        <v>656</v>
      </c>
      <c r="G3103" s="3" t="s">
        <v>655</v>
      </c>
      <c r="H3103" s="3" t="s">
        <v>522</v>
      </c>
      <c r="I3103" s="3" t="s">
        <v>523</v>
      </c>
      <c r="J3103" s="3" t="s">
        <v>478</v>
      </c>
      <c r="K3103" s="3" t="s">
        <v>479</v>
      </c>
      <c r="O3103"/>
      <c r="P3103"/>
    </row>
    <row r="3104" spans="1:16" x14ac:dyDescent="0.35">
      <c r="A3104" s="3" t="s">
        <v>6543</v>
      </c>
      <c r="B3104" s="3" t="s">
        <v>6543</v>
      </c>
      <c r="C3104" s="3" t="s">
        <v>6544</v>
      </c>
      <c r="D3104" s="3" t="s">
        <v>14</v>
      </c>
      <c r="E3104" s="3" t="s">
        <v>14</v>
      </c>
      <c r="F3104" s="3" t="s">
        <v>656</v>
      </c>
      <c r="G3104" s="3" t="s">
        <v>655</v>
      </c>
      <c r="H3104" s="3" t="s">
        <v>522</v>
      </c>
      <c r="I3104" s="3" t="s">
        <v>523</v>
      </c>
      <c r="J3104" s="3" t="s">
        <v>478</v>
      </c>
      <c r="K3104" s="3" t="s">
        <v>479</v>
      </c>
      <c r="O3104"/>
      <c r="P3104"/>
    </row>
    <row r="3105" spans="1:16" x14ac:dyDescent="0.35">
      <c r="A3105" s="3" t="s">
        <v>6545</v>
      </c>
      <c r="B3105" s="3" t="s">
        <v>6545</v>
      </c>
      <c r="C3105" s="3" t="s">
        <v>6546</v>
      </c>
      <c r="D3105" s="3" t="s">
        <v>14</v>
      </c>
      <c r="E3105" s="3" t="s">
        <v>14</v>
      </c>
      <c r="F3105" s="3" t="s">
        <v>656</v>
      </c>
      <c r="G3105" s="3" t="s">
        <v>655</v>
      </c>
      <c r="H3105" s="3" t="s">
        <v>522</v>
      </c>
      <c r="I3105" s="3" t="s">
        <v>523</v>
      </c>
      <c r="J3105" s="3" t="s">
        <v>478</v>
      </c>
      <c r="K3105" s="3" t="s">
        <v>479</v>
      </c>
      <c r="O3105"/>
      <c r="P3105"/>
    </row>
    <row r="3106" spans="1:16" x14ac:dyDescent="0.35">
      <c r="A3106" s="3" t="s">
        <v>6547</v>
      </c>
      <c r="B3106" s="3" t="s">
        <v>6547</v>
      </c>
      <c r="C3106" s="3" t="s">
        <v>6548</v>
      </c>
      <c r="D3106" s="3" t="s">
        <v>14</v>
      </c>
      <c r="E3106" s="3" t="s">
        <v>14</v>
      </c>
      <c r="F3106" s="3" t="s">
        <v>656</v>
      </c>
      <c r="G3106" s="3" t="s">
        <v>655</v>
      </c>
      <c r="H3106" s="3" t="s">
        <v>522</v>
      </c>
      <c r="I3106" s="3" t="s">
        <v>523</v>
      </c>
      <c r="J3106" s="3" t="s">
        <v>478</v>
      </c>
      <c r="K3106" s="3" t="s">
        <v>479</v>
      </c>
      <c r="O3106"/>
      <c r="P3106"/>
    </row>
    <row r="3107" spans="1:16" x14ac:dyDescent="0.35">
      <c r="A3107" s="3" t="s">
        <v>6549</v>
      </c>
      <c r="B3107" s="3" t="s">
        <v>6549</v>
      </c>
      <c r="C3107" s="3" t="s">
        <v>6550</v>
      </c>
      <c r="D3107" s="3" t="s">
        <v>14</v>
      </c>
      <c r="E3107" s="3" t="s">
        <v>14</v>
      </c>
      <c r="F3107" s="3" t="s">
        <v>656</v>
      </c>
      <c r="G3107" s="3" t="s">
        <v>655</v>
      </c>
      <c r="H3107" s="3" t="s">
        <v>522</v>
      </c>
      <c r="I3107" s="3" t="s">
        <v>523</v>
      </c>
      <c r="J3107" s="3" t="s">
        <v>478</v>
      </c>
      <c r="K3107" s="3" t="s">
        <v>479</v>
      </c>
      <c r="O3107"/>
      <c r="P3107"/>
    </row>
    <row r="3108" spans="1:16" x14ac:dyDescent="0.35">
      <c r="A3108" s="3" t="s">
        <v>6551</v>
      </c>
      <c r="B3108" s="3" t="s">
        <v>6551</v>
      </c>
      <c r="C3108" s="3" t="s">
        <v>6552</v>
      </c>
      <c r="D3108" s="3" t="s">
        <v>14</v>
      </c>
      <c r="E3108" s="3" t="s">
        <v>14</v>
      </c>
      <c r="F3108" s="3" t="s">
        <v>656</v>
      </c>
      <c r="G3108" s="3" t="s">
        <v>655</v>
      </c>
      <c r="H3108" s="3" t="s">
        <v>522</v>
      </c>
      <c r="I3108" s="3" t="s">
        <v>523</v>
      </c>
      <c r="J3108" s="3" t="s">
        <v>478</v>
      </c>
      <c r="K3108" s="3" t="s">
        <v>479</v>
      </c>
      <c r="O3108"/>
      <c r="P3108"/>
    </row>
    <row r="3109" spans="1:16" x14ac:dyDescent="0.35">
      <c r="A3109" s="3" t="s">
        <v>6553</v>
      </c>
      <c r="B3109" s="3" t="s">
        <v>6553</v>
      </c>
      <c r="C3109" s="3" t="s">
        <v>6554</v>
      </c>
      <c r="D3109" s="3" t="s">
        <v>14</v>
      </c>
      <c r="E3109" s="3" t="s">
        <v>14</v>
      </c>
      <c r="F3109" s="3" t="s">
        <v>656</v>
      </c>
      <c r="G3109" s="3" t="s">
        <v>655</v>
      </c>
      <c r="H3109" s="3" t="s">
        <v>522</v>
      </c>
      <c r="I3109" s="3" t="s">
        <v>523</v>
      </c>
      <c r="J3109" s="3" t="s">
        <v>478</v>
      </c>
      <c r="K3109" s="3" t="s">
        <v>479</v>
      </c>
      <c r="O3109"/>
      <c r="P3109"/>
    </row>
    <row r="3110" spans="1:16" x14ac:dyDescent="0.35">
      <c r="A3110" s="3" t="s">
        <v>6555</v>
      </c>
      <c r="B3110" s="3" t="s">
        <v>6555</v>
      </c>
      <c r="C3110" s="3" t="s">
        <v>6556</v>
      </c>
      <c r="D3110" s="3" t="s">
        <v>14</v>
      </c>
      <c r="E3110" s="3" t="s">
        <v>14</v>
      </c>
      <c r="F3110" s="3" t="s">
        <v>656</v>
      </c>
      <c r="G3110" s="3" t="s">
        <v>655</v>
      </c>
      <c r="H3110" s="3" t="s">
        <v>522</v>
      </c>
      <c r="I3110" s="3" t="s">
        <v>523</v>
      </c>
      <c r="J3110" s="3" t="s">
        <v>478</v>
      </c>
      <c r="K3110" s="3" t="s">
        <v>479</v>
      </c>
      <c r="O3110"/>
      <c r="P3110"/>
    </row>
    <row r="3111" spans="1:16" x14ac:dyDescent="0.35">
      <c r="A3111" s="3" t="s">
        <v>6557</v>
      </c>
      <c r="B3111" s="3" t="s">
        <v>6557</v>
      </c>
      <c r="C3111" s="3" t="s">
        <v>6558</v>
      </c>
      <c r="D3111" s="3" t="s">
        <v>14</v>
      </c>
      <c r="E3111" s="3" t="s">
        <v>14</v>
      </c>
      <c r="F3111" s="3" t="s">
        <v>656</v>
      </c>
      <c r="G3111" s="3" t="s">
        <v>655</v>
      </c>
      <c r="H3111" s="3" t="s">
        <v>522</v>
      </c>
      <c r="I3111" s="3" t="s">
        <v>523</v>
      </c>
      <c r="J3111" s="3" t="s">
        <v>478</v>
      </c>
      <c r="K3111" s="3" t="s">
        <v>479</v>
      </c>
      <c r="O3111"/>
      <c r="P3111"/>
    </row>
    <row r="3112" spans="1:16" x14ac:dyDescent="0.35">
      <c r="A3112" s="3" t="s">
        <v>6559</v>
      </c>
      <c r="B3112" s="3" t="s">
        <v>6559</v>
      </c>
      <c r="C3112" s="3" t="s">
        <v>6560</v>
      </c>
      <c r="D3112" s="3" t="s">
        <v>14</v>
      </c>
      <c r="E3112" s="3" t="s">
        <v>14</v>
      </c>
      <c r="F3112" s="3" t="s">
        <v>656</v>
      </c>
      <c r="G3112" s="3" t="s">
        <v>655</v>
      </c>
      <c r="H3112" s="3" t="s">
        <v>522</v>
      </c>
      <c r="I3112" s="3" t="s">
        <v>523</v>
      </c>
      <c r="J3112" s="3" t="s">
        <v>478</v>
      </c>
      <c r="K3112" s="3" t="s">
        <v>479</v>
      </c>
      <c r="O3112"/>
      <c r="P3112"/>
    </row>
    <row r="3113" spans="1:16" x14ac:dyDescent="0.35">
      <c r="A3113" s="3" t="s">
        <v>6561</v>
      </c>
      <c r="B3113" s="3" t="s">
        <v>6561</v>
      </c>
      <c r="C3113" s="3" t="s">
        <v>6562</v>
      </c>
      <c r="D3113" s="3" t="s">
        <v>14</v>
      </c>
      <c r="E3113" s="3" t="s">
        <v>14</v>
      </c>
      <c r="F3113" s="3" t="s">
        <v>656</v>
      </c>
      <c r="G3113" s="3" t="s">
        <v>655</v>
      </c>
      <c r="H3113" s="3" t="s">
        <v>522</v>
      </c>
      <c r="I3113" s="3" t="s">
        <v>523</v>
      </c>
      <c r="J3113" s="3" t="s">
        <v>478</v>
      </c>
      <c r="K3113" s="3" t="s">
        <v>479</v>
      </c>
      <c r="O3113"/>
      <c r="P3113"/>
    </row>
    <row r="3114" spans="1:16" x14ac:dyDescent="0.35">
      <c r="A3114" s="3" t="s">
        <v>6563</v>
      </c>
      <c r="B3114" s="3" t="s">
        <v>6563</v>
      </c>
      <c r="C3114" s="3" t="s">
        <v>6564</v>
      </c>
      <c r="D3114" s="3" t="s">
        <v>14</v>
      </c>
      <c r="E3114" s="3" t="s">
        <v>14</v>
      </c>
      <c r="F3114" s="3" t="s">
        <v>656</v>
      </c>
      <c r="G3114" s="3" t="s">
        <v>655</v>
      </c>
      <c r="H3114" s="3" t="s">
        <v>522</v>
      </c>
      <c r="I3114" s="3" t="s">
        <v>523</v>
      </c>
      <c r="J3114" s="3" t="s">
        <v>478</v>
      </c>
      <c r="K3114" s="3" t="s">
        <v>479</v>
      </c>
      <c r="O3114"/>
      <c r="P3114"/>
    </row>
    <row r="3115" spans="1:16" x14ac:dyDescent="0.35">
      <c r="A3115" s="3" t="s">
        <v>6565</v>
      </c>
      <c r="B3115" s="3" t="s">
        <v>6565</v>
      </c>
      <c r="C3115" s="3" t="s">
        <v>6566</v>
      </c>
      <c r="D3115" s="3" t="s">
        <v>14</v>
      </c>
      <c r="E3115" s="3" t="s">
        <v>14</v>
      </c>
      <c r="F3115" s="3" t="s">
        <v>656</v>
      </c>
      <c r="G3115" s="3" t="s">
        <v>655</v>
      </c>
      <c r="H3115" s="3" t="s">
        <v>522</v>
      </c>
      <c r="I3115" s="3" t="s">
        <v>523</v>
      </c>
      <c r="J3115" s="3" t="s">
        <v>478</v>
      </c>
      <c r="K3115" s="3" t="s">
        <v>479</v>
      </c>
      <c r="O3115"/>
      <c r="P3115"/>
    </row>
    <row r="3116" spans="1:16" x14ac:dyDescent="0.35">
      <c r="A3116" s="3" t="s">
        <v>6567</v>
      </c>
      <c r="B3116" s="3" t="s">
        <v>6567</v>
      </c>
      <c r="C3116" s="3" t="s">
        <v>6568</v>
      </c>
      <c r="D3116" s="3" t="s">
        <v>14</v>
      </c>
      <c r="E3116" s="3" t="s">
        <v>14</v>
      </c>
      <c r="F3116" s="3" t="s">
        <v>656</v>
      </c>
      <c r="G3116" s="3" t="s">
        <v>655</v>
      </c>
      <c r="H3116" s="3" t="s">
        <v>522</v>
      </c>
      <c r="I3116" s="3" t="s">
        <v>523</v>
      </c>
      <c r="J3116" s="3" t="s">
        <v>478</v>
      </c>
      <c r="K3116" s="3" t="s">
        <v>479</v>
      </c>
      <c r="O3116"/>
      <c r="P3116"/>
    </row>
    <row r="3117" spans="1:16" x14ac:dyDescent="0.35">
      <c r="A3117" s="3" t="s">
        <v>6569</v>
      </c>
      <c r="B3117" s="3" t="s">
        <v>6569</v>
      </c>
      <c r="C3117" s="3" t="s">
        <v>6570</v>
      </c>
      <c r="D3117" s="3" t="s">
        <v>14</v>
      </c>
      <c r="E3117" s="3" t="s">
        <v>14</v>
      </c>
      <c r="F3117" s="3" t="s">
        <v>656</v>
      </c>
      <c r="G3117" s="3" t="s">
        <v>655</v>
      </c>
      <c r="H3117" s="3" t="s">
        <v>522</v>
      </c>
      <c r="I3117" s="3" t="s">
        <v>523</v>
      </c>
      <c r="J3117" s="3" t="s">
        <v>478</v>
      </c>
      <c r="K3117" s="3" t="s">
        <v>479</v>
      </c>
      <c r="O3117"/>
      <c r="P3117"/>
    </row>
    <row r="3118" spans="1:16" x14ac:dyDescent="0.35">
      <c r="A3118" s="3" t="s">
        <v>6571</v>
      </c>
      <c r="B3118" s="3" t="s">
        <v>6571</v>
      </c>
      <c r="C3118" s="3" t="s">
        <v>6572</v>
      </c>
      <c r="D3118" s="3" t="s">
        <v>14</v>
      </c>
      <c r="E3118" s="3" t="s">
        <v>14</v>
      </c>
      <c r="F3118" s="3" t="s">
        <v>656</v>
      </c>
      <c r="G3118" s="3" t="s">
        <v>655</v>
      </c>
      <c r="H3118" s="3" t="s">
        <v>522</v>
      </c>
      <c r="I3118" s="3" t="s">
        <v>523</v>
      </c>
      <c r="J3118" s="3" t="s">
        <v>478</v>
      </c>
      <c r="K3118" s="3" t="s">
        <v>479</v>
      </c>
      <c r="O3118"/>
      <c r="P3118"/>
    </row>
    <row r="3119" spans="1:16" x14ac:dyDescent="0.35">
      <c r="A3119" s="3" t="s">
        <v>6573</v>
      </c>
      <c r="B3119" s="3" t="s">
        <v>6573</v>
      </c>
      <c r="C3119" s="3" t="s">
        <v>6574</v>
      </c>
      <c r="D3119" s="3" t="s">
        <v>14</v>
      </c>
      <c r="E3119" s="3" t="s">
        <v>14</v>
      </c>
      <c r="F3119" s="3" t="s">
        <v>656</v>
      </c>
      <c r="G3119" s="3" t="s">
        <v>655</v>
      </c>
      <c r="H3119" s="3" t="s">
        <v>522</v>
      </c>
      <c r="I3119" s="3" t="s">
        <v>523</v>
      </c>
      <c r="J3119" s="3" t="s">
        <v>478</v>
      </c>
      <c r="K3119" s="3" t="s">
        <v>479</v>
      </c>
      <c r="O3119"/>
      <c r="P3119"/>
    </row>
    <row r="3120" spans="1:16" x14ac:dyDescent="0.35">
      <c r="A3120" s="3" t="s">
        <v>6575</v>
      </c>
      <c r="B3120" s="3" t="s">
        <v>6575</v>
      </c>
      <c r="C3120" s="3" t="s">
        <v>6576</v>
      </c>
      <c r="D3120" s="3" t="s">
        <v>14</v>
      </c>
      <c r="E3120" s="3" t="s">
        <v>14</v>
      </c>
      <c r="F3120" s="3" t="s">
        <v>656</v>
      </c>
      <c r="G3120" s="3" t="s">
        <v>655</v>
      </c>
      <c r="H3120" s="3" t="s">
        <v>522</v>
      </c>
      <c r="I3120" s="3" t="s">
        <v>523</v>
      </c>
      <c r="J3120" s="3" t="s">
        <v>478</v>
      </c>
      <c r="K3120" s="3" t="s">
        <v>479</v>
      </c>
      <c r="O3120"/>
      <c r="P3120"/>
    </row>
    <row r="3121" spans="1:16" x14ac:dyDescent="0.35">
      <c r="A3121" s="3" t="s">
        <v>6577</v>
      </c>
      <c r="B3121" s="3" t="s">
        <v>6577</v>
      </c>
      <c r="C3121" s="3" t="s">
        <v>6578</v>
      </c>
      <c r="D3121" s="3" t="s">
        <v>14</v>
      </c>
      <c r="E3121" s="3" t="s">
        <v>14</v>
      </c>
      <c r="F3121" s="3" t="s">
        <v>656</v>
      </c>
      <c r="G3121" s="3" t="s">
        <v>655</v>
      </c>
      <c r="H3121" s="3" t="s">
        <v>522</v>
      </c>
      <c r="I3121" s="3" t="s">
        <v>523</v>
      </c>
      <c r="J3121" s="3" t="s">
        <v>478</v>
      </c>
      <c r="K3121" s="3" t="s">
        <v>479</v>
      </c>
      <c r="O3121"/>
      <c r="P3121"/>
    </row>
    <row r="3122" spans="1:16" x14ac:dyDescent="0.35">
      <c r="A3122" s="3" t="s">
        <v>6579</v>
      </c>
      <c r="B3122" s="3" t="s">
        <v>6579</v>
      </c>
      <c r="C3122" s="3" t="s">
        <v>6580</v>
      </c>
      <c r="D3122" s="3" t="s">
        <v>14</v>
      </c>
      <c r="E3122" s="3" t="s">
        <v>14</v>
      </c>
      <c r="F3122" s="3" t="s">
        <v>656</v>
      </c>
      <c r="G3122" s="3" t="s">
        <v>655</v>
      </c>
      <c r="H3122" s="3" t="s">
        <v>522</v>
      </c>
      <c r="I3122" s="3" t="s">
        <v>523</v>
      </c>
      <c r="J3122" s="3" t="s">
        <v>478</v>
      </c>
      <c r="K3122" s="3" t="s">
        <v>479</v>
      </c>
      <c r="O3122"/>
      <c r="P3122"/>
    </row>
    <row r="3123" spans="1:16" x14ac:dyDescent="0.35">
      <c r="A3123" s="3" t="s">
        <v>6581</v>
      </c>
      <c r="B3123" s="3" t="s">
        <v>6581</v>
      </c>
      <c r="C3123" s="3" t="s">
        <v>6582</v>
      </c>
      <c r="D3123" s="3" t="s">
        <v>14</v>
      </c>
      <c r="E3123" s="3" t="s">
        <v>14</v>
      </c>
      <c r="F3123" s="3" t="s">
        <v>656</v>
      </c>
      <c r="G3123" s="3" t="s">
        <v>655</v>
      </c>
      <c r="H3123" s="3" t="s">
        <v>522</v>
      </c>
      <c r="I3123" s="3" t="s">
        <v>523</v>
      </c>
      <c r="J3123" s="3" t="s">
        <v>478</v>
      </c>
      <c r="K3123" s="3" t="s">
        <v>479</v>
      </c>
      <c r="O3123"/>
      <c r="P3123"/>
    </row>
    <row r="3124" spans="1:16" x14ac:dyDescent="0.35">
      <c r="A3124" s="3" t="s">
        <v>6583</v>
      </c>
      <c r="B3124" s="3" t="s">
        <v>6583</v>
      </c>
      <c r="C3124" s="3" t="s">
        <v>6584</v>
      </c>
      <c r="D3124" s="3" t="s">
        <v>14</v>
      </c>
      <c r="E3124" s="3" t="s">
        <v>14</v>
      </c>
      <c r="F3124" s="3" t="s">
        <v>656</v>
      </c>
      <c r="G3124" s="3" t="s">
        <v>655</v>
      </c>
      <c r="H3124" s="3" t="s">
        <v>522</v>
      </c>
      <c r="I3124" s="3" t="s">
        <v>523</v>
      </c>
      <c r="J3124" s="3" t="s">
        <v>478</v>
      </c>
      <c r="K3124" s="3" t="s">
        <v>479</v>
      </c>
      <c r="O3124"/>
      <c r="P3124"/>
    </row>
    <row r="3125" spans="1:16" x14ac:dyDescent="0.35">
      <c r="A3125" s="3" t="s">
        <v>6585</v>
      </c>
      <c r="B3125" s="3" t="s">
        <v>6585</v>
      </c>
      <c r="C3125" s="3" t="s">
        <v>6586</v>
      </c>
      <c r="D3125" s="3" t="s">
        <v>14</v>
      </c>
      <c r="E3125" s="3" t="s">
        <v>14</v>
      </c>
      <c r="F3125" s="3" t="s">
        <v>656</v>
      </c>
      <c r="G3125" s="3" t="s">
        <v>655</v>
      </c>
      <c r="H3125" s="3" t="s">
        <v>522</v>
      </c>
      <c r="I3125" s="3" t="s">
        <v>523</v>
      </c>
      <c r="J3125" s="3" t="s">
        <v>478</v>
      </c>
      <c r="K3125" s="3" t="s">
        <v>479</v>
      </c>
      <c r="O3125"/>
      <c r="P3125"/>
    </row>
    <row r="3126" spans="1:16" x14ac:dyDescent="0.35">
      <c r="A3126" s="3" t="s">
        <v>6587</v>
      </c>
      <c r="B3126" s="3" t="s">
        <v>6587</v>
      </c>
      <c r="C3126" s="3" t="s">
        <v>6588</v>
      </c>
      <c r="D3126" s="3" t="s">
        <v>14</v>
      </c>
      <c r="E3126" s="3" t="s">
        <v>14</v>
      </c>
      <c r="F3126" s="3" t="s">
        <v>656</v>
      </c>
      <c r="G3126" s="3" t="s">
        <v>655</v>
      </c>
      <c r="H3126" s="3" t="s">
        <v>522</v>
      </c>
      <c r="I3126" s="3" t="s">
        <v>523</v>
      </c>
      <c r="J3126" s="3" t="s">
        <v>478</v>
      </c>
      <c r="K3126" s="3" t="s">
        <v>479</v>
      </c>
      <c r="O3126"/>
      <c r="P3126"/>
    </row>
    <row r="3127" spans="1:16" x14ac:dyDescent="0.35">
      <c r="A3127" s="3" t="s">
        <v>6589</v>
      </c>
      <c r="B3127" s="3" t="s">
        <v>6589</v>
      </c>
      <c r="C3127" s="3" t="s">
        <v>6590</v>
      </c>
      <c r="D3127" s="3" t="s">
        <v>14</v>
      </c>
      <c r="E3127" s="3" t="s">
        <v>14</v>
      </c>
      <c r="F3127" s="3" t="s">
        <v>656</v>
      </c>
      <c r="G3127" s="3" t="s">
        <v>655</v>
      </c>
      <c r="H3127" s="3" t="s">
        <v>522</v>
      </c>
      <c r="I3127" s="3" t="s">
        <v>523</v>
      </c>
      <c r="J3127" s="3" t="s">
        <v>478</v>
      </c>
      <c r="K3127" s="3" t="s">
        <v>479</v>
      </c>
      <c r="O3127"/>
      <c r="P3127"/>
    </row>
    <row r="3128" spans="1:16" x14ac:dyDescent="0.35">
      <c r="A3128" s="3" t="s">
        <v>6591</v>
      </c>
      <c r="B3128" s="3" t="s">
        <v>6591</v>
      </c>
      <c r="C3128" s="3" t="s">
        <v>6592</v>
      </c>
      <c r="D3128" s="3" t="s">
        <v>14</v>
      </c>
      <c r="E3128" s="3" t="s">
        <v>14</v>
      </c>
      <c r="F3128" s="3" t="s">
        <v>656</v>
      </c>
      <c r="G3128" s="3" t="s">
        <v>655</v>
      </c>
      <c r="H3128" s="3" t="s">
        <v>522</v>
      </c>
      <c r="I3128" s="3" t="s">
        <v>523</v>
      </c>
      <c r="J3128" s="3" t="s">
        <v>478</v>
      </c>
      <c r="K3128" s="3" t="s">
        <v>479</v>
      </c>
      <c r="O3128"/>
      <c r="P3128"/>
    </row>
    <row r="3129" spans="1:16" x14ac:dyDescent="0.35">
      <c r="A3129" s="3" t="s">
        <v>6593</v>
      </c>
      <c r="B3129" s="3" t="s">
        <v>6593</v>
      </c>
      <c r="C3129" s="3" t="s">
        <v>6594</v>
      </c>
      <c r="D3129" s="3" t="s">
        <v>14</v>
      </c>
      <c r="E3129" s="3" t="s">
        <v>14</v>
      </c>
      <c r="F3129" s="3" t="s">
        <v>656</v>
      </c>
      <c r="G3129" s="3" t="s">
        <v>655</v>
      </c>
      <c r="H3129" s="3" t="s">
        <v>522</v>
      </c>
      <c r="I3129" s="3" t="s">
        <v>523</v>
      </c>
      <c r="J3129" s="3" t="s">
        <v>478</v>
      </c>
      <c r="K3129" s="3" t="s">
        <v>479</v>
      </c>
      <c r="O3129"/>
      <c r="P3129"/>
    </row>
    <row r="3130" spans="1:16" x14ac:dyDescent="0.35">
      <c r="A3130" s="3" t="s">
        <v>6595</v>
      </c>
      <c r="B3130" s="3" t="s">
        <v>6595</v>
      </c>
      <c r="C3130" s="3" t="s">
        <v>6596</v>
      </c>
      <c r="D3130" s="3" t="s">
        <v>14</v>
      </c>
      <c r="E3130" s="3" t="s">
        <v>14</v>
      </c>
      <c r="F3130" s="3" t="s">
        <v>656</v>
      </c>
      <c r="G3130" s="3" t="s">
        <v>655</v>
      </c>
      <c r="H3130" s="3" t="s">
        <v>522</v>
      </c>
      <c r="I3130" s="3" t="s">
        <v>523</v>
      </c>
      <c r="J3130" s="3" t="s">
        <v>478</v>
      </c>
      <c r="K3130" s="3" t="s">
        <v>479</v>
      </c>
      <c r="O3130"/>
      <c r="P3130"/>
    </row>
    <row r="3131" spans="1:16" x14ac:dyDescent="0.35">
      <c r="A3131" s="3" t="s">
        <v>6597</v>
      </c>
      <c r="B3131" s="3" t="s">
        <v>6597</v>
      </c>
      <c r="C3131" s="3" t="s">
        <v>6598</v>
      </c>
      <c r="D3131" s="3" t="s">
        <v>14</v>
      </c>
      <c r="E3131" s="3" t="s">
        <v>14</v>
      </c>
      <c r="F3131" s="3" t="s">
        <v>656</v>
      </c>
      <c r="G3131" s="3" t="s">
        <v>655</v>
      </c>
      <c r="H3131" s="3" t="s">
        <v>522</v>
      </c>
      <c r="I3131" s="3" t="s">
        <v>523</v>
      </c>
      <c r="J3131" s="3" t="s">
        <v>478</v>
      </c>
      <c r="K3131" s="3" t="s">
        <v>479</v>
      </c>
      <c r="O3131"/>
      <c r="P3131"/>
    </row>
    <row r="3132" spans="1:16" x14ac:dyDescent="0.35">
      <c r="A3132" s="3" t="s">
        <v>6599</v>
      </c>
      <c r="B3132" s="3" t="s">
        <v>6599</v>
      </c>
      <c r="C3132" s="3" t="s">
        <v>6600</v>
      </c>
      <c r="D3132" s="3" t="s">
        <v>14</v>
      </c>
      <c r="E3132" s="3" t="s">
        <v>14</v>
      </c>
      <c r="F3132" s="3" t="s">
        <v>656</v>
      </c>
      <c r="G3132" s="3" t="s">
        <v>655</v>
      </c>
      <c r="H3132" s="3" t="s">
        <v>522</v>
      </c>
      <c r="I3132" s="3" t="s">
        <v>523</v>
      </c>
      <c r="J3132" s="3" t="s">
        <v>478</v>
      </c>
      <c r="K3132" s="3" t="s">
        <v>479</v>
      </c>
      <c r="O3132"/>
      <c r="P3132"/>
    </row>
    <row r="3133" spans="1:16" x14ac:dyDescent="0.35">
      <c r="A3133" s="3" t="s">
        <v>6601</v>
      </c>
      <c r="B3133" s="3" t="s">
        <v>6601</v>
      </c>
      <c r="C3133" s="3" t="s">
        <v>6602</v>
      </c>
      <c r="D3133" s="3" t="s">
        <v>14</v>
      </c>
      <c r="E3133" s="3" t="s">
        <v>14</v>
      </c>
      <c r="F3133" s="3" t="s">
        <v>656</v>
      </c>
      <c r="G3133" s="3" t="s">
        <v>655</v>
      </c>
      <c r="H3133" s="3" t="s">
        <v>522</v>
      </c>
      <c r="I3133" s="3" t="s">
        <v>523</v>
      </c>
      <c r="J3133" s="3" t="s">
        <v>478</v>
      </c>
      <c r="K3133" s="3" t="s">
        <v>479</v>
      </c>
      <c r="O3133"/>
      <c r="P3133"/>
    </row>
    <row r="3134" spans="1:16" x14ac:dyDescent="0.35">
      <c r="A3134" s="3" t="s">
        <v>6603</v>
      </c>
      <c r="B3134" s="3" t="s">
        <v>6603</v>
      </c>
      <c r="C3134" s="3" t="s">
        <v>6604</v>
      </c>
      <c r="D3134" s="3" t="s">
        <v>14</v>
      </c>
      <c r="E3134" s="3" t="s">
        <v>14</v>
      </c>
      <c r="F3134" s="3" t="s">
        <v>656</v>
      </c>
      <c r="G3134" s="3" t="s">
        <v>655</v>
      </c>
      <c r="H3134" s="3" t="s">
        <v>522</v>
      </c>
      <c r="I3134" s="3" t="s">
        <v>523</v>
      </c>
      <c r="J3134" s="3" t="s">
        <v>478</v>
      </c>
      <c r="K3134" s="3" t="s">
        <v>479</v>
      </c>
      <c r="O3134"/>
      <c r="P3134"/>
    </row>
    <row r="3135" spans="1:16" x14ac:dyDescent="0.35">
      <c r="A3135" s="3" t="s">
        <v>6605</v>
      </c>
      <c r="B3135" s="3" t="s">
        <v>6605</v>
      </c>
      <c r="C3135" s="3" t="s">
        <v>6606</v>
      </c>
      <c r="D3135" s="3" t="s">
        <v>14</v>
      </c>
      <c r="E3135" s="3" t="s">
        <v>14</v>
      </c>
      <c r="F3135" s="3" t="s">
        <v>656</v>
      </c>
      <c r="G3135" s="3" t="s">
        <v>655</v>
      </c>
      <c r="H3135" s="3" t="s">
        <v>522</v>
      </c>
      <c r="I3135" s="3" t="s">
        <v>523</v>
      </c>
      <c r="J3135" s="3" t="s">
        <v>478</v>
      </c>
      <c r="K3135" s="3" t="s">
        <v>479</v>
      </c>
      <c r="O3135"/>
      <c r="P3135"/>
    </row>
    <row r="3136" spans="1:16" x14ac:dyDescent="0.35">
      <c r="A3136" s="3" t="s">
        <v>6607</v>
      </c>
      <c r="B3136" s="3" t="s">
        <v>6607</v>
      </c>
      <c r="C3136" s="3" t="s">
        <v>6608</v>
      </c>
      <c r="D3136" s="3" t="s">
        <v>14</v>
      </c>
      <c r="E3136" s="3" t="s">
        <v>14</v>
      </c>
      <c r="F3136" s="3" t="s">
        <v>656</v>
      </c>
      <c r="G3136" s="3" t="s">
        <v>655</v>
      </c>
      <c r="H3136" s="3" t="s">
        <v>522</v>
      </c>
      <c r="I3136" s="3" t="s">
        <v>523</v>
      </c>
      <c r="J3136" s="3" t="s">
        <v>478</v>
      </c>
      <c r="K3136" s="3" t="s">
        <v>479</v>
      </c>
      <c r="O3136"/>
      <c r="P3136"/>
    </row>
    <row r="3137" spans="1:16" x14ac:dyDescent="0.35">
      <c r="A3137" s="3" t="s">
        <v>6609</v>
      </c>
      <c r="B3137" s="3" t="s">
        <v>6609</v>
      </c>
      <c r="C3137" s="3" t="s">
        <v>6610</v>
      </c>
      <c r="D3137" s="3" t="s">
        <v>14</v>
      </c>
      <c r="E3137" s="3" t="s">
        <v>14</v>
      </c>
      <c r="F3137" s="3" t="s">
        <v>656</v>
      </c>
      <c r="G3137" s="3" t="s">
        <v>655</v>
      </c>
      <c r="H3137" s="3" t="s">
        <v>522</v>
      </c>
      <c r="I3137" s="3" t="s">
        <v>523</v>
      </c>
      <c r="J3137" s="3" t="s">
        <v>478</v>
      </c>
      <c r="K3137" s="3" t="s">
        <v>479</v>
      </c>
      <c r="O3137"/>
      <c r="P3137"/>
    </row>
    <row r="3138" spans="1:16" x14ac:dyDescent="0.35">
      <c r="A3138" s="3" t="s">
        <v>6611</v>
      </c>
      <c r="B3138" s="3" t="s">
        <v>6611</v>
      </c>
      <c r="C3138" s="3" t="s">
        <v>6612</v>
      </c>
      <c r="D3138" s="3" t="s">
        <v>14</v>
      </c>
      <c r="E3138" s="3" t="s">
        <v>14</v>
      </c>
      <c r="F3138" s="3" t="s">
        <v>656</v>
      </c>
      <c r="G3138" s="3" t="s">
        <v>655</v>
      </c>
      <c r="H3138" s="3" t="s">
        <v>522</v>
      </c>
      <c r="I3138" s="3" t="s">
        <v>523</v>
      </c>
      <c r="J3138" s="3" t="s">
        <v>478</v>
      </c>
      <c r="K3138" s="3" t="s">
        <v>479</v>
      </c>
      <c r="O3138"/>
      <c r="P3138"/>
    </row>
    <row r="3139" spans="1:16" x14ac:dyDescent="0.35">
      <c r="A3139" s="3" t="s">
        <v>6613</v>
      </c>
      <c r="B3139" s="3" t="s">
        <v>6613</v>
      </c>
      <c r="C3139" s="3" t="s">
        <v>6614</v>
      </c>
      <c r="D3139" s="3" t="s">
        <v>14</v>
      </c>
      <c r="E3139" s="3" t="s">
        <v>14</v>
      </c>
      <c r="F3139" s="3" t="s">
        <v>656</v>
      </c>
      <c r="G3139" s="3" t="s">
        <v>655</v>
      </c>
      <c r="H3139" s="3" t="s">
        <v>522</v>
      </c>
      <c r="I3139" s="3" t="s">
        <v>523</v>
      </c>
      <c r="J3139" s="3" t="s">
        <v>478</v>
      </c>
      <c r="K3139" s="3" t="s">
        <v>479</v>
      </c>
      <c r="O3139"/>
      <c r="P3139"/>
    </row>
    <row r="3140" spans="1:16" x14ac:dyDescent="0.35">
      <c r="A3140" s="3" t="s">
        <v>6615</v>
      </c>
      <c r="B3140" s="3" t="s">
        <v>6615</v>
      </c>
      <c r="C3140" s="3" t="s">
        <v>6616</v>
      </c>
      <c r="D3140" s="3" t="s">
        <v>14</v>
      </c>
      <c r="E3140" s="3" t="s">
        <v>14</v>
      </c>
      <c r="F3140" s="3" t="s">
        <v>656</v>
      </c>
      <c r="G3140" s="3" t="s">
        <v>655</v>
      </c>
      <c r="H3140" s="3" t="s">
        <v>522</v>
      </c>
      <c r="I3140" s="3" t="s">
        <v>523</v>
      </c>
      <c r="J3140" s="3" t="s">
        <v>478</v>
      </c>
      <c r="K3140" s="3" t="s">
        <v>479</v>
      </c>
      <c r="O3140"/>
      <c r="P3140"/>
    </row>
    <row r="3141" spans="1:16" x14ac:dyDescent="0.35">
      <c r="A3141" s="3" t="s">
        <v>6617</v>
      </c>
      <c r="B3141" s="3" t="s">
        <v>6617</v>
      </c>
      <c r="C3141" s="3" t="s">
        <v>6618</v>
      </c>
      <c r="D3141" s="3" t="s">
        <v>14</v>
      </c>
      <c r="E3141" s="3" t="s">
        <v>14</v>
      </c>
      <c r="F3141" s="3" t="s">
        <v>656</v>
      </c>
      <c r="G3141" s="3" t="s">
        <v>655</v>
      </c>
      <c r="H3141" s="3" t="s">
        <v>522</v>
      </c>
      <c r="I3141" s="3" t="s">
        <v>523</v>
      </c>
      <c r="J3141" s="3" t="s">
        <v>478</v>
      </c>
      <c r="K3141" s="3" t="s">
        <v>479</v>
      </c>
      <c r="O3141"/>
      <c r="P3141"/>
    </row>
    <row r="3142" spans="1:16" x14ac:dyDescent="0.35">
      <c r="A3142" s="3" t="s">
        <v>6619</v>
      </c>
      <c r="B3142" s="3" t="s">
        <v>6619</v>
      </c>
      <c r="C3142" s="3" t="s">
        <v>6620</v>
      </c>
      <c r="D3142" s="3" t="s">
        <v>14</v>
      </c>
      <c r="E3142" s="3" t="s">
        <v>14</v>
      </c>
      <c r="F3142" s="3" t="s">
        <v>656</v>
      </c>
      <c r="G3142" s="3" t="s">
        <v>655</v>
      </c>
      <c r="H3142" s="3" t="s">
        <v>522</v>
      </c>
      <c r="I3142" s="3" t="s">
        <v>523</v>
      </c>
      <c r="J3142" s="3" t="s">
        <v>478</v>
      </c>
      <c r="K3142" s="3" t="s">
        <v>479</v>
      </c>
      <c r="O3142"/>
      <c r="P3142"/>
    </row>
    <row r="3143" spans="1:16" x14ac:dyDescent="0.35">
      <c r="A3143" s="3" t="s">
        <v>6621</v>
      </c>
      <c r="B3143" s="3" t="s">
        <v>6621</v>
      </c>
      <c r="C3143" s="3" t="s">
        <v>6622</v>
      </c>
      <c r="D3143" s="3" t="s">
        <v>14</v>
      </c>
      <c r="E3143" s="3" t="s">
        <v>14</v>
      </c>
      <c r="F3143" s="3" t="s">
        <v>656</v>
      </c>
      <c r="G3143" s="3" t="s">
        <v>655</v>
      </c>
      <c r="H3143" s="3" t="s">
        <v>522</v>
      </c>
      <c r="I3143" s="3" t="s">
        <v>523</v>
      </c>
      <c r="J3143" s="3" t="s">
        <v>478</v>
      </c>
      <c r="K3143" s="3" t="s">
        <v>479</v>
      </c>
      <c r="O3143"/>
      <c r="P3143"/>
    </row>
    <row r="3144" spans="1:16" x14ac:dyDescent="0.35">
      <c r="A3144" s="3" t="s">
        <v>6623</v>
      </c>
      <c r="B3144" s="3" t="s">
        <v>6623</v>
      </c>
      <c r="C3144" s="3" t="s">
        <v>3558</v>
      </c>
      <c r="D3144" s="3" t="s">
        <v>14</v>
      </c>
      <c r="E3144" s="3" t="s">
        <v>14</v>
      </c>
      <c r="F3144" s="3" t="s">
        <v>656</v>
      </c>
      <c r="G3144" s="3" t="s">
        <v>655</v>
      </c>
      <c r="H3144" s="3" t="s">
        <v>522</v>
      </c>
      <c r="I3144" s="3" t="s">
        <v>523</v>
      </c>
      <c r="J3144" s="3" t="s">
        <v>478</v>
      </c>
      <c r="K3144" s="3" t="s">
        <v>479</v>
      </c>
      <c r="O3144"/>
      <c r="P3144"/>
    </row>
    <row r="3145" spans="1:16" x14ac:dyDescent="0.35">
      <c r="A3145" s="3" t="s">
        <v>6624</v>
      </c>
      <c r="B3145" s="3" t="s">
        <v>6624</v>
      </c>
      <c r="C3145" s="3" t="s">
        <v>6625</v>
      </c>
      <c r="D3145" s="3" t="s">
        <v>14</v>
      </c>
      <c r="E3145" s="3" t="s">
        <v>14</v>
      </c>
      <c r="F3145" s="3" t="s">
        <v>656</v>
      </c>
      <c r="G3145" s="3" t="s">
        <v>655</v>
      </c>
      <c r="H3145" s="3" t="s">
        <v>522</v>
      </c>
      <c r="I3145" s="3" t="s">
        <v>523</v>
      </c>
      <c r="J3145" s="3" t="s">
        <v>478</v>
      </c>
      <c r="K3145" s="3" t="s">
        <v>479</v>
      </c>
      <c r="O3145"/>
      <c r="P3145"/>
    </row>
    <row r="3146" spans="1:16" x14ac:dyDescent="0.35">
      <c r="A3146" s="3" t="s">
        <v>6626</v>
      </c>
      <c r="B3146" s="3" t="s">
        <v>6626</v>
      </c>
      <c r="C3146" s="3" t="s">
        <v>6627</v>
      </c>
      <c r="D3146" s="3" t="s">
        <v>14</v>
      </c>
      <c r="E3146" s="3" t="s">
        <v>14</v>
      </c>
      <c r="F3146" s="3" t="s">
        <v>656</v>
      </c>
      <c r="G3146" s="3" t="s">
        <v>655</v>
      </c>
      <c r="H3146" s="3" t="s">
        <v>522</v>
      </c>
      <c r="I3146" s="3" t="s">
        <v>523</v>
      </c>
      <c r="J3146" s="3" t="s">
        <v>478</v>
      </c>
      <c r="K3146" s="3" t="s">
        <v>479</v>
      </c>
      <c r="O3146"/>
      <c r="P3146"/>
    </row>
    <row r="3147" spans="1:16" x14ac:dyDescent="0.35">
      <c r="A3147" s="3" t="s">
        <v>6628</v>
      </c>
      <c r="B3147" s="3" t="s">
        <v>6628</v>
      </c>
      <c r="C3147" s="3" t="s">
        <v>6629</v>
      </c>
      <c r="D3147" s="3" t="s">
        <v>14</v>
      </c>
      <c r="E3147" s="3" t="s">
        <v>14</v>
      </c>
      <c r="F3147" s="3" t="s">
        <v>656</v>
      </c>
      <c r="G3147" s="3" t="s">
        <v>655</v>
      </c>
      <c r="H3147" s="3" t="s">
        <v>522</v>
      </c>
      <c r="I3147" s="3" t="s">
        <v>523</v>
      </c>
      <c r="J3147" s="3" t="s">
        <v>478</v>
      </c>
      <c r="K3147" s="3" t="s">
        <v>479</v>
      </c>
      <c r="O3147"/>
      <c r="P3147"/>
    </row>
    <row r="3148" spans="1:16" x14ac:dyDescent="0.35">
      <c r="A3148" s="3" t="s">
        <v>6630</v>
      </c>
      <c r="B3148" s="3" t="s">
        <v>6630</v>
      </c>
      <c r="C3148" s="3" t="s">
        <v>6631</v>
      </c>
      <c r="D3148" s="3" t="s">
        <v>14</v>
      </c>
      <c r="E3148" s="3" t="s">
        <v>14</v>
      </c>
      <c r="F3148" s="3" t="s">
        <v>656</v>
      </c>
      <c r="G3148" s="3" t="s">
        <v>655</v>
      </c>
      <c r="H3148" s="3" t="s">
        <v>522</v>
      </c>
      <c r="I3148" s="3" t="s">
        <v>523</v>
      </c>
      <c r="J3148" s="3" t="s">
        <v>478</v>
      </c>
      <c r="K3148" s="3" t="s">
        <v>479</v>
      </c>
      <c r="O3148"/>
      <c r="P3148"/>
    </row>
    <row r="3149" spans="1:16" x14ac:dyDescent="0.35">
      <c r="A3149" s="3" t="s">
        <v>6632</v>
      </c>
      <c r="B3149" s="3" t="s">
        <v>6632</v>
      </c>
      <c r="C3149" s="3" t="s">
        <v>6633</v>
      </c>
      <c r="D3149" s="3" t="s">
        <v>14</v>
      </c>
      <c r="E3149" s="3" t="s">
        <v>14</v>
      </c>
      <c r="F3149" s="3" t="s">
        <v>656</v>
      </c>
      <c r="G3149" s="3" t="s">
        <v>655</v>
      </c>
      <c r="H3149" s="3" t="s">
        <v>522</v>
      </c>
      <c r="I3149" s="3" t="s">
        <v>523</v>
      </c>
      <c r="J3149" s="3" t="s">
        <v>478</v>
      </c>
      <c r="K3149" s="3" t="s">
        <v>479</v>
      </c>
      <c r="O3149"/>
      <c r="P3149"/>
    </row>
    <row r="3150" spans="1:16" x14ac:dyDescent="0.35">
      <c r="A3150" s="3" t="s">
        <v>6634</v>
      </c>
      <c r="B3150" s="3" t="s">
        <v>6634</v>
      </c>
      <c r="C3150" s="3" t="s">
        <v>6635</v>
      </c>
      <c r="D3150" s="3" t="s">
        <v>14</v>
      </c>
      <c r="E3150" s="3" t="s">
        <v>14</v>
      </c>
      <c r="F3150" s="3" t="s">
        <v>656</v>
      </c>
      <c r="G3150" s="3" t="s">
        <v>655</v>
      </c>
      <c r="H3150" s="3" t="s">
        <v>522</v>
      </c>
      <c r="I3150" s="3" t="s">
        <v>523</v>
      </c>
      <c r="J3150" s="3" t="s">
        <v>478</v>
      </c>
      <c r="K3150" s="3" t="s">
        <v>479</v>
      </c>
      <c r="O3150"/>
      <c r="P3150"/>
    </row>
    <row r="3151" spans="1:16" x14ac:dyDescent="0.35">
      <c r="A3151" s="3" t="s">
        <v>6636</v>
      </c>
      <c r="B3151" s="3" t="s">
        <v>6636</v>
      </c>
      <c r="C3151" s="3" t="s">
        <v>6637</v>
      </c>
      <c r="D3151" s="3" t="s">
        <v>14</v>
      </c>
      <c r="E3151" s="3" t="s">
        <v>14</v>
      </c>
      <c r="F3151" s="3" t="s">
        <v>656</v>
      </c>
      <c r="G3151" s="3" t="s">
        <v>655</v>
      </c>
      <c r="H3151" s="3" t="s">
        <v>522</v>
      </c>
      <c r="I3151" s="3" t="s">
        <v>523</v>
      </c>
      <c r="J3151" s="3" t="s">
        <v>478</v>
      </c>
      <c r="K3151" s="3" t="s">
        <v>479</v>
      </c>
      <c r="O3151"/>
      <c r="P3151"/>
    </row>
    <row r="3152" spans="1:16" x14ac:dyDescent="0.35">
      <c r="A3152" s="3" t="s">
        <v>6638</v>
      </c>
      <c r="B3152" s="3" t="s">
        <v>6638</v>
      </c>
      <c r="C3152" s="3" t="s">
        <v>6639</v>
      </c>
      <c r="D3152" s="3" t="s">
        <v>14</v>
      </c>
      <c r="E3152" s="3" t="s">
        <v>14</v>
      </c>
      <c r="F3152" s="3" t="s">
        <v>656</v>
      </c>
      <c r="G3152" s="3" t="s">
        <v>655</v>
      </c>
      <c r="H3152" s="3" t="s">
        <v>522</v>
      </c>
      <c r="I3152" s="3" t="s">
        <v>523</v>
      </c>
      <c r="J3152" s="3" t="s">
        <v>478</v>
      </c>
      <c r="K3152" s="3" t="s">
        <v>479</v>
      </c>
      <c r="O3152"/>
      <c r="P3152"/>
    </row>
    <row r="3153" spans="1:16" x14ac:dyDescent="0.35">
      <c r="A3153" s="3" t="s">
        <v>6640</v>
      </c>
      <c r="B3153" s="3" t="s">
        <v>6640</v>
      </c>
      <c r="C3153" s="3" t="s">
        <v>6641</v>
      </c>
      <c r="D3153" s="3" t="s">
        <v>14</v>
      </c>
      <c r="E3153" s="3" t="s">
        <v>14</v>
      </c>
      <c r="F3153" s="3" t="s">
        <v>656</v>
      </c>
      <c r="G3153" s="3" t="s">
        <v>655</v>
      </c>
      <c r="H3153" s="3" t="s">
        <v>522</v>
      </c>
      <c r="I3153" s="3" t="s">
        <v>523</v>
      </c>
      <c r="J3153" s="3" t="s">
        <v>478</v>
      </c>
      <c r="K3153" s="3" t="s">
        <v>479</v>
      </c>
      <c r="O3153"/>
      <c r="P3153"/>
    </row>
    <row r="3154" spans="1:16" x14ac:dyDescent="0.35">
      <c r="A3154" s="3" t="s">
        <v>6642</v>
      </c>
      <c r="B3154" s="3" t="s">
        <v>6642</v>
      </c>
      <c r="C3154" s="3" t="s">
        <v>6643</v>
      </c>
      <c r="D3154" s="3" t="s">
        <v>14</v>
      </c>
      <c r="E3154" s="3" t="s">
        <v>14</v>
      </c>
      <c r="F3154" s="3" t="s">
        <v>656</v>
      </c>
      <c r="G3154" s="3" t="s">
        <v>655</v>
      </c>
      <c r="H3154" s="3" t="s">
        <v>522</v>
      </c>
      <c r="I3154" s="3" t="s">
        <v>523</v>
      </c>
      <c r="J3154" s="3" t="s">
        <v>478</v>
      </c>
      <c r="K3154" s="3" t="s">
        <v>479</v>
      </c>
      <c r="O3154"/>
      <c r="P3154"/>
    </row>
    <row r="3155" spans="1:16" x14ac:dyDescent="0.35">
      <c r="A3155" s="3" t="s">
        <v>6644</v>
      </c>
      <c r="B3155" s="3" t="s">
        <v>6644</v>
      </c>
      <c r="C3155" s="3" t="s">
        <v>6645</v>
      </c>
      <c r="D3155" s="3" t="s">
        <v>14</v>
      </c>
      <c r="E3155" s="3" t="s">
        <v>14</v>
      </c>
      <c r="F3155" s="3" t="s">
        <v>656</v>
      </c>
      <c r="G3155" s="3" t="s">
        <v>655</v>
      </c>
      <c r="H3155" s="3" t="s">
        <v>522</v>
      </c>
      <c r="I3155" s="3" t="s">
        <v>523</v>
      </c>
      <c r="J3155" s="3" t="s">
        <v>478</v>
      </c>
      <c r="K3155" s="3" t="s">
        <v>479</v>
      </c>
      <c r="O3155"/>
      <c r="P3155"/>
    </row>
    <row r="3156" spans="1:16" x14ac:dyDescent="0.35">
      <c r="A3156" s="3" t="s">
        <v>6646</v>
      </c>
      <c r="B3156" s="3" t="s">
        <v>6646</v>
      </c>
      <c r="C3156" s="3" t="s">
        <v>6647</v>
      </c>
      <c r="D3156" s="3" t="s">
        <v>14</v>
      </c>
      <c r="E3156" s="3" t="s">
        <v>14</v>
      </c>
      <c r="F3156" s="3" t="s">
        <v>656</v>
      </c>
      <c r="G3156" s="3" t="s">
        <v>655</v>
      </c>
      <c r="H3156" s="3" t="s">
        <v>522</v>
      </c>
      <c r="I3156" s="3" t="s">
        <v>523</v>
      </c>
      <c r="J3156" s="3" t="s">
        <v>478</v>
      </c>
      <c r="K3156" s="3" t="s">
        <v>479</v>
      </c>
      <c r="O3156"/>
      <c r="P3156"/>
    </row>
    <row r="3157" spans="1:16" x14ac:dyDescent="0.35">
      <c r="A3157" s="3" t="s">
        <v>6648</v>
      </c>
      <c r="B3157" s="3" t="s">
        <v>6648</v>
      </c>
      <c r="C3157" s="3" t="s">
        <v>6649</v>
      </c>
      <c r="D3157" s="3" t="s">
        <v>14</v>
      </c>
      <c r="E3157" s="3" t="s">
        <v>14</v>
      </c>
      <c r="F3157" s="3" t="s">
        <v>656</v>
      </c>
      <c r="G3157" s="3" t="s">
        <v>655</v>
      </c>
      <c r="H3157" s="3" t="s">
        <v>522</v>
      </c>
      <c r="I3157" s="3" t="s">
        <v>523</v>
      </c>
      <c r="J3157" s="3" t="s">
        <v>478</v>
      </c>
      <c r="K3157" s="3" t="s">
        <v>479</v>
      </c>
      <c r="O3157"/>
      <c r="P3157"/>
    </row>
    <row r="3158" spans="1:16" x14ac:dyDescent="0.35">
      <c r="A3158" s="3" t="s">
        <v>6650</v>
      </c>
      <c r="B3158" s="3" t="s">
        <v>6650</v>
      </c>
      <c r="C3158" s="3" t="s">
        <v>6651</v>
      </c>
      <c r="D3158" s="3" t="s">
        <v>14</v>
      </c>
      <c r="E3158" s="3" t="s">
        <v>14</v>
      </c>
      <c r="F3158" s="3" t="s">
        <v>656</v>
      </c>
      <c r="G3158" s="3" t="s">
        <v>655</v>
      </c>
      <c r="H3158" s="3" t="s">
        <v>522</v>
      </c>
      <c r="I3158" s="3" t="s">
        <v>523</v>
      </c>
      <c r="J3158" s="3" t="s">
        <v>478</v>
      </c>
      <c r="K3158" s="3" t="s">
        <v>479</v>
      </c>
      <c r="O3158"/>
      <c r="P3158"/>
    </row>
    <row r="3159" spans="1:16" x14ac:dyDescent="0.35">
      <c r="A3159" s="3" t="s">
        <v>6652</v>
      </c>
      <c r="B3159" s="3" t="s">
        <v>6652</v>
      </c>
      <c r="C3159" s="3" t="s">
        <v>6653</v>
      </c>
      <c r="D3159" s="3" t="s">
        <v>14</v>
      </c>
      <c r="E3159" s="3" t="s">
        <v>14</v>
      </c>
      <c r="F3159" s="3" t="s">
        <v>656</v>
      </c>
      <c r="G3159" s="3" t="s">
        <v>655</v>
      </c>
      <c r="H3159" s="3" t="s">
        <v>522</v>
      </c>
      <c r="I3159" s="3" t="s">
        <v>523</v>
      </c>
      <c r="J3159" s="3" t="s">
        <v>478</v>
      </c>
      <c r="K3159" s="3" t="s">
        <v>479</v>
      </c>
      <c r="O3159"/>
      <c r="P3159"/>
    </row>
    <row r="3160" spans="1:16" x14ac:dyDescent="0.35">
      <c r="A3160" s="3" t="s">
        <v>6654</v>
      </c>
      <c r="B3160" s="3" t="s">
        <v>6654</v>
      </c>
      <c r="C3160" s="3" t="s">
        <v>6655</v>
      </c>
      <c r="D3160" s="3" t="s">
        <v>14</v>
      </c>
      <c r="E3160" s="3" t="s">
        <v>14</v>
      </c>
      <c r="F3160" s="3" t="s">
        <v>656</v>
      </c>
      <c r="G3160" s="3" t="s">
        <v>655</v>
      </c>
      <c r="H3160" s="3" t="s">
        <v>522</v>
      </c>
      <c r="I3160" s="3" t="s">
        <v>523</v>
      </c>
      <c r="J3160" s="3" t="s">
        <v>478</v>
      </c>
      <c r="K3160" s="3" t="s">
        <v>479</v>
      </c>
      <c r="O3160"/>
      <c r="P3160"/>
    </row>
    <row r="3161" spans="1:16" x14ac:dyDescent="0.35">
      <c r="A3161" s="3" t="s">
        <v>6656</v>
      </c>
      <c r="B3161" s="3" t="s">
        <v>6656</v>
      </c>
      <c r="C3161" s="3" t="s">
        <v>6657</v>
      </c>
      <c r="D3161" s="3" t="s">
        <v>14</v>
      </c>
      <c r="E3161" s="3" t="s">
        <v>14</v>
      </c>
      <c r="F3161" s="3" t="s">
        <v>656</v>
      </c>
      <c r="G3161" s="3" t="s">
        <v>655</v>
      </c>
      <c r="H3161" s="3" t="s">
        <v>522</v>
      </c>
      <c r="I3161" s="3" t="s">
        <v>523</v>
      </c>
      <c r="J3161" s="3" t="s">
        <v>478</v>
      </c>
      <c r="K3161" s="3" t="s">
        <v>479</v>
      </c>
      <c r="O3161"/>
      <c r="P3161"/>
    </row>
    <row r="3162" spans="1:16" x14ac:dyDescent="0.35">
      <c r="A3162" s="3" t="s">
        <v>6658</v>
      </c>
      <c r="B3162" s="3" t="s">
        <v>6658</v>
      </c>
      <c r="C3162" s="3" t="s">
        <v>6659</v>
      </c>
      <c r="D3162" s="3" t="s">
        <v>14</v>
      </c>
      <c r="E3162" s="3" t="s">
        <v>14</v>
      </c>
      <c r="F3162" s="3" t="s">
        <v>656</v>
      </c>
      <c r="G3162" s="3" t="s">
        <v>655</v>
      </c>
      <c r="H3162" s="3" t="s">
        <v>522</v>
      </c>
      <c r="I3162" s="3" t="s">
        <v>523</v>
      </c>
      <c r="J3162" s="3" t="s">
        <v>478</v>
      </c>
      <c r="K3162" s="3" t="s">
        <v>479</v>
      </c>
      <c r="O3162"/>
      <c r="P3162"/>
    </row>
    <row r="3163" spans="1:16" x14ac:dyDescent="0.35">
      <c r="A3163" s="3" t="s">
        <v>6660</v>
      </c>
      <c r="B3163" s="3" t="s">
        <v>6660</v>
      </c>
      <c r="C3163" s="3" t="s">
        <v>6661</v>
      </c>
      <c r="D3163" s="3" t="s">
        <v>14</v>
      </c>
      <c r="E3163" s="3" t="s">
        <v>14</v>
      </c>
      <c r="F3163" s="3" t="s">
        <v>656</v>
      </c>
      <c r="G3163" s="3" t="s">
        <v>655</v>
      </c>
      <c r="H3163" s="3" t="s">
        <v>522</v>
      </c>
      <c r="I3163" s="3" t="s">
        <v>523</v>
      </c>
      <c r="J3163" s="3" t="s">
        <v>478</v>
      </c>
      <c r="K3163" s="3" t="s">
        <v>479</v>
      </c>
      <c r="O3163"/>
      <c r="P3163"/>
    </row>
    <row r="3164" spans="1:16" x14ac:dyDescent="0.35">
      <c r="A3164" s="3" t="s">
        <v>6662</v>
      </c>
      <c r="B3164" s="3" t="s">
        <v>6662</v>
      </c>
      <c r="C3164" s="3" t="s">
        <v>6663</v>
      </c>
      <c r="D3164" s="3" t="s">
        <v>14</v>
      </c>
      <c r="E3164" s="3" t="s">
        <v>14</v>
      </c>
      <c r="F3164" s="3" t="s">
        <v>656</v>
      </c>
      <c r="G3164" s="3" t="s">
        <v>655</v>
      </c>
      <c r="H3164" s="3" t="s">
        <v>522</v>
      </c>
      <c r="I3164" s="3" t="s">
        <v>523</v>
      </c>
      <c r="J3164" s="3" t="s">
        <v>478</v>
      </c>
      <c r="K3164" s="3" t="s">
        <v>479</v>
      </c>
      <c r="O3164"/>
      <c r="P3164"/>
    </row>
    <row r="3165" spans="1:16" x14ac:dyDescent="0.35">
      <c r="A3165" s="3" t="s">
        <v>6664</v>
      </c>
      <c r="B3165" s="3" t="s">
        <v>6664</v>
      </c>
      <c r="C3165" s="3" t="s">
        <v>6665</v>
      </c>
      <c r="D3165" s="3" t="s">
        <v>14</v>
      </c>
      <c r="E3165" s="3" t="s">
        <v>14</v>
      </c>
      <c r="F3165" s="3" t="s">
        <v>656</v>
      </c>
      <c r="G3165" s="3" t="s">
        <v>655</v>
      </c>
      <c r="H3165" s="3" t="s">
        <v>522</v>
      </c>
      <c r="I3165" s="3" t="s">
        <v>523</v>
      </c>
      <c r="J3165" s="3" t="s">
        <v>478</v>
      </c>
      <c r="K3165" s="3" t="s">
        <v>479</v>
      </c>
      <c r="O3165"/>
      <c r="P3165"/>
    </row>
    <row r="3166" spans="1:16" x14ac:dyDescent="0.35">
      <c r="A3166" s="3" t="s">
        <v>6666</v>
      </c>
      <c r="B3166" s="3" t="s">
        <v>6666</v>
      </c>
      <c r="C3166" s="3" t="s">
        <v>6667</v>
      </c>
      <c r="D3166" s="3" t="s">
        <v>14</v>
      </c>
      <c r="E3166" s="3" t="s">
        <v>14</v>
      </c>
      <c r="F3166" s="3" t="s">
        <v>656</v>
      </c>
      <c r="G3166" s="3" t="s">
        <v>655</v>
      </c>
      <c r="H3166" s="3" t="s">
        <v>522</v>
      </c>
      <c r="I3166" s="3" t="s">
        <v>523</v>
      </c>
      <c r="J3166" s="3" t="s">
        <v>478</v>
      </c>
      <c r="K3166" s="3" t="s">
        <v>479</v>
      </c>
      <c r="O3166"/>
      <c r="P3166"/>
    </row>
    <row r="3167" spans="1:16" x14ac:dyDescent="0.35">
      <c r="A3167" s="3" t="s">
        <v>6668</v>
      </c>
      <c r="B3167" s="3" t="s">
        <v>6668</v>
      </c>
      <c r="C3167" s="3" t="s">
        <v>6669</v>
      </c>
      <c r="D3167" s="3" t="s">
        <v>14</v>
      </c>
      <c r="E3167" s="3" t="s">
        <v>14</v>
      </c>
      <c r="F3167" s="3" t="s">
        <v>656</v>
      </c>
      <c r="G3167" s="3" t="s">
        <v>655</v>
      </c>
      <c r="H3167" s="3" t="s">
        <v>522</v>
      </c>
      <c r="I3167" s="3" t="s">
        <v>523</v>
      </c>
      <c r="J3167" s="3" t="s">
        <v>478</v>
      </c>
      <c r="K3167" s="3" t="s">
        <v>479</v>
      </c>
      <c r="O3167"/>
      <c r="P3167"/>
    </row>
    <row r="3168" spans="1:16" x14ac:dyDescent="0.35">
      <c r="A3168" s="3" t="s">
        <v>6670</v>
      </c>
      <c r="B3168" s="3" t="s">
        <v>6670</v>
      </c>
      <c r="C3168" s="3" t="s">
        <v>6671</v>
      </c>
      <c r="D3168" s="3" t="s">
        <v>14</v>
      </c>
      <c r="E3168" s="3" t="s">
        <v>14</v>
      </c>
      <c r="F3168" s="3" t="s">
        <v>656</v>
      </c>
      <c r="G3168" s="3" t="s">
        <v>655</v>
      </c>
      <c r="H3168" s="3" t="s">
        <v>522</v>
      </c>
      <c r="I3168" s="3" t="s">
        <v>523</v>
      </c>
      <c r="J3168" s="3" t="s">
        <v>478</v>
      </c>
      <c r="K3168" s="3" t="s">
        <v>479</v>
      </c>
      <c r="O3168"/>
      <c r="P3168"/>
    </row>
    <row r="3169" spans="1:16" x14ac:dyDescent="0.35">
      <c r="A3169" s="3" t="s">
        <v>6672</v>
      </c>
      <c r="B3169" s="3" t="s">
        <v>6672</v>
      </c>
      <c r="C3169" s="3" t="s">
        <v>6673</v>
      </c>
      <c r="D3169" s="3" t="s">
        <v>14</v>
      </c>
      <c r="E3169" s="3" t="s">
        <v>14</v>
      </c>
      <c r="F3169" s="3" t="s">
        <v>656</v>
      </c>
      <c r="G3169" s="3" t="s">
        <v>655</v>
      </c>
      <c r="H3169" s="3" t="s">
        <v>522</v>
      </c>
      <c r="I3169" s="3" t="s">
        <v>523</v>
      </c>
      <c r="J3169" s="3" t="s">
        <v>478</v>
      </c>
      <c r="K3169" s="3" t="s">
        <v>479</v>
      </c>
      <c r="O3169"/>
      <c r="P3169"/>
    </row>
    <row r="3170" spans="1:16" x14ac:dyDescent="0.35">
      <c r="A3170" s="3" t="s">
        <v>6674</v>
      </c>
      <c r="B3170" s="3" t="s">
        <v>6674</v>
      </c>
      <c r="C3170" s="3" t="s">
        <v>6675</v>
      </c>
      <c r="D3170" s="3" t="s">
        <v>14</v>
      </c>
      <c r="E3170" s="3" t="s">
        <v>14</v>
      </c>
      <c r="F3170" s="3" t="s">
        <v>656</v>
      </c>
      <c r="G3170" s="3" t="s">
        <v>655</v>
      </c>
      <c r="H3170" s="3" t="s">
        <v>522</v>
      </c>
      <c r="I3170" s="3" t="s">
        <v>523</v>
      </c>
      <c r="J3170" s="3" t="s">
        <v>478</v>
      </c>
      <c r="K3170" s="3" t="s">
        <v>479</v>
      </c>
      <c r="O3170"/>
      <c r="P3170"/>
    </row>
    <row r="3171" spans="1:16" x14ac:dyDescent="0.35">
      <c r="A3171" s="3" t="s">
        <v>6676</v>
      </c>
      <c r="B3171" s="3" t="s">
        <v>6676</v>
      </c>
      <c r="C3171" s="3" t="s">
        <v>6677</v>
      </c>
      <c r="D3171" s="3" t="s">
        <v>14</v>
      </c>
      <c r="E3171" s="3" t="s">
        <v>14</v>
      </c>
      <c r="F3171" s="3" t="s">
        <v>656</v>
      </c>
      <c r="G3171" s="3" t="s">
        <v>655</v>
      </c>
      <c r="H3171" s="3" t="s">
        <v>522</v>
      </c>
      <c r="I3171" s="3" t="s">
        <v>523</v>
      </c>
      <c r="J3171" s="3" t="s">
        <v>478</v>
      </c>
      <c r="K3171" s="3" t="s">
        <v>479</v>
      </c>
      <c r="O3171"/>
      <c r="P3171"/>
    </row>
    <row r="3172" spans="1:16" x14ac:dyDescent="0.35">
      <c r="A3172" s="3" t="s">
        <v>6678</v>
      </c>
      <c r="B3172" s="3" t="s">
        <v>6678</v>
      </c>
      <c r="C3172" s="3" t="s">
        <v>6679</v>
      </c>
      <c r="D3172" s="3" t="s">
        <v>14</v>
      </c>
      <c r="E3172" s="3" t="s">
        <v>14</v>
      </c>
      <c r="F3172" s="3" t="s">
        <v>656</v>
      </c>
      <c r="G3172" s="3" t="s">
        <v>655</v>
      </c>
      <c r="H3172" s="3" t="s">
        <v>522</v>
      </c>
      <c r="I3172" s="3" t="s">
        <v>523</v>
      </c>
      <c r="J3172" s="3" t="s">
        <v>478</v>
      </c>
      <c r="K3172" s="3" t="s">
        <v>479</v>
      </c>
      <c r="O3172"/>
      <c r="P3172"/>
    </row>
    <row r="3173" spans="1:16" x14ac:dyDescent="0.35">
      <c r="A3173" s="3" t="s">
        <v>6680</v>
      </c>
      <c r="B3173" s="3" t="s">
        <v>6680</v>
      </c>
      <c r="C3173" s="3" t="s">
        <v>6681</v>
      </c>
      <c r="D3173" s="3" t="s">
        <v>14</v>
      </c>
      <c r="E3173" s="3" t="s">
        <v>14</v>
      </c>
      <c r="F3173" s="3" t="s">
        <v>656</v>
      </c>
      <c r="G3173" s="3" t="s">
        <v>655</v>
      </c>
      <c r="H3173" s="3" t="s">
        <v>522</v>
      </c>
      <c r="I3173" s="3" t="s">
        <v>523</v>
      </c>
      <c r="J3173" s="3" t="s">
        <v>478</v>
      </c>
      <c r="K3173" s="3" t="s">
        <v>479</v>
      </c>
      <c r="O3173"/>
      <c r="P3173"/>
    </row>
    <row r="3174" spans="1:16" x14ac:dyDescent="0.35">
      <c r="A3174" s="3" t="s">
        <v>6682</v>
      </c>
      <c r="B3174" s="3" t="s">
        <v>6682</v>
      </c>
      <c r="C3174" s="3" t="s">
        <v>6683</v>
      </c>
      <c r="D3174" s="3" t="s">
        <v>14</v>
      </c>
      <c r="E3174" s="3" t="s">
        <v>14</v>
      </c>
      <c r="F3174" s="3" t="s">
        <v>656</v>
      </c>
      <c r="G3174" s="3" t="s">
        <v>655</v>
      </c>
      <c r="H3174" s="3" t="s">
        <v>522</v>
      </c>
      <c r="I3174" s="3" t="s">
        <v>523</v>
      </c>
      <c r="J3174" s="3" t="s">
        <v>478</v>
      </c>
      <c r="K3174" s="3" t="s">
        <v>479</v>
      </c>
      <c r="O3174"/>
      <c r="P3174"/>
    </row>
    <row r="3175" spans="1:16" x14ac:dyDescent="0.35">
      <c r="A3175" s="3" t="s">
        <v>6684</v>
      </c>
      <c r="B3175" s="3" t="s">
        <v>6684</v>
      </c>
      <c r="C3175" s="3" t="s">
        <v>6685</v>
      </c>
      <c r="D3175" s="3" t="s">
        <v>14</v>
      </c>
      <c r="E3175" s="3" t="s">
        <v>14</v>
      </c>
      <c r="F3175" s="3" t="s">
        <v>656</v>
      </c>
      <c r="G3175" s="3" t="s">
        <v>655</v>
      </c>
      <c r="H3175" s="3" t="s">
        <v>522</v>
      </c>
      <c r="I3175" s="3" t="s">
        <v>523</v>
      </c>
      <c r="J3175" s="3" t="s">
        <v>478</v>
      </c>
      <c r="K3175" s="3" t="s">
        <v>479</v>
      </c>
      <c r="O3175"/>
      <c r="P3175"/>
    </row>
    <row r="3176" spans="1:16" x14ac:dyDescent="0.35">
      <c r="A3176" s="3" t="s">
        <v>6686</v>
      </c>
      <c r="B3176" s="3" t="s">
        <v>6686</v>
      </c>
      <c r="C3176" s="3" t="s">
        <v>6687</v>
      </c>
      <c r="D3176" s="3" t="s">
        <v>14</v>
      </c>
      <c r="E3176" s="3" t="s">
        <v>14</v>
      </c>
      <c r="F3176" s="3" t="s">
        <v>656</v>
      </c>
      <c r="G3176" s="3" t="s">
        <v>655</v>
      </c>
      <c r="H3176" s="3" t="s">
        <v>522</v>
      </c>
      <c r="I3176" s="3" t="s">
        <v>523</v>
      </c>
      <c r="J3176" s="3" t="s">
        <v>478</v>
      </c>
      <c r="K3176" s="3" t="s">
        <v>479</v>
      </c>
      <c r="O3176"/>
      <c r="P3176"/>
    </row>
    <row r="3177" spans="1:16" x14ac:dyDescent="0.35">
      <c r="A3177" s="3" t="s">
        <v>6688</v>
      </c>
      <c r="B3177" s="3" t="s">
        <v>6688</v>
      </c>
      <c r="C3177" s="3" t="s">
        <v>6689</v>
      </c>
      <c r="D3177" s="3" t="s">
        <v>14</v>
      </c>
      <c r="E3177" s="3" t="s">
        <v>14</v>
      </c>
      <c r="F3177" s="3" t="s">
        <v>656</v>
      </c>
      <c r="G3177" s="3" t="s">
        <v>655</v>
      </c>
      <c r="H3177" s="3" t="s">
        <v>522</v>
      </c>
      <c r="I3177" s="3" t="s">
        <v>523</v>
      </c>
      <c r="J3177" s="3" t="s">
        <v>478</v>
      </c>
      <c r="K3177" s="3" t="s">
        <v>479</v>
      </c>
      <c r="O3177"/>
      <c r="P3177"/>
    </row>
    <row r="3178" spans="1:16" x14ac:dyDescent="0.35">
      <c r="A3178" s="3" t="s">
        <v>6690</v>
      </c>
      <c r="B3178" s="3" t="s">
        <v>6690</v>
      </c>
      <c r="C3178" s="3" t="s">
        <v>6691</v>
      </c>
      <c r="D3178" s="3" t="s">
        <v>14</v>
      </c>
      <c r="E3178" s="3" t="s">
        <v>14</v>
      </c>
      <c r="F3178" s="3" t="s">
        <v>656</v>
      </c>
      <c r="G3178" s="3" t="s">
        <v>655</v>
      </c>
      <c r="H3178" s="3" t="s">
        <v>522</v>
      </c>
      <c r="I3178" s="3" t="s">
        <v>523</v>
      </c>
      <c r="J3178" s="3" t="s">
        <v>478</v>
      </c>
      <c r="K3178" s="3" t="s">
        <v>479</v>
      </c>
      <c r="O3178"/>
      <c r="P3178"/>
    </row>
    <row r="3179" spans="1:16" x14ac:dyDescent="0.35">
      <c r="A3179" s="3" t="s">
        <v>6692</v>
      </c>
      <c r="B3179" s="3" t="s">
        <v>6692</v>
      </c>
      <c r="C3179" s="3" t="s">
        <v>6693</v>
      </c>
      <c r="D3179" s="3" t="s">
        <v>14</v>
      </c>
      <c r="E3179" s="3" t="s">
        <v>14</v>
      </c>
      <c r="F3179" s="3" t="s">
        <v>656</v>
      </c>
      <c r="G3179" s="3" t="s">
        <v>655</v>
      </c>
      <c r="H3179" s="3" t="s">
        <v>522</v>
      </c>
      <c r="I3179" s="3" t="s">
        <v>523</v>
      </c>
      <c r="J3179" s="3" t="s">
        <v>478</v>
      </c>
      <c r="K3179" s="3" t="s">
        <v>479</v>
      </c>
      <c r="O3179"/>
      <c r="P3179"/>
    </row>
    <row r="3180" spans="1:16" x14ac:dyDescent="0.35">
      <c r="A3180" s="3" t="s">
        <v>6694</v>
      </c>
      <c r="B3180" s="3" t="s">
        <v>6694</v>
      </c>
      <c r="C3180" s="3" t="s">
        <v>6695</v>
      </c>
      <c r="D3180" s="3" t="s">
        <v>14</v>
      </c>
      <c r="E3180" s="3" t="s">
        <v>14</v>
      </c>
      <c r="F3180" s="3" t="s">
        <v>656</v>
      </c>
      <c r="G3180" s="3" t="s">
        <v>655</v>
      </c>
      <c r="H3180" s="3" t="s">
        <v>522</v>
      </c>
      <c r="I3180" s="3" t="s">
        <v>523</v>
      </c>
      <c r="J3180" s="3" t="s">
        <v>478</v>
      </c>
      <c r="K3180" s="3" t="s">
        <v>479</v>
      </c>
      <c r="O3180"/>
      <c r="P3180"/>
    </row>
    <row r="3181" spans="1:16" x14ac:dyDescent="0.35">
      <c r="A3181" s="3" t="s">
        <v>6696</v>
      </c>
      <c r="B3181" s="3" t="s">
        <v>6696</v>
      </c>
      <c r="C3181" s="3" t="s">
        <v>6442</v>
      </c>
      <c r="D3181" s="3" t="s">
        <v>14</v>
      </c>
      <c r="E3181" s="3" t="s">
        <v>14</v>
      </c>
      <c r="F3181" s="3" t="s">
        <v>656</v>
      </c>
      <c r="G3181" s="3" t="s">
        <v>655</v>
      </c>
      <c r="H3181" s="3" t="s">
        <v>522</v>
      </c>
      <c r="I3181" s="3" t="s">
        <v>523</v>
      </c>
      <c r="J3181" s="3" t="s">
        <v>478</v>
      </c>
      <c r="K3181" s="3" t="s">
        <v>479</v>
      </c>
      <c r="O3181"/>
      <c r="P3181"/>
    </row>
    <row r="3182" spans="1:16" x14ac:dyDescent="0.35">
      <c r="A3182" s="3" t="s">
        <v>6697</v>
      </c>
      <c r="B3182" s="3" t="s">
        <v>6697</v>
      </c>
      <c r="C3182" s="3" t="s">
        <v>6698</v>
      </c>
      <c r="D3182" s="3" t="s">
        <v>14</v>
      </c>
      <c r="E3182" s="3" t="s">
        <v>14</v>
      </c>
      <c r="F3182" s="3" t="s">
        <v>656</v>
      </c>
      <c r="G3182" s="3" t="s">
        <v>655</v>
      </c>
      <c r="H3182" s="3" t="s">
        <v>522</v>
      </c>
      <c r="I3182" s="3" t="s">
        <v>523</v>
      </c>
      <c r="J3182" s="3" t="s">
        <v>478</v>
      </c>
      <c r="K3182" s="3" t="s">
        <v>479</v>
      </c>
      <c r="O3182"/>
      <c r="P3182"/>
    </row>
    <row r="3183" spans="1:16" x14ac:dyDescent="0.35">
      <c r="A3183" s="3" t="s">
        <v>6699</v>
      </c>
      <c r="B3183" s="3" t="s">
        <v>6699</v>
      </c>
      <c r="C3183" s="3" t="s">
        <v>6700</v>
      </c>
      <c r="D3183" s="3" t="s">
        <v>14</v>
      </c>
      <c r="E3183" s="3" t="s">
        <v>14</v>
      </c>
      <c r="F3183" s="3" t="s">
        <v>656</v>
      </c>
      <c r="G3183" s="3" t="s">
        <v>655</v>
      </c>
      <c r="H3183" s="3" t="s">
        <v>522</v>
      </c>
      <c r="I3183" s="3" t="s">
        <v>523</v>
      </c>
      <c r="J3183" s="3" t="s">
        <v>478</v>
      </c>
      <c r="K3183" s="3" t="s">
        <v>479</v>
      </c>
      <c r="O3183"/>
      <c r="P3183"/>
    </row>
    <row r="3184" spans="1:16" x14ac:dyDescent="0.35">
      <c r="A3184" s="3" t="s">
        <v>6701</v>
      </c>
      <c r="B3184" s="3" t="s">
        <v>6701</v>
      </c>
      <c r="C3184" s="3" t="s">
        <v>6702</v>
      </c>
      <c r="D3184" s="3" t="s">
        <v>14</v>
      </c>
      <c r="E3184" s="3" t="s">
        <v>14</v>
      </c>
      <c r="F3184" s="3" t="s">
        <v>656</v>
      </c>
      <c r="G3184" s="3" t="s">
        <v>655</v>
      </c>
      <c r="H3184" s="3" t="s">
        <v>522</v>
      </c>
      <c r="I3184" s="3" t="s">
        <v>523</v>
      </c>
      <c r="J3184" s="3" t="s">
        <v>478</v>
      </c>
      <c r="K3184" s="3" t="s">
        <v>479</v>
      </c>
      <c r="O3184"/>
      <c r="P3184"/>
    </row>
    <row r="3185" spans="1:16" x14ac:dyDescent="0.35">
      <c r="A3185" s="3" t="s">
        <v>6703</v>
      </c>
      <c r="B3185" s="3" t="s">
        <v>6703</v>
      </c>
      <c r="C3185" s="3" t="s">
        <v>6704</v>
      </c>
      <c r="D3185" s="3" t="s">
        <v>14</v>
      </c>
      <c r="E3185" s="3" t="s">
        <v>14</v>
      </c>
      <c r="F3185" s="3" t="s">
        <v>656</v>
      </c>
      <c r="G3185" s="3" t="s">
        <v>655</v>
      </c>
      <c r="H3185" s="3" t="s">
        <v>522</v>
      </c>
      <c r="I3185" s="3" t="s">
        <v>523</v>
      </c>
      <c r="J3185" s="3" t="s">
        <v>478</v>
      </c>
      <c r="K3185" s="3" t="s">
        <v>479</v>
      </c>
      <c r="O3185"/>
      <c r="P3185"/>
    </row>
    <row r="3186" spans="1:16" x14ac:dyDescent="0.35">
      <c r="A3186" s="3" t="s">
        <v>6705</v>
      </c>
      <c r="B3186" s="3" t="s">
        <v>6705</v>
      </c>
      <c r="C3186" s="3" t="s">
        <v>6706</v>
      </c>
      <c r="D3186" s="3" t="s">
        <v>14</v>
      </c>
      <c r="E3186" s="3" t="s">
        <v>14</v>
      </c>
      <c r="F3186" s="3" t="s">
        <v>656</v>
      </c>
      <c r="G3186" s="3" t="s">
        <v>655</v>
      </c>
      <c r="H3186" s="3" t="s">
        <v>522</v>
      </c>
      <c r="I3186" s="3" t="s">
        <v>523</v>
      </c>
      <c r="J3186" s="3" t="s">
        <v>478</v>
      </c>
      <c r="K3186" s="3" t="s">
        <v>479</v>
      </c>
      <c r="O3186"/>
      <c r="P3186"/>
    </row>
    <row r="3187" spans="1:16" x14ac:dyDescent="0.35">
      <c r="A3187" s="3" t="s">
        <v>6707</v>
      </c>
      <c r="B3187" s="3" t="s">
        <v>6707</v>
      </c>
      <c r="C3187" s="3" t="s">
        <v>6708</v>
      </c>
      <c r="D3187" s="3" t="s">
        <v>14</v>
      </c>
      <c r="E3187" s="3" t="s">
        <v>14</v>
      </c>
      <c r="F3187" s="3" t="s">
        <v>656</v>
      </c>
      <c r="G3187" s="3" t="s">
        <v>655</v>
      </c>
      <c r="H3187" s="3" t="s">
        <v>522</v>
      </c>
      <c r="I3187" s="3" t="s">
        <v>523</v>
      </c>
      <c r="J3187" s="3" t="s">
        <v>478</v>
      </c>
      <c r="K3187" s="3" t="s">
        <v>479</v>
      </c>
      <c r="O3187"/>
      <c r="P3187"/>
    </row>
    <row r="3188" spans="1:16" x14ac:dyDescent="0.35">
      <c r="A3188" s="3" t="s">
        <v>6709</v>
      </c>
      <c r="B3188" s="3" t="s">
        <v>6709</v>
      </c>
      <c r="C3188" s="3" t="s">
        <v>6710</v>
      </c>
      <c r="D3188" s="3" t="s">
        <v>14</v>
      </c>
      <c r="E3188" s="3" t="s">
        <v>14</v>
      </c>
      <c r="F3188" s="3" t="s">
        <v>656</v>
      </c>
      <c r="G3188" s="3" t="s">
        <v>655</v>
      </c>
      <c r="H3188" s="3" t="s">
        <v>522</v>
      </c>
      <c r="I3188" s="3" t="s">
        <v>523</v>
      </c>
      <c r="J3188" s="3" t="s">
        <v>478</v>
      </c>
      <c r="K3188" s="3" t="s">
        <v>479</v>
      </c>
      <c r="O3188"/>
      <c r="P3188"/>
    </row>
    <row r="3189" spans="1:16" x14ac:dyDescent="0.35">
      <c r="A3189" s="3" t="s">
        <v>6711</v>
      </c>
      <c r="B3189" s="3" t="s">
        <v>6711</v>
      </c>
      <c r="C3189" s="3" t="s">
        <v>6712</v>
      </c>
      <c r="D3189" s="3" t="s">
        <v>14</v>
      </c>
      <c r="E3189" s="3" t="s">
        <v>14</v>
      </c>
      <c r="F3189" s="3" t="s">
        <v>656</v>
      </c>
      <c r="G3189" s="3" t="s">
        <v>655</v>
      </c>
      <c r="H3189" s="3" t="s">
        <v>522</v>
      </c>
      <c r="I3189" s="3" t="s">
        <v>523</v>
      </c>
      <c r="J3189" s="3" t="s">
        <v>478</v>
      </c>
      <c r="K3189" s="3" t="s">
        <v>479</v>
      </c>
      <c r="O3189"/>
      <c r="P3189"/>
    </row>
    <row r="3190" spans="1:16" x14ac:dyDescent="0.35">
      <c r="A3190" s="3" t="s">
        <v>6713</v>
      </c>
      <c r="B3190" s="3" t="s">
        <v>6713</v>
      </c>
      <c r="C3190" s="3" t="s">
        <v>6714</v>
      </c>
      <c r="D3190" s="3" t="s">
        <v>14</v>
      </c>
      <c r="E3190" s="3" t="s">
        <v>14</v>
      </c>
      <c r="F3190" s="3" t="s">
        <v>656</v>
      </c>
      <c r="G3190" s="3" t="s">
        <v>655</v>
      </c>
      <c r="H3190" s="3" t="s">
        <v>522</v>
      </c>
      <c r="I3190" s="3" t="s">
        <v>523</v>
      </c>
      <c r="J3190" s="3" t="s">
        <v>478</v>
      </c>
      <c r="K3190" s="3" t="s">
        <v>479</v>
      </c>
      <c r="O3190"/>
      <c r="P3190"/>
    </row>
    <row r="3191" spans="1:16" x14ac:dyDescent="0.35">
      <c r="A3191" s="3" t="s">
        <v>6715</v>
      </c>
      <c r="B3191" s="3" t="s">
        <v>6715</v>
      </c>
      <c r="C3191" s="3" t="s">
        <v>6716</v>
      </c>
      <c r="D3191" s="3" t="s">
        <v>14</v>
      </c>
      <c r="E3191" s="3" t="s">
        <v>14</v>
      </c>
      <c r="F3191" s="3" t="s">
        <v>656</v>
      </c>
      <c r="G3191" s="3" t="s">
        <v>655</v>
      </c>
      <c r="H3191" s="3" t="s">
        <v>522</v>
      </c>
      <c r="I3191" s="3" t="s">
        <v>523</v>
      </c>
      <c r="J3191" s="3" t="s">
        <v>478</v>
      </c>
      <c r="K3191" s="3" t="s">
        <v>479</v>
      </c>
      <c r="O3191"/>
      <c r="P3191"/>
    </row>
    <row r="3192" spans="1:16" x14ac:dyDescent="0.35">
      <c r="A3192" s="3" t="s">
        <v>6717</v>
      </c>
      <c r="B3192" s="3" t="s">
        <v>6717</v>
      </c>
      <c r="C3192" s="3" t="s">
        <v>6718</v>
      </c>
      <c r="D3192" s="3" t="s">
        <v>14</v>
      </c>
      <c r="E3192" s="3" t="s">
        <v>14</v>
      </c>
      <c r="F3192" s="3" t="s">
        <v>656</v>
      </c>
      <c r="G3192" s="3" t="s">
        <v>655</v>
      </c>
      <c r="H3192" s="3" t="s">
        <v>522</v>
      </c>
      <c r="I3192" s="3" t="s">
        <v>523</v>
      </c>
      <c r="J3192" s="3" t="s">
        <v>478</v>
      </c>
      <c r="K3192" s="3" t="s">
        <v>479</v>
      </c>
      <c r="O3192"/>
      <c r="P3192"/>
    </row>
    <row r="3193" spans="1:16" x14ac:dyDescent="0.35">
      <c r="A3193" s="3" t="s">
        <v>6719</v>
      </c>
      <c r="B3193" s="3" t="s">
        <v>6719</v>
      </c>
      <c r="C3193" s="3" t="s">
        <v>6720</v>
      </c>
      <c r="D3193" s="3" t="s">
        <v>14</v>
      </c>
      <c r="E3193" s="3" t="s">
        <v>14</v>
      </c>
      <c r="F3193" s="3" t="s">
        <v>656</v>
      </c>
      <c r="G3193" s="3" t="s">
        <v>655</v>
      </c>
      <c r="H3193" s="3" t="s">
        <v>522</v>
      </c>
      <c r="I3193" s="3" t="s">
        <v>523</v>
      </c>
      <c r="J3193" s="3" t="s">
        <v>478</v>
      </c>
      <c r="K3193" s="3" t="s">
        <v>479</v>
      </c>
      <c r="O3193"/>
      <c r="P3193"/>
    </row>
    <row r="3194" spans="1:16" x14ac:dyDescent="0.35">
      <c r="A3194" s="3" t="s">
        <v>6721</v>
      </c>
      <c r="B3194" s="3" t="s">
        <v>6721</v>
      </c>
      <c r="C3194" s="3" t="s">
        <v>6722</v>
      </c>
      <c r="D3194" s="3" t="s">
        <v>14</v>
      </c>
      <c r="E3194" s="3" t="s">
        <v>14</v>
      </c>
      <c r="F3194" s="3" t="s">
        <v>656</v>
      </c>
      <c r="G3194" s="3" t="s">
        <v>655</v>
      </c>
      <c r="H3194" s="3" t="s">
        <v>522</v>
      </c>
      <c r="I3194" s="3" t="s">
        <v>523</v>
      </c>
      <c r="J3194" s="3" t="s">
        <v>478</v>
      </c>
      <c r="K3194" s="3" t="s">
        <v>479</v>
      </c>
      <c r="O3194"/>
      <c r="P3194"/>
    </row>
    <row r="3195" spans="1:16" x14ac:dyDescent="0.35">
      <c r="A3195" s="3" t="s">
        <v>6723</v>
      </c>
      <c r="B3195" s="3" t="s">
        <v>6723</v>
      </c>
      <c r="C3195" s="3" t="s">
        <v>6724</v>
      </c>
      <c r="D3195" s="3" t="s">
        <v>14</v>
      </c>
      <c r="E3195" s="3" t="s">
        <v>14</v>
      </c>
      <c r="F3195" s="3" t="s">
        <v>656</v>
      </c>
      <c r="G3195" s="3" t="s">
        <v>655</v>
      </c>
      <c r="H3195" s="3" t="s">
        <v>522</v>
      </c>
      <c r="I3195" s="3" t="s">
        <v>523</v>
      </c>
      <c r="J3195" s="3" t="s">
        <v>478</v>
      </c>
      <c r="K3195" s="3" t="s">
        <v>479</v>
      </c>
      <c r="O3195"/>
      <c r="P3195"/>
    </row>
    <row r="3196" spans="1:16" x14ac:dyDescent="0.35">
      <c r="A3196" s="3" t="s">
        <v>6725</v>
      </c>
      <c r="B3196" s="3" t="s">
        <v>6725</v>
      </c>
      <c r="C3196" s="3" t="s">
        <v>6726</v>
      </c>
      <c r="D3196" s="3" t="s">
        <v>14</v>
      </c>
      <c r="E3196" s="3" t="s">
        <v>14</v>
      </c>
      <c r="F3196" s="3" t="s">
        <v>656</v>
      </c>
      <c r="G3196" s="3" t="s">
        <v>655</v>
      </c>
      <c r="H3196" s="3" t="s">
        <v>522</v>
      </c>
      <c r="I3196" s="3" t="s">
        <v>523</v>
      </c>
      <c r="J3196" s="3" t="s">
        <v>478</v>
      </c>
      <c r="K3196" s="3" t="s">
        <v>479</v>
      </c>
      <c r="O3196"/>
      <c r="P3196"/>
    </row>
    <row r="3197" spans="1:16" x14ac:dyDescent="0.35">
      <c r="A3197" s="3" t="s">
        <v>6727</v>
      </c>
      <c r="B3197" s="3" t="s">
        <v>6727</v>
      </c>
      <c r="C3197" s="3" t="s">
        <v>6728</v>
      </c>
      <c r="D3197" s="3" t="s">
        <v>14</v>
      </c>
      <c r="E3197" s="3" t="s">
        <v>14</v>
      </c>
      <c r="F3197" s="3" t="s">
        <v>656</v>
      </c>
      <c r="G3197" s="3" t="s">
        <v>655</v>
      </c>
      <c r="H3197" s="3" t="s">
        <v>522</v>
      </c>
      <c r="I3197" s="3" t="s">
        <v>523</v>
      </c>
      <c r="J3197" s="3" t="s">
        <v>478</v>
      </c>
      <c r="K3197" s="3" t="s">
        <v>479</v>
      </c>
      <c r="O3197"/>
      <c r="P3197"/>
    </row>
    <row r="3198" spans="1:16" x14ac:dyDescent="0.35">
      <c r="A3198" s="3" t="s">
        <v>6729</v>
      </c>
      <c r="B3198" s="3" t="s">
        <v>6729</v>
      </c>
      <c r="C3198" s="3" t="s">
        <v>6730</v>
      </c>
      <c r="D3198" s="3" t="s">
        <v>14</v>
      </c>
      <c r="E3198" s="3" t="s">
        <v>14</v>
      </c>
      <c r="F3198" s="3" t="s">
        <v>656</v>
      </c>
      <c r="G3198" s="3" t="s">
        <v>655</v>
      </c>
      <c r="H3198" s="3" t="s">
        <v>522</v>
      </c>
      <c r="I3198" s="3" t="s">
        <v>523</v>
      </c>
      <c r="J3198" s="3" t="s">
        <v>478</v>
      </c>
      <c r="K3198" s="3" t="s">
        <v>479</v>
      </c>
      <c r="O3198"/>
      <c r="P3198"/>
    </row>
    <row r="3199" spans="1:16" x14ac:dyDescent="0.35">
      <c r="A3199" s="3" t="s">
        <v>6731</v>
      </c>
      <c r="B3199" s="3" t="s">
        <v>6731</v>
      </c>
      <c r="C3199" s="3" t="s">
        <v>6732</v>
      </c>
      <c r="D3199" s="3" t="s">
        <v>14</v>
      </c>
      <c r="E3199" s="3" t="s">
        <v>14</v>
      </c>
      <c r="F3199" s="3" t="s">
        <v>656</v>
      </c>
      <c r="G3199" s="3" t="s">
        <v>655</v>
      </c>
      <c r="H3199" s="3" t="s">
        <v>522</v>
      </c>
      <c r="I3199" s="3" t="s">
        <v>523</v>
      </c>
      <c r="J3199" s="3" t="s">
        <v>478</v>
      </c>
      <c r="K3199" s="3" t="s">
        <v>479</v>
      </c>
      <c r="O3199"/>
      <c r="P3199"/>
    </row>
    <row r="3200" spans="1:16" x14ac:dyDescent="0.35">
      <c r="A3200" s="3" t="s">
        <v>6733</v>
      </c>
      <c r="B3200" s="3" t="s">
        <v>6733</v>
      </c>
      <c r="C3200" s="3" t="s">
        <v>6734</v>
      </c>
      <c r="D3200" s="3" t="s">
        <v>14</v>
      </c>
      <c r="E3200" s="3" t="s">
        <v>14</v>
      </c>
      <c r="F3200" s="3" t="s">
        <v>656</v>
      </c>
      <c r="G3200" s="3" t="s">
        <v>655</v>
      </c>
      <c r="H3200" s="3" t="s">
        <v>522</v>
      </c>
      <c r="I3200" s="3" t="s">
        <v>523</v>
      </c>
      <c r="J3200" s="3" t="s">
        <v>478</v>
      </c>
      <c r="K3200" s="3" t="s">
        <v>479</v>
      </c>
      <c r="O3200"/>
      <c r="P3200"/>
    </row>
    <row r="3201" spans="1:16" x14ac:dyDescent="0.35">
      <c r="A3201" s="3" t="s">
        <v>6735</v>
      </c>
      <c r="B3201" s="3" t="s">
        <v>6735</v>
      </c>
      <c r="C3201" s="3" t="s">
        <v>6736</v>
      </c>
      <c r="D3201" s="3" t="s">
        <v>14</v>
      </c>
      <c r="E3201" s="3" t="s">
        <v>14</v>
      </c>
      <c r="F3201" s="3" t="s">
        <v>656</v>
      </c>
      <c r="G3201" s="3" t="s">
        <v>655</v>
      </c>
      <c r="H3201" s="3" t="s">
        <v>522</v>
      </c>
      <c r="I3201" s="3" t="s">
        <v>523</v>
      </c>
      <c r="J3201" s="3" t="s">
        <v>478</v>
      </c>
      <c r="K3201" s="3" t="s">
        <v>479</v>
      </c>
      <c r="O3201"/>
      <c r="P3201"/>
    </row>
    <row r="3202" spans="1:16" x14ac:dyDescent="0.35">
      <c r="A3202" s="3" t="s">
        <v>6737</v>
      </c>
      <c r="B3202" s="3" t="s">
        <v>6737</v>
      </c>
      <c r="C3202" s="3" t="s">
        <v>6738</v>
      </c>
      <c r="D3202" s="3" t="s">
        <v>14</v>
      </c>
      <c r="E3202" s="3" t="s">
        <v>14</v>
      </c>
      <c r="F3202" s="3" t="s">
        <v>656</v>
      </c>
      <c r="G3202" s="3" t="s">
        <v>655</v>
      </c>
      <c r="H3202" s="3" t="s">
        <v>522</v>
      </c>
      <c r="I3202" s="3" t="s">
        <v>523</v>
      </c>
      <c r="J3202" s="3" t="s">
        <v>478</v>
      </c>
      <c r="K3202" s="3" t="s">
        <v>479</v>
      </c>
      <c r="O3202"/>
      <c r="P3202"/>
    </row>
    <row r="3203" spans="1:16" x14ac:dyDescent="0.35">
      <c r="A3203" s="3" t="s">
        <v>6739</v>
      </c>
      <c r="B3203" s="3" t="s">
        <v>6739</v>
      </c>
      <c r="C3203" s="3" t="s">
        <v>6740</v>
      </c>
      <c r="D3203" s="3" t="s">
        <v>14</v>
      </c>
      <c r="E3203" s="3" t="s">
        <v>14</v>
      </c>
      <c r="F3203" s="3" t="s">
        <v>656</v>
      </c>
      <c r="G3203" s="3" t="s">
        <v>655</v>
      </c>
      <c r="H3203" s="3" t="s">
        <v>522</v>
      </c>
      <c r="I3203" s="3" t="s">
        <v>523</v>
      </c>
      <c r="J3203" s="3" t="s">
        <v>478</v>
      </c>
      <c r="K3203" s="3" t="s">
        <v>479</v>
      </c>
      <c r="O3203"/>
      <c r="P3203"/>
    </row>
    <row r="3204" spans="1:16" x14ac:dyDescent="0.35">
      <c r="A3204" s="3" t="s">
        <v>6741</v>
      </c>
      <c r="B3204" s="3" t="s">
        <v>6741</v>
      </c>
      <c r="C3204" s="3" t="s">
        <v>6742</v>
      </c>
      <c r="D3204" s="3" t="s">
        <v>14</v>
      </c>
      <c r="E3204" s="3" t="s">
        <v>14</v>
      </c>
      <c r="F3204" s="3" t="s">
        <v>656</v>
      </c>
      <c r="G3204" s="3" t="s">
        <v>655</v>
      </c>
      <c r="H3204" s="3" t="s">
        <v>522</v>
      </c>
      <c r="I3204" s="3" t="s">
        <v>523</v>
      </c>
      <c r="J3204" s="3" t="s">
        <v>478</v>
      </c>
      <c r="K3204" s="3" t="s">
        <v>479</v>
      </c>
      <c r="O3204"/>
      <c r="P3204"/>
    </row>
    <row r="3205" spans="1:16" x14ac:dyDescent="0.35">
      <c r="A3205" s="3" t="s">
        <v>6743</v>
      </c>
      <c r="B3205" s="3" t="s">
        <v>6743</v>
      </c>
      <c r="C3205" s="3" t="s">
        <v>6744</v>
      </c>
      <c r="D3205" s="3" t="s">
        <v>14</v>
      </c>
      <c r="E3205" s="3" t="s">
        <v>14</v>
      </c>
      <c r="F3205" s="3" t="s">
        <v>668</v>
      </c>
      <c r="G3205" s="3" t="s">
        <v>667</v>
      </c>
      <c r="H3205" s="3" t="s">
        <v>17</v>
      </c>
      <c r="I3205" s="3" t="s">
        <v>18</v>
      </c>
      <c r="J3205" s="3" t="s">
        <v>19</v>
      </c>
      <c r="K3205" s="3" t="s">
        <v>18</v>
      </c>
      <c r="O3205"/>
      <c r="P3205"/>
    </row>
    <row r="3206" spans="1:16" x14ac:dyDescent="0.35">
      <c r="A3206" s="3" t="s">
        <v>6745</v>
      </c>
      <c r="B3206" s="3" t="s">
        <v>6745</v>
      </c>
      <c r="C3206" s="3" t="s">
        <v>6746</v>
      </c>
      <c r="D3206" s="3" t="s">
        <v>14</v>
      </c>
      <c r="E3206" s="3" t="s">
        <v>14</v>
      </c>
      <c r="F3206" s="3" t="s">
        <v>668</v>
      </c>
      <c r="G3206" s="3" t="s">
        <v>667</v>
      </c>
      <c r="H3206" s="3" t="s">
        <v>17</v>
      </c>
      <c r="I3206" s="3" t="s">
        <v>18</v>
      </c>
      <c r="J3206" s="3" t="s">
        <v>19</v>
      </c>
      <c r="K3206" s="3" t="s">
        <v>18</v>
      </c>
      <c r="O3206"/>
      <c r="P3206"/>
    </row>
    <row r="3207" spans="1:16" x14ac:dyDescent="0.35">
      <c r="A3207" s="3" t="s">
        <v>6747</v>
      </c>
      <c r="B3207" s="3" t="s">
        <v>6747</v>
      </c>
      <c r="C3207" s="3" t="s">
        <v>6748</v>
      </c>
      <c r="D3207" s="3" t="s">
        <v>14</v>
      </c>
      <c r="E3207" s="3" t="s">
        <v>14</v>
      </c>
      <c r="F3207" s="3" t="s">
        <v>668</v>
      </c>
      <c r="G3207" s="3" t="s">
        <v>667</v>
      </c>
      <c r="H3207" s="3" t="s">
        <v>17</v>
      </c>
      <c r="I3207" s="3" t="s">
        <v>18</v>
      </c>
      <c r="J3207" s="3" t="s">
        <v>19</v>
      </c>
      <c r="K3207" s="3" t="s">
        <v>18</v>
      </c>
      <c r="O3207"/>
      <c r="P3207"/>
    </row>
    <row r="3208" spans="1:16" x14ac:dyDescent="0.35">
      <c r="A3208" s="3" t="s">
        <v>6749</v>
      </c>
      <c r="B3208" s="3" t="s">
        <v>6749</v>
      </c>
      <c r="C3208" s="3" t="s">
        <v>6750</v>
      </c>
      <c r="D3208" s="3" t="s">
        <v>14</v>
      </c>
      <c r="E3208" s="3" t="s">
        <v>14</v>
      </c>
      <c r="F3208" s="3" t="s">
        <v>668</v>
      </c>
      <c r="G3208" s="3" t="s">
        <v>667</v>
      </c>
      <c r="H3208" s="3" t="s">
        <v>17</v>
      </c>
      <c r="I3208" s="3" t="s">
        <v>18</v>
      </c>
      <c r="J3208" s="3" t="s">
        <v>19</v>
      </c>
      <c r="K3208" s="3" t="s">
        <v>18</v>
      </c>
      <c r="O3208"/>
      <c r="P3208"/>
    </row>
    <row r="3209" spans="1:16" x14ac:dyDescent="0.35">
      <c r="A3209" s="3" t="s">
        <v>6751</v>
      </c>
      <c r="B3209" s="3" t="s">
        <v>6751</v>
      </c>
      <c r="C3209" s="3" t="s">
        <v>6752</v>
      </c>
      <c r="D3209" s="3" t="s">
        <v>14</v>
      </c>
      <c r="E3209" s="3" t="s">
        <v>14</v>
      </c>
      <c r="F3209" s="3" t="s">
        <v>668</v>
      </c>
      <c r="G3209" s="3" t="s">
        <v>667</v>
      </c>
      <c r="H3209" s="3" t="s">
        <v>17</v>
      </c>
      <c r="I3209" s="3" t="s">
        <v>18</v>
      </c>
      <c r="J3209" s="3" t="s">
        <v>19</v>
      </c>
      <c r="K3209" s="3" t="s">
        <v>18</v>
      </c>
      <c r="O3209"/>
      <c r="P3209"/>
    </row>
    <row r="3210" spans="1:16" x14ac:dyDescent="0.35">
      <c r="A3210" s="3" t="s">
        <v>6753</v>
      </c>
      <c r="B3210" s="3" t="s">
        <v>6753</v>
      </c>
      <c r="C3210" s="3" t="s">
        <v>6754</v>
      </c>
      <c r="D3210" s="3" t="s">
        <v>14</v>
      </c>
      <c r="E3210" s="3" t="s">
        <v>14</v>
      </c>
      <c r="F3210" s="3" t="s">
        <v>668</v>
      </c>
      <c r="G3210" s="3" t="s">
        <v>667</v>
      </c>
      <c r="H3210" s="3" t="s">
        <v>17</v>
      </c>
      <c r="I3210" s="3" t="s">
        <v>18</v>
      </c>
      <c r="J3210" s="3" t="s">
        <v>19</v>
      </c>
      <c r="K3210" s="3" t="s">
        <v>18</v>
      </c>
      <c r="O3210"/>
      <c r="P3210"/>
    </row>
    <row r="3211" spans="1:16" x14ac:dyDescent="0.35">
      <c r="A3211" s="3" t="s">
        <v>6755</v>
      </c>
      <c r="B3211" s="3" t="s">
        <v>6755</v>
      </c>
      <c r="C3211" s="3" t="s">
        <v>6756</v>
      </c>
      <c r="D3211" s="3" t="s">
        <v>14</v>
      </c>
      <c r="E3211" s="3" t="s">
        <v>14</v>
      </c>
      <c r="F3211" s="3" t="s">
        <v>668</v>
      </c>
      <c r="G3211" s="3" t="s">
        <v>667</v>
      </c>
      <c r="H3211" s="3" t="s">
        <v>17</v>
      </c>
      <c r="I3211" s="3" t="s">
        <v>18</v>
      </c>
      <c r="J3211" s="3" t="s">
        <v>19</v>
      </c>
      <c r="K3211" s="3" t="s">
        <v>18</v>
      </c>
      <c r="O3211"/>
      <c r="P3211"/>
    </row>
    <row r="3212" spans="1:16" x14ac:dyDescent="0.35">
      <c r="A3212" s="3" t="s">
        <v>6757</v>
      </c>
      <c r="B3212" s="3" t="s">
        <v>6757</v>
      </c>
      <c r="C3212" s="3" t="s">
        <v>6758</v>
      </c>
      <c r="D3212" s="3" t="s">
        <v>14</v>
      </c>
      <c r="E3212" s="3" t="s">
        <v>14</v>
      </c>
      <c r="F3212" s="3" t="s">
        <v>668</v>
      </c>
      <c r="G3212" s="3" t="s">
        <v>667</v>
      </c>
      <c r="H3212" s="3" t="s">
        <v>17</v>
      </c>
      <c r="I3212" s="3" t="s">
        <v>18</v>
      </c>
      <c r="J3212" s="3" t="s">
        <v>19</v>
      </c>
      <c r="K3212" s="3" t="s">
        <v>18</v>
      </c>
      <c r="O3212"/>
      <c r="P3212"/>
    </row>
    <row r="3213" spans="1:16" x14ac:dyDescent="0.35">
      <c r="A3213" s="3" t="s">
        <v>6759</v>
      </c>
      <c r="B3213" s="3" t="s">
        <v>6760</v>
      </c>
      <c r="C3213" s="3" t="s">
        <v>6761</v>
      </c>
      <c r="D3213" s="3" t="s">
        <v>14</v>
      </c>
      <c r="E3213" s="3" t="s">
        <v>14</v>
      </c>
      <c r="F3213" s="3" t="s">
        <v>668</v>
      </c>
      <c r="G3213" s="3" t="s">
        <v>667</v>
      </c>
      <c r="H3213" s="3" t="s">
        <v>17</v>
      </c>
      <c r="I3213" s="3" t="s">
        <v>18</v>
      </c>
      <c r="J3213" s="3" t="s">
        <v>19</v>
      </c>
      <c r="K3213" s="3" t="s">
        <v>18</v>
      </c>
      <c r="O3213"/>
      <c r="P3213"/>
    </row>
    <row r="3214" spans="1:16" x14ac:dyDescent="0.35">
      <c r="A3214" s="3" t="s">
        <v>6762</v>
      </c>
      <c r="B3214" s="3" t="s">
        <v>6762</v>
      </c>
      <c r="C3214" s="3" t="s">
        <v>6763</v>
      </c>
      <c r="D3214" s="3" t="s">
        <v>14</v>
      </c>
      <c r="E3214" s="3" t="s">
        <v>14</v>
      </c>
      <c r="F3214" s="3" t="s">
        <v>668</v>
      </c>
      <c r="G3214" s="3" t="s">
        <v>667</v>
      </c>
      <c r="H3214" s="3" t="s">
        <v>17</v>
      </c>
      <c r="I3214" s="3" t="s">
        <v>18</v>
      </c>
      <c r="J3214" s="3" t="s">
        <v>19</v>
      </c>
      <c r="K3214" s="3" t="s">
        <v>18</v>
      </c>
      <c r="O3214"/>
      <c r="P3214"/>
    </row>
    <row r="3215" spans="1:16" x14ac:dyDescent="0.35">
      <c r="A3215" s="3" t="s">
        <v>6764</v>
      </c>
      <c r="B3215" s="3" t="s">
        <v>6764</v>
      </c>
      <c r="C3215" s="3" t="s">
        <v>6765</v>
      </c>
      <c r="D3215" s="3" t="s">
        <v>14</v>
      </c>
      <c r="E3215" s="3" t="s">
        <v>14</v>
      </c>
      <c r="F3215" s="3" t="s">
        <v>668</v>
      </c>
      <c r="G3215" s="3" t="s">
        <v>667</v>
      </c>
      <c r="H3215" s="3" t="s">
        <v>17</v>
      </c>
      <c r="I3215" s="3" t="s">
        <v>18</v>
      </c>
      <c r="J3215" s="3" t="s">
        <v>19</v>
      </c>
      <c r="K3215" s="3" t="s">
        <v>18</v>
      </c>
      <c r="O3215"/>
      <c r="P3215"/>
    </row>
    <row r="3216" spans="1:16" x14ac:dyDescent="0.35">
      <c r="A3216" s="3" t="s">
        <v>6766</v>
      </c>
      <c r="B3216" s="3" t="s">
        <v>6766</v>
      </c>
      <c r="C3216" s="3" t="s">
        <v>6767</v>
      </c>
      <c r="D3216" s="3" t="s">
        <v>14</v>
      </c>
      <c r="E3216" s="3" t="s">
        <v>14</v>
      </c>
      <c r="F3216" s="3" t="s">
        <v>668</v>
      </c>
      <c r="G3216" s="3" t="s">
        <v>667</v>
      </c>
      <c r="H3216" s="3" t="s">
        <v>17</v>
      </c>
      <c r="I3216" s="3" t="s">
        <v>18</v>
      </c>
      <c r="J3216" s="3" t="s">
        <v>19</v>
      </c>
      <c r="K3216" s="3" t="s">
        <v>18</v>
      </c>
      <c r="O3216"/>
      <c r="P3216"/>
    </row>
    <row r="3217" spans="1:16" x14ac:dyDescent="0.35">
      <c r="A3217" s="3" t="s">
        <v>6768</v>
      </c>
      <c r="B3217" s="3" t="s">
        <v>6768</v>
      </c>
      <c r="C3217" s="3" t="s">
        <v>6769</v>
      </c>
      <c r="D3217" s="3" t="s">
        <v>14</v>
      </c>
      <c r="E3217" s="3" t="s">
        <v>14</v>
      </c>
      <c r="F3217" s="3" t="s">
        <v>668</v>
      </c>
      <c r="G3217" s="3" t="s">
        <v>667</v>
      </c>
      <c r="H3217" s="3" t="s">
        <v>17</v>
      </c>
      <c r="I3217" s="3" t="s">
        <v>18</v>
      </c>
      <c r="J3217" s="3" t="s">
        <v>19</v>
      </c>
      <c r="K3217" s="3" t="s">
        <v>18</v>
      </c>
      <c r="O3217"/>
      <c r="P3217"/>
    </row>
    <row r="3218" spans="1:16" x14ac:dyDescent="0.35">
      <c r="A3218" s="3" t="s">
        <v>6770</v>
      </c>
      <c r="B3218" s="3" t="s">
        <v>6770</v>
      </c>
      <c r="C3218" s="3" t="s">
        <v>6771</v>
      </c>
      <c r="D3218" s="3" t="s">
        <v>14</v>
      </c>
      <c r="E3218" s="3" t="s">
        <v>14</v>
      </c>
      <c r="F3218" s="3" t="s">
        <v>668</v>
      </c>
      <c r="G3218" s="3" t="s">
        <v>667</v>
      </c>
      <c r="H3218" s="3" t="s">
        <v>17</v>
      </c>
      <c r="I3218" s="3" t="s">
        <v>18</v>
      </c>
      <c r="J3218" s="3" t="s">
        <v>19</v>
      </c>
      <c r="K3218" s="3" t="s">
        <v>18</v>
      </c>
      <c r="O3218"/>
      <c r="P3218"/>
    </row>
    <row r="3219" spans="1:16" x14ac:dyDescent="0.35">
      <c r="A3219" s="3" t="s">
        <v>6772</v>
      </c>
      <c r="B3219" s="3" t="s">
        <v>6772</v>
      </c>
      <c r="C3219" s="3" t="s">
        <v>6773</v>
      </c>
      <c r="D3219" s="3" t="s">
        <v>14</v>
      </c>
      <c r="E3219" s="3" t="s">
        <v>14</v>
      </c>
      <c r="F3219" s="3" t="s">
        <v>668</v>
      </c>
      <c r="G3219" s="3" t="s">
        <v>667</v>
      </c>
      <c r="H3219" s="3" t="s">
        <v>17</v>
      </c>
      <c r="I3219" s="3" t="s">
        <v>18</v>
      </c>
      <c r="J3219" s="3" t="s">
        <v>19</v>
      </c>
      <c r="K3219" s="3" t="s">
        <v>18</v>
      </c>
      <c r="O3219"/>
      <c r="P3219"/>
    </row>
    <row r="3220" spans="1:16" x14ac:dyDescent="0.35">
      <c r="A3220" s="3" t="s">
        <v>6774</v>
      </c>
      <c r="B3220" s="3" t="s">
        <v>6774</v>
      </c>
      <c r="C3220" s="3" t="s">
        <v>6775</v>
      </c>
      <c r="D3220" s="3" t="s">
        <v>14</v>
      </c>
      <c r="E3220" s="3" t="s">
        <v>14</v>
      </c>
      <c r="F3220" s="3" t="s">
        <v>668</v>
      </c>
      <c r="G3220" s="3" t="s">
        <v>667</v>
      </c>
      <c r="H3220" s="3" t="s">
        <v>17</v>
      </c>
      <c r="I3220" s="3" t="s">
        <v>18</v>
      </c>
      <c r="J3220" s="3" t="s">
        <v>19</v>
      </c>
      <c r="K3220" s="3" t="s">
        <v>18</v>
      </c>
      <c r="O3220"/>
      <c r="P3220"/>
    </row>
    <row r="3221" spans="1:16" x14ac:dyDescent="0.35">
      <c r="A3221" s="3" t="s">
        <v>6776</v>
      </c>
      <c r="B3221" s="3" t="s">
        <v>6776</v>
      </c>
      <c r="C3221" s="3" t="s">
        <v>6777</v>
      </c>
      <c r="D3221" s="3" t="s">
        <v>14</v>
      </c>
      <c r="E3221" s="3" t="s">
        <v>14</v>
      </c>
      <c r="F3221" s="3" t="s">
        <v>668</v>
      </c>
      <c r="G3221" s="3" t="s">
        <v>667</v>
      </c>
      <c r="H3221" s="3" t="s">
        <v>17</v>
      </c>
      <c r="I3221" s="3" t="s">
        <v>18</v>
      </c>
      <c r="J3221" s="3" t="s">
        <v>19</v>
      </c>
      <c r="K3221" s="3" t="s">
        <v>18</v>
      </c>
      <c r="O3221"/>
      <c r="P3221"/>
    </row>
    <row r="3222" spans="1:16" x14ac:dyDescent="0.35">
      <c r="A3222" s="3" t="s">
        <v>6778</v>
      </c>
      <c r="B3222" s="3" t="s">
        <v>6778</v>
      </c>
      <c r="C3222" s="3" t="s">
        <v>6779</v>
      </c>
      <c r="D3222" s="3" t="s">
        <v>14</v>
      </c>
      <c r="E3222" s="3" t="s">
        <v>14</v>
      </c>
      <c r="F3222" s="3" t="s">
        <v>668</v>
      </c>
      <c r="G3222" s="3" t="s">
        <v>667</v>
      </c>
      <c r="H3222" s="3" t="s">
        <v>17</v>
      </c>
      <c r="I3222" s="3" t="s">
        <v>18</v>
      </c>
      <c r="J3222" s="3" t="s">
        <v>19</v>
      </c>
      <c r="K3222" s="3" t="s">
        <v>18</v>
      </c>
      <c r="O3222"/>
      <c r="P3222"/>
    </row>
    <row r="3223" spans="1:16" x14ac:dyDescent="0.35">
      <c r="A3223" s="3" t="s">
        <v>6780</v>
      </c>
      <c r="B3223" s="3" t="s">
        <v>6780</v>
      </c>
      <c r="C3223" s="3" t="s">
        <v>6781</v>
      </c>
      <c r="D3223" s="3" t="s">
        <v>14</v>
      </c>
      <c r="E3223" s="3" t="s">
        <v>14</v>
      </c>
      <c r="F3223" s="3" t="s">
        <v>668</v>
      </c>
      <c r="G3223" s="3" t="s">
        <v>667</v>
      </c>
      <c r="H3223" s="3" t="s">
        <v>17</v>
      </c>
      <c r="I3223" s="3" t="s">
        <v>18</v>
      </c>
      <c r="J3223" s="3" t="s">
        <v>19</v>
      </c>
      <c r="K3223" s="3" t="s">
        <v>18</v>
      </c>
      <c r="O3223"/>
      <c r="P3223"/>
    </row>
    <row r="3224" spans="1:16" x14ac:dyDescent="0.35">
      <c r="A3224" s="3" t="s">
        <v>6782</v>
      </c>
      <c r="B3224" s="3" t="s">
        <v>6782</v>
      </c>
      <c r="C3224" s="3" t="s">
        <v>6783</v>
      </c>
      <c r="D3224" s="3" t="s">
        <v>14</v>
      </c>
      <c r="E3224" s="3" t="s">
        <v>14</v>
      </c>
      <c r="F3224" s="3" t="s">
        <v>668</v>
      </c>
      <c r="G3224" s="3" t="s">
        <v>667</v>
      </c>
      <c r="H3224" s="3" t="s">
        <v>17</v>
      </c>
      <c r="I3224" s="3" t="s">
        <v>18</v>
      </c>
      <c r="J3224" s="3" t="s">
        <v>19</v>
      </c>
      <c r="K3224" s="3" t="s">
        <v>18</v>
      </c>
      <c r="O3224"/>
      <c r="P3224"/>
    </row>
    <row r="3225" spans="1:16" x14ac:dyDescent="0.35">
      <c r="A3225" s="3" t="s">
        <v>6784</v>
      </c>
      <c r="B3225" s="3" t="s">
        <v>6784</v>
      </c>
      <c r="C3225" s="3" t="s">
        <v>6785</v>
      </c>
      <c r="D3225" s="3" t="s">
        <v>14</v>
      </c>
      <c r="E3225" s="3" t="s">
        <v>14</v>
      </c>
      <c r="F3225" s="3" t="s">
        <v>668</v>
      </c>
      <c r="G3225" s="3" t="s">
        <v>667</v>
      </c>
      <c r="H3225" s="3" t="s">
        <v>17</v>
      </c>
      <c r="I3225" s="3" t="s">
        <v>18</v>
      </c>
      <c r="J3225" s="3" t="s">
        <v>19</v>
      </c>
      <c r="K3225" s="3" t="s">
        <v>18</v>
      </c>
      <c r="O3225"/>
      <c r="P3225"/>
    </row>
    <row r="3226" spans="1:16" x14ac:dyDescent="0.35">
      <c r="A3226" s="3" t="s">
        <v>6786</v>
      </c>
      <c r="B3226" s="3" t="s">
        <v>6786</v>
      </c>
      <c r="C3226" s="3" t="s">
        <v>6787</v>
      </c>
      <c r="D3226" s="3" t="s">
        <v>14</v>
      </c>
      <c r="E3226" s="3" t="s">
        <v>14</v>
      </c>
      <c r="F3226" s="3" t="s">
        <v>668</v>
      </c>
      <c r="G3226" s="3" t="s">
        <v>667</v>
      </c>
      <c r="H3226" s="3" t="s">
        <v>17</v>
      </c>
      <c r="I3226" s="3" t="s">
        <v>18</v>
      </c>
      <c r="J3226" s="3" t="s">
        <v>19</v>
      </c>
      <c r="K3226" s="3" t="s">
        <v>18</v>
      </c>
      <c r="O3226"/>
      <c r="P3226"/>
    </row>
    <row r="3227" spans="1:16" x14ac:dyDescent="0.35">
      <c r="A3227" s="3" t="s">
        <v>6788</v>
      </c>
      <c r="B3227" s="3" t="s">
        <v>6788</v>
      </c>
      <c r="C3227" s="3" t="s">
        <v>6789</v>
      </c>
      <c r="D3227" s="3" t="s">
        <v>14</v>
      </c>
      <c r="E3227" s="3" t="s">
        <v>14</v>
      </c>
      <c r="F3227" s="3" t="s">
        <v>668</v>
      </c>
      <c r="G3227" s="3" t="s">
        <v>667</v>
      </c>
      <c r="H3227" s="3" t="s">
        <v>17</v>
      </c>
      <c r="I3227" s="3" t="s">
        <v>18</v>
      </c>
      <c r="J3227" s="3" t="s">
        <v>19</v>
      </c>
      <c r="K3227" s="3" t="s">
        <v>18</v>
      </c>
      <c r="O3227"/>
      <c r="P3227"/>
    </row>
    <row r="3228" spans="1:16" x14ac:dyDescent="0.35">
      <c r="A3228" s="3" t="s">
        <v>6790</v>
      </c>
      <c r="B3228" s="3" t="s">
        <v>6790</v>
      </c>
      <c r="C3228" s="3" t="s">
        <v>6791</v>
      </c>
      <c r="D3228" s="3" t="s">
        <v>14</v>
      </c>
      <c r="E3228" s="3" t="s">
        <v>14</v>
      </c>
      <c r="F3228" s="3" t="s">
        <v>668</v>
      </c>
      <c r="G3228" s="3" t="s">
        <v>667</v>
      </c>
      <c r="H3228" s="3" t="s">
        <v>17</v>
      </c>
      <c r="I3228" s="3" t="s">
        <v>18</v>
      </c>
      <c r="J3228" s="3" t="s">
        <v>19</v>
      </c>
      <c r="K3228" s="3" t="s">
        <v>18</v>
      </c>
      <c r="O3228"/>
      <c r="P3228"/>
    </row>
    <row r="3229" spans="1:16" x14ac:dyDescent="0.35">
      <c r="A3229" s="3" t="s">
        <v>6792</v>
      </c>
      <c r="B3229" s="3" t="s">
        <v>6792</v>
      </c>
      <c r="C3229" s="3" t="s">
        <v>6793</v>
      </c>
      <c r="D3229" s="3" t="s">
        <v>14</v>
      </c>
      <c r="E3229" s="3" t="s">
        <v>14</v>
      </c>
      <c r="F3229" s="3" t="s">
        <v>668</v>
      </c>
      <c r="G3229" s="3" t="s">
        <v>667</v>
      </c>
      <c r="H3229" s="3" t="s">
        <v>17</v>
      </c>
      <c r="I3229" s="3" t="s">
        <v>18</v>
      </c>
      <c r="J3229" s="3" t="s">
        <v>19</v>
      </c>
      <c r="K3229" s="3" t="s">
        <v>18</v>
      </c>
      <c r="O3229"/>
      <c r="P3229"/>
    </row>
    <row r="3230" spans="1:16" x14ac:dyDescent="0.35">
      <c r="A3230" s="3" t="s">
        <v>6794</v>
      </c>
      <c r="B3230" s="3" t="s">
        <v>6794</v>
      </c>
      <c r="C3230" s="3" t="s">
        <v>6795</v>
      </c>
      <c r="D3230" s="3" t="s">
        <v>14</v>
      </c>
      <c r="E3230" s="3" t="s">
        <v>14</v>
      </c>
      <c r="F3230" s="3" t="s">
        <v>668</v>
      </c>
      <c r="G3230" s="3" t="s">
        <v>667</v>
      </c>
      <c r="H3230" s="3" t="s">
        <v>17</v>
      </c>
      <c r="I3230" s="3" t="s">
        <v>18</v>
      </c>
      <c r="J3230" s="3" t="s">
        <v>19</v>
      </c>
      <c r="K3230" s="3" t="s">
        <v>18</v>
      </c>
      <c r="O3230"/>
      <c r="P3230"/>
    </row>
    <row r="3231" spans="1:16" x14ac:dyDescent="0.35">
      <c r="A3231" s="3" t="s">
        <v>6796</v>
      </c>
      <c r="B3231" s="3" t="s">
        <v>6796</v>
      </c>
      <c r="C3231" s="3" t="s">
        <v>6797</v>
      </c>
      <c r="D3231" s="3" t="s">
        <v>14</v>
      </c>
      <c r="E3231" s="3" t="s">
        <v>14</v>
      </c>
      <c r="F3231" s="3" t="s">
        <v>668</v>
      </c>
      <c r="G3231" s="3" t="s">
        <v>667</v>
      </c>
      <c r="H3231" s="3" t="s">
        <v>17</v>
      </c>
      <c r="I3231" s="3" t="s">
        <v>18</v>
      </c>
      <c r="J3231" s="3" t="s">
        <v>19</v>
      </c>
      <c r="K3231" s="3" t="s">
        <v>18</v>
      </c>
      <c r="O3231"/>
      <c r="P3231"/>
    </row>
    <row r="3232" spans="1:16" x14ac:dyDescent="0.35">
      <c r="A3232" s="3" t="s">
        <v>6798</v>
      </c>
      <c r="B3232" s="3" t="s">
        <v>6798</v>
      </c>
      <c r="C3232" s="3" t="s">
        <v>6799</v>
      </c>
      <c r="D3232" s="3" t="s">
        <v>14</v>
      </c>
      <c r="E3232" s="3" t="s">
        <v>14</v>
      </c>
      <c r="F3232" s="3" t="s">
        <v>668</v>
      </c>
      <c r="G3232" s="3" t="s">
        <v>667</v>
      </c>
      <c r="H3232" s="3" t="s">
        <v>17</v>
      </c>
      <c r="I3232" s="3" t="s">
        <v>18</v>
      </c>
      <c r="J3232" s="3" t="s">
        <v>19</v>
      </c>
      <c r="K3232" s="3" t="s">
        <v>18</v>
      </c>
      <c r="O3232"/>
      <c r="P3232"/>
    </row>
    <row r="3233" spans="1:16" x14ac:dyDescent="0.35">
      <c r="A3233" s="3" t="s">
        <v>6800</v>
      </c>
      <c r="B3233" s="3" t="s">
        <v>6800</v>
      </c>
      <c r="C3233" s="3" t="s">
        <v>6801</v>
      </c>
      <c r="D3233" s="3" t="s">
        <v>14</v>
      </c>
      <c r="E3233" s="3" t="s">
        <v>14</v>
      </c>
      <c r="F3233" s="3" t="s">
        <v>668</v>
      </c>
      <c r="G3233" s="3" t="s">
        <v>667</v>
      </c>
      <c r="H3233" s="3" t="s">
        <v>17</v>
      </c>
      <c r="I3233" s="3" t="s">
        <v>18</v>
      </c>
      <c r="J3233" s="3" t="s">
        <v>19</v>
      </c>
      <c r="K3233" s="3" t="s">
        <v>18</v>
      </c>
      <c r="O3233"/>
      <c r="P3233"/>
    </row>
    <row r="3234" spans="1:16" x14ac:dyDescent="0.35">
      <c r="A3234" s="3" t="s">
        <v>6802</v>
      </c>
      <c r="B3234" s="3" t="s">
        <v>6802</v>
      </c>
      <c r="C3234" s="3" t="s">
        <v>6803</v>
      </c>
      <c r="D3234" s="3" t="s">
        <v>14</v>
      </c>
      <c r="E3234" s="3" t="s">
        <v>14</v>
      </c>
      <c r="F3234" s="3" t="s">
        <v>668</v>
      </c>
      <c r="G3234" s="3" t="s">
        <v>667</v>
      </c>
      <c r="H3234" s="3" t="s">
        <v>17</v>
      </c>
      <c r="I3234" s="3" t="s">
        <v>18</v>
      </c>
      <c r="J3234" s="3" t="s">
        <v>19</v>
      </c>
      <c r="K3234" s="3" t="s">
        <v>18</v>
      </c>
      <c r="O3234"/>
      <c r="P3234"/>
    </row>
    <row r="3235" spans="1:16" x14ac:dyDescent="0.35">
      <c r="A3235" s="3" t="s">
        <v>6804</v>
      </c>
      <c r="B3235" s="3" t="s">
        <v>6804</v>
      </c>
      <c r="C3235" s="3" t="s">
        <v>6805</v>
      </c>
      <c r="D3235" s="3" t="s">
        <v>14</v>
      </c>
      <c r="E3235" s="3" t="s">
        <v>14</v>
      </c>
      <c r="F3235" s="3" t="s">
        <v>668</v>
      </c>
      <c r="G3235" s="3" t="s">
        <v>667</v>
      </c>
      <c r="H3235" s="3" t="s">
        <v>17</v>
      </c>
      <c r="I3235" s="3" t="s">
        <v>18</v>
      </c>
      <c r="J3235" s="3" t="s">
        <v>19</v>
      </c>
      <c r="K3235" s="3" t="s">
        <v>18</v>
      </c>
      <c r="O3235"/>
      <c r="P3235"/>
    </row>
    <row r="3236" spans="1:16" x14ac:dyDescent="0.35">
      <c r="A3236" s="3" t="s">
        <v>6806</v>
      </c>
      <c r="B3236" s="3" t="s">
        <v>6806</v>
      </c>
      <c r="C3236" s="3" t="s">
        <v>6807</v>
      </c>
      <c r="D3236" s="3" t="s">
        <v>14</v>
      </c>
      <c r="E3236" s="3" t="s">
        <v>14</v>
      </c>
      <c r="F3236" s="3" t="s">
        <v>668</v>
      </c>
      <c r="G3236" s="3" t="s">
        <v>667</v>
      </c>
      <c r="H3236" s="3" t="s">
        <v>17</v>
      </c>
      <c r="I3236" s="3" t="s">
        <v>18</v>
      </c>
      <c r="J3236" s="3" t="s">
        <v>19</v>
      </c>
      <c r="K3236" s="3" t="s">
        <v>18</v>
      </c>
      <c r="O3236"/>
      <c r="P3236"/>
    </row>
    <row r="3237" spans="1:16" x14ac:dyDescent="0.35">
      <c r="A3237" s="3" t="s">
        <v>6808</v>
      </c>
      <c r="B3237" s="3" t="s">
        <v>6808</v>
      </c>
      <c r="C3237" s="3" t="s">
        <v>6809</v>
      </c>
      <c r="D3237" s="3" t="s">
        <v>14</v>
      </c>
      <c r="E3237" s="3" t="s">
        <v>14</v>
      </c>
      <c r="F3237" s="3" t="s">
        <v>668</v>
      </c>
      <c r="G3237" s="3" t="s">
        <v>667</v>
      </c>
      <c r="H3237" s="3" t="s">
        <v>17</v>
      </c>
      <c r="I3237" s="3" t="s">
        <v>18</v>
      </c>
      <c r="J3237" s="3" t="s">
        <v>19</v>
      </c>
      <c r="K3237" s="3" t="s">
        <v>18</v>
      </c>
      <c r="O3237"/>
      <c r="P3237"/>
    </row>
    <row r="3238" spans="1:16" x14ac:dyDescent="0.35">
      <c r="A3238" s="3" t="s">
        <v>6760</v>
      </c>
      <c r="B3238" s="3" t="s">
        <v>6760</v>
      </c>
      <c r="C3238" s="3" t="s">
        <v>6761</v>
      </c>
      <c r="D3238" s="3" t="s">
        <v>14</v>
      </c>
      <c r="E3238" s="3" t="s">
        <v>14</v>
      </c>
      <c r="F3238" s="3" t="s">
        <v>668</v>
      </c>
      <c r="G3238" s="3" t="s">
        <v>667</v>
      </c>
      <c r="H3238" s="3" t="s">
        <v>17</v>
      </c>
      <c r="I3238" s="3" t="s">
        <v>18</v>
      </c>
      <c r="J3238" s="3" t="s">
        <v>19</v>
      </c>
      <c r="K3238" s="3" t="s">
        <v>18</v>
      </c>
      <c r="O3238"/>
      <c r="P3238"/>
    </row>
    <row r="3239" spans="1:16" x14ac:dyDescent="0.35">
      <c r="A3239" s="3" t="s">
        <v>6810</v>
      </c>
      <c r="B3239" s="3" t="s">
        <v>6810</v>
      </c>
      <c r="C3239" s="3" t="s">
        <v>6811</v>
      </c>
      <c r="D3239" s="3" t="s">
        <v>14</v>
      </c>
      <c r="E3239" s="3" t="s">
        <v>14</v>
      </c>
      <c r="F3239" s="3" t="s">
        <v>668</v>
      </c>
      <c r="G3239" s="3" t="s">
        <v>667</v>
      </c>
      <c r="H3239" s="3" t="s">
        <v>17</v>
      </c>
      <c r="I3239" s="3" t="s">
        <v>18</v>
      </c>
      <c r="J3239" s="3" t="s">
        <v>19</v>
      </c>
      <c r="K3239" s="3" t="s">
        <v>18</v>
      </c>
      <c r="O3239"/>
      <c r="P3239"/>
    </row>
    <row r="3240" spans="1:16" x14ac:dyDescent="0.35">
      <c r="A3240" s="3" t="s">
        <v>6812</v>
      </c>
      <c r="B3240" s="3" t="s">
        <v>6812</v>
      </c>
      <c r="C3240" s="3" t="s">
        <v>6813</v>
      </c>
      <c r="D3240" s="3" t="s">
        <v>14</v>
      </c>
      <c r="E3240" s="3" t="s">
        <v>14</v>
      </c>
      <c r="F3240" s="3" t="s">
        <v>668</v>
      </c>
      <c r="G3240" s="3" t="s">
        <v>667</v>
      </c>
      <c r="H3240" s="3" t="s">
        <v>17</v>
      </c>
      <c r="I3240" s="3" t="s">
        <v>18</v>
      </c>
      <c r="J3240" s="3" t="s">
        <v>19</v>
      </c>
      <c r="K3240" s="3" t="s">
        <v>18</v>
      </c>
      <c r="O3240"/>
      <c r="P3240"/>
    </row>
    <row r="3241" spans="1:16" x14ac:dyDescent="0.35">
      <c r="A3241" s="3" t="s">
        <v>6814</v>
      </c>
      <c r="B3241" s="3" t="s">
        <v>6814</v>
      </c>
      <c r="C3241" s="3" t="s">
        <v>6815</v>
      </c>
      <c r="D3241" s="3" t="s">
        <v>14</v>
      </c>
      <c r="E3241" s="3" t="s">
        <v>14</v>
      </c>
      <c r="F3241" s="3" t="s">
        <v>668</v>
      </c>
      <c r="G3241" s="3" t="s">
        <v>667</v>
      </c>
      <c r="H3241" s="3" t="s">
        <v>17</v>
      </c>
      <c r="I3241" s="3" t="s">
        <v>18</v>
      </c>
      <c r="J3241" s="3" t="s">
        <v>19</v>
      </c>
      <c r="K3241" s="3" t="s">
        <v>18</v>
      </c>
      <c r="O3241"/>
      <c r="P3241"/>
    </row>
    <row r="3242" spans="1:16" x14ac:dyDescent="0.35">
      <c r="A3242" s="3" t="s">
        <v>6816</v>
      </c>
      <c r="B3242" s="3" t="s">
        <v>6816</v>
      </c>
      <c r="C3242" s="3" t="s">
        <v>6817</v>
      </c>
      <c r="D3242" s="3" t="s">
        <v>14</v>
      </c>
      <c r="E3242" s="3" t="s">
        <v>14</v>
      </c>
      <c r="F3242" s="3" t="s">
        <v>668</v>
      </c>
      <c r="G3242" s="3" t="s">
        <v>667</v>
      </c>
      <c r="H3242" s="3" t="s">
        <v>17</v>
      </c>
      <c r="I3242" s="3" t="s">
        <v>18</v>
      </c>
      <c r="J3242" s="3" t="s">
        <v>19</v>
      </c>
      <c r="K3242" s="3" t="s">
        <v>18</v>
      </c>
      <c r="O3242"/>
      <c r="P3242"/>
    </row>
    <row r="3243" spans="1:16" x14ac:dyDescent="0.35">
      <c r="A3243" s="3" t="s">
        <v>6818</v>
      </c>
      <c r="B3243" s="3" t="s">
        <v>6818</v>
      </c>
      <c r="C3243" s="3" t="s">
        <v>6819</v>
      </c>
      <c r="D3243" s="3" t="s">
        <v>14</v>
      </c>
      <c r="E3243" s="3" t="s">
        <v>14</v>
      </c>
      <c r="F3243" s="3" t="s">
        <v>668</v>
      </c>
      <c r="G3243" s="3" t="s">
        <v>667</v>
      </c>
      <c r="H3243" s="3" t="s">
        <v>17</v>
      </c>
      <c r="I3243" s="3" t="s">
        <v>18</v>
      </c>
      <c r="J3243" s="3" t="s">
        <v>19</v>
      </c>
      <c r="K3243" s="3" t="s">
        <v>18</v>
      </c>
      <c r="O3243"/>
      <c r="P3243"/>
    </row>
    <row r="3244" spans="1:16" x14ac:dyDescent="0.35">
      <c r="A3244" s="3" t="s">
        <v>6820</v>
      </c>
      <c r="B3244" s="3" t="s">
        <v>6820</v>
      </c>
      <c r="C3244" s="3" t="s">
        <v>6821</v>
      </c>
      <c r="D3244" s="3" t="s">
        <v>14</v>
      </c>
      <c r="E3244" s="3" t="s">
        <v>14</v>
      </c>
      <c r="F3244" s="3" t="s">
        <v>668</v>
      </c>
      <c r="G3244" s="3" t="s">
        <v>667</v>
      </c>
      <c r="H3244" s="3" t="s">
        <v>17</v>
      </c>
      <c r="I3244" s="3" t="s">
        <v>18</v>
      </c>
      <c r="J3244" s="3" t="s">
        <v>19</v>
      </c>
      <c r="K3244" s="3" t="s">
        <v>18</v>
      </c>
      <c r="O3244"/>
      <c r="P3244"/>
    </row>
    <row r="3245" spans="1:16" x14ac:dyDescent="0.35">
      <c r="A3245" s="3" t="s">
        <v>6822</v>
      </c>
      <c r="B3245" s="3" t="s">
        <v>6822</v>
      </c>
      <c r="C3245" s="3" t="s">
        <v>6823</v>
      </c>
      <c r="D3245" s="3" t="s">
        <v>14</v>
      </c>
      <c r="E3245" s="3" t="s">
        <v>14</v>
      </c>
      <c r="F3245" s="3" t="s">
        <v>668</v>
      </c>
      <c r="G3245" s="3" t="s">
        <v>667</v>
      </c>
      <c r="H3245" s="3" t="s">
        <v>17</v>
      </c>
      <c r="I3245" s="3" t="s">
        <v>18</v>
      </c>
      <c r="J3245" s="3" t="s">
        <v>19</v>
      </c>
      <c r="K3245" s="3" t="s">
        <v>18</v>
      </c>
      <c r="O3245"/>
      <c r="P3245"/>
    </row>
    <row r="3246" spans="1:16" x14ac:dyDescent="0.35">
      <c r="A3246" s="3" t="s">
        <v>6824</v>
      </c>
      <c r="B3246" s="3" t="s">
        <v>6824</v>
      </c>
      <c r="C3246" s="3" t="s">
        <v>3045</v>
      </c>
      <c r="D3246" s="3" t="s">
        <v>14</v>
      </c>
      <c r="E3246" s="3" t="s">
        <v>14</v>
      </c>
      <c r="F3246" s="3" t="s">
        <v>668</v>
      </c>
      <c r="G3246" s="3" t="s">
        <v>667</v>
      </c>
      <c r="H3246" s="3" t="s">
        <v>17</v>
      </c>
      <c r="I3246" s="3" t="s">
        <v>18</v>
      </c>
      <c r="J3246" s="3" t="s">
        <v>19</v>
      </c>
      <c r="K3246" s="3" t="s">
        <v>18</v>
      </c>
      <c r="O3246"/>
      <c r="P3246"/>
    </row>
    <row r="3247" spans="1:16" x14ac:dyDescent="0.35">
      <c r="A3247" s="3" t="s">
        <v>6825</v>
      </c>
      <c r="B3247" s="3" t="s">
        <v>6825</v>
      </c>
      <c r="C3247" s="3" t="s">
        <v>6826</v>
      </c>
      <c r="D3247" s="3" t="s">
        <v>14</v>
      </c>
      <c r="E3247" s="3" t="s">
        <v>14</v>
      </c>
      <c r="F3247" s="3" t="s">
        <v>668</v>
      </c>
      <c r="G3247" s="3" t="s">
        <v>667</v>
      </c>
      <c r="H3247" s="3" t="s">
        <v>17</v>
      </c>
      <c r="I3247" s="3" t="s">
        <v>18</v>
      </c>
      <c r="J3247" s="3" t="s">
        <v>19</v>
      </c>
      <c r="K3247" s="3" t="s">
        <v>18</v>
      </c>
      <c r="O3247"/>
      <c r="P3247"/>
    </row>
    <row r="3248" spans="1:16" x14ac:dyDescent="0.35">
      <c r="A3248" s="3" t="s">
        <v>6827</v>
      </c>
      <c r="B3248" s="3" t="s">
        <v>6827</v>
      </c>
      <c r="C3248" s="3" t="s">
        <v>6828</v>
      </c>
      <c r="D3248" s="3" t="s">
        <v>14</v>
      </c>
      <c r="E3248" s="3" t="s">
        <v>14</v>
      </c>
      <c r="F3248" s="3" t="s">
        <v>668</v>
      </c>
      <c r="G3248" s="3" t="s">
        <v>667</v>
      </c>
      <c r="H3248" s="3" t="s">
        <v>17</v>
      </c>
      <c r="I3248" s="3" t="s">
        <v>18</v>
      </c>
      <c r="J3248" s="3" t="s">
        <v>19</v>
      </c>
      <c r="K3248" s="3" t="s">
        <v>18</v>
      </c>
      <c r="O3248"/>
      <c r="P3248"/>
    </row>
    <row r="3249" spans="1:16" x14ac:dyDescent="0.35">
      <c r="A3249" s="3" t="s">
        <v>6829</v>
      </c>
      <c r="B3249" s="3" t="s">
        <v>6829</v>
      </c>
      <c r="C3249" s="3" t="s">
        <v>6830</v>
      </c>
      <c r="D3249" s="3" t="s">
        <v>14</v>
      </c>
      <c r="E3249" s="3" t="s">
        <v>14</v>
      </c>
      <c r="F3249" s="3" t="s">
        <v>668</v>
      </c>
      <c r="G3249" s="3" t="s">
        <v>667</v>
      </c>
      <c r="H3249" s="3" t="s">
        <v>17</v>
      </c>
      <c r="I3249" s="3" t="s">
        <v>18</v>
      </c>
      <c r="J3249" s="3" t="s">
        <v>19</v>
      </c>
      <c r="K3249" s="3" t="s">
        <v>18</v>
      </c>
      <c r="O3249"/>
      <c r="P3249"/>
    </row>
    <row r="3250" spans="1:16" x14ac:dyDescent="0.35">
      <c r="A3250" s="3" t="s">
        <v>6831</v>
      </c>
      <c r="B3250" s="3" t="s">
        <v>6831</v>
      </c>
      <c r="C3250" s="3" t="s">
        <v>6832</v>
      </c>
      <c r="D3250" s="3" t="s">
        <v>14</v>
      </c>
      <c r="E3250" s="3" t="s">
        <v>14</v>
      </c>
      <c r="F3250" s="3" t="s">
        <v>668</v>
      </c>
      <c r="G3250" s="3" t="s">
        <v>667</v>
      </c>
      <c r="H3250" s="3" t="s">
        <v>17</v>
      </c>
      <c r="I3250" s="3" t="s">
        <v>18</v>
      </c>
      <c r="J3250" s="3" t="s">
        <v>19</v>
      </c>
      <c r="K3250" s="3" t="s">
        <v>18</v>
      </c>
      <c r="O3250"/>
      <c r="P3250"/>
    </row>
    <row r="3251" spans="1:16" x14ac:dyDescent="0.35">
      <c r="A3251" s="3" t="s">
        <v>6833</v>
      </c>
      <c r="B3251" s="3" t="s">
        <v>6833</v>
      </c>
      <c r="C3251" s="3" t="s">
        <v>6834</v>
      </c>
      <c r="D3251" s="3" t="s">
        <v>14</v>
      </c>
      <c r="E3251" s="3" t="s">
        <v>14</v>
      </c>
      <c r="F3251" s="3" t="s">
        <v>668</v>
      </c>
      <c r="G3251" s="3" t="s">
        <v>667</v>
      </c>
      <c r="H3251" s="3" t="s">
        <v>17</v>
      </c>
      <c r="I3251" s="3" t="s">
        <v>18</v>
      </c>
      <c r="J3251" s="3" t="s">
        <v>19</v>
      </c>
      <c r="K3251" s="3" t="s">
        <v>18</v>
      </c>
      <c r="O3251"/>
      <c r="P3251"/>
    </row>
    <row r="3252" spans="1:16" x14ac:dyDescent="0.35">
      <c r="A3252" s="3" t="s">
        <v>6835</v>
      </c>
      <c r="B3252" s="3" t="s">
        <v>6835</v>
      </c>
      <c r="C3252" s="3" t="s">
        <v>6836</v>
      </c>
      <c r="D3252" s="3" t="s">
        <v>14</v>
      </c>
      <c r="E3252" s="3" t="s">
        <v>14</v>
      </c>
      <c r="F3252" s="3" t="s">
        <v>668</v>
      </c>
      <c r="G3252" s="3" t="s">
        <v>667</v>
      </c>
      <c r="H3252" s="3" t="s">
        <v>17</v>
      </c>
      <c r="I3252" s="3" t="s">
        <v>18</v>
      </c>
      <c r="J3252" s="3" t="s">
        <v>19</v>
      </c>
      <c r="K3252" s="3" t="s">
        <v>18</v>
      </c>
      <c r="O3252"/>
      <c r="P3252"/>
    </row>
    <row r="3253" spans="1:16" x14ac:dyDescent="0.35">
      <c r="A3253" s="3" t="s">
        <v>6837</v>
      </c>
      <c r="B3253" s="3" t="s">
        <v>6837</v>
      </c>
      <c r="C3253" s="3" t="s">
        <v>6838</v>
      </c>
      <c r="D3253" s="3" t="s">
        <v>14</v>
      </c>
      <c r="E3253" s="3" t="s">
        <v>14</v>
      </c>
      <c r="F3253" s="3" t="s">
        <v>668</v>
      </c>
      <c r="G3253" s="3" t="s">
        <v>667</v>
      </c>
      <c r="H3253" s="3" t="s">
        <v>17</v>
      </c>
      <c r="I3253" s="3" t="s">
        <v>18</v>
      </c>
      <c r="J3253" s="3" t="s">
        <v>19</v>
      </c>
      <c r="K3253" s="3" t="s">
        <v>18</v>
      </c>
      <c r="O3253"/>
      <c r="P3253"/>
    </row>
    <row r="3254" spans="1:16" x14ac:dyDescent="0.35">
      <c r="A3254" s="3" t="s">
        <v>6839</v>
      </c>
      <c r="B3254" s="3" t="s">
        <v>6839</v>
      </c>
      <c r="C3254" s="3" t="s">
        <v>6840</v>
      </c>
      <c r="D3254" s="3" t="s">
        <v>14</v>
      </c>
      <c r="E3254" s="3" t="s">
        <v>14</v>
      </c>
      <c r="F3254" s="3" t="s">
        <v>668</v>
      </c>
      <c r="G3254" s="3" t="s">
        <v>667</v>
      </c>
      <c r="H3254" s="3" t="s">
        <v>17</v>
      </c>
      <c r="I3254" s="3" t="s">
        <v>18</v>
      </c>
      <c r="J3254" s="3" t="s">
        <v>19</v>
      </c>
      <c r="K3254" s="3" t="s">
        <v>18</v>
      </c>
      <c r="O3254"/>
      <c r="P3254"/>
    </row>
    <row r="3255" spans="1:16" x14ac:dyDescent="0.35">
      <c r="A3255" s="3" t="s">
        <v>6841</v>
      </c>
      <c r="B3255" s="3" t="s">
        <v>6841</v>
      </c>
      <c r="C3255" s="3" t="s">
        <v>6842</v>
      </c>
      <c r="D3255" s="3" t="s">
        <v>14</v>
      </c>
      <c r="E3255" s="3" t="s">
        <v>14</v>
      </c>
      <c r="F3255" s="3" t="s">
        <v>668</v>
      </c>
      <c r="G3255" s="3" t="s">
        <v>667</v>
      </c>
      <c r="H3255" s="3" t="s">
        <v>17</v>
      </c>
      <c r="I3255" s="3" t="s">
        <v>18</v>
      </c>
      <c r="J3255" s="3" t="s">
        <v>19</v>
      </c>
      <c r="K3255" s="3" t="s">
        <v>18</v>
      </c>
      <c r="O3255"/>
      <c r="P3255"/>
    </row>
    <row r="3256" spans="1:16" x14ac:dyDescent="0.35">
      <c r="A3256" s="3" t="s">
        <v>6843</v>
      </c>
      <c r="B3256" s="3" t="s">
        <v>6843</v>
      </c>
      <c r="C3256" s="3" t="s">
        <v>6844</v>
      </c>
      <c r="D3256" s="3" t="s">
        <v>14</v>
      </c>
      <c r="E3256" s="3" t="s">
        <v>14</v>
      </c>
      <c r="F3256" s="3" t="s">
        <v>668</v>
      </c>
      <c r="G3256" s="3" t="s">
        <v>667</v>
      </c>
      <c r="H3256" s="3" t="s">
        <v>17</v>
      </c>
      <c r="I3256" s="3" t="s">
        <v>18</v>
      </c>
      <c r="J3256" s="3" t="s">
        <v>19</v>
      </c>
      <c r="K3256" s="3" t="s">
        <v>18</v>
      </c>
      <c r="O3256"/>
      <c r="P3256"/>
    </row>
    <row r="3257" spans="1:16" x14ac:dyDescent="0.35">
      <c r="A3257" s="3" t="s">
        <v>6845</v>
      </c>
      <c r="B3257" s="3" t="s">
        <v>6845</v>
      </c>
      <c r="C3257" s="3" t="s">
        <v>6846</v>
      </c>
      <c r="D3257" s="3" t="s">
        <v>14</v>
      </c>
      <c r="E3257" s="3" t="s">
        <v>14</v>
      </c>
      <c r="F3257" s="3" t="s">
        <v>668</v>
      </c>
      <c r="G3257" s="3" t="s">
        <v>667</v>
      </c>
      <c r="H3257" s="3" t="s">
        <v>17</v>
      </c>
      <c r="I3257" s="3" t="s">
        <v>18</v>
      </c>
      <c r="J3257" s="3" t="s">
        <v>19</v>
      </c>
      <c r="K3257" s="3" t="s">
        <v>18</v>
      </c>
      <c r="O3257"/>
      <c r="P3257"/>
    </row>
    <row r="3258" spans="1:16" x14ac:dyDescent="0.35">
      <c r="A3258" s="3" t="s">
        <v>6847</v>
      </c>
      <c r="B3258" s="3" t="s">
        <v>6847</v>
      </c>
      <c r="C3258" s="3" t="s">
        <v>6848</v>
      </c>
      <c r="D3258" s="3" t="s">
        <v>14</v>
      </c>
      <c r="E3258" s="3" t="s">
        <v>14</v>
      </c>
      <c r="F3258" s="3" t="s">
        <v>644</v>
      </c>
      <c r="G3258" s="3" t="s">
        <v>643</v>
      </c>
      <c r="H3258" s="3" t="s">
        <v>17</v>
      </c>
      <c r="I3258" s="3" t="s">
        <v>18</v>
      </c>
      <c r="J3258" s="3" t="s">
        <v>19</v>
      </c>
      <c r="K3258" s="3" t="s">
        <v>18</v>
      </c>
      <c r="O3258"/>
      <c r="P3258"/>
    </row>
    <row r="3259" spans="1:16" x14ac:dyDescent="0.35">
      <c r="A3259" s="3" t="s">
        <v>6849</v>
      </c>
      <c r="B3259" s="3" t="s">
        <v>6849</v>
      </c>
      <c r="C3259" s="3" t="s">
        <v>6850</v>
      </c>
      <c r="D3259" s="3" t="s">
        <v>14</v>
      </c>
      <c r="E3259" s="3" t="s">
        <v>14</v>
      </c>
      <c r="F3259" s="3" t="s">
        <v>644</v>
      </c>
      <c r="G3259" s="3" t="s">
        <v>643</v>
      </c>
      <c r="H3259" s="3" t="s">
        <v>17</v>
      </c>
      <c r="I3259" s="3" t="s">
        <v>18</v>
      </c>
      <c r="J3259" s="3" t="s">
        <v>19</v>
      </c>
      <c r="K3259" s="3" t="s">
        <v>18</v>
      </c>
      <c r="O3259"/>
      <c r="P3259"/>
    </row>
    <row r="3260" spans="1:16" x14ac:dyDescent="0.35">
      <c r="A3260" s="3" t="s">
        <v>6851</v>
      </c>
      <c r="B3260" s="3" t="s">
        <v>6851</v>
      </c>
      <c r="C3260" s="3" t="s">
        <v>6852</v>
      </c>
      <c r="D3260" s="3" t="s">
        <v>14</v>
      </c>
      <c r="E3260" s="3" t="s">
        <v>14</v>
      </c>
      <c r="F3260" s="3" t="s">
        <v>644</v>
      </c>
      <c r="G3260" s="3" t="s">
        <v>643</v>
      </c>
      <c r="H3260" s="3" t="s">
        <v>17</v>
      </c>
      <c r="I3260" s="3" t="s">
        <v>18</v>
      </c>
      <c r="J3260" s="3" t="s">
        <v>19</v>
      </c>
      <c r="K3260" s="3" t="s">
        <v>18</v>
      </c>
      <c r="O3260"/>
      <c r="P3260"/>
    </row>
    <row r="3261" spans="1:16" x14ac:dyDescent="0.35">
      <c r="A3261" s="3" t="s">
        <v>6853</v>
      </c>
      <c r="B3261" s="3" t="s">
        <v>6853</v>
      </c>
      <c r="C3261" s="3" t="s">
        <v>6854</v>
      </c>
      <c r="D3261" s="3" t="s">
        <v>14</v>
      </c>
      <c r="E3261" s="3" t="s">
        <v>14</v>
      </c>
      <c r="F3261" s="3" t="s">
        <v>644</v>
      </c>
      <c r="G3261" s="3" t="s">
        <v>643</v>
      </c>
      <c r="H3261" s="3" t="s">
        <v>17</v>
      </c>
      <c r="I3261" s="3" t="s">
        <v>18</v>
      </c>
      <c r="J3261" s="3" t="s">
        <v>19</v>
      </c>
      <c r="K3261" s="3" t="s">
        <v>18</v>
      </c>
      <c r="O3261"/>
      <c r="P3261"/>
    </row>
    <row r="3262" spans="1:16" x14ac:dyDescent="0.35">
      <c r="A3262" s="3" t="s">
        <v>6855</v>
      </c>
      <c r="B3262" s="3" t="s">
        <v>6855</v>
      </c>
      <c r="C3262" s="3" t="s">
        <v>6856</v>
      </c>
      <c r="D3262" s="3" t="s">
        <v>14</v>
      </c>
      <c r="E3262" s="3" t="s">
        <v>14</v>
      </c>
      <c r="F3262" s="3" t="s">
        <v>644</v>
      </c>
      <c r="G3262" s="3" t="s">
        <v>643</v>
      </c>
      <c r="H3262" s="3" t="s">
        <v>17</v>
      </c>
      <c r="I3262" s="3" t="s">
        <v>18</v>
      </c>
      <c r="J3262" s="3" t="s">
        <v>19</v>
      </c>
      <c r="K3262" s="3" t="s">
        <v>18</v>
      </c>
      <c r="O3262"/>
      <c r="P3262"/>
    </row>
    <row r="3263" spans="1:16" x14ac:dyDescent="0.35">
      <c r="A3263" s="3" t="s">
        <v>6857</v>
      </c>
      <c r="B3263" s="3" t="s">
        <v>6857</v>
      </c>
      <c r="C3263" s="3" t="s">
        <v>6858</v>
      </c>
      <c r="D3263" s="3" t="s">
        <v>14</v>
      </c>
      <c r="E3263" s="3" t="s">
        <v>14</v>
      </c>
      <c r="F3263" s="3" t="s">
        <v>644</v>
      </c>
      <c r="G3263" s="3" t="s">
        <v>643</v>
      </c>
      <c r="H3263" s="3" t="s">
        <v>17</v>
      </c>
      <c r="I3263" s="3" t="s">
        <v>18</v>
      </c>
      <c r="J3263" s="3" t="s">
        <v>19</v>
      </c>
      <c r="K3263" s="3" t="s">
        <v>18</v>
      </c>
      <c r="O3263"/>
      <c r="P3263"/>
    </row>
    <row r="3264" spans="1:16" x14ac:dyDescent="0.35">
      <c r="A3264" s="3" t="s">
        <v>6859</v>
      </c>
      <c r="B3264" s="3" t="s">
        <v>6859</v>
      </c>
      <c r="C3264" s="3" t="s">
        <v>6860</v>
      </c>
      <c r="D3264" s="3" t="s">
        <v>14</v>
      </c>
      <c r="E3264" s="3" t="s">
        <v>14</v>
      </c>
      <c r="F3264" s="3" t="s">
        <v>644</v>
      </c>
      <c r="G3264" s="3" t="s">
        <v>643</v>
      </c>
      <c r="H3264" s="3" t="s">
        <v>17</v>
      </c>
      <c r="I3264" s="3" t="s">
        <v>18</v>
      </c>
      <c r="J3264" s="3" t="s">
        <v>19</v>
      </c>
      <c r="K3264" s="3" t="s">
        <v>18</v>
      </c>
      <c r="O3264"/>
      <c r="P3264"/>
    </row>
    <row r="3265" spans="1:16" x14ac:dyDescent="0.35">
      <c r="A3265" s="3" t="s">
        <v>6861</v>
      </c>
      <c r="B3265" s="3" t="s">
        <v>6861</v>
      </c>
      <c r="C3265" s="3" t="s">
        <v>6862</v>
      </c>
      <c r="D3265" s="3" t="s">
        <v>14</v>
      </c>
      <c r="E3265" s="3" t="s">
        <v>14</v>
      </c>
      <c r="F3265" s="3" t="s">
        <v>644</v>
      </c>
      <c r="G3265" s="3" t="s">
        <v>643</v>
      </c>
      <c r="H3265" s="3" t="s">
        <v>17</v>
      </c>
      <c r="I3265" s="3" t="s">
        <v>18</v>
      </c>
      <c r="J3265" s="3" t="s">
        <v>19</v>
      </c>
      <c r="K3265" s="3" t="s">
        <v>18</v>
      </c>
      <c r="O3265"/>
      <c r="P3265"/>
    </row>
    <row r="3266" spans="1:16" x14ac:dyDescent="0.35">
      <c r="A3266" s="3" t="s">
        <v>6863</v>
      </c>
      <c r="B3266" s="3" t="s">
        <v>6863</v>
      </c>
      <c r="C3266" s="3" t="s">
        <v>6864</v>
      </c>
      <c r="D3266" s="3" t="s">
        <v>14</v>
      </c>
      <c r="E3266" s="3" t="s">
        <v>14</v>
      </c>
      <c r="F3266" s="3" t="s">
        <v>644</v>
      </c>
      <c r="G3266" s="3" t="s">
        <v>643</v>
      </c>
      <c r="H3266" s="3" t="s">
        <v>17</v>
      </c>
      <c r="I3266" s="3" t="s">
        <v>18</v>
      </c>
      <c r="J3266" s="3" t="s">
        <v>19</v>
      </c>
      <c r="K3266" s="3" t="s">
        <v>18</v>
      </c>
      <c r="O3266"/>
      <c r="P3266"/>
    </row>
    <row r="3267" spans="1:16" x14ac:dyDescent="0.35">
      <c r="A3267" s="3" t="s">
        <v>6865</v>
      </c>
      <c r="B3267" s="3" t="s">
        <v>6865</v>
      </c>
      <c r="C3267" s="3" t="s">
        <v>4570</v>
      </c>
      <c r="D3267" s="3" t="s">
        <v>14</v>
      </c>
      <c r="E3267" s="3" t="s">
        <v>14</v>
      </c>
      <c r="F3267" s="3" t="s">
        <v>644</v>
      </c>
      <c r="G3267" s="3" t="s">
        <v>643</v>
      </c>
      <c r="H3267" s="3" t="s">
        <v>17</v>
      </c>
      <c r="I3267" s="3" t="s">
        <v>18</v>
      </c>
      <c r="J3267" s="3" t="s">
        <v>19</v>
      </c>
      <c r="K3267" s="3" t="s">
        <v>18</v>
      </c>
      <c r="O3267"/>
      <c r="P3267"/>
    </row>
    <row r="3268" spans="1:16" x14ac:dyDescent="0.35">
      <c r="A3268" s="3" t="s">
        <v>6866</v>
      </c>
      <c r="B3268" s="3" t="s">
        <v>6866</v>
      </c>
      <c r="C3268" s="3" t="s">
        <v>6867</v>
      </c>
      <c r="D3268" s="3" t="s">
        <v>14</v>
      </c>
      <c r="E3268" s="3" t="s">
        <v>14</v>
      </c>
      <c r="F3268" s="3" t="s">
        <v>644</v>
      </c>
      <c r="G3268" s="3" t="s">
        <v>643</v>
      </c>
      <c r="H3268" s="3" t="s">
        <v>17</v>
      </c>
      <c r="I3268" s="3" t="s">
        <v>18</v>
      </c>
      <c r="J3268" s="3" t="s">
        <v>19</v>
      </c>
      <c r="K3268" s="3" t="s">
        <v>18</v>
      </c>
      <c r="O3268"/>
      <c r="P3268"/>
    </row>
    <row r="3269" spans="1:16" x14ac:dyDescent="0.35">
      <c r="A3269" s="3" t="s">
        <v>6868</v>
      </c>
      <c r="B3269" s="3" t="s">
        <v>6868</v>
      </c>
      <c r="C3269" s="3" t="s">
        <v>6869</v>
      </c>
      <c r="D3269" s="3" t="s">
        <v>14</v>
      </c>
      <c r="E3269" s="3" t="s">
        <v>14</v>
      </c>
      <c r="F3269" s="3" t="s">
        <v>644</v>
      </c>
      <c r="G3269" s="3" t="s">
        <v>643</v>
      </c>
      <c r="H3269" s="3" t="s">
        <v>17</v>
      </c>
      <c r="I3269" s="3" t="s">
        <v>18</v>
      </c>
      <c r="J3269" s="3" t="s">
        <v>19</v>
      </c>
      <c r="K3269" s="3" t="s">
        <v>18</v>
      </c>
      <c r="O3269"/>
      <c r="P3269"/>
    </row>
    <row r="3270" spans="1:16" x14ac:dyDescent="0.35">
      <c r="A3270" s="3" t="s">
        <v>6870</v>
      </c>
      <c r="B3270" s="3" t="s">
        <v>6870</v>
      </c>
      <c r="C3270" s="3" t="s">
        <v>6871</v>
      </c>
      <c r="D3270" s="3" t="s">
        <v>14</v>
      </c>
      <c r="E3270" s="3" t="s">
        <v>14</v>
      </c>
      <c r="F3270" s="3" t="s">
        <v>644</v>
      </c>
      <c r="G3270" s="3" t="s">
        <v>643</v>
      </c>
      <c r="H3270" s="3" t="s">
        <v>17</v>
      </c>
      <c r="I3270" s="3" t="s">
        <v>18</v>
      </c>
      <c r="J3270" s="3" t="s">
        <v>19</v>
      </c>
      <c r="K3270" s="3" t="s">
        <v>18</v>
      </c>
      <c r="O3270"/>
      <c r="P3270"/>
    </row>
    <row r="3271" spans="1:16" x14ac:dyDescent="0.35">
      <c r="A3271" s="3" t="s">
        <v>6872</v>
      </c>
      <c r="B3271" s="3" t="s">
        <v>6872</v>
      </c>
      <c r="C3271" s="3" t="s">
        <v>6873</v>
      </c>
      <c r="D3271" s="3" t="s">
        <v>14</v>
      </c>
      <c r="E3271" s="3" t="s">
        <v>14</v>
      </c>
      <c r="F3271" s="3" t="s">
        <v>644</v>
      </c>
      <c r="G3271" s="3" t="s">
        <v>643</v>
      </c>
      <c r="H3271" s="3" t="s">
        <v>17</v>
      </c>
      <c r="I3271" s="3" t="s">
        <v>18</v>
      </c>
      <c r="J3271" s="3" t="s">
        <v>19</v>
      </c>
      <c r="K3271" s="3" t="s">
        <v>18</v>
      </c>
      <c r="O3271"/>
      <c r="P3271"/>
    </row>
    <row r="3272" spans="1:16" x14ac:dyDescent="0.35">
      <c r="A3272" s="3" t="s">
        <v>6874</v>
      </c>
      <c r="B3272" s="3" t="s">
        <v>6874</v>
      </c>
      <c r="C3272" s="3" t="s">
        <v>6875</v>
      </c>
      <c r="D3272" s="3" t="s">
        <v>14</v>
      </c>
      <c r="E3272" s="3" t="s">
        <v>14</v>
      </c>
      <c r="F3272" s="3" t="s">
        <v>644</v>
      </c>
      <c r="G3272" s="3" t="s">
        <v>643</v>
      </c>
      <c r="H3272" s="3" t="s">
        <v>17</v>
      </c>
      <c r="I3272" s="3" t="s">
        <v>18</v>
      </c>
      <c r="J3272" s="3" t="s">
        <v>19</v>
      </c>
      <c r="K3272" s="3" t="s">
        <v>18</v>
      </c>
      <c r="O3272"/>
      <c r="P3272"/>
    </row>
    <row r="3273" spans="1:16" x14ac:dyDescent="0.35">
      <c r="A3273" s="3" t="s">
        <v>6876</v>
      </c>
      <c r="B3273" s="3" t="s">
        <v>6876</v>
      </c>
      <c r="C3273" s="3" t="s">
        <v>6877</v>
      </c>
      <c r="D3273" s="3" t="s">
        <v>14</v>
      </c>
      <c r="E3273" s="3" t="s">
        <v>14</v>
      </c>
      <c r="F3273" s="3" t="s">
        <v>644</v>
      </c>
      <c r="G3273" s="3" t="s">
        <v>643</v>
      </c>
      <c r="H3273" s="3" t="s">
        <v>17</v>
      </c>
      <c r="I3273" s="3" t="s">
        <v>18</v>
      </c>
      <c r="J3273" s="3" t="s">
        <v>19</v>
      </c>
      <c r="K3273" s="3" t="s">
        <v>18</v>
      </c>
      <c r="O3273"/>
      <c r="P3273"/>
    </row>
    <row r="3274" spans="1:16" x14ac:dyDescent="0.35">
      <c r="A3274" s="3" t="s">
        <v>6878</v>
      </c>
      <c r="B3274" s="3" t="s">
        <v>6878</v>
      </c>
      <c r="C3274" s="3" t="s">
        <v>6879</v>
      </c>
      <c r="D3274" s="3" t="s">
        <v>14</v>
      </c>
      <c r="E3274" s="3" t="s">
        <v>14</v>
      </c>
      <c r="F3274" s="3" t="s">
        <v>644</v>
      </c>
      <c r="G3274" s="3" t="s">
        <v>643</v>
      </c>
      <c r="H3274" s="3" t="s">
        <v>17</v>
      </c>
      <c r="I3274" s="3" t="s">
        <v>18</v>
      </c>
      <c r="J3274" s="3" t="s">
        <v>19</v>
      </c>
      <c r="K3274" s="3" t="s">
        <v>18</v>
      </c>
      <c r="O3274"/>
      <c r="P3274"/>
    </row>
    <row r="3275" spans="1:16" x14ac:dyDescent="0.35">
      <c r="A3275" s="3" t="s">
        <v>6880</v>
      </c>
      <c r="B3275" s="3" t="s">
        <v>6880</v>
      </c>
      <c r="C3275" s="3" t="s">
        <v>6881</v>
      </c>
      <c r="D3275" s="3" t="s">
        <v>14</v>
      </c>
      <c r="E3275" s="3" t="s">
        <v>14</v>
      </c>
      <c r="F3275" s="3" t="s">
        <v>644</v>
      </c>
      <c r="G3275" s="3" t="s">
        <v>643</v>
      </c>
      <c r="H3275" s="3" t="s">
        <v>17</v>
      </c>
      <c r="I3275" s="3" t="s">
        <v>18</v>
      </c>
      <c r="J3275" s="3" t="s">
        <v>19</v>
      </c>
      <c r="K3275" s="3" t="s">
        <v>18</v>
      </c>
      <c r="O3275"/>
      <c r="P3275"/>
    </row>
    <row r="3276" spans="1:16" x14ac:dyDescent="0.35">
      <c r="A3276" s="3" t="s">
        <v>6882</v>
      </c>
      <c r="B3276" s="3" t="s">
        <v>6882</v>
      </c>
      <c r="C3276" s="3" t="s">
        <v>6883</v>
      </c>
      <c r="D3276" s="3" t="s">
        <v>14</v>
      </c>
      <c r="E3276" s="3" t="s">
        <v>14</v>
      </c>
      <c r="F3276" s="3" t="s">
        <v>644</v>
      </c>
      <c r="G3276" s="3" t="s">
        <v>643</v>
      </c>
      <c r="H3276" s="3" t="s">
        <v>17</v>
      </c>
      <c r="I3276" s="3" t="s">
        <v>18</v>
      </c>
      <c r="J3276" s="3" t="s">
        <v>19</v>
      </c>
      <c r="K3276" s="3" t="s">
        <v>18</v>
      </c>
      <c r="O3276"/>
      <c r="P3276"/>
    </row>
    <row r="3277" spans="1:16" x14ac:dyDescent="0.35">
      <c r="A3277" s="3" t="s">
        <v>6884</v>
      </c>
      <c r="B3277" s="3" t="s">
        <v>6884</v>
      </c>
      <c r="C3277" s="3" t="s">
        <v>6885</v>
      </c>
      <c r="D3277" s="3" t="s">
        <v>14</v>
      </c>
      <c r="E3277" s="3" t="s">
        <v>14</v>
      </c>
      <c r="F3277" s="3" t="s">
        <v>644</v>
      </c>
      <c r="G3277" s="3" t="s">
        <v>643</v>
      </c>
      <c r="H3277" s="3" t="s">
        <v>17</v>
      </c>
      <c r="I3277" s="3" t="s">
        <v>18</v>
      </c>
      <c r="J3277" s="3" t="s">
        <v>19</v>
      </c>
      <c r="K3277" s="3" t="s">
        <v>18</v>
      </c>
      <c r="O3277"/>
      <c r="P3277"/>
    </row>
    <row r="3278" spans="1:16" x14ac:dyDescent="0.35">
      <c r="A3278" s="3" t="s">
        <v>6886</v>
      </c>
      <c r="B3278" s="3" t="s">
        <v>6886</v>
      </c>
      <c r="C3278" s="3" t="s">
        <v>6887</v>
      </c>
      <c r="D3278" s="3" t="s">
        <v>14</v>
      </c>
      <c r="E3278" s="3" t="s">
        <v>14</v>
      </c>
      <c r="F3278" s="3" t="s">
        <v>644</v>
      </c>
      <c r="G3278" s="3" t="s">
        <v>643</v>
      </c>
      <c r="H3278" s="3" t="s">
        <v>17</v>
      </c>
      <c r="I3278" s="3" t="s">
        <v>18</v>
      </c>
      <c r="J3278" s="3" t="s">
        <v>19</v>
      </c>
      <c r="K3278" s="3" t="s">
        <v>18</v>
      </c>
      <c r="O3278"/>
      <c r="P3278"/>
    </row>
    <row r="3279" spans="1:16" x14ac:dyDescent="0.35">
      <c r="A3279" s="3" t="s">
        <v>6888</v>
      </c>
      <c r="B3279" s="3" t="s">
        <v>6888</v>
      </c>
      <c r="C3279" s="3" t="s">
        <v>6889</v>
      </c>
      <c r="D3279" s="3" t="s">
        <v>14</v>
      </c>
      <c r="E3279" s="3" t="s">
        <v>14</v>
      </c>
      <c r="F3279" s="3" t="s">
        <v>644</v>
      </c>
      <c r="G3279" s="3" t="s">
        <v>643</v>
      </c>
      <c r="H3279" s="3" t="s">
        <v>17</v>
      </c>
      <c r="I3279" s="3" t="s">
        <v>18</v>
      </c>
      <c r="J3279" s="3" t="s">
        <v>19</v>
      </c>
      <c r="K3279" s="3" t="s">
        <v>18</v>
      </c>
      <c r="O3279"/>
      <c r="P3279"/>
    </row>
    <row r="3280" spans="1:16" x14ac:dyDescent="0.35">
      <c r="A3280" s="3" t="s">
        <v>6890</v>
      </c>
      <c r="B3280" s="3" t="s">
        <v>6890</v>
      </c>
      <c r="C3280" s="3" t="s">
        <v>6891</v>
      </c>
      <c r="D3280" s="3" t="s">
        <v>14</v>
      </c>
      <c r="E3280" s="3" t="s">
        <v>14</v>
      </c>
      <c r="F3280" s="3" t="s">
        <v>644</v>
      </c>
      <c r="G3280" s="3" t="s">
        <v>643</v>
      </c>
      <c r="H3280" s="3" t="s">
        <v>17</v>
      </c>
      <c r="I3280" s="3" t="s">
        <v>18</v>
      </c>
      <c r="J3280" s="3" t="s">
        <v>19</v>
      </c>
      <c r="K3280" s="3" t="s">
        <v>18</v>
      </c>
      <c r="O3280"/>
      <c r="P3280"/>
    </row>
    <row r="3281" spans="1:16" x14ac:dyDescent="0.35">
      <c r="A3281" s="3" t="s">
        <v>6892</v>
      </c>
      <c r="B3281" s="3" t="s">
        <v>6892</v>
      </c>
      <c r="C3281" s="3" t="s">
        <v>6893</v>
      </c>
      <c r="D3281" s="3" t="s">
        <v>14</v>
      </c>
      <c r="E3281" s="3" t="s">
        <v>14</v>
      </c>
      <c r="F3281" s="3" t="s">
        <v>644</v>
      </c>
      <c r="G3281" s="3" t="s">
        <v>643</v>
      </c>
      <c r="H3281" s="3" t="s">
        <v>17</v>
      </c>
      <c r="I3281" s="3" t="s">
        <v>18</v>
      </c>
      <c r="J3281" s="3" t="s">
        <v>19</v>
      </c>
      <c r="K3281" s="3" t="s">
        <v>18</v>
      </c>
      <c r="O3281"/>
      <c r="P3281"/>
    </row>
    <row r="3282" spans="1:16" x14ac:dyDescent="0.35">
      <c r="A3282" s="3" t="s">
        <v>6894</v>
      </c>
      <c r="B3282" s="3" t="s">
        <v>6894</v>
      </c>
      <c r="C3282" s="3" t="s">
        <v>6895</v>
      </c>
      <c r="D3282" s="3" t="s">
        <v>14</v>
      </c>
      <c r="E3282" s="3" t="s">
        <v>14</v>
      </c>
      <c r="F3282" s="3" t="s">
        <v>644</v>
      </c>
      <c r="G3282" s="3" t="s">
        <v>643</v>
      </c>
      <c r="H3282" s="3" t="s">
        <v>17</v>
      </c>
      <c r="I3282" s="3" t="s">
        <v>18</v>
      </c>
      <c r="J3282" s="3" t="s">
        <v>19</v>
      </c>
      <c r="K3282" s="3" t="s">
        <v>18</v>
      </c>
      <c r="O3282"/>
      <c r="P3282"/>
    </row>
    <row r="3283" spans="1:16" x14ac:dyDescent="0.35">
      <c r="A3283" s="3" t="s">
        <v>6896</v>
      </c>
      <c r="B3283" s="3" t="s">
        <v>6896</v>
      </c>
      <c r="C3283" s="3" t="s">
        <v>6897</v>
      </c>
      <c r="D3283" s="3" t="s">
        <v>14</v>
      </c>
      <c r="E3283" s="3" t="s">
        <v>14</v>
      </c>
      <c r="F3283" s="3" t="s">
        <v>644</v>
      </c>
      <c r="G3283" s="3" t="s">
        <v>643</v>
      </c>
      <c r="H3283" s="3" t="s">
        <v>17</v>
      </c>
      <c r="I3283" s="3" t="s">
        <v>18</v>
      </c>
      <c r="J3283" s="3" t="s">
        <v>19</v>
      </c>
      <c r="K3283" s="3" t="s">
        <v>18</v>
      </c>
      <c r="O3283"/>
      <c r="P3283"/>
    </row>
    <row r="3284" spans="1:16" x14ac:dyDescent="0.35">
      <c r="A3284" s="3" t="s">
        <v>6898</v>
      </c>
      <c r="B3284" s="3" t="s">
        <v>6898</v>
      </c>
      <c r="C3284" s="3" t="s">
        <v>6899</v>
      </c>
      <c r="D3284" s="3" t="s">
        <v>14</v>
      </c>
      <c r="E3284" s="3" t="s">
        <v>14</v>
      </c>
      <c r="F3284" s="3" t="s">
        <v>644</v>
      </c>
      <c r="G3284" s="3" t="s">
        <v>643</v>
      </c>
      <c r="H3284" s="3" t="s">
        <v>17</v>
      </c>
      <c r="I3284" s="3" t="s">
        <v>18</v>
      </c>
      <c r="J3284" s="3" t="s">
        <v>19</v>
      </c>
      <c r="K3284" s="3" t="s">
        <v>18</v>
      </c>
      <c r="O3284"/>
      <c r="P3284"/>
    </row>
    <row r="3285" spans="1:16" x14ac:dyDescent="0.35">
      <c r="A3285" s="3" t="s">
        <v>6900</v>
      </c>
      <c r="B3285" s="3" t="s">
        <v>6900</v>
      </c>
      <c r="C3285" s="3" t="s">
        <v>6901</v>
      </c>
      <c r="D3285" s="3" t="s">
        <v>14</v>
      </c>
      <c r="E3285" s="3" t="s">
        <v>14</v>
      </c>
      <c r="F3285" s="3" t="s">
        <v>644</v>
      </c>
      <c r="G3285" s="3" t="s">
        <v>643</v>
      </c>
      <c r="H3285" s="3" t="s">
        <v>17</v>
      </c>
      <c r="I3285" s="3" t="s">
        <v>18</v>
      </c>
      <c r="J3285" s="3" t="s">
        <v>19</v>
      </c>
      <c r="K3285" s="3" t="s">
        <v>18</v>
      </c>
      <c r="O3285"/>
      <c r="P3285"/>
    </row>
    <row r="3286" spans="1:16" x14ac:dyDescent="0.35">
      <c r="A3286" s="3" t="s">
        <v>6902</v>
      </c>
      <c r="B3286" s="3" t="s">
        <v>6902</v>
      </c>
      <c r="C3286" s="3" t="s">
        <v>6903</v>
      </c>
      <c r="D3286" s="3" t="s">
        <v>14</v>
      </c>
      <c r="E3286" s="3" t="s">
        <v>14</v>
      </c>
      <c r="F3286" s="3" t="s">
        <v>644</v>
      </c>
      <c r="G3286" s="3" t="s">
        <v>643</v>
      </c>
      <c r="H3286" s="3" t="s">
        <v>17</v>
      </c>
      <c r="I3286" s="3" t="s">
        <v>18</v>
      </c>
      <c r="J3286" s="3" t="s">
        <v>19</v>
      </c>
      <c r="K3286" s="3" t="s">
        <v>18</v>
      </c>
      <c r="O3286"/>
      <c r="P3286"/>
    </row>
    <row r="3287" spans="1:16" x14ac:dyDescent="0.35">
      <c r="A3287" s="3" t="s">
        <v>6904</v>
      </c>
      <c r="B3287" s="3" t="s">
        <v>6904</v>
      </c>
      <c r="C3287" s="3" t="s">
        <v>6905</v>
      </c>
      <c r="D3287" s="3" t="s">
        <v>14</v>
      </c>
      <c r="E3287" s="3" t="s">
        <v>14</v>
      </c>
      <c r="F3287" s="3" t="s">
        <v>644</v>
      </c>
      <c r="G3287" s="3" t="s">
        <v>643</v>
      </c>
      <c r="H3287" s="3" t="s">
        <v>17</v>
      </c>
      <c r="I3287" s="3" t="s">
        <v>18</v>
      </c>
      <c r="J3287" s="3" t="s">
        <v>19</v>
      </c>
      <c r="K3287" s="3" t="s">
        <v>18</v>
      </c>
      <c r="O3287"/>
      <c r="P3287"/>
    </row>
    <row r="3288" spans="1:16" x14ac:dyDescent="0.35">
      <c r="A3288" s="3" t="s">
        <v>6906</v>
      </c>
      <c r="B3288" s="3" t="s">
        <v>6906</v>
      </c>
      <c r="C3288" s="3" t="s">
        <v>6907</v>
      </c>
      <c r="D3288" s="3" t="s">
        <v>14</v>
      </c>
      <c r="E3288" s="3" t="s">
        <v>14</v>
      </c>
      <c r="F3288" s="3" t="s">
        <v>644</v>
      </c>
      <c r="G3288" s="3" t="s">
        <v>643</v>
      </c>
      <c r="H3288" s="3" t="s">
        <v>17</v>
      </c>
      <c r="I3288" s="3" t="s">
        <v>18</v>
      </c>
      <c r="J3288" s="3" t="s">
        <v>19</v>
      </c>
      <c r="K3288" s="3" t="s">
        <v>18</v>
      </c>
      <c r="O3288"/>
      <c r="P3288"/>
    </row>
    <row r="3289" spans="1:16" x14ac:dyDescent="0.35">
      <c r="A3289" s="3" t="s">
        <v>6908</v>
      </c>
      <c r="B3289" s="3" t="s">
        <v>6908</v>
      </c>
      <c r="C3289" s="3" t="s">
        <v>6909</v>
      </c>
      <c r="D3289" s="3" t="s">
        <v>14</v>
      </c>
      <c r="E3289" s="3" t="s">
        <v>14</v>
      </c>
      <c r="F3289" s="3" t="s">
        <v>644</v>
      </c>
      <c r="G3289" s="3" t="s">
        <v>643</v>
      </c>
      <c r="H3289" s="3" t="s">
        <v>17</v>
      </c>
      <c r="I3289" s="3" t="s">
        <v>18</v>
      </c>
      <c r="J3289" s="3" t="s">
        <v>19</v>
      </c>
      <c r="K3289" s="3" t="s">
        <v>18</v>
      </c>
      <c r="O3289"/>
      <c r="P3289"/>
    </row>
    <row r="3290" spans="1:16" x14ac:dyDescent="0.35">
      <c r="A3290" s="3" t="s">
        <v>6910</v>
      </c>
      <c r="B3290" s="3" t="s">
        <v>6910</v>
      </c>
      <c r="C3290" s="3" t="s">
        <v>6911</v>
      </c>
      <c r="D3290" s="3" t="s">
        <v>14</v>
      </c>
      <c r="E3290" s="3" t="s">
        <v>14</v>
      </c>
      <c r="F3290" s="3" t="s">
        <v>644</v>
      </c>
      <c r="G3290" s="3" t="s">
        <v>643</v>
      </c>
      <c r="H3290" s="3" t="s">
        <v>17</v>
      </c>
      <c r="I3290" s="3" t="s">
        <v>18</v>
      </c>
      <c r="J3290" s="3" t="s">
        <v>19</v>
      </c>
      <c r="K3290" s="3" t="s">
        <v>18</v>
      </c>
      <c r="O3290"/>
      <c r="P3290"/>
    </row>
    <row r="3291" spans="1:16" x14ac:dyDescent="0.35">
      <c r="A3291" s="3" t="s">
        <v>6912</v>
      </c>
      <c r="B3291" s="3" t="s">
        <v>6912</v>
      </c>
      <c r="C3291" s="3" t="s">
        <v>6913</v>
      </c>
      <c r="D3291" s="3" t="s">
        <v>14</v>
      </c>
      <c r="E3291" s="3" t="s">
        <v>14</v>
      </c>
      <c r="F3291" s="3" t="s">
        <v>644</v>
      </c>
      <c r="G3291" s="3" t="s">
        <v>643</v>
      </c>
      <c r="H3291" s="3" t="s">
        <v>17</v>
      </c>
      <c r="I3291" s="3" t="s">
        <v>18</v>
      </c>
      <c r="J3291" s="3" t="s">
        <v>19</v>
      </c>
      <c r="K3291" s="3" t="s">
        <v>18</v>
      </c>
      <c r="O3291"/>
      <c r="P3291"/>
    </row>
    <row r="3292" spans="1:16" x14ac:dyDescent="0.35">
      <c r="A3292" s="3" t="s">
        <v>6914</v>
      </c>
      <c r="B3292" s="3" t="s">
        <v>6914</v>
      </c>
      <c r="C3292" s="3" t="s">
        <v>6915</v>
      </c>
      <c r="D3292" s="3" t="s">
        <v>14</v>
      </c>
      <c r="E3292" s="3" t="s">
        <v>14</v>
      </c>
      <c r="F3292" s="3" t="s">
        <v>644</v>
      </c>
      <c r="G3292" s="3" t="s">
        <v>643</v>
      </c>
      <c r="H3292" s="3" t="s">
        <v>17</v>
      </c>
      <c r="I3292" s="3" t="s">
        <v>18</v>
      </c>
      <c r="J3292" s="3" t="s">
        <v>19</v>
      </c>
      <c r="K3292" s="3" t="s">
        <v>18</v>
      </c>
      <c r="O3292"/>
      <c r="P3292"/>
    </row>
    <row r="3293" spans="1:16" x14ac:dyDescent="0.35">
      <c r="A3293" s="3" t="s">
        <v>6916</v>
      </c>
      <c r="B3293" s="3" t="s">
        <v>6916</v>
      </c>
      <c r="C3293" s="3" t="s">
        <v>6917</v>
      </c>
      <c r="D3293" s="3" t="s">
        <v>14</v>
      </c>
      <c r="E3293" s="3" t="s">
        <v>14</v>
      </c>
      <c r="F3293" s="3" t="s">
        <v>644</v>
      </c>
      <c r="G3293" s="3" t="s">
        <v>643</v>
      </c>
      <c r="H3293" s="3" t="s">
        <v>17</v>
      </c>
      <c r="I3293" s="3" t="s">
        <v>18</v>
      </c>
      <c r="J3293" s="3" t="s">
        <v>19</v>
      </c>
      <c r="K3293" s="3" t="s">
        <v>18</v>
      </c>
      <c r="O3293"/>
      <c r="P3293"/>
    </row>
    <row r="3294" spans="1:16" x14ac:dyDescent="0.35">
      <c r="A3294" s="3" t="s">
        <v>6918</v>
      </c>
      <c r="B3294" s="3" t="s">
        <v>6918</v>
      </c>
      <c r="C3294" s="3" t="s">
        <v>6919</v>
      </c>
      <c r="D3294" s="3" t="s">
        <v>14</v>
      </c>
      <c r="E3294" s="3" t="s">
        <v>14</v>
      </c>
      <c r="F3294" s="3" t="s">
        <v>644</v>
      </c>
      <c r="G3294" s="3" t="s">
        <v>643</v>
      </c>
      <c r="H3294" s="3" t="s">
        <v>17</v>
      </c>
      <c r="I3294" s="3" t="s">
        <v>18</v>
      </c>
      <c r="J3294" s="3" t="s">
        <v>19</v>
      </c>
      <c r="K3294" s="3" t="s">
        <v>18</v>
      </c>
      <c r="O3294"/>
      <c r="P3294"/>
    </row>
    <row r="3295" spans="1:16" x14ac:dyDescent="0.35">
      <c r="A3295" s="3" t="s">
        <v>6920</v>
      </c>
      <c r="B3295" s="3" t="s">
        <v>6920</v>
      </c>
      <c r="C3295" s="3" t="s">
        <v>6921</v>
      </c>
      <c r="D3295" s="3" t="s">
        <v>14</v>
      </c>
      <c r="E3295" s="3" t="s">
        <v>14</v>
      </c>
      <c r="F3295" s="3" t="s">
        <v>644</v>
      </c>
      <c r="G3295" s="3" t="s">
        <v>643</v>
      </c>
      <c r="H3295" s="3" t="s">
        <v>17</v>
      </c>
      <c r="I3295" s="3" t="s">
        <v>18</v>
      </c>
      <c r="J3295" s="3" t="s">
        <v>19</v>
      </c>
      <c r="K3295" s="3" t="s">
        <v>18</v>
      </c>
      <c r="O3295"/>
      <c r="P3295"/>
    </row>
    <row r="3296" spans="1:16" x14ac:dyDescent="0.35">
      <c r="A3296" s="3" t="s">
        <v>6922</v>
      </c>
      <c r="B3296" s="3" t="s">
        <v>6922</v>
      </c>
      <c r="C3296" s="3" t="s">
        <v>6923</v>
      </c>
      <c r="D3296" s="3" t="s">
        <v>14</v>
      </c>
      <c r="E3296" s="3" t="s">
        <v>14</v>
      </c>
      <c r="F3296" s="3" t="s">
        <v>644</v>
      </c>
      <c r="G3296" s="3" t="s">
        <v>643</v>
      </c>
      <c r="H3296" s="3" t="s">
        <v>17</v>
      </c>
      <c r="I3296" s="3" t="s">
        <v>18</v>
      </c>
      <c r="J3296" s="3" t="s">
        <v>19</v>
      </c>
      <c r="K3296" s="3" t="s">
        <v>18</v>
      </c>
      <c r="O3296"/>
      <c r="P3296"/>
    </row>
    <row r="3297" spans="1:16" x14ac:dyDescent="0.35">
      <c r="A3297" s="3" t="s">
        <v>6924</v>
      </c>
      <c r="B3297" s="3" t="s">
        <v>6924</v>
      </c>
      <c r="C3297" s="3" t="s">
        <v>6925</v>
      </c>
      <c r="D3297" s="3" t="s">
        <v>14</v>
      </c>
      <c r="E3297" s="3" t="s">
        <v>14</v>
      </c>
      <c r="F3297" s="3" t="s">
        <v>644</v>
      </c>
      <c r="G3297" s="3" t="s">
        <v>643</v>
      </c>
      <c r="H3297" s="3" t="s">
        <v>17</v>
      </c>
      <c r="I3297" s="3" t="s">
        <v>18</v>
      </c>
      <c r="J3297" s="3" t="s">
        <v>19</v>
      </c>
      <c r="K3297" s="3" t="s">
        <v>18</v>
      </c>
      <c r="O3297"/>
      <c r="P3297"/>
    </row>
    <row r="3298" spans="1:16" x14ac:dyDescent="0.35">
      <c r="A3298" s="3" t="s">
        <v>6926</v>
      </c>
      <c r="B3298" s="3" t="s">
        <v>6926</v>
      </c>
      <c r="C3298" s="3" t="s">
        <v>6927</v>
      </c>
      <c r="D3298" s="3" t="s">
        <v>14</v>
      </c>
      <c r="E3298" s="3" t="s">
        <v>14</v>
      </c>
      <c r="F3298" s="3" t="s">
        <v>644</v>
      </c>
      <c r="G3298" s="3" t="s">
        <v>643</v>
      </c>
      <c r="H3298" s="3" t="s">
        <v>17</v>
      </c>
      <c r="I3298" s="3" t="s">
        <v>18</v>
      </c>
      <c r="J3298" s="3" t="s">
        <v>19</v>
      </c>
      <c r="K3298" s="3" t="s">
        <v>18</v>
      </c>
      <c r="O3298"/>
      <c r="P3298"/>
    </row>
    <row r="3299" spans="1:16" x14ac:dyDescent="0.35">
      <c r="A3299" s="3" t="s">
        <v>6928</v>
      </c>
      <c r="B3299" s="3" t="s">
        <v>6928</v>
      </c>
      <c r="C3299" s="3" t="s">
        <v>6929</v>
      </c>
      <c r="D3299" s="3" t="s">
        <v>14</v>
      </c>
      <c r="E3299" s="3" t="s">
        <v>14</v>
      </c>
      <c r="F3299" s="3" t="s">
        <v>673</v>
      </c>
      <c r="G3299" s="3" t="s">
        <v>672</v>
      </c>
      <c r="H3299" s="3" t="s">
        <v>92</v>
      </c>
      <c r="I3299" s="3" t="s">
        <v>93</v>
      </c>
      <c r="J3299" s="3" t="s">
        <v>94</v>
      </c>
      <c r="K3299" s="3" t="s">
        <v>93</v>
      </c>
      <c r="O3299"/>
      <c r="P3299"/>
    </row>
    <row r="3300" spans="1:16" x14ac:dyDescent="0.35">
      <c r="A3300" s="3" t="s">
        <v>6930</v>
      </c>
      <c r="B3300" s="3" t="s">
        <v>6930</v>
      </c>
      <c r="C3300" s="3" t="s">
        <v>6931</v>
      </c>
      <c r="D3300" s="3" t="s">
        <v>14</v>
      </c>
      <c r="E3300" s="3" t="s">
        <v>14</v>
      </c>
      <c r="F3300" s="3" t="s">
        <v>673</v>
      </c>
      <c r="G3300" s="3" t="s">
        <v>672</v>
      </c>
      <c r="H3300" s="3" t="s">
        <v>92</v>
      </c>
      <c r="I3300" s="3" t="s">
        <v>93</v>
      </c>
      <c r="J3300" s="3" t="s">
        <v>94</v>
      </c>
      <c r="K3300" s="3" t="s">
        <v>93</v>
      </c>
      <c r="O3300"/>
      <c r="P3300"/>
    </row>
    <row r="3301" spans="1:16" x14ac:dyDescent="0.35">
      <c r="A3301" s="3" t="s">
        <v>6932</v>
      </c>
      <c r="B3301" s="3" t="s">
        <v>6932</v>
      </c>
      <c r="C3301" s="3" t="s">
        <v>6933</v>
      </c>
      <c r="D3301" s="3" t="s">
        <v>14</v>
      </c>
      <c r="E3301" s="3" t="s">
        <v>14</v>
      </c>
      <c r="F3301" s="3" t="s">
        <v>673</v>
      </c>
      <c r="G3301" s="3" t="s">
        <v>672</v>
      </c>
      <c r="H3301" s="3" t="s">
        <v>92</v>
      </c>
      <c r="I3301" s="3" t="s">
        <v>93</v>
      </c>
      <c r="J3301" s="3" t="s">
        <v>94</v>
      </c>
      <c r="K3301" s="3" t="s">
        <v>93</v>
      </c>
      <c r="O3301"/>
      <c r="P3301"/>
    </row>
    <row r="3302" spans="1:16" x14ac:dyDescent="0.35">
      <c r="A3302" s="3" t="s">
        <v>6934</v>
      </c>
      <c r="B3302" s="3" t="s">
        <v>6934</v>
      </c>
      <c r="C3302" s="3" t="s">
        <v>6935</v>
      </c>
      <c r="D3302" s="3" t="s">
        <v>14</v>
      </c>
      <c r="E3302" s="3" t="s">
        <v>14</v>
      </c>
      <c r="F3302" s="3" t="s">
        <v>673</v>
      </c>
      <c r="G3302" s="3" t="s">
        <v>672</v>
      </c>
      <c r="H3302" s="3" t="s">
        <v>92</v>
      </c>
      <c r="I3302" s="3" t="s">
        <v>93</v>
      </c>
      <c r="J3302" s="3" t="s">
        <v>94</v>
      </c>
      <c r="K3302" s="3" t="s">
        <v>93</v>
      </c>
      <c r="O3302"/>
      <c r="P3302"/>
    </row>
    <row r="3303" spans="1:16" x14ac:dyDescent="0.35">
      <c r="A3303" s="3" t="s">
        <v>6936</v>
      </c>
      <c r="B3303" s="3" t="s">
        <v>6936</v>
      </c>
      <c r="C3303" s="3" t="s">
        <v>6937</v>
      </c>
      <c r="D3303" s="3" t="s">
        <v>14</v>
      </c>
      <c r="E3303" s="3" t="s">
        <v>14</v>
      </c>
      <c r="F3303" s="3" t="s">
        <v>673</v>
      </c>
      <c r="G3303" s="3" t="s">
        <v>672</v>
      </c>
      <c r="H3303" s="3" t="s">
        <v>92</v>
      </c>
      <c r="I3303" s="3" t="s">
        <v>93</v>
      </c>
      <c r="J3303" s="3" t="s">
        <v>94</v>
      </c>
      <c r="K3303" s="3" t="s">
        <v>93</v>
      </c>
      <c r="O3303"/>
      <c r="P3303"/>
    </row>
    <row r="3304" spans="1:16" x14ac:dyDescent="0.35">
      <c r="A3304" s="3" t="s">
        <v>6938</v>
      </c>
      <c r="B3304" s="3" t="s">
        <v>6938</v>
      </c>
      <c r="C3304" s="3" t="s">
        <v>6939</v>
      </c>
      <c r="D3304" s="3" t="s">
        <v>14</v>
      </c>
      <c r="E3304" s="3" t="s">
        <v>14</v>
      </c>
      <c r="F3304" s="3" t="s">
        <v>673</v>
      </c>
      <c r="G3304" s="3" t="s">
        <v>672</v>
      </c>
      <c r="H3304" s="3" t="s">
        <v>92</v>
      </c>
      <c r="I3304" s="3" t="s">
        <v>93</v>
      </c>
      <c r="J3304" s="3" t="s">
        <v>94</v>
      </c>
      <c r="K3304" s="3" t="s">
        <v>93</v>
      </c>
      <c r="O3304"/>
      <c r="P3304"/>
    </row>
    <row r="3305" spans="1:16" x14ac:dyDescent="0.35">
      <c r="A3305" s="3" t="s">
        <v>6940</v>
      </c>
      <c r="B3305" s="3" t="s">
        <v>6940</v>
      </c>
      <c r="C3305" s="3" t="s">
        <v>6941</v>
      </c>
      <c r="D3305" s="3" t="s">
        <v>14</v>
      </c>
      <c r="E3305" s="3" t="s">
        <v>14</v>
      </c>
      <c r="F3305" s="3" t="s">
        <v>673</v>
      </c>
      <c r="G3305" s="3" t="s">
        <v>672</v>
      </c>
      <c r="H3305" s="3" t="s">
        <v>92</v>
      </c>
      <c r="I3305" s="3" t="s">
        <v>93</v>
      </c>
      <c r="J3305" s="3" t="s">
        <v>94</v>
      </c>
      <c r="K3305" s="3" t="s">
        <v>93</v>
      </c>
      <c r="O3305"/>
      <c r="P3305"/>
    </row>
    <row r="3306" spans="1:16" x14ac:dyDescent="0.35">
      <c r="A3306" s="3" t="s">
        <v>6942</v>
      </c>
      <c r="B3306" s="3" t="s">
        <v>6942</v>
      </c>
      <c r="C3306" s="3" t="s">
        <v>6943</v>
      </c>
      <c r="D3306" s="3" t="s">
        <v>14</v>
      </c>
      <c r="E3306" s="3" t="s">
        <v>14</v>
      </c>
      <c r="F3306" s="3" t="s">
        <v>673</v>
      </c>
      <c r="G3306" s="3" t="s">
        <v>672</v>
      </c>
      <c r="H3306" s="3" t="s">
        <v>92</v>
      </c>
      <c r="I3306" s="3" t="s">
        <v>93</v>
      </c>
      <c r="J3306" s="3" t="s">
        <v>94</v>
      </c>
      <c r="K3306" s="3" t="s">
        <v>93</v>
      </c>
      <c r="O3306"/>
      <c r="P3306"/>
    </row>
    <row r="3307" spans="1:16" x14ac:dyDescent="0.35">
      <c r="A3307" s="3" t="s">
        <v>6944</v>
      </c>
      <c r="B3307" s="3" t="s">
        <v>6944</v>
      </c>
      <c r="C3307" s="3" t="s">
        <v>6945</v>
      </c>
      <c r="D3307" s="3" t="s">
        <v>14</v>
      </c>
      <c r="E3307" s="3" t="s">
        <v>14</v>
      </c>
      <c r="F3307" s="3" t="s">
        <v>673</v>
      </c>
      <c r="G3307" s="3" t="s">
        <v>672</v>
      </c>
      <c r="H3307" s="3" t="s">
        <v>92</v>
      </c>
      <c r="I3307" s="3" t="s">
        <v>93</v>
      </c>
      <c r="J3307" s="3" t="s">
        <v>94</v>
      </c>
      <c r="K3307" s="3" t="s">
        <v>93</v>
      </c>
      <c r="O3307"/>
      <c r="P3307"/>
    </row>
    <row r="3308" spans="1:16" x14ac:dyDescent="0.35">
      <c r="A3308" s="3" t="s">
        <v>6946</v>
      </c>
      <c r="B3308" s="3" t="s">
        <v>6946</v>
      </c>
      <c r="C3308" s="3" t="s">
        <v>6947</v>
      </c>
      <c r="D3308" s="3" t="s">
        <v>14</v>
      </c>
      <c r="E3308" s="3" t="s">
        <v>14</v>
      </c>
      <c r="F3308" s="3" t="s">
        <v>673</v>
      </c>
      <c r="G3308" s="3" t="s">
        <v>672</v>
      </c>
      <c r="H3308" s="3" t="s">
        <v>92</v>
      </c>
      <c r="I3308" s="3" t="s">
        <v>93</v>
      </c>
      <c r="J3308" s="3" t="s">
        <v>94</v>
      </c>
      <c r="K3308" s="3" t="s">
        <v>93</v>
      </c>
      <c r="O3308"/>
      <c r="P3308"/>
    </row>
    <row r="3309" spans="1:16" x14ac:dyDescent="0.35">
      <c r="A3309" s="3" t="s">
        <v>6948</v>
      </c>
      <c r="B3309" s="3" t="s">
        <v>6948</v>
      </c>
      <c r="C3309" s="3" t="s">
        <v>6949</v>
      </c>
      <c r="D3309" s="3" t="s">
        <v>14</v>
      </c>
      <c r="E3309" s="3" t="s">
        <v>14</v>
      </c>
      <c r="F3309" s="3" t="s">
        <v>673</v>
      </c>
      <c r="G3309" s="3" t="s">
        <v>672</v>
      </c>
      <c r="H3309" s="3" t="s">
        <v>92</v>
      </c>
      <c r="I3309" s="3" t="s">
        <v>93</v>
      </c>
      <c r="J3309" s="3" t="s">
        <v>94</v>
      </c>
      <c r="K3309" s="3" t="s">
        <v>93</v>
      </c>
      <c r="O3309"/>
      <c r="P3309"/>
    </row>
    <row r="3310" spans="1:16" x14ac:dyDescent="0.35">
      <c r="A3310" s="3" t="s">
        <v>6950</v>
      </c>
      <c r="B3310" s="3" t="s">
        <v>6950</v>
      </c>
      <c r="C3310" s="3" t="s">
        <v>6951</v>
      </c>
      <c r="D3310" s="3" t="s">
        <v>14</v>
      </c>
      <c r="E3310" s="3" t="s">
        <v>14</v>
      </c>
      <c r="F3310" s="3" t="s">
        <v>673</v>
      </c>
      <c r="G3310" s="3" t="s">
        <v>672</v>
      </c>
      <c r="H3310" s="3" t="s">
        <v>92</v>
      </c>
      <c r="I3310" s="3" t="s">
        <v>93</v>
      </c>
      <c r="J3310" s="3" t="s">
        <v>94</v>
      </c>
      <c r="K3310" s="3" t="s">
        <v>93</v>
      </c>
      <c r="O3310"/>
      <c r="P3310"/>
    </row>
    <row r="3311" spans="1:16" x14ac:dyDescent="0.35">
      <c r="A3311" s="3" t="s">
        <v>6952</v>
      </c>
      <c r="B3311" s="3" t="s">
        <v>6952</v>
      </c>
      <c r="C3311" s="3" t="s">
        <v>6953</v>
      </c>
      <c r="D3311" s="3" t="s">
        <v>14</v>
      </c>
      <c r="E3311" s="3" t="s">
        <v>14</v>
      </c>
      <c r="F3311" s="3" t="s">
        <v>673</v>
      </c>
      <c r="G3311" s="3" t="s">
        <v>672</v>
      </c>
      <c r="H3311" s="3" t="s">
        <v>92</v>
      </c>
      <c r="I3311" s="3" t="s">
        <v>93</v>
      </c>
      <c r="J3311" s="3" t="s">
        <v>94</v>
      </c>
      <c r="K3311" s="3" t="s">
        <v>93</v>
      </c>
      <c r="O3311"/>
      <c r="P3311"/>
    </row>
    <row r="3312" spans="1:16" x14ac:dyDescent="0.35">
      <c r="A3312" s="3" t="s">
        <v>6954</v>
      </c>
      <c r="B3312" s="3" t="s">
        <v>6954</v>
      </c>
      <c r="C3312" s="3" t="s">
        <v>6955</v>
      </c>
      <c r="D3312" s="3" t="s">
        <v>14</v>
      </c>
      <c r="E3312" s="3" t="s">
        <v>14</v>
      </c>
      <c r="F3312" s="3" t="s">
        <v>673</v>
      </c>
      <c r="G3312" s="3" t="s">
        <v>672</v>
      </c>
      <c r="H3312" s="3" t="s">
        <v>92</v>
      </c>
      <c r="I3312" s="3" t="s">
        <v>93</v>
      </c>
      <c r="J3312" s="3" t="s">
        <v>94</v>
      </c>
      <c r="K3312" s="3" t="s">
        <v>93</v>
      </c>
      <c r="O3312"/>
      <c r="P3312"/>
    </row>
    <row r="3313" spans="1:16" x14ac:dyDescent="0.35">
      <c r="A3313" s="3" t="s">
        <v>6956</v>
      </c>
      <c r="B3313" s="3" t="s">
        <v>6956</v>
      </c>
      <c r="C3313" s="3" t="s">
        <v>6957</v>
      </c>
      <c r="D3313" s="3" t="s">
        <v>14</v>
      </c>
      <c r="E3313" s="3" t="s">
        <v>14</v>
      </c>
      <c r="F3313" s="3" t="s">
        <v>673</v>
      </c>
      <c r="G3313" s="3" t="s">
        <v>672</v>
      </c>
      <c r="H3313" s="3" t="s">
        <v>92</v>
      </c>
      <c r="I3313" s="3" t="s">
        <v>93</v>
      </c>
      <c r="J3313" s="3" t="s">
        <v>94</v>
      </c>
      <c r="K3313" s="3" t="s">
        <v>93</v>
      </c>
      <c r="O3313"/>
      <c r="P3313"/>
    </row>
    <row r="3314" spans="1:16" x14ac:dyDescent="0.35">
      <c r="A3314" s="3" t="s">
        <v>6958</v>
      </c>
      <c r="B3314" s="3" t="s">
        <v>6958</v>
      </c>
      <c r="C3314" s="3" t="s">
        <v>6959</v>
      </c>
      <c r="D3314" s="3" t="s">
        <v>14</v>
      </c>
      <c r="E3314" s="3" t="s">
        <v>14</v>
      </c>
      <c r="F3314" s="3" t="s">
        <v>712</v>
      </c>
      <c r="G3314" s="3" t="s">
        <v>711</v>
      </c>
      <c r="H3314" s="3" t="s">
        <v>92</v>
      </c>
      <c r="I3314" s="3" t="s">
        <v>93</v>
      </c>
      <c r="J3314" s="3" t="s">
        <v>78</v>
      </c>
      <c r="K3314" s="3" t="s">
        <v>79</v>
      </c>
      <c r="O3314"/>
      <c r="P3314"/>
    </row>
    <row r="3315" spans="1:16" x14ac:dyDescent="0.35">
      <c r="A3315" s="3" t="s">
        <v>6960</v>
      </c>
      <c r="B3315" s="3" t="s">
        <v>6960</v>
      </c>
      <c r="C3315" s="3" t="s">
        <v>6961</v>
      </c>
      <c r="D3315" s="3" t="s">
        <v>14</v>
      </c>
      <c r="E3315" s="3" t="s">
        <v>14</v>
      </c>
      <c r="F3315" s="3" t="s">
        <v>677</v>
      </c>
      <c r="G3315" s="3" t="s">
        <v>676</v>
      </c>
      <c r="H3315" s="3" t="s">
        <v>92</v>
      </c>
      <c r="I3315" s="3" t="s">
        <v>93</v>
      </c>
      <c r="J3315" s="3" t="s">
        <v>94</v>
      </c>
      <c r="K3315" s="3" t="s">
        <v>93</v>
      </c>
      <c r="O3315"/>
      <c r="P3315"/>
    </row>
    <row r="3316" spans="1:16" x14ac:dyDescent="0.35">
      <c r="A3316" s="3" t="s">
        <v>6962</v>
      </c>
      <c r="B3316" s="3" t="s">
        <v>6962</v>
      </c>
      <c r="C3316" s="3" t="s">
        <v>6963</v>
      </c>
      <c r="D3316" s="3" t="s">
        <v>14</v>
      </c>
      <c r="E3316" s="3" t="s">
        <v>14</v>
      </c>
      <c r="F3316" s="3" t="s">
        <v>677</v>
      </c>
      <c r="G3316" s="3" t="s">
        <v>676</v>
      </c>
      <c r="H3316" s="3" t="s">
        <v>92</v>
      </c>
      <c r="I3316" s="3" t="s">
        <v>93</v>
      </c>
      <c r="J3316" s="3" t="s">
        <v>94</v>
      </c>
      <c r="K3316" s="3" t="s">
        <v>93</v>
      </c>
      <c r="O3316"/>
      <c r="P3316"/>
    </row>
    <row r="3317" spans="1:16" x14ac:dyDescent="0.35">
      <c r="A3317" s="3" t="s">
        <v>6964</v>
      </c>
      <c r="B3317" s="3" t="s">
        <v>6964</v>
      </c>
      <c r="C3317" s="3" t="s">
        <v>6965</v>
      </c>
      <c r="D3317" s="3" t="s">
        <v>14</v>
      </c>
      <c r="E3317" s="3" t="s">
        <v>14</v>
      </c>
      <c r="F3317" s="3" t="s">
        <v>677</v>
      </c>
      <c r="G3317" s="3" t="s">
        <v>676</v>
      </c>
      <c r="H3317" s="3" t="s">
        <v>92</v>
      </c>
      <c r="I3317" s="3" t="s">
        <v>93</v>
      </c>
      <c r="J3317" s="3" t="s">
        <v>94</v>
      </c>
      <c r="K3317" s="3" t="s">
        <v>93</v>
      </c>
      <c r="O3317"/>
      <c r="P3317"/>
    </row>
    <row r="3318" spans="1:16" x14ac:dyDescent="0.35">
      <c r="A3318" s="3" t="s">
        <v>6966</v>
      </c>
      <c r="B3318" s="3" t="s">
        <v>6966</v>
      </c>
      <c r="C3318" s="3" t="s">
        <v>6967</v>
      </c>
      <c r="D3318" s="3" t="s">
        <v>14</v>
      </c>
      <c r="E3318" s="3" t="s">
        <v>14</v>
      </c>
      <c r="F3318" s="3" t="s">
        <v>677</v>
      </c>
      <c r="G3318" s="3" t="s">
        <v>676</v>
      </c>
      <c r="H3318" s="3" t="s">
        <v>92</v>
      </c>
      <c r="I3318" s="3" t="s">
        <v>93</v>
      </c>
      <c r="J3318" s="3" t="s">
        <v>94</v>
      </c>
      <c r="K3318" s="3" t="s">
        <v>93</v>
      </c>
      <c r="O3318"/>
      <c r="P3318"/>
    </row>
    <row r="3319" spans="1:16" x14ac:dyDescent="0.35">
      <c r="A3319" s="3" t="s">
        <v>6968</v>
      </c>
      <c r="B3319" s="3" t="s">
        <v>6968</v>
      </c>
      <c r="C3319" s="3" t="s">
        <v>6969</v>
      </c>
      <c r="D3319" s="3" t="s">
        <v>14</v>
      </c>
      <c r="E3319" s="3" t="s">
        <v>14</v>
      </c>
      <c r="F3319" s="3" t="s">
        <v>677</v>
      </c>
      <c r="G3319" s="3" t="s">
        <v>676</v>
      </c>
      <c r="H3319" s="3" t="s">
        <v>92</v>
      </c>
      <c r="I3319" s="3" t="s">
        <v>93</v>
      </c>
      <c r="J3319" s="3" t="s">
        <v>94</v>
      </c>
      <c r="K3319" s="3" t="s">
        <v>93</v>
      </c>
      <c r="O3319"/>
      <c r="P3319"/>
    </row>
    <row r="3320" spans="1:16" x14ac:dyDescent="0.35">
      <c r="A3320" s="3" t="s">
        <v>6970</v>
      </c>
      <c r="B3320" s="3" t="s">
        <v>6970</v>
      </c>
      <c r="C3320" s="3" t="s">
        <v>6971</v>
      </c>
      <c r="D3320" s="3" t="s">
        <v>14</v>
      </c>
      <c r="E3320" s="3" t="s">
        <v>14</v>
      </c>
      <c r="F3320" s="3" t="s">
        <v>677</v>
      </c>
      <c r="G3320" s="3" t="s">
        <v>676</v>
      </c>
      <c r="H3320" s="3" t="s">
        <v>92</v>
      </c>
      <c r="I3320" s="3" t="s">
        <v>93</v>
      </c>
      <c r="J3320" s="3" t="s">
        <v>94</v>
      </c>
      <c r="K3320" s="3" t="s">
        <v>93</v>
      </c>
      <c r="O3320"/>
      <c r="P3320"/>
    </row>
    <row r="3321" spans="1:16" x14ac:dyDescent="0.35">
      <c r="A3321" s="3" t="s">
        <v>6972</v>
      </c>
      <c r="B3321" s="3" t="s">
        <v>6972</v>
      </c>
      <c r="C3321" s="3" t="s">
        <v>6973</v>
      </c>
      <c r="D3321" s="3" t="s">
        <v>14</v>
      </c>
      <c r="E3321" s="3" t="s">
        <v>14</v>
      </c>
      <c r="F3321" s="3" t="s">
        <v>677</v>
      </c>
      <c r="G3321" s="3" t="s">
        <v>676</v>
      </c>
      <c r="H3321" s="3" t="s">
        <v>92</v>
      </c>
      <c r="I3321" s="3" t="s">
        <v>93</v>
      </c>
      <c r="J3321" s="3" t="s">
        <v>94</v>
      </c>
      <c r="K3321" s="3" t="s">
        <v>93</v>
      </c>
      <c r="O3321"/>
      <c r="P3321"/>
    </row>
    <row r="3322" spans="1:16" x14ac:dyDescent="0.35">
      <c r="A3322" s="3" t="s">
        <v>6974</v>
      </c>
      <c r="B3322" s="3" t="s">
        <v>6974</v>
      </c>
      <c r="C3322" s="3" t="s">
        <v>6975</v>
      </c>
      <c r="D3322" s="3" t="s">
        <v>14</v>
      </c>
      <c r="E3322" s="3" t="s">
        <v>14</v>
      </c>
      <c r="F3322" s="3" t="s">
        <v>677</v>
      </c>
      <c r="G3322" s="3" t="s">
        <v>676</v>
      </c>
      <c r="H3322" s="3" t="s">
        <v>92</v>
      </c>
      <c r="I3322" s="3" t="s">
        <v>93</v>
      </c>
      <c r="J3322" s="3" t="s">
        <v>94</v>
      </c>
      <c r="K3322" s="3" t="s">
        <v>93</v>
      </c>
      <c r="O3322"/>
      <c r="P3322"/>
    </row>
    <row r="3323" spans="1:16" x14ac:dyDescent="0.35">
      <c r="A3323" s="3" t="s">
        <v>6976</v>
      </c>
      <c r="B3323" s="3" t="s">
        <v>6976</v>
      </c>
      <c r="C3323" s="3" t="s">
        <v>6977</v>
      </c>
      <c r="D3323" s="3" t="s">
        <v>14</v>
      </c>
      <c r="E3323" s="3" t="s">
        <v>14</v>
      </c>
      <c r="F3323" s="3" t="s">
        <v>677</v>
      </c>
      <c r="G3323" s="3" t="s">
        <v>676</v>
      </c>
      <c r="H3323" s="3" t="s">
        <v>92</v>
      </c>
      <c r="I3323" s="3" t="s">
        <v>93</v>
      </c>
      <c r="J3323" s="3" t="s">
        <v>94</v>
      </c>
      <c r="K3323" s="3" t="s">
        <v>93</v>
      </c>
      <c r="O3323"/>
      <c r="P3323"/>
    </row>
    <row r="3324" spans="1:16" x14ac:dyDescent="0.35">
      <c r="A3324" s="3" t="s">
        <v>6978</v>
      </c>
      <c r="B3324" s="3" t="s">
        <v>6978</v>
      </c>
      <c r="C3324" s="3" t="s">
        <v>6979</v>
      </c>
      <c r="D3324" s="3" t="s">
        <v>14</v>
      </c>
      <c r="E3324" s="3" t="s">
        <v>14</v>
      </c>
      <c r="F3324" s="3" t="s">
        <v>677</v>
      </c>
      <c r="G3324" s="3" t="s">
        <v>676</v>
      </c>
      <c r="H3324" s="3" t="s">
        <v>92</v>
      </c>
      <c r="I3324" s="3" t="s">
        <v>93</v>
      </c>
      <c r="J3324" s="3" t="s">
        <v>94</v>
      </c>
      <c r="K3324" s="3" t="s">
        <v>93</v>
      </c>
      <c r="O3324"/>
      <c r="P3324"/>
    </row>
    <row r="3325" spans="1:16" x14ac:dyDescent="0.35">
      <c r="A3325" s="3" t="s">
        <v>6980</v>
      </c>
      <c r="B3325" s="3" t="s">
        <v>6980</v>
      </c>
      <c r="C3325" s="3" t="s">
        <v>6981</v>
      </c>
      <c r="D3325" s="3" t="s">
        <v>14</v>
      </c>
      <c r="E3325" s="3" t="s">
        <v>14</v>
      </c>
      <c r="F3325" s="3" t="s">
        <v>677</v>
      </c>
      <c r="G3325" s="3" t="s">
        <v>676</v>
      </c>
      <c r="H3325" s="3" t="s">
        <v>92</v>
      </c>
      <c r="I3325" s="3" t="s">
        <v>93</v>
      </c>
      <c r="J3325" s="3" t="s">
        <v>94</v>
      </c>
      <c r="K3325" s="3" t="s">
        <v>93</v>
      </c>
      <c r="O3325"/>
      <c r="P3325"/>
    </row>
    <row r="3326" spans="1:16" x14ac:dyDescent="0.35">
      <c r="A3326" s="3" t="s">
        <v>6982</v>
      </c>
      <c r="B3326" s="3" t="s">
        <v>6982</v>
      </c>
      <c r="C3326" s="3" t="s">
        <v>6983</v>
      </c>
      <c r="D3326" s="3" t="s">
        <v>14</v>
      </c>
      <c r="E3326" s="3" t="s">
        <v>14</v>
      </c>
      <c r="F3326" s="3" t="s">
        <v>677</v>
      </c>
      <c r="G3326" s="3" t="s">
        <v>676</v>
      </c>
      <c r="H3326" s="3" t="s">
        <v>92</v>
      </c>
      <c r="I3326" s="3" t="s">
        <v>93</v>
      </c>
      <c r="J3326" s="3" t="s">
        <v>94</v>
      </c>
      <c r="K3326" s="3" t="s">
        <v>93</v>
      </c>
      <c r="O3326"/>
      <c r="P3326"/>
    </row>
    <row r="3327" spans="1:16" x14ac:dyDescent="0.35">
      <c r="A3327" s="3" t="s">
        <v>6984</v>
      </c>
      <c r="B3327" s="3" t="s">
        <v>6984</v>
      </c>
      <c r="C3327" s="3" t="s">
        <v>6985</v>
      </c>
      <c r="D3327" s="3" t="s">
        <v>14</v>
      </c>
      <c r="E3327" s="3" t="s">
        <v>14</v>
      </c>
      <c r="F3327" s="3" t="s">
        <v>677</v>
      </c>
      <c r="G3327" s="3" t="s">
        <v>676</v>
      </c>
      <c r="H3327" s="3" t="s">
        <v>92</v>
      </c>
      <c r="I3327" s="3" t="s">
        <v>93</v>
      </c>
      <c r="J3327" s="3" t="s">
        <v>94</v>
      </c>
      <c r="K3327" s="3" t="s">
        <v>93</v>
      </c>
      <c r="O3327"/>
      <c r="P3327"/>
    </row>
    <row r="3328" spans="1:16" x14ac:dyDescent="0.35">
      <c r="A3328" s="3" t="s">
        <v>6986</v>
      </c>
      <c r="B3328" s="3" t="s">
        <v>6986</v>
      </c>
      <c r="C3328" s="3" t="s">
        <v>6987</v>
      </c>
      <c r="D3328" s="3" t="s">
        <v>14</v>
      </c>
      <c r="E3328" s="3" t="s">
        <v>14</v>
      </c>
      <c r="F3328" s="3" t="s">
        <v>677</v>
      </c>
      <c r="G3328" s="3" t="s">
        <v>676</v>
      </c>
      <c r="H3328" s="3" t="s">
        <v>92</v>
      </c>
      <c r="I3328" s="3" t="s">
        <v>93</v>
      </c>
      <c r="J3328" s="3" t="s">
        <v>94</v>
      </c>
      <c r="K3328" s="3" t="s">
        <v>93</v>
      </c>
      <c r="O3328"/>
      <c r="P3328"/>
    </row>
    <row r="3329" spans="1:16" x14ac:dyDescent="0.35">
      <c r="A3329" s="3" t="s">
        <v>6988</v>
      </c>
      <c r="B3329" s="3" t="s">
        <v>6988</v>
      </c>
      <c r="C3329" s="3" t="s">
        <v>6989</v>
      </c>
      <c r="D3329" s="3" t="s">
        <v>14</v>
      </c>
      <c r="E3329" s="3" t="s">
        <v>14</v>
      </c>
      <c r="F3329" s="3" t="s">
        <v>677</v>
      </c>
      <c r="G3329" s="3" t="s">
        <v>676</v>
      </c>
      <c r="H3329" s="3" t="s">
        <v>92</v>
      </c>
      <c r="I3329" s="3" t="s">
        <v>93</v>
      </c>
      <c r="J3329" s="3" t="s">
        <v>94</v>
      </c>
      <c r="K3329" s="3" t="s">
        <v>93</v>
      </c>
      <c r="O3329"/>
      <c r="P3329"/>
    </row>
    <row r="3330" spans="1:16" x14ac:dyDescent="0.35">
      <c r="A3330" s="3" t="s">
        <v>6990</v>
      </c>
      <c r="B3330" s="3" t="s">
        <v>6990</v>
      </c>
      <c r="C3330" s="3" t="s">
        <v>1635</v>
      </c>
      <c r="D3330" s="3" t="s">
        <v>14</v>
      </c>
      <c r="E3330" s="3" t="s">
        <v>14</v>
      </c>
      <c r="F3330" s="3" t="s">
        <v>677</v>
      </c>
      <c r="G3330" s="3" t="s">
        <v>676</v>
      </c>
      <c r="H3330" s="3" t="s">
        <v>92</v>
      </c>
      <c r="I3330" s="3" t="s">
        <v>93</v>
      </c>
      <c r="J3330" s="3" t="s">
        <v>94</v>
      </c>
      <c r="K3330" s="3" t="s">
        <v>93</v>
      </c>
      <c r="O3330"/>
      <c r="P3330"/>
    </row>
    <row r="3331" spans="1:16" x14ac:dyDescent="0.35">
      <c r="A3331" s="3" t="s">
        <v>6991</v>
      </c>
      <c r="B3331" s="3" t="s">
        <v>6991</v>
      </c>
      <c r="C3331" s="3" t="s">
        <v>6992</v>
      </c>
      <c r="D3331" s="3" t="s">
        <v>14</v>
      </c>
      <c r="E3331" s="3" t="s">
        <v>14</v>
      </c>
      <c r="F3331" s="3" t="s">
        <v>677</v>
      </c>
      <c r="G3331" s="3" t="s">
        <v>676</v>
      </c>
      <c r="H3331" s="3" t="s">
        <v>92</v>
      </c>
      <c r="I3331" s="3" t="s">
        <v>93</v>
      </c>
      <c r="J3331" s="3" t="s">
        <v>94</v>
      </c>
      <c r="K3331" s="3" t="s">
        <v>93</v>
      </c>
      <c r="O3331"/>
      <c r="P3331"/>
    </row>
    <row r="3332" spans="1:16" x14ac:dyDescent="0.35">
      <c r="A3332" s="3" t="s">
        <v>6993</v>
      </c>
      <c r="B3332" s="3" t="s">
        <v>6993</v>
      </c>
      <c r="C3332" s="3" t="s">
        <v>6994</v>
      </c>
      <c r="D3332" s="3" t="s">
        <v>14</v>
      </c>
      <c r="E3332" s="3" t="s">
        <v>14</v>
      </c>
      <c r="F3332" s="3" t="s">
        <v>677</v>
      </c>
      <c r="G3332" s="3" t="s">
        <v>676</v>
      </c>
      <c r="H3332" s="3" t="s">
        <v>92</v>
      </c>
      <c r="I3332" s="3" t="s">
        <v>93</v>
      </c>
      <c r="J3332" s="3" t="s">
        <v>94</v>
      </c>
      <c r="K3332" s="3" t="s">
        <v>93</v>
      </c>
      <c r="O3332"/>
      <c r="P3332"/>
    </row>
    <row r="3333" spans="1:16" x14ac:dyDescent="0.35">
      <c r="A3333" s="3" t="s">
        <v>6995</v>
      </c>
      <c r="B3333" s="3" t="s">
        <v>6995</v>
      </c>
      <c r="C3333" s="3" t="s">
        <v>6996</v>
      </c>
      <c r="D3333" s="3" t="s">
        <v>14</v>
      </c>
      <c r="E3333" s="3" t="s">
        <v>14</v>
      </c>
      <c r="F3333" s="3" t="s">
        <v>648</v>
      </c>
      <c r="G3333" s="3" t="s">
        <v>647</v>
      </c>
      <c r="H3333" s="3" t="s">
        <v>522</v>
      </c>
      <c r="I3333" s="3" t="s">
        <v>523</v>
      </c>
      <c r="J3333" s="3" t="s">
        <v>478</v>
      </c>
      <c r="K3333" s="3" t="s">
        <v>479</v>
      </c>
      <c r="O3333"/>
      <c r="P3333"/>
    </row>
    <row r="3334" spans="1:16" x14ac:dyDescent="0.35">
      <c r="A3334" s="3" t="s">
        <v>6997</v>
      </c>
      <c r="B3334" s="3" t="s">
        <v>6997</v>
      </c>
      <c r="C3334" s="3" t="s">
        <v>6998</v>
      </c>
      <c r="D3334" s="3" t="s">
        <v>14</v>
      </c>
      <c r="E3334" s="3" t="s">
        <v>14</v>
      </c>
      <c r="F3334" s="3" t="s">
        <v>660</v>
      </c>
      <c r="G3334" s="3" t="s">
        <v>659</v>
      </c>
      <c r="H3334" s="3" t="s">
        <v>200</v>
      </c>
      <c r="I3334" s="3" t="s">
        <v>201</v>
      </c>
      <c r="J3334" s="3" t="s">
        <v>202</v>
      </c>
      <c r="K3334" s="3" t="s">
        <v>201</v>
      </c>
      <c r="O3334"/>
      <c r="P3334"/>
    </row>
    <row r="3335" spans="1:16" x14ac:dyDescent="0.35">
      <c r="A3335" s="3" t="s">
        <v>6999</v>
      </c>
      <c r="B3335" s="3" t="s">
        <v>6999</v>
      </c>
      <c r="C3335" s="3" t="s">
        <v>7000</v>
      </c>
      <c r="D3335" s="3" t="s">
        <v>14</v>
      </c>
      <c r="E3335" s="3" t="s">
        <v>14</v>
      </c>
      <c r="F3335" s="3" t="s">
        <v>660</v>
      </c>
      <c r="G3335" s="3" t="s">
        <v>659</v>
      </c>
      <c r="H3335" s="3" t="s">
        <v>200</v>
      </c>
      <c r="I3335" s="3" t="s">
        <v>201</v>
      </c>
      <c r="J3335" s="3" t="s">
        <v>202</v>
      </c>
      <c r="K3335" s="3" t="s">
        <v>201</v>
      </c>
      <c r="O3335"/>
      <c r="P3335"/>
    </row>
    <row r="3336" spans="1:16" x14ac:dyDescent="0.35">
      <c r="A3336" s="3" t="s">
        <v>7001</v>
      </c>
      <c r="B3336" s="3" t="s">
        <v>7001</v>
      </c>
      <c r="C3336" s="3" t="s">
        <v>2489</v>
      </c>
      <c r="D3336" s="3" t="s">
        <v>14</v>
      </c>
      <c r="E3336" s="3" t="s">
        <v>14</v>
      </c>
      <c r="F3336" s="3" t="s">
        <v>660</v>
      </c>
      <c r="G3336" s="3" t="s">
        <v>659</v>
      </c>
      <c r="H3336" s="3" t="s">
        <v>200</v>
      </c>
      <c r="I3336" s="3" t="s">
        <v>201</v>
      </c>
      <c r="J3336" s="3" t="s">
        <v>202</v>
      </c>
      <c r="K3336" s="3" t="s">
        <v>201</v>
      </c>
      <c r="O3336"/>
      <c r="P3336"/>
    </row>
    <row r="3337" spans="1:16" x14ac:dyDescent="0.35">
      <c r="A3337" s="3" t="s">
        <v>7002</v>
      </c>
      <c r="B3337" s="3" t="s">
        <v>7002</v>
      </c>
      <c r="C3337" s="3" t="s">
        <v>7003</v>
      </c>
      <c r="D3337" s="3" t="s">
        <v>14</v>
      </c>
      <c r="E3337" s="3" t="s">
        <v>14</v>
      </c>
      <c r="F3337" s="3" t="s">
        <v>660</v>
      </c>
      <c r="G3337" s="3" t="s">
        <v>659</v>
      </c>
      <c r="H3337" s="3" t="s">
        <v>200</v>
      </c>
      <c r="I3337" s="3" t="s">
        <v>201</v>
      </c>
      <c r="J3337" s="3" t="s">
        <v>202</v>
      </c>
      <c r="K3337" s="3" t="s">
        <v>201</v>
      </c>
      <c r="O3337"/>
      <c r="P3337"/>
    </row>
    <row r="3338" spans="1:16" x14ac:dyDescent="0.35">
      <c r="A3338" s="3" t="s">
        <v>7004</v>
      </c>
      <c r="B3338" s="3" t="s">
        <v>7004</v>
      </c>
      <c r="C3338" s="3" t="s">
        <v>7005</v>
      </c>
      <c r="D3338" s="3" t="s">
        <v>14</v>
      </c>
      <c r="E3338" s="3" t="s">
        <v>14</v>
      </c>
      <c r="F3338" s="3" t="s">
        <v>660</v>
      </c>
      <c r="G3338" s="3" t="s">
        <v>659</v>
      </c>
      <c r="H3338" s="3" t="s">
        <v>200</v>
      </c>
      <c r="I3338" s="3" t="s">
        <v>201</v>
      </c>
      <c r="J3338" s="3" t="s">
        <v>202</v>
      </c>
      <c r="K3338" s="3" t="s">
        <v>201</v>
      </c>
      <c r="O3338"/>
      <c r="P3338"/>
    </row>
    <row r="3339" spans="1:16" x14ac:dyDescent="0.35">
      <c r="A3339" s="3" t="s">
        <v>7006</v>
      </c>
      <c r="B3339" s="3" t="s">
        <v>7006</v>
      </c>
      <c r="C3339" s="3" t="s">
        <v>7007</v>
      </c>
      <c r="D3339" s="3" t="s">
        <v>14</v>
      </c>
      <c r="E3339" s="3" t="s">
        <v>14</v>
      </c>
      <c r="F3339" s="3" t="s">
        <v>660</v>
      </c>
      <c r="G3339" s="3" t="s">
        <v>659</v>
      </c>
      <c r="H3339" s="3" t="s">
        <v>200</v>
      </c>
      <c r="I3339" s="3" t="s">
        <v>201</v>
      </c>
      <c r="J3339" s="3" t="s">
        <v>202</v>
      </c>
      <c r="K3339" s="3" t="s">
        <v>201</v>
      </c>
      <c r="O3339"/>
      <c r="P3339"/>
    </row>
    <row r="3340" spans="1:16" x14ac:dyDescent="0.35">
      <c r="A3340" s="3" t="s">
        <v>7008</v>
      </c>
      <c r="B3340" s="3" t="s">
        <v>7008</v>
      </c>
      <c r="C3340" s="3" t="s">
        <v>7009</v>
      </c>
      <c r="D3340" s="3" t="s">
        <v>14</v>
      </c>
      <c r="E3340" s="3" t="s">
        <v>14</v>
      </c>
      <c r="F3340" s="3" t="s">
        <v>681</v>
      </c>
      <c r="G3340" s="3" t="s">
        <v>680</v>
      </c>
      <c r="H3340" s="3" t="s">
        <v>17</v>
      </c>
      <c r="I3340" s="3" t="s">
        <v>18</v>
      </c>
      <c r="J3340" s="3" t="s">
        <v>19</v>
      </c>
      <c r="K3340" s="3" t="s">
        <v>18</v>
      </c>
      <c r="O3340"/>
      <c r="P3340"/>
    </row>
    <row r="3341" spans="1:16" x14ac:dyDescent="0.35">
      <c r="A3341" s="3" t="s">
        <v>7010</v>
      </c>
      <c r="B3341" s="3" t="s">
        <v>7010</v>
      </c>
      <c r="C3341" s="3" t="s">
        <v>7011</v>
      </c>
      <c r="D3341" s="3" t="s">
        <v>14</v>
      </c>
      <c r="E3341" s="3" t="s">
        <v>14</v>
      </c>
      <c r="F3341" s="3" t="s">
        <v>687</v>
      </c>
      <c r="G3341" s="3" t="s">
        <v>7012</v>
      </c>
      <c r="H3341" s="3" t="s">
        <v>133</v>
      </c>
      <c r="I3341" s="3" t="s">
        <v>134</v>
      </c>
      <c r="J3341" s="3" t="s">
        <v>21</v>
      </c>
      <c r="K3341" s="3" t="s">
        <v>134</v>
      </c>
      <c r="O3341"/>
      <c r="P3341"/>
    </row>
    <row r="3342" spans="1:16" x14ac:dyDescent="0.35">
      <c r="A3342" s="3" t="s">
        <v>7013</v>
      </c>
      <c r="B3342" s="3" t="s">
        <v>7013</v>
      </c>
      <c r="C3342" s="3" t="s">
        <v>7014</v>
      </c>
      <c r="D3342" s="3" t="s">
        <v>14</v>
      </c>
      <c r="E3342" s="3" t="s">
        <v>14</v>
      </c>
      <c r="F3342" s="3" t="s">
        <v>687</v>
      </c>
      <c r="G3342" s="3" t="s">
        <v>7012</v>
      </c>
      <c r="H3342" s="3" t="s">
        <v>133</v>
      </c>
      <c r="I3342" s="3" t="s">
        <v>134</v>
      </c>
      <c r="J3342" s="3" t="s">
        <v>21</v>
      </c>
      <c r="K3342" s="3" t="s">
        <v>134</v>
      </c>
      <c r="O3342"/>
      <c r="P3342"/>
    </row>
    <row r="3343" spans="1:16" x14ac:dyDescent="0.35">
      <c r="A3343" s="3" t="s">
        <v>7015</v>
      </c>
      <c r="B3343" s="3" t="s">
        <v>7015</v>
      </c>
      <c r="C3343" s="3" t="s">
        <v>7016</v>
      </c>
      <c r="D3343" s="3" t="s">
        <v>14</v>
      </c>
      <c r="E3343" s="3" t="s">
        <v>14</v>
      </c>
      <c r="F3343" s="3" t="s">
        <v>691</v>
      </c>
      <c r="G3343" s="3" t="s">
        <v>690</v>
      </c>
      <c r="H3343" s="3" t="s">
        <v>92</v>
      </c>
      <c r="I3343" s="3" t="s">
        <v>93</v>
      </c>
      <c r="J3343" s="3" t="s">
        <v>94</v>
      </c>
      <c r="K3343" s="3" t="s">
        <v>93</v>
      </c>
      <c r="O3343"/>
      <c r="P3343"/>
    </row>
    <row r="3344" spans="1:16" x14ac:dyDescent="0.35">
      <c r="A3344" s="3" t="s">
        <v>7017</v>
      </c>
      <c r="B3344" s="3" t="s">
        <v>7017</v>
      </c>
      <c r="C3344" s="3" t="s">
        <v>7018</v>
      </c>
      <c r="D3344" s="3" t="s">
        <v>14</v>
      </c>
      <c r="E3344" s="3" t="s">
        <v>14</v>
      </c>
      <c r="F3344" s="3" t="s">
        <v>691</v>
      </c>
      <c r="G3344" s="3" t="s">
        <v>690</v>
      </c>
      <c r="H3344" s="3" t="s">
        <v>92</v>
      </c>
      <c r="I3344" s="3" t="s">
        <v>93</v>
      </c>
      <c r="J3344" s="3" t="s">
        <v>94</v>
      </c>
      <c r="K3344" s="3" t="s">
        <v>93</v>
      </c>
      <c r="O3344"/>
      <c r="P3344"/>
    </row>
    <row r="3345" spans="1:16" x14ac:dyDescent="0.35">
      <c r="A3345" s="3" t="s">
        <v>7019</v>
      </c>
      <c r="B3345" s="3" t="s">
        <v>7020</v>
      </c>
      <c r="C3345" s="3" t="s">
        <v>7021</v>
      </c>
      <c r="D3345" s="3" t="s">
        <v>14</v>
      </c>
      <c r="E3345" s="3" t="s">
        <v>14</v>
      </c>
      <c r="F3345" s="3" t="s">
        <v>691</v>
      </c>
      <c r="G3345" s="3" t="s">
        <v>690</v>
      </c>
      <c r="H3345" s="3" t="s">
        <v>92</v>
      </c>
      <c r="I3345" s="3" t="s">
        <v>93</v>
      </c>
      <c r="J3345" s="3" t="s">
        <v>94</v>
      </c>
      <c r="K3345" s="3" t="s">
        <v>93</v>
      </c>
      <c r="O3345"/>
      <c r="P3345"/>
    </row>
    <row r="3346" spans="1:16" x14ac:dyDescent="0.35">
      <c r="A3346" s="3" t="s">
        <v>7022</v>
      </c>
      <c r="B3346" s="3" t="s">
        <v>7022</v>
      </c>
      <c r="C3346" s="3" t="s">
        <v>7023</v>
      </c>
      <c r="D3346" s="3" t="s">
        <v>14</v>
      </c>
      <c r="E3346" s="3" t="s">
        <v>14</v>
      </c>
      <c r="F3346" s="3" t="s">
        <v>691</v>
      </c>
      <c r="G3346" s="3" t="s">
        <v>690</v>
      </c>
      <c r="H3346" s="3" t="s">
        <v>92</v>
      </c>
      <c r="I3346" s="3" t="s">
        <v>93</v>
      </c>
      <c r="J3346" s="3" t="s">
        <v>94</v>
      </c>
      <c r="K3346" s="3" t="s">
        <v>93</v>
      </c>
      <c r="O3346"/>
      <c r="P3346"/>
    </row>
    <row r="3347" spans="1:16" x14ac:dyDescent="0.35">
      <c r="A3347" s="3" t="s">
        <v>7020</v>
      </c>
      <c r="B3347" s="3" t="s">
        <v>7020</v>
      </c>
      <c r="C3347" s="3" t="s">
        <v>7021</v>
      </c>
      <c r="D3347" s="3" t="s">
        <v>14</v>
      </c>
      <c r="E3347" s="3" t="s">
        <v>14</v>
      </c>
      <c r="F3347" s="3" t="s">
        <v>691</v>
      </c>
      <c r="G3347" s="3" t="s">
        <v>690</v>
      </c>
      <c r="H3347" s="3" t="s">
        <v>92</v>
      </c>
      <c r="I3347" s="3" t="s">
        <v>93</v>
      </c>
      <c r="J3347" s="3" t="s">
        <v>94</v>
      </c>
      <c r="K3347" s="3" t="s">
        <v>93</v>
      </c>
      <c r="O3347"/>
      <c r="P3347"/>
    </row>
    <row r="3348" spans="1:16" x14ac:dyDescent="0.35">
      <c r="A3348" s="3" t="s">
        <v>7024</v>
      </c>
      <c r="B3348" s="3" t="s">
        <v>7024</v>
      </c>
      <c r="C3348" s="3" t="s">
        <v>7025</v>
      </c>
      <c r="D3348" s="3" t="s">
        <v>14</v>
      </c>
      <c r="E3348" s="3" t="s">
        <v>14</v>
      </c>
      <c r="F3348" s="3" t="s">
        <v>691</v>
      </c>
      <c r="G3348" s="3" t="s">
        <v>690</v>
      </c>
      <c r="H3348" s="3" t="s">
        <v>92</v>
      </c>
      <c r="I3348" s="3" t="s">
        <v>93</v>
      </c>
      <c r="J3348" s="3" t="s">
        <v>94</v>
      </c>
      <c r="K3348" s="3" t="s">
        <v>93</v>
      </c>
      <c r="O3348"/>
      <c r="P3348"/>
    </row>
    <row r="3349" spans="1:16" x14ac:dyDescent="0.35">
      <c r="A3349" s="3" t="s">
        <v>7026</v>
      </c>
      <c r="B3349" s="3" t="s">
        <v>7026</v>
      </c>
      <c r="C3349" s="3" t="s">
        <v>7027</v>
      </c>
      <c r="D3349" s="3" t="s">
        <v>14</v>
      </c>
      <c r="E3349" s="3" t="s">
        <v>14</v>
      </c>
      <c r="F3349" s="3" t="s">
        <v>691</v>
      </c>
      <c r="G3349" s="3" t="s">
        <v>690</v>
      </c>
      <c r="H3349" s="3" t="s">
        <v>92</v>
      </c>
      <c r="I3349" s="3" t="s">
        <v>93</v>
      </c>
      <c r="J3349" s="3" t="s">
        <v>94</v>
      </c>
      <c r="K3349" s="3" t="s">
        <v>93</v>
      </c>
      <c r="O3349"/>
      <c r="P3349"/>
    </row>
    <row r="3350" spans="1:16" x14ac:dyDescent="0.35">
      <c r="A3350" s="3" t="s">
        <v>7028</v>
      </c>
      <c r="B3350" s="3" t="s">
        <v>7028</v>
      </c>
      <c r="C3350" s="3" t="s">
        <v>7029</v>
      </c>
      <c r="D3350" s="3" t="s">
        <v>14</v>
      </c>
      <c r="E3350" s="3" t="s">
        <v>14</v>
      </c>
      <c r="F3350" s="3" t="s">
        <v>691</v>
      </c>
      <c r="G3350" s="3" t="s">
        <v>690</v>
      </c>
      <c r="H3350" s="3" t="s">
        <v>92</v>
      </c>
      <c r="I3350" s="3" t="s">
        <v>93</v>
      </c>
      <c r="J3350" s="3" t="s">
        <v>94</v>
      </c>
      <c r="K3350" s="3" t="s">
        <v>93</v>
      </c>
      <c r="O3350"/>
      <c r="P3350"/>
    </row>
    <row r="3351" spans="1:16" x14ac:dyDescent="0.35">
      <c r="A3351" s="3" t="s">
        <v>7030</v>
      </c>
      <c r="B3351" s="3" t="s">
        <v>7030</v>
      </c>
      <c r="C3351" s="3" t="s">
        <v>7031</v>
      </c>
      <c r="D3351" s="3" t="s">
        <v>14</v>
      </c>
      <c r="E3351" s="3" t="s">
        <v>14</v>
      </c>
      <c r="F3351" s="3" t="s">
        <v>691</v>
      </c>
      <c r="G3351" s="3" t="s">
        <v>690</v>
      </c>
      <c r="H3351" s="3" t="s">
        <v>92</v>
      </c>
      <c r="I3351" s="3" t="s">
        <v>93</v>
      </c>
      <c r="J3351" s="3" t="s">
        <v>94</v>
      </c>
      <c r="K3351" s="3" t="s">
        <v>93</v>
      </c>
      <c r="O3351"/>
      <c r="P3351"/>
    </row>
    <row r="3352" spans="1:16" x14ac:dyDescent="0.35">
      <c r="A3352" s="3" t="s">
        <v>7032</v>
      </c>
      <c r="B3352" s="3" t="s">
        <v>7032</v>
      </c>
      <c r="C3352" s="3" t="s">
        <v>7033</v>
      </c>
      <c r="D3352" s="3" t="s">
        <v>14</v>
      </c>
      <c r="E3352" s="3" t="s">
        <v>14</v>
      </c>
      <c r="F3352" s="3" t="s">
        <v>691</v>
      </c>
      <c r="G3352" s="3" t="s">
        <v>690</v>
      </c>
      <c r="H3352" s="3" t="s">
        <v>92</v>
      </c>
      <c r="I3352" s="3" t="s">
        <v>93</v>
      </c>
      <c r="J3352" s="3" t="s">
        <v>94</v>
      </c>
      <c r="K3352" s="3" t="s">
        <v>93</v>
      </c>
      <c r="O3352"/>
      <c r="P3352"/>
    </row>
    <row r="3353" spans="1:16" x14ac:dyDescent="0.35">
      <c r="A3353" s="3" t="s">
        <v>7034</v>
      </c>
      <c r="B3353" s="3" t="s">
        <v>7020</v>
      </c>
      <c r="C3353" s="3" t="s">
        <v>7021</v>
      </c>
      <c r="D3353" s="3" t="s">
        <v>14</v>
      </c>
      <c r="E3353" s="3" t="s">
        <v>14</v>
      </c>
      <c r="F3353" s="3" t="s">
        <v>691</v>
      </c>
      <c r="G3353" s="3" t="s">
        <v>690</v>
      </c>
      <c r="H3353" s="3" t="s">
        <v>92</v>
      </c>
      <c r="I3353" s="3" t="s">
        <v>93</v>
      </c>
      <c r="J3353" s="3" t="s">
        <v>94</v>
      </c>
      <c r="K3353" s="3" t="s">
        <v>93</v>
      </c>
      <c r="O3353"/>
      <c r="P3353"/>
    </row>
    <row r="3354" spans="1:16" x14ac:dyDescent="0.35">
      <c r="A3354" s="3" t="s">
        <v>7035</v>
      </c>
      <c r="B3354" s="3" t="s">
        <v>7035</v>
      </c>
      <c r="C3354" s="3" t="s">
        <v>7036</v>
      </c>
      <c r="D3354" s="3" t="s">
        <v>14</v>
      </c>
      <c r="E3354" s="3" t="s">
        <v>14</v>
      </c>
      <c r="F3354" s="3" t="s">
        <v>691</v>
      </c>
      <c r="G3354" s="3" t="s">
        <v>690</v>
      </c>
      <c r="H3354" s="3" t="s">
        <v>92</v>
      </c>
      <c r="I3354" s="3" t="s">
        <v>93</v>
      </c>
      <c r="J3354" s="3" t="s">
        <v>94</v>
      </c>
      <c r="K3354" s="3" t="s">
        <v>93</v>
      </c>
      <c r="O3354"/>
      <c r="P3354"/>
    </row>
    <row r="3355" spans="1:16" x14ac:dyDescent="0.35">
      <c r="A3355" s="3" t="s">
        <v>7037</v>
      </c>
      <c r="B3355" s="3" t="s">
        <v>7037</v>
      </c>
      <c r="C3355" s="3" t="s">
        <v>7038</v>
      </c>
      <c r="D3355" s="3" t="s">
        <v>14</v>
      </c>
      <c r="E3355" s="3" t="s">
        <v>14</v>
      </c>
      <c r="F3355" s="3" t="s">
        <v>691</v>
      </c>
      <c r="G3355" s="3" t="s">
        <v>690</v>
      </c>
      <c r="H3355" s="3" t="s">
        <v>92</v>
      </c>
      <c r="I3355" s="3" t="s">
        <v>93</v>
      </c>
      <c r="J3355" s="3" t="s">
        <v>94</v>
      </c>
      <c r="K3355" s="3" t="s">
        <v>93</v>
      </c>
      <c r="O3355"/>
      <c r="P3355"/>
    </row>
    <row r="3356" spans="1:16" x14ac:dyDescent="0.35">
      <c r="A3356" s="3" t="s">
        <v>7039</v>
      </c>
      <c r="B3356" s="3" t="s">
        <v>7039</v>
      </c>
      <c r="C3356" s="3" t="s">
        <v>7040</v>
      </c>
      <c r="D3356" s="3" t="s">
        <v>14</v>
      </c>
      <c r="E3356" s="3" t="s">
        <v>14</v>
      </c>
      <c r="F3356" s="3" t="s">
        <v>691</v>
      </c>
      <c r="G3356" s="3" t="s">
        <v>690</v>
      </c>
      <c r="H3356" s="3" t="s">
        <v>92</v>
      </c>
      <c r="I3356" s="3" t="s">
        <v>93</v>
      </c>
      <c r="J3356" s="3" t="s">
        <v>94</v>
      </c>
      <c r="K3356" s="3" t="s">
        <v>93</v>
      </c>
      <c r="O3356"/>
      <c r="P3356"/>
    </row>
    <row r="3357" spans="1:16" x14ac:dyDescent="0.35">
      <c r="A3357" s="3" t="s">
        <v>7041</v>
      </c>
      <c r="B3357" s="3" t="s">
        <v>7041</v>
      </c>
      <c r="C3357" s="3" t="s">
        <v>7042</v>
      </c>
      <c r="D3357" s="3" t="s">
        <v>14</v>
      </c>
      <c r="E3357" s="3" t="s">
        <v>14</v>
      </c>
      <c r="F3357" s="3" t="s">
        <v>691</v>
      </c>
      <c r="G3357" s="3" t="s">
        <v>690</v>
      </c>
      <c r="H3357" s="3" t="s">
        <v>92</v>
      </c>
      <c r="I3357" s="3" t="s">
        <v>93</v>
      </c>
      <c r="J3357" s="3" t="s">
        <v>94</v>
      </c>
      <c r="K3357" s="3" t="s">
        <v>93</v>
      </c>
      <c r="O3357"/>
      <c r="P3357"/>
    </row>
    <row r="3358" spans="1:16" x14ac:dyDescent="0.35">
      <c r="A3358" s="3" t="s">
        <v>7043</v>
      </c>
      <c r="B3358" s="3" t="s">
        <v>7043</v>
      </c>
      <c r="C3358" s="3" t="s">
        <v>7044</v>
      </c>
      <c r="D3358" s="3" t="s">
        <v>14</v>
      </c>
      <c r="E3358" s="3" t="s">
        <v>14</v>
      </c>
      <c r="F3358" s="3" t="s">
        <v>691</v>
      </c>
      <c r="G3358" s="3" t="s">
        <v>690</v>
      </c>
      <c r="H3358" s="3" t="s">
        <v>92</v>
      </c>
      <c r="I3358" s="3" t="s">
        <v>93</v>
      </c>
      <c r="J3358" s="3" t="s">
        <v>94</v>
      </c>
      <c r="K3358" s="3" t="s">
        <v>93</v>
      </c>
      <c r="O3358"/>
      <c r="P3358"/>
    </row>
    <row r="3359" spans="1:16" x14ac:dyDescent="0.35">
      <c r="A3359" s="3" t="s">
        <v>7045</v>
      </c>
      <c r="B3359" s="3" t="s">
        <v>7045</v>
      </c>
      <c r="C3359" s="3" t="s">
        <v>7046</v>
      </c>
      <c r="D3359" s="3" t="s">
        <v>14</v>
      </c>
      <c r="E3359" s="3" t="s">
        <v>14</v>
      </c>
      <c r="F3359" s="3" t="s">
        <v>735</v>
      </c>
      <c r="G3359" s="3" t="s">
        <v>734</v>
      </c>
      <c r="H3359" s="3" t="s">
        <v>92</v>
      </c>
      <c r="I3359" s="3" t="s">
        <v>93</v>
      </c>
      <c r="J3359" s="3" t="s">
        <v>94</v>
      </c>
      <c r="K3359" s="3" t="s">
        <v>93</v>
      </c>
      <c r="O3359"/>
      <c r="P3359"/>
    </row>
    <row r="3360" spans="1:16" x14ac:dyDescent="0.35">
      <c r="A3360" s="3" t="s">
        <v>7047</v>
      </c>
      <c r="B3360" s="3" t="s">
        <v>7045</v>
      </c>
      <c r="C3360" s="3" t="s">
        <v>7046</v>
      </c>
      <c r="D3360" s="3" t="s">
        <v>14</v>
      </c>
      <c r="E3360" s="3" t="s">
        <v>14</v>
      </c>
      <c r="F3360" s="3" t="s">
        <v>735</v>
      </c>
      <c r="G3360" s="3" t="s">
        <v>734</v>
      </c>
      <c r="H3360" s="3" t="s">
        <v>92</v>
      </c>
      <c r="I3360" s="3" t="s">
        <v>93</v>
      </c>
      <c r="J3360" s="3" t="s">
        <v>94</v>
      </c>
      <c r="K3360" s="3" t="s">
        <v>93</v>
      </c>
      <c r="O3360"/>
      <c r="P3360"/>
    </row>
    <row r="3361" spans="1:16" x14ac:dyDescent="0.35">
      <c r="A3361" s="3" t="s">
        <v>7048</v>
      </c>
      <c r="B3361" s="3" t="s">
        <v>7048</v>
      </c>
      <c r="C3361" s="3" t="s">
        <v>7049</v>
      </c>
      <c r="D3361" s="3" t="s">
        <v>14</v>
      </c>
      <c r="E3361" s="3" t="s">
        <v>14</v>
      </c>
      <c r="F3361" s="3" t="s">
        <v>695</v>
      </c>
      <c r="G3361" s="3" t="s">
        <v>694</v>
      </c>
      <c r="H3361" s="3" t="s">
        <v>92</v>
      </c>
      <c r="I3361" s="3" t="s">
        <v>93</v>
      </c>
      <c r="J3361" s="3" t="s">
        <v>94</v>
      </c>
      <c r="K3361" s="3" t="s">
        <v>93</v>
      </c>
      <c r="O3361"/>
      <c r="P3361"/>
    </row>
    <row r="3362" spans="1:16" x14ac:dyDescent="0.35">
      <c r="A3362" s="3" t="s">
        <v>7050</v>
      </c>
      <c r="B3362" s="3" t="s">
        <v>7050</v>
      </c>
      <c r="C3362" s="3" t="s">
        <v>7051</v>
      </c>
      <c r="D3362" s="3" t="s">
        <v>14</v>
      </c>
      <c r="E3362" s="3" t="s">
        <v>14</v>
      </c>
      <c r="F3362" s="3" t="s">
        <v>695</v>
      </c>
      <c r="G3362" s="3" t="s">
        <v>694</v>
      </c>
      <c r="H3362" s="3" t="s">
        <v>92</v>
      </c>
      <c r="I3362" s="3" t="s">
        <v>93</v>
      </c>
      <c r="J3362" s="3" t="s">
        <v>94</v>
      </c>
      <c r="K3362" s="3" t="s">
        <v>93</v>
      </c>
      <c r="O3362"/>
      <c r="P3362"/>
    </row>
    <row r="3363" spans="1:16" x14ac:dyDescent="0.35">
      <c r="A3363" s="3" t="s">
        <v>7052</v>
      </c>
      <c r="B3363" s="3" t="s">
        <v>7052</v>
      </c>
      <c r="C3363" s="3" t="s">
        <v>7053</v>
      </c>
      <c r="D3363" s="3" t="s">
        <v>14</v>
      </c>
      <c r="E3363" s="3" t="s">
        <v>14</v>
      </c>
      <c r="F3363" s="3" t="s">
        <v>695</v>
      </c>
      <c r="G3363" s="3" t="s">
        <v>694</v>
      </c>
      <c r="H3363" s="3" t="s">
        <v>92</v>
      </c>
      <c r="I3363" s="3" t="s">
        <v>93</v>
      </c>
      <c r="J3363" s="3" t="s">
        <v>94</v>
      </c>
      <c r="K3363" s="3" t="s">
        <v>93</v>
      </c>
      <c r="O3363"/>
      <c r="P3363"/>
    </row>
    <row r="3364" spans="1:16" x14ac:dyDescent="0.35">
      <c r="A3364" s="3" t="s">
        <v>7054</v>
      </c>
      <c r="B3364" s="3" t="s">
        <v>7054</v>
      </c>
      <c r="C3364" s="3" t="s">
        <v>7055</v>
      </c>
      <c r="D3364" s="3" t="s">
        <v>14</v>
      </c>
      <c r="E3364" s="3" t="s">
        <v>14</v>
      </c>
      <c r="F3364" s="3" t="s">
        <v>695</v>
      </c>
      <c r="G3364" s="3" t="s">
        <v>694</v>
      </c>
      <c r="H3364" s="3" t="s">
        <v>92</v>
      </c>
      <c r="I3364" s="3" t="s">
        <v>93</v>
      </c>
      <c r="J3364" s="3" t="s">
        <v>94</v>
      </c>
      <c r="K3364" s="3" t="s">
        <v>93</v>
      </c>
      <c r="O3364"/>
      <c r="P3364"/>
    </row>
    <row r="3365" spans="1:16" x14ac:dyDescent="0.35">
      <c r="A3365" s="3" t="s">
        <v>7056</v>
      </c>
      <c r="B3365" s="3" t="s">
        <v>7056</v>
      </c>
      <c r="C3365" s="3" t="s">
        <v>7057</v>
      </c>
      <c r="D3365" s="3" t="s">
        <v>14</v>
      </c>
      <c r="E3365" s="3" t="s">
        <v>14</v>
      </c>
      <c r="F3365" s="3" t="s">
        <v>695</v>
      </c>
      <c r="G3365" s="3" t="s">
        <v>694</v>
      </c>
      <c r="H3365" s="3" t="s">
        <v>92</v>
      </c>
      <c r="I3365" s="3" t="s">
        <v>93</v>
      </c>
      <c r="J3365" s="3" t="s">
        <v>94</v>
      </c>
      <c r="K3365" s="3" t="s">
        <v>93</v>
      </c>
      <c r="O3365"/>
      <c r="P3365"/>
    </row>
    <row r="3366" spans="1:16" x14ac:dyDescent="0.35">
      <c r="A3366" s="3" t="s">
        <v>7058</v>
      </c>
      <c r="B3366" s="3" t="s">
        <v>7058</v>
      </c>
      <c r="C3366" s="3" t="s">
        <v>7059</v>
      </c>
      <c r="D3366" s="3" t="s">
        <v>14</v>
      </c>
      <c r="E3366" s="3" t="s">
        <v>14</v>
      </c>
      <c r="F3366" s="3" t="s">
        <v>695</v>
      </c>
      <c r="G3366" s="3" t="s">
        <v>694</v>
      </c>
      <c r="H3366" s="3" t="s">
        <v>92</v>
      </c>
      <c r="I3366" s="3" t="s">
        <v>93</v>
      </c>
      <c r="J3366" s="3" t="s">
        <v>94</v>
      </c>
      <c r="K3366" s="3" t="s">
        <v>93</v>
      </c>
      <c r="O3366"/>
      <c r="P3366"/>
    </row>
    <row r="3367" spans="1:16" x14ac:dyDescent="0.35">
      <c r="A3367" s="3" t="s">
        <v>7060</v>
      </c>
      <c r="B3367" s="3" t="s">
        <v>7060</v>
      </c>
      <c r="C3367" s="3" t="s">
        <v>7061</v>
      </c>
      <c r="D3367" s="3" t="s">
        <v>14</v>
      </c>
      <c r="E3367" s="3" t="s">
        <v>14</v>
      </c>
      <c r="F3367" s="3" t="s">
        <v>695</v>
      </c>
      <c r="G3367" s="3" t="s">
        <v>694</v>
      </c>
      <c r="H3367" s="3" t="s">
        <v>92</v>
      </c>
      <c r="I3367" s="3" t="s">
        <v>93</v>
      </c>
      <c r="J3367" s="3" t="s">
        <v>94</v>
      </c>
      <c r="K3367" s="3" t="s">
        <v>93</v>
      </c>
      <c r="O3367"/>
      <c r="P3367"/>
    </row>
    <row r="3368" spans="1:16" x14ac:dyDescent="0.35">
      <c r="A3368" s="3" t="s">
        <v>7062</v>
      </c>
      <c r="B3368" s="3" t="s">
        <v>7062</v>
      </c>
      <c r="C3368" s="3" t="s">
        <v>7063</v>
      </c>
      <c r="D3368" s="3" t="s">
        <v>14</v>
      </c>
      <c r="E3368" s="3" t="s">
        <v>14</v>
      </c>
      <c r="F3368" s="3" t="s">
        <v>695</v>
      </c>
      <c r="G3368" s="3" t="s">
        <v>694</v>
      </c>
      <c r="H3368" s="3" t="s">
        <v>92</v>
      </c>
      <c r="I3368" s="3" t="s">
        <v>93</v>
      </c>
      <c r="J3368" s="3" t="s">
        <v>94</v>
      </c>
      <c r="K3368" s="3" t="s">
        <v>93</v>
      </c>
      <c r="O3368"/>
      <c r="P3368"/>
    </row>
    <row r="3369" spans="1:16" x14ac:dyDescent="0.35">
      <c r="A3369" s="3" t="s">
        <v>7064</v>
      </c>
      <c r="B3369" s="3" t="s">
        <v>7064</v>
      </c>
      <c r="C3369" s="3" t="s">
        <v>7065</v>
      </c>
      <c r="D3369" s="3" t="s">
        <v>14</v>
      </c>
      <c r="E3369" s="3" t="s">
        <v>14</v>
      </c>
      <c r="F3369" s="3" t="s">
        <v>695</v>
      </c>
      <c r="G3369" s="3" t="s">
        <v>694</v>
      </c>
      <c r="H3369" s="3" t="s">
        <v>92</v>
      </c>
      <c r="I3369" s="3" t="s">
        <v>93</v>
      </c>
      <c r="J3369" s="3" t="s">
        <v>94</v>
      </c>
      <c r="K3369" s="3" t="s">
        <v>93</v>
      </c>
      <c r="O3369"/>
      <c r="P3369"/>
    </row>
    <row r="3370" spans="1:16" x14ac:dyDescent="0.35">
      <c r="A3370" s="3" t="s">
        <v>7066</v>
      </c>
      <c r="B3370" s="3" t="s">
        <v>7067</v>
      </c>
      <c r="C3370" s="3" t="s">
        <v>7068</v>
      </c>
      <c r="D3370" s="3" t="s">
        <v>14</v>
      </c>
      <c r="E3370" s="3" t="s">
        <v>14</v>
      </c>
      <c r="F3370" s="3" t="s">
        <v>695</v>
      </c>
      <c r="G3370" s="3" t="s">
        <v>694</v>
      </c>
      <c r="H3370" s="3" t="s">
        <v>92</v>
      </c>
      <c r="I3370" s="3" t="s">
        <v>93</v>
      </c>
      <c r="J3370" s="3" t="s">
        <v>94</v>
      </c>
      <c r="K3370" s="3" t="s">
        <v>93</v>
      </c>
      <c r="O3370"/>
      <c r="P3370"/>
    </row>
    <row r="3371" spans="1:16" x14ac:dyDescent="0.35">
      <c r="A3371" s="3" t="s">
        <v>7069</v>
      </c>
      <c r="B3371" s="3" t="s">
        <v>7069</v>
      </c>
      <c r="C3371" s="3" t="s">
        <v>7070</v>
      </c>
      <c r="D3371" s="3" t="s">
        <v>14</v>
      </c>
      <c r="E3371" s="3" t="s">
        <v>14</v>
      </c>
      <c r="F3371" s="3" t="s">
        <v>695</v>
      </c>
      <c r="G3371" s="3" t="s">
        <v>694</v>
      </c>
      <c r="H3371" s="3" t="s">
        <v>92</v>
      </c>
      <c r="I3371" s="3" t="s">
        <v>93</v>
      </c>
      <c r="J3371" s="3" t="s">
        <v>94</v>
      </c>
      <c r="K3371" s="3" t="s">
        <v>93</v>
      </c>
      <c r="O3371"/>
      <c r="P3371"/>
    </row>
    <row r="3372" spans="1:16" x14ac:dyDescent="0.35">
      <c r="A3372" s="3" t="s">
        <v>7071</v>
      </c>
      <c r="B3372" s="3" t="s">
        <v>7071</v>
      </c>
      <c r="C3372" s="3" t="s">
        <v>7072</v>
      </c>
      <c r="D3372" s="3" t="s">
        <v>14</v>
      </c>
      <c r="E3372" s="3" t="s">
        <v>14</v>
      </c>
      <c r="F3372" s="3" t="s">
        <v>695</v>
      </c>
      <c r="G3372" s="3" t="s">
        <v>694</v>
      </c>
      <c r="H3372" s="3" t="s">
        <v>92</v>
      </c>
      <c r="I3372" s="3" t="s">
        <v>93</v>
      </c>
      <c r="J3372" s="3" t="s">
        <v>94</v>
      </c>
      <c r="K3372" s="3" t="s">
        <v>93</v>
      </c>
      <c r="O3372"/>
      <c r="P3372"/>
    </row>
    <row r="3373" spans="1:16" x14ac:dyDescent="0.35">
      <c r="A3373" s="3" t="s">
        <v>7073</v>
      </c>
      <c r="B3373" s="3" t="s">
        <v>7073</v>
      </c>
      <c r="C3373" s="3" t="s">
        <v>7074</v>
      </c>
      <c r="D3373" s="3" t="s">
        <v>14</v>
      </c>
      <c r="E3373" s="3" t="s">
        <v>14</v>
      </c>
      <c r="F3373" s="3" t="s">
        <v>695</v>
      </c>
      <c r="G3373" s="3" t="s">
        <v>694</v>
      </c>
      <c r="H3373" s="3" t="s">
        <v>92</v>
      </c>
      <c r="I3373" s="3" t="s">
        <v>93</v>
      </c>
      <c r="J3373" s="3" t="s">
        <v>94</v>
      </c>
      <c r="K3373" s="3" t="s">
        <v>93</v>
      </c>
      <c r="O3373"/>
      <c r="P3373"/>
    </row>
    <row r="3374" spans="1:16" x14ac:dyDescent="0.35">
      <c r="A3374" s="3" t="s">
        <v>7075</v>
      </c>
      <c r="B3374" s="3" t="s">
        <v>7075</v>
      </c>
      <c r="C3374" s="3" t="s">
        <v>7076</v>
      </c>
      <c r="D3374" s="3" t="s">
        <v>14</v>
      </c>
      <c r="E3374" s="3" t="s">
        <v>14</v>
      </c>
      <c r="F3374" s="3" t="s">
        <v>695</v>
      </c>
      <c r="G3374" s="3" t="s">
        <v>694</v>
      </c>
      <c r="H3374" s="3" t="s">
        <v>92</v>
      </c>
      <c r="I3374" s="3" t="s">
        <v>93</v>
      </c>
      <c r="J3374" s="3" t="s">
        <v>94</v>
      </c>
      <c r="K3374" s="3" t="s">
        <v>93</v>
      </c>
      <c r="O3374"/>
      <c r="P3374"/>
    </row>
    <row r="3375" spans="1:16" x14ac:dyDescent="0.35">
      <c r="A3375" s="3" t="s">
        <v>7077</v>
      </c>
      <c r="B3375" s="3" t="s">
        <v>7077</v>
      </c>
      <c r="C3375" s="3" t="s">
        <v>7078</v>
      </c>
      <c r="D3375" s="3" t="s">
        <v>14</v>
      </c>
      <c r="E3375" s="3" t="s">
        <v>14</v>
      </c>
      <c r="F3375" s="3" t="s">
        <v>695</v>
      </c>
      <c r="G3375" s="3" t="s">
        <v>694</v>
      </c>
      <c r="H3375" s="3" t="s">
        <v>92</v>
      </c>
      <c r="I3375" s="3" t="s">
        <v>93</v>
      </c>
      <c r="J3375" s="3" t="s">
        <v>94</v>
      </c>
      <c r="K3375" s="3" t="s">
        <v>93</v>
      </c>
      <c r="O3375"/>
      <c r="P3375"/>
    </row>
    <row r="3376" spans="1:16" x14ac:dyDescent="0.35">
      <c r="A3376" s="3" t="s">
        <v>7079</v>
      </c>
      <c r="B3376" s="3" t="s">
        <v>7079</v>
      </c>
      <c r="C3376" s="3" t="s">
        <v>7080</v>
      </c>
      <c r="D3376" s="3" t="s">
        <v>14</v>
      </c>
      <c r="E3376" s="3" t="s">
        <v>14</v>
      </c>
      <c r="F3376" s="3" t="s">
        <v>695</v>
      </c>
      <c r="G3376" s="3" t="s">
        <v>694</v>
      </c>
      <c r="H3376" s="3" t="s">
        <v>92</v>
      </c>
      <c r="I3376" s="3" t="s">
        <v>93</v>
      </c>
      <c r="J3376" s="3" t="s">
        <v>94</v>
      </c>
      <c r="K3376" s="3" t="s">
        <v>93</v>
      </c>
      <c r="O3376"/>
      <c r="P3376"/>
    </row>
    <row r="3377" spans="1:16" x14ac:dyDescent="0.35">
      <c r="A3377" s="3" t="s">
        <v>7081</v>
      </c>
      <c r="B3377" s="3" t="s">
        <v>7081</v>
      </c>
      <c r="C3377" s="3" t="s">
        <v>7082</v>
      </c>
      <c r="D3377" s="3" t="s">
        <v>14</v>
      </c>
      <c r="E3377" s="3" t="s">
        <v>14</v>
      </c>
      <c r="F3377" s="3" t="s">
        <v>695</v>
      </c>
      <c r="G3377" s="3" t="s">
        <v>694</v>
      </c>
      <c r="H3377" s="3" t="s">
        <v>92</v>
      </c>
      <c r="I3377" s="3" t="s">
        <v>93</v>
      </c>
      <c r="J3377" s="3" t="s">
        <v>94</v>
      </c>
      <c r="K3377" s="3" t="s">
        <v>93</v>
      </c>
      <c r="O3377"/>
      <c r="P3377"/>
    </row>
    <row r="3378" spans="1:16" x14ac:dyDescent="0.35">
      <c r="A3378" s="3" t="s">
        <v>7083</v>
      </c>
      <c r="B3378" s="3" t="s">
        <v>7067</v>
      </c>
      <c r="C3378" s="3" t="s">
        <v>7068</v>
      </c>
      <c r="D3378" s="3" t="s">
        <v>14</v>
      </c>
      <c r="E3378" s="3" t="s">
        <v>14</v>
      </c>
      <c r="F3378" s="3" t="s">
        <v>695</v>
      </c>
      <c r="G3378" s="3" t="s">
        <v>694</v>
      </c>
      <c r="H3378" s="3" t="s">
        <v>92</v>
      </c>
      <c r="I3378" s="3" t="s">
        <v>93</v>
      </c>
      <c r="J3378" s="3" t="s">
        <v>94</v>
      </c>
      <c r="K3378" s="3" t="s">
        <v>93</v>
      </c>
      <c r="O3378"/>
      <c r="P3378"/>
    </row>
    <row r="3379" spans="1:16" x14ac:dyDescent="0.35">
      <c r="A3379" s="3" t="s">
        <v>7084</v>
      </c>
      <c r="B3379" s="3" t="s">
        <v>7084</v>
      </c>
      <c r="C3379" s="3" t="s">
        <v>7085</v>
      </c>
      <c r="D3379" s="3" t="s">
        <v>14</v>
      </c>
      <c r="E3379" s="3" t="s">
        <v>14</v>
      </c>
      <c r="F3379" s="3" t="s">
        <v>695</v>
      </c>
      <c r="G3379" s="3" t="s">
        <v>694</v>
      </c>
      <c r="H3379" s="3" t="s">
        <v>92</v>
      </c>
      <c r="I3379" s="3" t="s">
        <v>93</v>
      </c>
      <c r="J3379" s="3" t="s">
        <v>94</v>
      </c>
      <c r="K3379" s="3" t="s">
        <v>93</v>
      </c>
      <c r="O3379"/>
      <c r="P3379"/>
    </row>
    <row r="3380" spans="1:16" x14ac:dyDescent="0.35">
      <c r="A3380" s="3" t="s">
        <v>7086</v>
      </c>
      <c r="B3380" s="3" t="s">
        <v>7086</v>
      </c>
      <c r="C3380" s="3" t="s">
        <v>7087</v>
      </c>
      <c r="D3380" s="3" t="s">
        <v>14</v>
      </c>
      <c r="E3380" s="3" t="s">
        <v>14</v>
      </c>
      <c r="F3380" s="3" t="s">
        <v>695</v>
      </c>
      <c r="G3380" s="3" t="s">
        <v>694</v>
      </c>
      <c r="H3380" s="3" t="s">
        <v>92</v>
      </c>
      <c r="I3380" s="3" t="s">
        <v>93</v>
      </c>
      <c r="J3380" s="3" t="s">
        <v>94</v>
      </c>
      <c r="K3380" s="3" t="s">
        <v>93</v>
      </c>
      <c r="O3380"/>
      <c r="P3380"/>
    </row>
    <row r="3381" spans="1:16" x14ac:dyDescent="0.35">
      <c r="A3381" s="3" t="s">
        <v>7088</v>
      </c>
      <c r="B3381" s="3" t="s">
        <v>7088</v>
      </c>
      <c r="C3381" s="3" t="s">
        <v>7089</v>
      </c>
      <c r="D3381" s="3" t="s">
        <v>14</v>
      </c>
      <c r="E3381" s="3" t="s">
        <v>14</v>
      </c>
      <c r="F3381" s="3" t="s">
        <v>695</v>
      </c>
      <c r="G3381" s="3" t="s">
        <v>694</v>
      </c>
      <c r="H3381" s="3" t="s">
        <v>92</v>
      </c>
      <c r="I3381" s="3" t="s">
        <v>93</v>
      </c>
      <c r="J3381" s="3" t="s">
        <v>94</v>
      </c>
      <c r="K3381" s="3" t="s">
        <v>93</v>
      </c>
      <c r="O3381"/>
      <c r="P3381"/>
    </row>
    <row r="3382" spans="1:16" x14ac:dyDescent="0.35">
      <c r="A3382" s="3" t="s">
        <v>7090</v>
      </c>
      <c r="B3382" s="3" t="s">
        <v>7090</v>
      </c>
      <c r="C3382" s="3" t="s">
        <v>7091</v>
      </c>
      <c r="D3382" s="3" t="s">
        <v>14</v>
      </c>
      <c r="E3382" s="3" t="s">
        <v>14</v>
      </c>
      <c r="F3382" s="3" t="s">
        <v>695</v>
      </c>
      <c r="G3382" s="3" t="s">
        <v>694</v>
      </c>
      <c r="H3382" s="3" t="s">
        <v>92</v>
      </c>
      <c r="I3382" s="3" t="s">
        <v>93</v>
      </c>
      <c r="J3382" s="3" t="s">
        <v>94</v>
      </c>
      <c r="K3382" s="3" t="s">
        <v>93</v>
      </c>
      <c r="O3382"/>
      <c r="P3382"/>
    </row>
    <row r="3383" spans="1:16" x14ac:dyDescent="0.35">
      <c r="A3383" s="3" t="s">
        <v>7092</v>
      </c>
      <c r="B3383" s="3" t="s">
        <v>7092</v>
      </c>
      <c r="C3383" s="3" t="s">
        <v>7093</v>
      </c>
      <c r="D3383" s="3" t="s">
        <v>14</v>
      </c>
      <c r="E3383" s="3" t="s">
        <v>14</v>
      </c>
      <c r="F3383" s="3" t="s">
        <v>695</v>
      </c>
      <c r="G3383" s="3" t="s">
        <v>694</v>
      </c>
      <c r="H3383" s="3" t="s">
        <v>92</v>
      </c>
      <c r="I3383" s="3" t="s">
        <v>93</v>
      </c>
      <c r="J3383" s="3" t="s">
        <v>94</v>
      </c>
      <c r="K3383" s="3" t="s">
        <v>93</v>
      </c>
      <c r="O3383"/>
      <c r="P3383"/>
    </row>
    <row r="3384" spans="1:16" x14ac:dyDescent="0.35">
      <c r="A3384" s="3" t="s">
        <v>7094</v>
      </c>
      <c r="B3384" s="3" t="s">
        <v>7094</v>
      </c>
      <c r="C3384" s="3" t="s">
        <v>7095</v>
      </c>
      <c r="D3384" s="3" t="s">
        <v>14</v>
      </c>
      <c r="E3384" s="3" t="s">
        <v>14</v>
      </c>
      <c r="F3384" s="3" t="s">
        <v>695</v>
      </c>
      <c r="G3384" s="3" t="s">
        <v>694</v>
      </c>
      <c r="H3384" s="3" t="s">
        <v>92</v>
      </c>
      <c r="I3384" s="3" t="s">
        <v>93</v>
      </c>
      <c r="J3384" s="3" t="s">
        <v>94</v>
      </c>
      <c r="K3384" s="3" t="s">
        <v>93</v>
      </c>
      <c r="O3384"/>
      <c r="P3384"/>
    </row>
    <row r="3385" spans="1:16" x14ac:dyDescent="0.35">
      <c r="A3385" s="3" t="s">
        <v>7096</v>
      </c>
      <c r="B3385" s="3" t="s">
        <v>7096</v>
      </c>
      <c r="C3385" s="3" t="s">
        <v>7097</v>
      </c>
      <c r="D3385" s="3" t="s">
        <v>14</v>
      </c>
      <c r="E3385" s="3" t="s">
        <v>14</v>
      </c>
      <c r="F3385" s="3" t="s">
        <v>695</v>
      </c>
      <c r="G3385" s="3" t="s">
        <v>694</v>
      </c>
      <c r="H3385" s="3" t="s">
        <v>92</v>
      </c>
      <c r="I3385" s="3" t="s">
        <v>93</v>
      </c>
      <c r="J3385" s="3" t="s">
        <v>94</v>
      </c>
      <c r="K3385" s="3" t="s">
        <v>93</v>
      </c>
      <c r="O3385"/>
      <c r="P3385"/>
    </row>
    <row r="3386" spans="1:16" x14ac:dyDescent="0.35">
      <c r="A3386" s="3" t="s">
        <v>7098</v>
      </c>
      <c r="B3386" s="3" t="s">
        <v>7098</v>
      </c>
      <c r="C3386" s="3" t="s">
        <v>7099</v>
      </c>
      <c r="D3386" s="3" t="s">
        <v>14</v>
      </c>
      <c r="E3386" s="3" t="s">
        <v>14</v>
      </c>
      <c r="F3386" s="3" t="s">
        <v>695</v>
      </c>
      <c r="G3386" s="3" t="s">
        <v>694</v>
      </c>
      <c r="H3386" s="3" t="s">
        <v>92</v>
      </c>
      <c r="I3386" s="3" t="s">
        <v>93</v>
      </c>
      <c r="J3386" s="3" t="s">
        <v>94</v>
      </c>
      <c r="K3386" s="3" t="s">
        <v>93</v>
      </c>
      <c r="O3386"/>
      <c r="P3386"/>
    </row>
    <row r="3387" spans="1:16" x14ac:dyDescent="0.35">
      <c r="A3387" s="3" t="s">
        <v>7100</v>
      </c>
      <c r="B3387" s="3" t="s">
        <v>7100</v>
      </c>
      <c r="C3387" s="3" t="s">
        <v>7101</v>
      </c>
      <c r="D3387" s="3" t="s">
        <v>14</v>
      </c>
      <c r="E3387" s="3" t="s">
        <v>14</v>
      </c>
      <c r="F3387" s="3" t="s">
        <v>695</v>
      </c>
      <c r="G3387" s="3" t="s">
        <v>694</v>
      </c>
      <c r="H3387" s="3" t="s">
        <v>92</v>
      </c>
      <c r="I3387" s="3" t="s">
        <v>93</v>
      </c>
      <c r="J3387" s="3" t="s">
        <v>94</v>
      </c>
      <c r="K3387" s="3" t="s">
        <v>93</v>
      </c>
      <c r="O3387"/>
      <c r="P3387"/>
    </row>
    <row r="3388" spans="1:16" x14ac:dyDescent="0.35">
      <c r="A3388" s="3" t="s">
        <v>7102</v>
      </c>
      <c r="B3388" s="3" t="s">
        <v>7102</v>
      </c>
      <c r="C3388" s="3" t="s">
        <v>7103</v>
      </c>
      <c r="D3388" s="3" t="s">
        <v>14</v>
      </c>
      <c r="E3388" s="3" t="s">
        <v>14</v>
      </c>
      <c r="F3388" s="3" t="s">
        <v>695</v>
      </c>
      <c r="G3388" s="3" t="s">
        <v>694</v>
      </c>
      <c r="H3388" s="3" t="s">
        <v>92</v>
      </c>
      <c r="I3388" s="3" t="s">
        <v>93</v>
      </c>
      <c r="J3388" s="3" t="s">
        <v>94</v>
      </c>
      <c r="K3388" s="3" t="s">
        <v>93</v>
      </c>
      <c r="O3388"/>
      <c r="P3388"/>
    </row>
    <row r="3389" spans="1:16" x14ac:dyDescent="0.35">
      <c r="A3389" s="3" t="s">
        <v>7104</v>
      </c>
      <c r="B3389" s="3" t="s">
        <v>7104</v>
      </c>
      <c r="C3389" s="3" t="s">
        <v>7105</v>
      </c>
      <c r="D3389" s="3" t="s">
        <v>14</v>
      </c>
      <c r="E3389" s="3" t="s">
        <v>14</v>
      </c>
      <c r="F3389" s="3" t="s">
        <v>695</v>
      </c>
      <c r="G3389" s="3" t="s">
        <v>694</v>
      </c>
      <c r="H3389" s="3" t="s">
        <v>92</v>
      </c>
      <c r="I3389" s="3" t="s">
        <v>93</v>
      </c>
      <c r="J3389" s="3" t="s">
        <v>94</v>
      </c>
      <c r="K3389" s="3" t="s">
        <v>93</v>
      </c>
      <c r="O3389"/>
      <c r="P3389"/>
    </row>
    <row r="3390" spans="1:16" x14ac:dyDescent="0.35">
      <c r="A3390" s="3" t="s">
        <v>7106</v>
      </c>
      <c r="B3390" s="3" t="s">
        <v>7106</v>
      </c>
      <c r="C3390" s="3" t="s">
        <v>4510</v>
      </c>
      <c r="D3390" s="3" t="s">
        <v>14</v>
      </c>
      <c r="E3390" s="3" t="s">
        <v>14</v>
      </c>
      <c r="F3390" s="3" t="s">
        <v>695</v>
      </c>
      <c r="G3390" s="3" t="s">
        <v>694</v>
      </c>
      <c r="H3390" s="3" t="s">
        <v>92</v>
      </c>
      <c r="I3390" s="3" t="s">
        <v>93</v>
      </c>
      <c r="J3390" s="3" t="s">
        <v>94</v>
      </c>
      <c r="K3390" s="3" t="s">
        <v>93</v>
      </c>
      <c r="O3390"/>
      <c r="P3390"/>
    </row>
    <row r="3391" spans="1:16" x14ac:dyDescent="0.35">
      <c r="A3391" s="3" t="s">
        <v>7107</v>
      </c>
      <c r="B3391" s="3" t="s">
        <v>7107</v>
      </c>
      <c r="C3391" s="3" t="s">
        <v>7108</v>
      </c>
      <c r="D3391" s="3" t="s">
        <v>14</v>
      </c>
      <c r="E3391" s="3" t="s">
        <v>14</v>
      </c>
      <c r="F3391" s="3" t="s">
        <v>695</v>
      </c>
      <c r="G3391" s="3" t="s">
        <v>694</v>
      </c>
      <c r="H3391" s="3" t="s">
        <v>92</v>
      </c>
      <c r="I3391" s="3" t="s">
        <v>93</v>
      </c>
      <c r="J3391" s="3" t="s">
        <v>94</v>
      </c>
      <c r="K3391" s="3" t="s">
        <v>93</v>
      </c>
      <c r="O3391"/>
      <c r="P3391"/>
    </row>
    <row r="3392" spans="1:16" x14ac:dyDescent="0.35">
      <c r="A3392" s="3" t="s">
        <v>7109</v>
      </c>
      <c r="B3392" s="3" t="s">
        <v>7109</v>
      </c>
      <c r="C3392" s="3" t="s">
        <v>7110</v>
      </c>
      <c r="D3392" s="3" t="s">
        <v>14</v>
      </c>
      <c r="E3392" s="3" t="s">
        <v>14</v>
      </c>
      <c r="F3392" s="3" t="s">
        <v>695</v>
      </c>
      <c r="G3392" s="3" t="s">
        <v>694</v>
      </c>
      <c r="H3392" s="3" t="s">
        <v>92</v>
      </c>
      <c r="I3392" s="3" t="s">
        <v>93</v>
      </c>
      <c r="J3392" s="3" t="s">
        <v>94</v>
      </c>
      <c r="K3392" s="3" t="s">
        <v>93</v>
      </c>
      <c r="O3392"/>
      <c r="P3392"/>
    </row>
    <row r="3393" spans="1:16" x14ac:dyDescent="0.35">
      <c r="A3393" s="3" t="s">
        <v>7111</v>
      </c>
      <c r="B3393" s="3" t="s">
        <v>7111</v>
      </c>
      <c r="C3393" s="3" t="s">
        <v>7112</v>
      </c>
      <c r="D3393" s="3" t="s">
        <v>14</v>
      </c>
      <c r="E3393" s="3" t="s">
        <v>14</v>
      </c>
      <c r="F3393" s="3" t="s">
        <v>695</v>
      </c>
      <c r="G3393" s="3" t="s">
        <v>694</v>
      </c>
      <c r="H3393" s="3" t="s">
        <v>92</v>
      </c>
      <c r="I3393" s="3" t="s">
        <v>93</v>
      </c>
      <c r="J3393" s="3" t="s">
        <v>94</v>
      </c>
      <c r="K3393" s="3" t="s">
        <v>93</v>
      </c>
      <c r="O3393"/>
      <c r="P3393"/>
    </row>
    <row r="3394" spans="1:16" x14ac:dyDescent="0.35">
      <c r="A3394" s="3" t="s">
        <v>7113</v>
      </c>
      <c r="B3394" s="3" t="s">
        <v>7113</v>
      </c>
      <c r="C3394" s="3" t="s">
        <v>7114</v>
      </c>
      <c r="D3394" s="3" t="s">
        <v>14</v>
      </c>
      <c r="E3394" s="3" t="s">
        <v>14</v>
      </c>
      <c r="F3394" s="3" t="s">
        <v>695</v>
      </c>
      <c r="G3394" s="3" t="s">
        <v>694</v>
      </c>
      <c r="H3394" s="3" t="s">
        <v>92</v>
      </c>
      <c r="I3394" s="3" t="s">
        <v>93</v>
      </c>
      <c r="J3394" s="3" t="s">
        <v>94</v>
      </c>
      <c r="K3394" s="3" t="s">
        <v>93</v>
      </c>
      <c r="O3394"/>
      <c r="P3394"/>
    </row>
    <row r="3395" spans="1:16" x14ac:dyDescent="0.35">
      <c r="A3395" s="3" t="s">
        <v>7115</v>
      </c>
      <c r="B3395" s="3" t="s">
        <v>7115</v>
      </c>
      <c r="C3395" s="3" t="s">
        <v>7116</v>
      </c>
      <c r="D3395" s="3" t="s">
        <v>14</v>
      </c>
      <c r="E3395" s="3" t="s">
        <v>14</v>
      </c>
      <c r="F3395" s="3" t="s">
        <v>695</v>
      </c>
      <c r="G3395" s="3" t="s">
        <v>694</v>
      </c>
      <c r="H3395" s="3" t="s">
        <v>92</v>
      </c>
      <c r="I3395" s="3" t="s">
        <v>93</v>
      </c>
      <c r="J3395" s="3" t="s">
        <v>94</v>
      </c>
      <c r="K3395" s="3" t="s">
        <v>93</v>
      </c>
      <c r="O3395"/>
      <c r="P3395"/>
    </row>
    <row r="3396" spans="1:16" x14ac:dyDescent="0.35">
      <c r="A3396" s="3" t="s">
        <v>7117</v>
      </c>
      <c r="B3396" s="3" t="s">
        <v>7117</v>
      </c>
      <c r="C3396" s="3" t="s">
        <v>7118</v>
      </c>
      <c r="D3396" s="3" t="s">
        <v>14</v>
      </c>
      <c r="E3396" s="3" t="s">
        <v>14</v>
      </c>
      <c r="F3396" s="3" t="s">
        <v>695</v>
      </c>
      <c r="G3396" s="3" t="s">
        <v>694</v>
      </c>
      <c r="H3396" s="3" t="s">
        <v>92</v>
      </c>
      <c r="I3396" s="3" t="s">
        <v>93</v>
      </c>
      <c r="J3396" s="3" t="s">
        <v>94</v>
      </c>
      <c r="K3396" s="3" t="s">
        <v>93</v>
      </c>
      <c r="O3396"/>
      <c r="P3396"/>
    </row>
    <row r="3397" spans="1:16" x14ac:dyDescent="0.35">
      <c r="A3397" s="3" t="s">
        <v>7119</v>
      </c>
      <c r="B3397" s="3" t="s">
        <v>7119</v>
      </c>
      <c r="C3397" s="3" t="s">
        <v>7120</v>
      </c>
      <c r="D3397" s="3" t="s">
        <v>14</v>
      </c>
      <c r="E3397" s="3" t="s">
        <v>14</v>
      </c>
      <c r="F3397" s="3" t="s">
        <v>695</v>
      </c>
      <c r="G3397" s="3" t="s">
        <v>694</v>
      </c>
      <c r="H3397" s="3" t="s">
        <v>92</v>
      </c>
      <c r="I3397" s="3" t="s">
        <v>93</v>
      </c>
      <c r="J3397" s="3" t="s">
        <v>94</v>
      </c>
      <c r="K3397" s="3" t="s">
        <v>93</v>
      </c>
      <c r="O3397"/>
      <c r="P3397"/>
    </row>
    <row r="3398" spans="1:16" x14ac:dyDescent="0.35">
      <c r="A3398" s="3" t="s">
        <v>7121</v>
      </c>
      <c r="B3398" s="3" t="s">
        <v>7121</v>
      </c>
      <c r="C3398" s="3" t="s">
        <v>7122</v>
      </c>
      <c r="D3398" s="3" t="s">
        <v>14</v>
      </c>
      <c r="E3398" s="3" t="s">
        <v>14</v>
      </c>
      <c r="F3398" s="3" t="s">
        <v>695</v>
      </c>
      <c r="G3398" s="3" t="s">
        <v>694</v>
      </c>
      <c r="H3398" s="3" t="s">
        <v>92</v>
      </c>
      <c r="I3398" s="3" t="s">
        <v>93</v>
      </c>
      <c r="J3398" s="3" t="s">
        <v>94</v>
      </c>
      <c r="K3398" s="3" t="s">
        <v>93</v>
      </c>
      <c r="O3398"/>
      <c r="P3398"/>
    </row>
    <row r="3399" spans="1:16" x14ac:dyDescent="0.35">
      <c r="A3399" s="3" t="s">
        <v>7123</v>
      </c>
      <c r="B3399" s="3" t="s">
        <v>7123</v>
      </c>
      <c r="C3399" s="3" t="s">
        <v>7124</v>
      </c>
      <c r="D3399" s="3" t="s">
        <v>14</v>
      </c>
      <c r="E3399" s="3" t="s">
        <v>14</v>
      </c>
      <c r="F3399" s="3" t="s">
        <v>695</v>
      </c>
      <c r="G3399" s="3" t="s">
        <v>694</v>
      </c>
      <c r="H3399" s="3" t="s">
        <v>92</v>
      </c>
      <c r="I3399" s="3" t="s">
        <v>93</v>
      </c>
      <c r="J3399" s="3" t="s">
        <v>94</v>
      </c>
      <c r="K3399" s="3" t="s">
        <v>93</v>
      </c>
      <c r="O3399"/>
      <c r="P3399"/>
    </row>
    <row r="3400" spans="1:16" x14ac:dyDescent="0.35">
      <c r="A3400" s="3" t="s">
        <v>7125</v>
      </c>
      <c r="B3400" s="3" t="s">
        <v>7125</v>
      </c>
      <c r="C3400" s="3" t="s">
        <v>7126</v>
      </c>
      <c r="D3400" s="3" t="s">
        <v>14</v>
      </c>
      <c r="E3400" s="3" t="s">
        <v>14</v>
      </c>
      <c r="F3400" s="3" t="s">
        <v>695</v>
      </c>
      <c r="G3400" s="3" t="s">
        <v>694</v>
      </c>
      <c r="H3400" s="3" t="s">
        <v>92</v>
      </c>
      <c r="I3400" s="3" t="s">
        <v>93</v>
      </c>
      <c r="J3400" s="3" t="s">
        <v>94</v>
      </c>
      <c r="K3400" s="3" t="s">
        <v>93</v>
      </c>
      <c r="O3400"/>
      <c r="P3400"/>
    </row>
    <row r="3401" spans="1:16" x14ac:dyDescent="0.35">
      <c r="A3401" s="3" t="s">
        <v>7127</v>
      </c>
      <c r="B3401" s="3" t="s">
        <v>7127</v>
      </c>
      <c r="C3401" s="3" t="s">
        <v>7128</v>
      </c>
      <c r="D3401" s="3" t="s">
        <v>14</v>
      </c>
      <c r="E3401" s="3" t="s">
        <v>14</v>
      </c>
      <c r="F3401" s="3" t="s">
        <v>695</v>
      </c>
      <c r="G3401" s="3" t="s">
        <v>694</v>
      </c>
      <c r="H3401" s="3" t="s">
        <v>92</v>
      </c>
      <c r="I3401" s="3" t="s">
        <v>93</v>
      </c>
      <c r="J3401" s="3" t="s">
        <v>94</v>
      </c>
      <c r="K3401" s="3" t="s">
        <v>93</v>
      </c>
      <c r="O3401"/>
      <c r="P3401"/>
    </row>
    <row r="3402" spans="1:16" x14ac:dyDescent="0.35">
      <c r="A3402" s="3" t="s">
        <v>7129</v>
      </c>
      <c r="B3402" s="3" t="s">
        <v>7129</v>
      </c>
      <c r="C3402" s="3" t="s">
        <v>7130</v>
      </c>
      <c r="D3402" s="3" t="s">
        <v>14</v>
      </c>
      <c r="E3402" s="3" t="s">
        <v>14</v>
      </c>
      <c r="F3402" s="3" t="s">
        <v>695</v>
      </c>
      <c r="G3402" s="3" t="s">
        <v>694</v>
      </c>
      <c r="H3402" s="3" t="s">
        <v>92</v>
      </c>
      <c r="I3402" s="3" t="s">
        <v>93</v>
      </c>
      <c r="J3402" s="3" t="s">
        <v>94</v>
      </c>
      <c r="K3402" s="3" t="s">
        <v>93</v>
      </c>
      <c r="O3402"/>
      <c r="P3402"/>
    </row>
    <row r="3403" spans="1:16" x14ac:dyDescent="0.35">
      <c r="A3403" s="3" t="s">
        <v>7131</v>
      </c>
      <c r="B3403" s="3" t="s">
        <v>7131</v>
      </c>
      <c r="C3403" s="3" t="s">
        <v>7132</v>
      </c>
      <c r="D3403" s="3" t="s">
        <v>14</v>
      </c>
      <c r="E3403" s="3" t="s">
        <v>14</v>
      </c>
      <c r="F3403" s="3" t="s">
        <v>695</v>
      </c>
      <c r="G3403" s="3" t="s">
        <v>694</v>
      </c>
      <c r="H3403" s="3" t="s">
        <v>92</v>
      </c>
      <c r="I3403" s="3" t="s">
        <v>93</v>
      </c>
      <c r="J3403" s="3" t="s">
        <v>94</v>
      </c>
      <c r="K3403" s="3" t="s">
        <v>93</v>
      </c>
      <c r="O3403"/>
      <c r="P3403"/>
    </row>
    <row r="3404" spans="1:16" x14ac:dyDescent="0.35">
      <c r="A3404" s="3" t="s">
        <v>7133</v>
      </c>
      <c r="B3404" s="3" t="s">
        <v>7133</v>
      </c>
      <c r="C3404" s="3" t="s">
        <v>7134</v>
      </c>
      <c r="D3404" s="3" t="s">
        <v>14</v>
      </c>
      <c r="E3404" s="3" t="s">
        <v>14</v>
      </c>
      <c r="F3404" s="3" t="s">
        <v>695</v>
      </c>
      <c r="G3404" s="3" t="s">
        <v>694</v>
      </c>
      <c r="H3404" s="3" t="s">
        <v>92</v>
      </c>
      <c r="I3404" s="3" t="s">
        <v>93</v>
      </c>
      <c r="J3404" s="3" t="s">
        <v>94</v>
      </c>
      <c r="K3404" s="3" t="s">
        <v>93</v>
      </c>
      <c r="O3404"/>
      <c r="P3404"/>
    </row>
    <row r="3405" spans="1:16" x14ac:dyDescent="0.35">
      <c r="A3405" s="3" t="s">
        <v>7135</v>
      </c>
      <c r="B3405" s="3" t="s">
        <v>7135</v>
      </c>
      <c r="C3405" s="3" t="s">
        <v>7136</v>
      </c>
      <c r="D3405" s="3" t="s">
        <v>14</v>
      </c>
      <c r="E3405" s="3" t="s">
        <v>14</v>
      </c>
      <c r="F3405" s="3" t="s">
        <v>695</v>
      </c>
      <c r="G3405" s="3" t="s">
        <v>694</v>
      </c>
      <c r="H3405" s="3" t="s">
        <v>92</v>
      </c>
      <c r="I3405" s="3" t="s">
        <v>93</v>
      </c>
      <c r="J3405" s="3" t="s">
        <v>94</v>
      </c>
      <c r="K3405" s="3" t="s">
        <v>93</v>
      </c>
      <c r="O3405"/>
      <c r="P3405"/>
    </row>
    <row r="3406" spans="1:16" x14ac:dyDescent="0.35">
      <c r="A3406" s="3" t="s">
        <v>7137</v>
      </c>
      <c r="B3406" s="3" t="s">
        <v>7137</v>
      </c>
      <c r="C3406" s="3" t="s">
        <v>7138</v>
      </c>
      <c r="D3406" s="3" t="s">
        <v>14</v>
      </c>
      <c r="E3406" s="3" t="s">
        <v>14</v>
      </c>
      <c r="F3406" s="3" t="s">
        <v>695</v>
      </c>
      <c r="G3406" s="3" t="s">
        <v>694</v>
      </c>
      <c r="H3406" s="3" t="s">
        <v>92</v>
      </c>
      <c r="I3406" s="3" t="s">
        <v>93</v>
      </c>
      <c r="J3406" s="3" t="s">
        <v>94</v>
      </c>
      <c r="K3406" s="3" t="s">
        <v>93</v>
      </c>
      <c r="O3406"/>
      <c r="P3406"/>
    </row>
    <row r="3407" spans="1:16" x14ac:dyDescent="0.35">
      <c r="A3407" s="3" t="s">
        <v>7139</v>
      </c>
      <c r="B3407" s="3" t="s">
        <v>7139</v>
      </c>
      <c r="C3407" s="3" t="s">
        <v>7140</v>
      </c>
      <c r="D3407" s="3" t="s">
        <v>14</v>
      </c>
      <c r="E3407" s="3" t="s">
        <v>14</v>
      </c>
      <c r="F3407" s="3" t="s">
        <v>695</v>
      </c>
      <c r="G3407" s="3" t="s">
        <v>694</v>
      </c>
      <c r="H3407" s="3" t="s">
        <v>92</v>
      </c>
      <c r="I3407" s="3" t="s">
        <v>93</v>
      </c>
      <c r="J3407" s="3" t="s">
        <v>94</v>
      </c>
      <c r="K3407" s="3" t="s">
        <v>93</v>
      </c>
      <c r="O3407"/>
      <c r="P3407"/>
    </row>
    <row r="3408" spans="1:16" x14ac:dyDescent="0.35">
      <c r="A3408" s="3" t="s">
        <v>7141</v>
      </c>
      <c r="B3408" s="3" t="s">
        <v>7141</v>
      </c>
      <c r="C3408" s="3" t="s">
        <v>7142</v>
      </c>
      <c r="D3408" s="3" t="s">
        <v>14</v>
      </c>
      <c r="E3408" s="3" t="s">
        <v>14</v>
      </c>
      <c r="F3408" s="3" t="s">
        <v>695</v>
      </c>
      <c r="G3408" s="3" t="s">
        <v>694</v>
      </c>
      <c r="H3408" s="3" t="s">
        <v>92</v>
      </c>
      <c r="I3408" s="3" t="s">
        <v>93</v>
      </c>
      <c r="J3408" s="3" t="s">
        <v>94</v>
      </c>
      <c r="K3408" s="3" t="s">
        <v>93</v>
      </c>
      <c r="O3408"/>
      <c r="P3408"/>
    </row>
    <row r="3409" spans="1:16" x14ac:dyDescent="0.35">
      <c r="A3409" s="3" t="s">
        <v>7143</v>
      </c>
      <c r="B3409" s="3" t="s">
        <v>7143</v>
      </c>
      <c r="C3409" s="3" t="s">
        <v>7144</v>
      </c>
      <c r="D3409" s="3" t="s">
        <v>14</v>
      </c>
      <c r="E3409" s="3" t="s">
        <v>14</v>
      </c>
      <c r="F3409" s="3" t="s">
        <v>695</v>
      </c>
      <c r="G3409" s="3" t="s">
        <v>694</v>
      </c>
      <c r="H3409" s="3" t="s">
        <v>92</v>
      </c>
      <c r="I3409" s="3" t="s">
        <v>93</v>
      </c>
      <c r="J3409" s="3" t="s">
        <v>94</v>
      </c>
      <c r="K3409" s="3" t="s">
        <v>93</v>
      </c>
      <c r="O3409"/>
      <c r="P3409"/>
    </row>
    <row r="3410" spans="1:16" x14ac:dyDescent="0.35">
      <c r="A3410" s="3" t="s">
        <v>7145</v>
      </c>
      <c r="B3410" s="3" t="s">
        <v>7145</v>
      </c>
      <c r="C3410" s="3" t="s">
        <v>7146</v>
      </c>
      <c r="D3410" s="3" t="s">
        <v>14</v>
      </c>
      <c r="E3410" s="3" t="s">
        <v>14</v>
      </c>
      <c r="F3410" s="3" t="s">
        <v>695</v>
      </c>
      <c r="G3410" s="3" t="s">
        <v>694</v>
      </c>
      <c r="H3410" s="3" t="s">
        <v>92</v>
      </c>
      <c r="I3410" s="3" t="s">
        <v>93</v>
      </c>
      <c r="J3410" s="3" t="s">
        <v>94</v>
      </c>
      <c r="K3410" s="3" t="s">
        <v>93</v>
      </c>
      <c r="O3410"/>
      <c r="P3410"/>
    </row>
    <row r="3411" spans="1:16" x14ac:dyDescent="0.35">
      <c r="A3411" s="3" t="s">
        <v>7147</v>
      </c>
      <c r="B3411" s="3" t="s">
        <v>7147</v>
      </c>
      <c r="C3411" s="3" t="s">
        <v>7148</v>
      </c>
      <c r="D3411" s="3" t="s">
        <v>14</v>
      </c>
      <c r="E3411" s="3" t="s">
        <v>14</v>
      </c>
      <c r="F3411" s="3" t="s">
        <v>695</v>
      </c>
      <c r="G3411" s="3" t="s">
        <v>694</v>
      </c>
      <c r="H3411" s="3" t="s">
        <v>92</v>
      </c>
      <c r="I3411" s="3" t="s">
        <v>93</v>
      </c>
      <c r="J3411" s="3" t="s">
        <v>94</v>
      </c>
      <c r="K3411" s="3" t="s">
        <v>93</v>
      </c>
      <c r="O3411"/>
      <c r="P3411"/>
    </row>
    <row r="3412" spans="1:16" x14ac:dyDescent="0.35">
      <c r="A3412" s="3" t="s">
        <v>7067</v>
      </c>
      <c r="B3412" s="3" t="s">
        <v>7067</v>
      </c>
      <c r="C3412" s="3" t="s">
        <v>7068</v>
      </c>
      <c r="D3412" s="3" t="s">
        <v>14</v>
      </c>
      <c r="E3412" s="3" t="s">
        <v>14</v>
      </c>
      <c r="F3412" s="3" t="s">
        <v>695</v>
      </c>
      <c r="G3412" s="3" t="s">
        <v>694</v>
      </c>
      <c r="H3412" s="3" t="s">
        <v>92</v>
      </c>
      <c r="I3412" s="3" t="s">
        <v>93</v>
      </c>
      <c r="J3412" s="3" t="s">
        <v>94</v>
      </c>
      <c r="K3412" s="3" t="s">
        <v>93</v>
      </c>
      <c r="O3412"/>
      <c r="P3412"/>
    </row>
    <row r="3413" spans="1:16" x14ac:dyDescent="0.35">
      <c r="A3413" s="3" t="s">
        <v>7149</v>
      </c>
      <c r="B3413" s="3" t="s">
        <v>7149</v>
      </c>
      <c r="C3413" s="3" t="s">
        <v>7150</v>
      </c>
      <c r="D3413" s="3" t="s">
        <v>14</v>
      </c>
      <c r="E3413" s="3" t="s">
        <v>14</v>
      </c>
      <c r="F3413" s="3" t="s">
        <v>695</v>
      </c>
      <c r="G3413" s="3" t="s">
        <v>694</v>
      </c>
      <c r="H3413" s="3" t="s">
        <v>92</v>
      </c>
      <c r="I3413" s="3" t="s">
        <v>93</v>
      </c>
      <c r="J3413" s="3" t="s">
        <v>94</v>
      </c>
      <c r="K3413" s="3" t="s">
        <v>93</v>
      </c>
      <c r="O3413"/>
      <c r="P3413"/>
    </row>
    <row r="3414" spans="1:16" x14ac:dyDescent="0.35">
      <c r="A3414" s="3" t="s">
        <v>7151</v>
      </c>
      <c r="B3414" s="3" t="s">
        <v>7151</v>
      </c>
      <c r="C3414" s="3" t="s">
        <v>7152</v>
      </c>
      <c r="D3414" s="3" t="s">
        <v>14</v>
      </c>
      <c r="E3414" s="3" t="s">
        <v>14</v>
      </c>
      <c r="F3414" s="3" t="s">
        <v>695</v>
      </c>
      <c r="G3414" s="3" t="s">
        <v>694</v>
      </c>
      <c r="H3414" s="3" t="s">
        <v>92</v>
      </c>
      <c r="I3414" s="3" t="s">
        <v>93</v>
      </c>
      <c r="J3414" s="3" t="s">
        <v>94</v>
      </c>
      <c r="K3414" s="3" t="s">
        <v>93</v>
      </c>
      <c r="O3414"/>
      <c r="P3414"/>
    </row>
    <row r="3415" spans="1:16" x14ac:dyDescent="0.35">
      <c r="A3415" s="3" t="s">
        <v>7153</v>
      </c>
      <c r="B3415" s="3" t="s">
        <v>7153</v>
      </c>
      <c r="C3415" s="3" t="s">
        <v>7154</v>
      </c>
      <c r="D3415" s="3" t="s">
        <v>14</v>
      </c>
      <c r="E3415" s="3" t="s">
        <v>14</v>
      </c>
      <c r="F3415" s="3" t="s">
        <v>695</v>
      </c>
      <c r="G3415" s="3" t="s">
        <v>694</v>
      </c>
      <c r="H3415" s="3" t="s">
        <v>92</v>
      </c>
      <c r="I3415" s="3" t="s">
        <v>93</v>
      </c>
      <c r="J3415" s="3" t="s">
        <v>94</v>
      </c>
      <c r="K3415" s="3" t="s">
        <v>93</v>
      </c>
      <c r="O3415"/>
      <c r="P3415"/>
    </row>
    <row r="3416" spans="1:16" x14ac:dyDescent="0.35">
      <c r="A3416" s="3" t="s">
        <v>7155</v>
      </c>
      <c r="B3416" s="3" t="s">
        <v>7155</v>
      </c>
      <c r="C3416" s="3" t="s">
        <v>7156</v>
      </c>
      <c r="D3416" s="3" t="s">
        <v>14</v>
      </c>
      <c r="E3416" s="3" t="s">
        <v>14</v>
      </c>
      <c r="F3416" s="3" t="s">
        <v>695</v>
      </c>
      <c r="G3416" s="3" t="s">
        <v>694</v>
      </c>
      <c r="H3416" s="3" t="s">
        <v>92</v>
      </c>
      <c r="I3416" s="3" t="s">
        <v>93</v>
      </c>
      <c r="J3416" s="3" t="s">
        <v>94</v>
      </c>
      <c r="K3416" s="3" t="s">
        <v>93</v>
      </c>
      <c r="O3416"/>
      <c r="P3416"/>
    </row>
    <row r="3417" spans="1:16" x14ac:dyDescent="0.35">
      <c r="A3417" s="3" t="s">
        <v>7157</v>
      </c>
      <c r="B3417" s="3" t="s">
        <v>7157</v>
      </c>
      <c r="C3417" s="3" t="s">
        <v>7158</v>
      </c>
      <c r="D3417" s="3" t="s">
        <v>14</v>
      </c>
      <c r="E3417" s="3" t="s">
        <v>14</v>
      </c>
      <c r="F3417" s="3" t="s">
        <v>695</v>
      </c>
      <c r="G3417" s="3" t="s">
        <v>694</v>
      </c>
      <c r="H3417" s="3" t="s">
        <v>92</v>
      </c>
      <c r="I3417" s="3" t="s">
        <v>93</v>
      </c>
      <c r="J3417" s="3" t="s">
        <v>94</v>
      </c>
      <c r="K3417" s="3" t="s">
        <v>93</v>
      </c>
      <c r="O3417"/>
      <c r="P3417"/>
    </row>
    <row r="3418" spans="1:16" x14ac:dyDescent="0.35">
      <c r="A3418" s="3" t="s">
        <v>7159</v>
      </c>
      <c r="B3418" s="3" t="s">
        <v>7159</v>
      </c>
      <c r="C3418" s="3" t="s">
        <v>7160</v>
      </c>
      <c r="D3418" s="3" t="s">
        <v>14</v>
      </c>
      <c r="E3418" s="3" t="s">
        <v>14</v>
      </c>
      <c r="F3418" s="3" t="s">
        <v>695</v>
      </c>
      <c r="G3418" s="3" t="s">
        <v>694</v>
      </c>
      <c r="H3418" s="3" t="s">
        <v>92</v>
      </c>
      <c r="I3418" s="3" t="s">
        <v>93</v>
      </c>
      <c r="J3418" s="3" t="s">
        <v>94</v>
      </c>
      <c r="K3418" s="3" t="s">
        <v>93</v>
      </c>
      <c r="O3418"/>
      <c r="P3418"/>
    </row>
    <row r="3419" spans="1:16" x14ac:dyDescent="0.35">
      <c r="A3419" s="3" t="s">
        <v>7161</v>
      </c>
      <c r="B3419" s="3" t="s">
        <v>7161</v>
      </c>
      <c r="C3419" s="3" t="s">
        <v>7162</v>
      </c>
      <c r="D3419" s="3" t="s">
        <v>14</v>
      </c>
      <c r="E3419" s="3" t="s">
        <v>14</v>
      </c>
      <c r="F3419" s="3" t="s">
        <v>695</v>
      </c>
      <c r="G3419" s="3" t="s">
        <v>694</v>
      </c>
      <c r="H3419" s="3" t="s">
        <v>92</v>
      </c>
      <c r="I3419" s="3" t="s">
        <v>93</v>
      </c>
      <c r="J3419" s="3" t="s">
        <v>94</v>
      </c>
      <c r="K3419" s="3" t="s">
        <v>93</v>
      </c>
      <c r="O3419"/>
      <c r="P3419"/>
    </row>
    <row r="3420" spans="1:16" x14ac:dyDescent="0.35">
      <c r="A3420" s="3" t="s">
        <v>7163</v>
      </c>
      <c r="B3420" s="3" t="s">
        <v>7163</v>
      </c>
      <c r="C3420" s="3" t="s">
        <v>7164</v>
      </c>
      <c r="D3420" s="3" t="s">
        <v>14</v>
      </c>
      <c r="E3420" s="3" t="s">
        <v>14</v>
      </c>
      <c r="F3420" s="3" t="s">
        <v>695</v>
      </c>
      <c r="G3420" s="3" t="s">
        <v>694</v>
      </c>
      <c r="H3420" s="3" t="s">
        <v>92</v>
      </c>
      <c r="I3420" s="3" t="s">
        <v>93</v>
      </c>
      <c r="J3420" s="3" t="s">
        <v>94</v>
      </c>
      <c r="K3420" s="3" t="s">
        <v>93</v>
      </c>
      <c r="O3420"/>
      <c r="P3420"/>
    </row>
    <row r="3421" spans="1:16" x14ac:dyDescent="0.35">
      <c r="A3421" s="3" t="s">
        <v>7165</v>
      </c>
      <c r="B3421" s="3" t="s">
        <v>7165</v>
      </c>
      <c r="C3421" s="3" t="s">
        <v>7166</v>
      </c>
      <c r="D3421" s="3" t="s">
        <v>14</v>
      </c>
      <c r="E3421" s="3" t="s">
        <v>14</v>
      </c>
      <c r="F3421" s="3" t="s">
        <v>695</v>
      </c>
      <c r="G3421" s="3" t="s">
        <v>694</v>
      </c>
      <c r="H3421" s="3" t="s">
        <v>92</v>
      </c>
      <c r="I3421" s="3" t="s">
        <v>93</v>
      </c>
      <c r="J3421" s="3" t="s">
        <v>94</v>
      </c>
      <c r="K3421" s="3" t="s">
        <v>93</v>
      </c>
      <c r="O3421"/>
      <c r="P3421"/>
    </row>
    <row r="3422" spans="1:16" x14ac:dyDescent="0.35">
      <c r="A3422" s="3" t="s">
        <v>7167</v>
      </c>
      <c r="B3422" s="3" t="s">
        <v>7167</v>
      </c>
      <c r="C3422" s="3" t="s">
        <v>7168</v>
      </c>
      <c r="D3422" s="3" t="s">
        <v>14</v>
      </c>
      <c r="E3422" s="3" t="s">
        <v>14</v>
      </c>
      <c r="F3422" s="3" t="s">
        <v>695</v>
      </c>
      <c r="G3422" s="3" t="s">
        <v>694</v>
      </c>
      <c r="H3422" s="3" t="s">
        <v>92</v>
      </c>
      <c r="I3422" s="3" t="s">
        <v>93</v>
      </c>
      <c r="J3422" s="3" t="s">
        <v>94</v>
      </c>
      <c r="K3422" s="3" t="s">
        <v>93</v>
      </c>
      <c r="O3422"/>
      <c r="P3422"/>
    </row>
    <row r="3423" spans="1:16" x14ac:dyDescent="0.35">
      <c r="A3423" s="3" t="s">
        <v>7169</v>
      </c>
      <c r="B3423" s="3" t="s">
        <v>7169</v>
      </c>
      <c r="C3423" s="3" t="s">
        <v>7170</v>
      </c>
      <c r="D3423" s="3" t="s">
        <v>14</v>
      </c>
      <c r="E3423" s="3" t="s">
        <v>14</v>
      </c>
      <c r="F3423" s="3" t="s">
        <v>695</v>
      </c>
      <c r="G3423" s="3" t="s">
        <v>694</v>
      </c>
      <c r="H3423" s="3" t="s">
        <v>92</v>
      </c>
      <c r="I3423" s="3" t="s">
        <v>93</v>
      </c>
      <c r="J3423" s="3" t="s">
        <v>94</v>
      </c>
      <c r="K3423" s="3" t="s">
        <v>93</v>
      </c>
      <c r="O3423"/>
      <c r="P3423"/>
    </row>
    <row r="3424" spans="1:16" x14ac:dyDescent="0.35">
      <c r="A3424" s="3" t="s">
        <v>7171</v>
      </c>
      <c r="B3424" s="3" t="s">
        <v>7171</v>
      </c>
      <c r="C3424" s="3" t="s">
        <v>7172</v>
      </c>
      <c r="D3424" s="3" t="s">
        <v>14</v>
      </c>
      <c r="E3424" s="3" t="s">
        <v>14</v>
      </c>
      <c r="F3424" s="3" t="s">
        <v>695</v>
      </c>
      <c r="G3424" s="3" t="s">
        <v>694</v>
      </c>
      <c r="H3424" s="3" t="s">
        <v>92</v>
      </c>
      <c r="I3424" s="3" t="s">
        <v>93</v>
      </c>
      <c r="J3424" s="3" t="s">
        <v>94</v>
      </c>
      <c r="K3424" s="3" t="s">
        <v>93</v>
      </c>
      <c r="O3424"/>
      <c r="P3424"/>
    </row>
    <row r="3425" spans="1:16" x14ac:dyDescent="0.35">
      <c r="A3425" s="3" t="s">
        <v>7173</v>
      </c>
      <c r="B3425" s="3" t="s">
        <v>7173</v>
      </c>
      <c r="C3425" s="3" t="s">
        <v>7174</v>
      </c>
      <c r="D3425" s="3" t="s">
        <v>14</v>
      </c>
      <c r="E3425" s="3" t="s">
        <v>14</v>
      </c>
      <c r="F3425" s="3" t="s">
        <v>695</v>
      </c>
      <c r="G3425" s="3" t="s">
        <v>694</v>
      </c>
      <c r="H3425" s="3" t="s">
        <v>92</v>
      </c>
      <c r="I3425" s="3" t="s">
        <v>93</v>
      </c>
      <c r="J3425" s="3" t="s">
        <v>94</v>
      </c>
      <c r="K3425" s="3" t="s">
        <v>93</v>
      </c>
      <c r="O3425"/>
      <c r="P3425"/>
    </row>
    <row r="3426" spans="1:16" x14ac:dyDescent="0.35">
      <c r="A3426" s="3" t="s">
        <v>7175</v>
      </c>
      <c r="B3426" s="3" t="s">
        <v>7175</v>
      </c>
      <c r="C3426" s="3" t="s">
        <v>7176</v>
      </c>
      <c r="D3426" s="3" t="s">
        <v>14</v>
      </c>
      <c r="E3426" s="3" t="s">
        <v>14</v>
      </c>
      <c r="F3426" s="3" t="s">
        <v>695</v>
      </c>
      <c r="G3426" s="3" t="s">
        <v>694</v>
      </c>
      <c r="H3426" s="3" t="s">
        <v>92</v>
      </c>
      <c r="I3426" s="3" t="s">
        <v>93</v>
      </c>
      <c r="J3426" s="3" t="s">
        <v>94</v>
      </c>
      <c r="K3426" s="3" t="s">
        <v>93</v>
      </c>
      <c r="O3426"/>
      <c r="P3426"/>
    </row>
    <row r="3427" spans="1:16" x14ac:dyDescent="0.35">
      <c r="A3427" s="3" t="s">
        <v>7177</v>
      </c>
      <c r="B3427" s="3" t="s">
        <v>7177</v>
      </c>
      <c r="C3427" s="3" t="s">
        <v>7178</v>
      </c>
      <c r="D3427" s="3" t="s">
        <v>14</v>
      </c>
      <c r="E3427" s="3" t="s">
        <v>14</v>
      </c>
      <c r="F3427" s="3" t="s">
        <v>695</v>
      </c>
      <c r="G3427" s="3" t="s">
        <v>694</v>
      </c>
      <c r="H3427" s="3" t="s">
        <v>92</v>
      </c>
      <c r="I3427" s="3" t="s">
        <v>93</v>
      </c>
      <c r="J3427" s="3" t="s">
        <v>94</v>
      </c>
      <c r="K3427" s="3" t="s">
        <v>93</v>
      </c>
      <c r="O3427"/>
      <c r="P3427"/>
    </row>
    <row r="3428" spans="1:16" x14ac:dyDescent="0.35">
      <c r="A3428" s="3" t="s">
        <v>7179</v>
      </c>
      <c r="B3428" s="3" t="s">
        <v>7179</v>
      </c>
      <c r="C3428" s="3" t="s">
        <v>7180</v>
      </c>
      <c r="D3428" s="3" t="s">
        <v>14</v>
      </c>
      <c r="E3428" s="3" t="s">
        <v>14</v>
      </c>
      <c r="F3428" s="3" t="s">
        <v>695</v>
      </c>
      <c r="G3428" s="3" t="s">
        <v>694</v>
      </c>
      <c r="H3428" s="3" t="s">
        <v>92</v>
      </c>
      <c r="I3428" s="3" t="s">
        <v>93</v>
      </c>
      <c r="J3428" s="3" t="s">
        <v>94</v>
      </c>
      <c r="K3428" s="3" t="s">
        <v>93</v>
      </c>
      <c r="O3428"/>
      <c r="P3428"/>
    </row>
    <row r="3429" spans="1:16" x14ac:dyDescent="0.35">
      <c r="A3429" s="3" t="s">
        <v>7181</v>
      </c>
      <c r="B3429" s="3" t="s">
        <v>7181</v>
      </c>
      <c r="C3429" s="3" t="s">
        <v>7182</v>
      </c>
      <c r="D3429" s="3" t="s">
        <v>14</v>
      </c>
      <c r="E3429" s="3" t="s">
        <v>14</v>
      </c>
      <c r="F3429" s="3" t="s">
        <v>695</v>
      </c>
      <c r="G3429" s="3" t="s">
        <v>694</v>
      </c>
      <c r="H3429" s="3" t="s">
        <v>92</v>
      </c>
      <c r="I3429" s="3" t="s">
        <v>93</v>
      </c>
      <c r="J3429" s="3" t="s">
        <v>94</v>
      </c>
      <c r="K3429" s="3" t="s">
        <v>93</v>
      </c>
      <c r="O3429"/>
      <c r="P3429"/>
    </row>
    <row r="3430" spans="1:16" x14ac:dyDescent="0.35">
      <c r="A3430" s="3" t="s">
        <v>7183</v>
      </c>
      <c r="B3430" s="3" t="s">
        <v>7183</v>
      </c>
      <c r="C3430" s="3" t="s">
        <v>7184</v>
      </c>
      <c r="D3430" s="3" t="s">
        <v>14</v>
      </c>
      <c r="E3430" s="3" t="s">
        <v>14</v>
      </c>
      <c r="F3430" s="3" t="s">
        <v>695</v>
      </c>
      <c r="G3430" s="3" t="s">
        <v>694</v>
      </c>
      <c r="H3430" s="3" t="s">
        <v>92</v>
      </c>
      <c r="I3430" s="3" t="s">
        <v>93</v>
      </c>
      <c r="J3430" s="3" t="s">
        <v>94</v>
      </c>
      <c r="K3430" s="3" t="s">
        <v>93</v>
      </c>
      <c r="O3430"/>
      <c r="P3430"/>
    </row>
    <row r="3431" spans="1:16" x14ac:dyDescent="0.35">
      <c r="A3431" s="3" t="s">
        <v>7185</v>
      </c>
      <c r="B3431" s="3" t="s">
        <v>7185</v>
      </c>
      <c r="C3431" s="3" t="s">
        <v>7068</v>
      </c>
      <c r="D3431" s="3" t="s">
        <v>14</v>
      </c>
      <c r="E3431" s="3" t="s">
        <v>14</v>
      </c>
      <c r="F3431" s="3" t="s">
        <v>695</v>
      </c>
      <c r="G3431" s="3" t="s">
        <v>694</v>
      </c>
      <c r="H3431" s="3" t="s">
        <v>92</v>
      </c>
      <c r="I3431" s="3" t="s">
        <v>93</v>
      </c>
      <c r="J3431" s="3" t="s">
        <v>94</v>
      </c>
      <c r="K3431" s="3" t="s">
        <v>93</v>
      </c>
      <c r="O3431"/>
      <c r="P3431"/>
    </row>
    <row r="3432" spans="1:16" x14ac:dyDescent="0.35">
      <c r="A3432" s="3" t="s">
        <v>7186</v>
      </c>
      <c r="B3432" s="3" t="s">
        <v>7186</v>
      </c>
      <c r="C3432" s="3" t="s">
        <v>7187</v>
      </c>
      <c r="D3432" s="3" t="s">
        <v>14</v>
      </c>
      <c r="E3432" s="3" t="s">
        <v>14</v>
      </c>
      <c r="F3432" s="3" t="s">
        <v>695</v>
      </c>
      <c r="G3432" s="3" t="s">
        <v>694</v>
      </c>
      <c r="H3432" s="3" t="s">
        <v>92</v>
      </c>
      <c r="I3432" s="3" t="s">
        <v>93</v>
      </c>
      <c r="J3432" s="3" t="s">
        <v>94</v>
      </c>
      <c r="K3432" s="3" t="s">
        <v>93</v>
      </c>
      <c r="O3432"/>
      <c r="P3432"/>
    </row>
    <row r="3433" spans="1:16" x14ac:dyDescent="0.35">
      <c r="A3433" s="3" t="s">
        <v>7188</v>
      </c>
      <c r="B3433" s="3" t="s">
        <v>7188</v>
      </c>
      <c r="C3433" s="3" t="s">
        <v>7189</v>
      </c>
      <c r="D3433" s="3" t="s">
        <v>14</v>
      </c>
      <c r="E3433" s="3" t="s">
        <v>14</v>
      </c>
      <c r="F3433" s="3" t="s">
        <v>695</v>
      </c>
      <c r="G3433" s="3" t="s">
        <v>694</v>
      </c>
      <c r="H3433" s="3" t="s">
        <v>92</v>
      </c>
      <c r="I3433" s="3" t="s">
        <v>93</v>
      </c>
      <c r="J3433" s="3" t="s">
        <v>94</v>
      </c>
      <c r="K3433" s="3" t="s">
        <v>93</v>
      </c>
      <c r="O3433"/>
      <c r="P3433"/>
    </row>
    <row r="3434" spans="1:16" x14ac:dyDescent="0.35">
      <c r="A3434" s="3" t="s">
        <v>7190</v>
      </c>
      <c r="B3434" s="3" t="s">
        <v>7190</v>
      </c>
      <c r="C3434" s="3" t="s">
        <v>7191</v>
      </c>
      <c r="D3434" s="3" t="s">
        <v>14</v>
      </c>
      <c r="E3434" s="3" t="s">
        <v>14</v>
      </c>
      <c r="F3434" s="3" t="s">
        <v>695</v>
      </c>
      <c r="G3434" s="3" t="s">
        <v>694</v>
      </c>
      <c r="H3434" s="3" t="s">
        <v>92</v>
      </c>
      <c r="I3434" s="3" t="s">
        <v>93</v>
      </c>
      <c r="J3434" s="3" t="s">
        <v>94</v>
      </c>
      <c r="K3434" s="3" t="s">
        <v>93</v>
      </c>
      <c r="O3434"/>
      <c r="P3434"/>
    </row>
    <row r="3435" spans="1:16" x14ac:dyDescent="0.35">
      <c r="A3435" s="3" t="s">
        <v>7192</v>
      </c>
      <c r="B3435" s="3" t="s">
        <v>7192</v>
      </c>
      <c r="C3435" s="3" t="s">
        <v>7193</v>
      </c>
      <c r="D3435" s="3" t="s">
        <v>14</v>
      </c>
      <c r="E3435" s="3" t="s">
        <v>14</v>
      </c>
      <c r="F3435" s="3" t="s">
        <v>695</v>
      </c>
      <c r="G3435" s="3" t="s">
        <v>694</v>
      </c>
      <c r="H3435" s="3" t="s">
        <v>92</v>
      </c>
      <c r="I3435" s="3" t="s">
        <v>93</v>
      </c>
      <c r="J3435" s="3" t="s">
        <v>94</v>
      </c>
      <c r="K3435" s="3" t="s">
        <v>93</v>
      </c>
      <c r="O3435"/>
      <c r="P3435"/>
    </row>
    <row r="3436" spans="1:16" x14ac:dyDescent="0.35">
      <c r="A3436" s="3" t="s">
        <v>7194</v>
      </c>
      <c r="B3436" s="3" t="s">
        <v>7194</v>
      </c>
      <c r="C3436" s="3" t="s">
        <v>7195</v>
      </c>
      <c r="D3436" s="3" t="s">
        <v>14</v>
      </c>
      <c r="E3436" s="3" t="s">
        <v>14</v>
      </c>
      <c r="F3436" s="3" t="s">
        <v>695</v>
      </c>
      <c r="G3436" s="3" t="s">
        <v>694</v>
      </c>
      <c r="H3436" s="3" t="s">
        <v>92</v>
      </c>
      <c r="I3436" s="3" t="s">
        <v>93</v>
      </c>
      <c r="J3436" s="3" t="s">
        <v>94</v>
      </c>
      <c r="K3436" s="3" t="s">
        <v>93</v>
      </c>
      <c r="O3436"/>
      <c r="P3436"/>
    </row>
    <row r="3437" spans="1:16" x14ac:dyDescent="0.35">
      <c r="A3437" s="3" t="s">
        <v>7196</v>
      </c>
      <c r="B3437" s="3" t="s">
        <v>7196</v>
      </c>
      <c r="C3437" s="3" t="s">
        <v>7197</v>
      </c>
      <c r="D3437" s="3" t="s">
        <v>14</v>
      </c>
      <c r="E3437" s="3" t="s">
        <v>14</v>
      </c>
      <c r="F3437" s="3" t="s">
        <v>695</v>
      </c>
      <c r="G3437" s="3" t="s">
        <v>694</v>
      </c>
      <c r="H3437" s="3" t="s">
        <v>92</v>
      </c>
      <c r="I3437" s="3" t="s">
        <v>93</v>
      </c>
      <c r="J3437" s="3" t="s">
        <v>94</v>
      </c>
      <c r="K3437" s="3" t="s">
        <v>93</v>
      </c>
      <c r="O3437"/>
      <c r="P3437"/>
    </row>
    <row r="3438" spans="1:16" x14ac:dyDescent="0.35">
      <c r="A3438" s="3" t="s">
        <v>7198</v>
      </c>
      <c r="B3438" s="3" t="s">
        <v>7198</v>
      </c>
      <c r="C3438" s="3" t="s">
        <v>7199</v>
      </c>
      <c r="D3438" s="3" t="s">
        <v>14</v>
      </c>
      <c r="E3438" s="3" t="s">
        <v>14</v>
      </c>
      <c r="F3438" s="3" t="s">
        <v>695</v>
      </c>
      <c r="G3438" s="3" t="s">
        <v>694</v>
      </c>
      <c r="H3438" s="3" t="s">
        <v>92</v>
      </c>
      <c r="I3438" s="3" t="s">
        <v>93</v>
      </c>
      <c r="J3438" s="3" t="s">
        <v>94</v>
      </c>
      <c r="K3438" s="3" t="s">
        <v>93</v>
      </c>
      <c r="O3438"/>
      <c r="P3438"/>
    </row>
    <row r="3439" spans="1:16" x14ac:dyDescent="0.35">
      <c r="A3439" s="3" t="s">
        <v>7200</v>
      </c>
      <c r="B3439" s="3" t="s">
        <v>7200</v>
      </c>
      <c r="C3439" s="3" t="s">
        <v>7201</v>
      </c>
      <c r="D3439" s="3" t="s">
        <v>14</v>
      </c>
      <c r="E3439" s="3" t="s">
        <v>14</v>
      </c>
      <c r="F3439" s="3" t="s">
        <v>695</v>
      </c>
      <c r="G3439" s="3" t="s">
        <v>694</v>
      </c>
      <c r="H3439" s="3" t="s">
        <v>92</v>
      </c>
      <c r="I3439" s="3" t="s">
        <v>93</v>
      </c>
      <c r="J3439" s="3" t="s">
        <v>94</v>
      </c>
      <c r="K3439" s="3" t="s">
        <v>93</v>
      </c>
      <c r="O3439"/>
      <c r="P3439"/>
    </row>
    <row r="3440" spans="1:16" x14ac:dyDescent="0.35">
      <c r="A3440" s="3" t="s">
        <v>7202</v>
      </c>
      <c r="B3440" s="3" t="s">
        <v>7202</v>
      </c>
      <c r="C3440" s="3" t="s">
        <v>7203</v>
      </c>
      <c r="D3440" s="3" t="s">
        <v>14</v>
      </c>
      <c r="E3440" s="3" t="s">
        <v>14</v>
      </c>
      <c r="F3440" s="3" t="s">
        <v>695</v>
      </c>
      <c r="G3440" s="3" t="s">
        <v>694</v>
      </c>
      <c r="H3440" s="3" t="s">
        <v>92</v>
      </c>
      <c r="I3440" s="3" t="s">
        <v>93</v>
      </c>
      <c r="J3440" s="3" t="s">
        <v>94</v>
      </c>
      <c r="K3440" s="3" t="s">
        <v>93</v>
      </c>
      <c r="O3440"/>
      <c r="P3440"/>
    </row>
    <row r="3441" spans="1:16" x14ac:dyDescent="0.35">
      <c r="A3441" s="3" t="s">
        <v>7204</v>
      </c>
      <c r="B3441" s="3" t="s">
        <v>7204</v>
      </c>
      <c r="C3441" s="3" t="s">
        <v>7205</v>
      </c>
      <c r="D3441" s="3" t="s">
        <v>14</v>
      </c>
      <c r="E3441" s="3" t="s">
        <v>14</v>
      </c>
      <c r="F3441" s="3" t="s">
        <v>695</v>
      </c>
      <c r="G3441" s="3" t="s">
        <v>694</v>
      </c>
      <c r="H3441" s="3" t="s">
        <v>92</v>
      </c>
      <c r="I3441" s="3" t="s">
        <v>93</v>
      </c>
      <c r="J3441" s="3" t="s">
        <v>94</v>
      </c>
      <c r="K3441" s="3" t="s">
        <v>93</v>
      </c>
      <c r="O3441"/>
      <c r="P3441"/>
    </row>
    <row r="3442" spans="1:16" x14ac:dyDescent="0.35">
      <c r="A3442" s="3" t="s">
        <v>7206</v>
      </c>
      <c r="B3442" s="3" t="s">
        <v>7206</v>
      </c>
      <c r="C3442" s="3" t="s">
        <v>7207</v>
      </c>
      <c r="D3442" s="3" t="s">
        <v>14</v>
      </c>
      <c r="E3442" s="3" t="s">
        <v>14</v>
      </c>
      <c r="F3442" s="3" t="s">
        <v>695</v>
      </c>
      <c r="G3442" s="3" t="s">
        <v>694</v>
      </c>
      <c r="H3442" s="3" t="s">
        <v>92</v>
      </c>
      <c r="I3442" s="3" t="s">
        <v>93</v>
      </c>
      <c r="J3442" s="3" t="s">
        <v>94</v>
      </c>
      <c r="K3442" s="3" t="s">
        <v>93</v>
      </c>
      <c r="O3442"/>
      <c r="P3442"/>
    </row>
    <row r="3443" spans="1:16" x14ac:dyDescent="0.35">
      <c r="A3443" s="3" t="s">
        <v>7208</v>
      </c>
      <c r="B3443" s="3" t="s">
        <v>7208</v>
      </c>
      <c r="C3443" s="3" t="s">
        <v>7209</v>
      </c>
      <c r="D3443" s="3" t="s">
        <v>14</v>
      </c>
      <c r="E3443" s="3" t="s">
        <v>14</v>
      </c>
      <c r="F3443" s="3" t="s">
        <v>695</v>
      </c>
      <c r="G3443" s="3" t="s">
        <v>694</v>
      </c>
      <c r="H3443" s="3" t="s">
        <v>92</v>
      </c>
      <c r="I3443" s="3" t="s">
        <v>93</v>
      </c>
      <c r="J3443" s="3" t="s">
        <v>94</v>
      </c>
      <c r="K3443" s="3" t="s">
        <v>93</v>
      </c>
      <c r="O3443"/>
      <c r="P3443"/>
    </row>
    <row r="3444" spans="1:16" x14ac:dyDescent="0.35">
      <c r="A3444" s="3" t="s">
        <v>7210</v>
      </c>
      <c r="B3444" s="3" t="s">
        <v>7210</v>
      </c>
      <c r="C3444" s="3" t="s">
        <v>7211</v>
      </c>
      <c r="D3444" s="3" t="s">
        <v>14</v>
      </c>
      <c r="E3444" s="3" t="s">
        <v>14</v>
      </c>
      <c r="F3444" s="3" t="s">
        <v>695</v>
      </c>
      <c r="G3444" s="3" t="s">
        <v>694</v>
      </c>
      <c r="H3444" s="3" t="s">
        <v>92</v>
      </c>
      <c r="I3444" s="3" t="s">
        <v>93</v>
      </c>
      <c r="J3444" s="3" t="s">
        <v>94</v>
      </c>
      <c r="K3444" s="3" t="s">
        <v>93</v>
      </c>
      <c r="O3444"/>
      <c r="P3444"/>
    </row>
    <row r="3445" spans="1:16" x14ac:dyDescent="0.35">
      <c r="A3445" s="3" t="s">
        <v>7212</v>
      </c>
      <c r="B3445" s="3" t="s">
        <v>7212</v>
      </c>
      <c r="C3445" s="3" t="s">
        <v>7213</v>
      </c>
      <c r="D3445" s="3" t="s">
        <v>14</v>
      </c>
      <c r="E3445" s="3" t="s">
        <v>14</v>
      </c>
      <c r="F3445" s="3" t="s">
        <v>695</v>
      </c>
      <c r="G3445" s="3" t="s">
        <v>694</v>
      </c>
      <c r="H3445" s="3" t="s">
        <v>92</v>
      </c>
      <c r="I3445" s="3" t="s">
        <v>93</v>
      </c>
      <c r="J3445" s="3" t="s">
        <v>94</v>
      </c>
      <c r="K3445" s="3" t="s">
        <v>93</v>
      </c>
      <c r="O3445"/>
      <c r="P3445"/>
    </row>
    <row r="3446" spans="1:16" x14ac:dyDescent="0.35">
      <c r="A3446" s="3" t="s">
        <v>7214</v>
      </c>
      <c r="B3446" s="3" t="s">
        <v>7214</v>
      </c>
      <c r="C3446" s="3" t="s">
        <v>7215</v>
      </c>
      <c r="D3446" s="3" t="s">
        <v>14</v>
      </c>
      <c r="E3446" s="3" t="s">
        <v>14</v>
      </c>
      <c r="F3446" s="3" t="s">
        <v>695</v>
      </c>
      <c r="G3446" s="3" t="s">
        <v>694</v>
      </c>
      <c r="H3446" s="3" t="s">
        <v>92</v>
      </c>
      <c r="I3446" s="3" t="s">
        <v>93</v>
      </c>
      <c r="J3446" s="3" t="s">
        <v>94</v>
      </c>
      <c r="K3446" s="3" t="s">
        <v>93</v>
      </c>
      <c r="O3446"/>
      <c r="P3446"/>
    </row>
    <row r="3447" spans="1:16" x14ac:dyDescent="0.35">
      <c r="A3447" s="3" t="s">
        <v>7216</v>
      </c>
      <c r="B3447" s="3" t="s">
        <v>7067</v>
      </c>
      <c r="C3447" s="3" t="s">
        <v>7068</v>
      </c>
      <c r="D3447" s="3" t="s">
        <v>14</v>
      </c>
      <c r="E3447" s="3" t="s">
        <v>14</v>
      </c>
      <c r="F3447" s="3" t="s">
        <v>695</v>
      </c>
      <c r="G3447" s="3" t="s">
        <v>694</v>
      </c>
      <c r="H3447" s="3" t="s">
        <v>92</v>
      </c>
      <c r="I3447" s="3" t="s">
        <v>93</v>
      </c>
      <c r="J3447" s="3" t="s">
        <v>94</v>
      </c>
      <c r="K3447" s="3" t="s">
        <v>93</v>
      </c>
      <c r="O3447"/>
      <c r="P3447"/>
    </row>
    <row r="3448" spans="1:16" x14ac:dyDescent="0.35">
      <c r="A3448" s="3" t="s">
        <v>7217</v>
      </c>
      <c r="B3448" s="3" t="s">
        <v>7217</v>
      </c>
      <c r="C3448" s="3" t="s">
        <v>7218</v>
      </c>
      <c r="D3448" s="3" t="s">
        <v>14</v>
      </c>
      <c r="E3448" s="3" t="s">
        <v>14</v>
      </c>
      <c r="F3448" s="3" t="s">
        <v>695</v>
      </c>
      <c r="G3448" s="3" t="s">
        <v>694</v>
      </c>
      <c r="H3448" s="3" t="s">
        <v>92</v>
      </c>
      <c r="I3448" s="3" t="s">
        <v>93</v>
      </c>
      <c r="J3448" s="3" t="s">
        <v>94</v>
      </c>
      <c r="K3448" s="3" t="s">
        <v>93</v>
      </c>
      <c r="O3448"/>
      <c r="P3448"/>
    </row>
    <row r="3449" spans="1:16" x14ac:dyDescent="0.35">
      <c r="A3449" s="3" t="s">
        <v>7219</v>
      </c>
      <c r="B3449" s="3" t="s">
        <v>7219</v>
      </c>
      <c r="C3449" s="3" t="s">
        <v>7220</v>
      </c>
      <c r="D3449" s="3" t="s">
        <v>14</v>
      </c>
      <c r="E3449" s="3" t="s">
        <v>14</v>
      </c>
      <c r="F3449" s="3" t="s">
        <v>695</v>
      </c>
      <c r="G3449" s="3" t="s">
        <v>694</v>
      </c>
      <c r="H3449" s="3" t="s">
        <v>92</v>
      </c>
      <c r="I3449" s="3" t="s">
        <v>93</v>
      </c>
      <c r="J3449" s="3" t="s">
        <v>94</v>
      </c>
      <c r="K3449" s="3" t="s">
        <v>93</v>
      </c>
      <c r="O3449"/>
      <c r="P3449"/>
    </row>
    <row r="3450" spans="1:16" x14ac:dyDescent="0.35">
      <c r="A3450" s="3" t="s">
        <v>7221</v>
      </c>
      <c r="B3450" s="3" t="s">
        <v>7221</v>
      </c>
      <c r="C3450" s="3" t="s">
        <v>7222</v>
      </c>
      <c r="D3450" s="3" t="s">
        <v>14</v>
      </c>
      <c r="E3450" s="3" t="s">
        <v>14</v>
      </c>
      <c r="F3450" s="3" t="s">
        <v>695</v>
      </c>
      <c r="G3450" s="3" t="s">
        <v>694</v>
      </c>
      <c r="H3450" s="3" t="s">
        <v>92</v>
      </c>
      <c r="I3450" s="3" t="s">
        <v>93</v>
      </c>
      <c r="J3450" s="3" t="s">
        <v>94</v>
      </c>
      <c r="K3450" s="3" t="s">
        <v>93</v>
      </c>
      <c r="O3450"/>
      <c r="P3450"/>
    </row>
    <row r="3451" spans="1:16" x14ac:dyDescent="0.35">
      <c r="A3451" s="3" t="s">
        <v>7223</v>
      </c>
      <c r="B3451" s="3" t="s">
        <v>7223</v>
      </c>
      <c r="C3451" s="3" t="s">
        <v>7224</v>
      </c>
      <c r="D3451" s="3" t="s">
        <v>14</v>
      </c>
      <c r="E3451" s="3" t="s">
        <v>14</v>
      </c>
      <c r="F3451" s="3" t="s">
        <v>695</v>
      </c>
      <c r="G3451" s="3" t="s">
        <v>694</v>
      </c>
      <c r="H3451" s="3" t="s">
        <v>92</v>
      </c>
      <c r="I3451" s="3" t="s">
        <v>93</v>
      </c>
      <c r="J3451" s="3" t="s">
        <v>94</v>
      </c>
      <c r="K3451" s="3" t="s">
        <v>93</v>
      </c>
      <c r="O3451"/>
      <c r="P3451"/>
    </row>
    <row r="3452" spans="1:16" x14ac:dyDescent="0.35">
      <c r="A3452" s="3" t="s">
        <v>7225</v>
      </c>
      <c r="B3452" s="3" t="s">
        <v>7225</v>
      </c>
      <c r="C3452" s="3" t="s">
        <v>7226</v>
      </c>
      <c r="D3452" s="3" t="s">
        <v>14</v>
      </c>
      <c r="E3452" s="3" t="s">
        <v>14</v>
      </c>
      <c r="F3452" s="3" t="s">
        <v>695</v>
      </c>
      <c r="G3452" s="3" t="s">
        <v>694</v>
      </c>
      <c r="H3452" s="3" t="s">
        <v>92</v>
      </c>
      <c r="I3452" s="3" t="s">
        <v>93</v>
      </c>
      <c r="J3452" s="3" t="s">
        <v>94</v>
      </c>
      <c r="K3452" s="3" t="s">
        <v>93</v>
      </c>
      <c r="O3452"/>
      <c r="P3452"/>
    </row>
    <row r="3453" spans="1:16" x14ac:dyDescent="0.35">
      <c r="A3453" s="3" t="s">
        <v>7227</v>
      </c>
      <c r="B3453" s="3" t="s">
        <v>7227</v>
      </c>
      <c r="C3453" s="3" t="s">
        <v>7228</v>
      </c>
      <c r="D3453" s="3" t="s">
        <v>14</v>
      </c>
      <c r="E3453" s="3" t="s">
        <v>14</v>
      </c>
      <c r="F3453" s="3" t="s">
        <v>695</v>
      </c>
      <c r="G3453" s="3" t="s">
        <v>694</v>
      </c>
      <c r="H3453" s="3" t="s">
        <v>92</v>
      </c>
      <c r="I3453" s="3" t="s">
        <v>93</v>
      </c>
      <c r="J3453" s="3" t="s">
        <v>94</v>
      </c>
      <c r="K3453" s="3" t="s">
        <v>93</v>
      </c>
      <c r="O3453"/>
      <c r="P3453"/>
    </row>
    <row r="3454" spans="1:16" x14ac:dyDescent="0.35">
      <c r="A3454" s="3" t="s">
        <v>7229</v>
      </c>
      <c r="B3454" s="3" t="s">
        <v>7229</v>
      </c>
      <c r="C3454" s="3" t="s">
        <v>7230</v>
      </c>
      <c r="D3454" s="3" t="s">
        <v>14</v>
      </c>
      <c r="E3454" s="3" t="s">
        <v>14</v>
      </c>
      <c r="F3454" s="3" t="s">
        <v>695</v>
      </c>
      <c r="G3454" s="3" t="s">
        <v>694</v>
      </c>
      <c r="H3454" s="3" t="s">
        <v>92</v>
      </c>
      <c r="I3454" s="3" t="s">
        <v>93</v>
      </c>
      <c r="J3454" s="3" t="s">
        <v>94</v>
      </c>
      <c r="K3454" s="3" t="s">
        <v>93</v>
      </c>
      <c r="O3454"/>
      <c r="P3454"/>
    </row>
    <row r="3455" spans="1:16" x14ac:dyDescent="0.35">
      <c r="A3455" s="3" t="s">
        <v>7231</v>
      </c>
      <c r="B3455" s="3" t="s">
        <v>7232</v>
      </c>
      <c r="C3455" s="3" t="s">
        <v>7233</v>
      </c>
      <c r="D3455" s="3" t="s">
        <v>14</v>
      </c>
      <c r="E3455" s="3" t="s">
        <v>14</v>
      </c>
      <c r="F3455" s="3" t="s">
        <v>695</v>
      </c>
      <c r="G3455" s="3" t="s">
        <v>694</v>
      </c>
      <c r="H3455" s="3" t="s">
        <v>92</v>
      </c>
      <c r="I3455" s="3" t="s">
        <v>93</v>
      </c>
      <c r="J3455" s="3" t="s">
        <v>94</v>
      </c>
      <c r="K3455" s="3" t="s">
        <v>93</v>
      </c>
      <c r="O3455"/>
      <c r="P3455"/>
    </row>
    <row r="3456" spans="1:16" x14ac:dyDescent="0.35">
      <c r="A3456" s="3" t="s">
        <v>7232</v>
      </c>
      <c r="B3456" s="3" t="s">
        <v>7232</v>
      </c>
      <c r="C3456" s="3" t="s">
        <v>7233</v>
      </c>
      <c r="D3456" s="3" t="s">
        <v>14</v>
      </c>
      <c r="E3456" s="3" t="s">
        <v>14</v>
      </c>
      <c r="F3456" s="3" t="s">
        <v>695</v>
      </c>
      <c r="G3456" s="3" t="s">
        <v>694</v>
      </c>
      <c r="H3456" s="3" t="s">
        <v>92</v>
      </c>
      <c r="I3456" s="3" t="s">
        <v>93</v>
      </c>
      <c r="J3456" s="3" t="s">
        <v>94</v>
      </c>
      <c r="K3456" s="3" t="s">
        <v>93</v>
      </c>
      <c r="O3456"/>
      <c r="P3456"/>
    </row>
    <row r="3457" spans="1:16" x14ac:dyDescent="0.35">
      <c r="A3457" s="3" t="s">
        <v>7234</v>
      </c>
      <c r="B3457" s="3" t="s">
        <v>7234</v>
      </c>
      <c r="C3457" s="3" t="s">
        <v>7235</v>
      </c>
      <c r="D3457" s="3" t="s">
        <v>14</v>
      </c>
      <c r="E3457" s="3" t="s">
        <v>14</v>
      </c>
      <c r="F3457" s="3" t="s">
        <v>695</v>
      </c>
      <c r="G3457" s="3" t="s">
        <v>694</v>
      </c>
      <c r="H3457" s="3" t="s">
        <v>92</v>
      </c>
      <c r="I3457" s="3" t="s">
        <v>93</v>
      </c>
      <c r="J3457" s="3" t="s">
        <v>94</v>
      </c>
      <c r="K3457" s="3" t="s">
        <v>93</v>
      </c>
      <c r="O3457"/>
      <c r="P3457"/>
    </row>
    <row r="3458" spans="1:16" x14ac:dyDescent="0.35">
      <c r="A3458" s="3" t="s">
        <v>7236</v>
      </c>
      <c r="B3458" s="3" t="s">
        <v>7236</v>
      </c>
      <c r="C3458" s="3" t="s">
        <v>7237</v>
      </c>
      <c r="D3458" s="3" t="s">
        <v>14</v>
      </c>
      <c r="E3458" s="3" t="s">
        <v>14</v>
      </c>
      <c r="F3458" s="3" t="s">
        <v>695</v>
      </c>
      <c r="G3458" s="3" t="s">
        <v>694</v>
      </c>
      <c r="H3458" s="3" t="s">
        <v>92</v>
      </c>
      <c r="I3458" s="3" t="s">
        <v>93</v>
      </c>
      <c r="J3458" s="3" t="s">
        <v>94</v>
      </c>
      <c r="K3458" s="3" t="s">
        <v>93</v>
      </c>
      <c r="O3458"/>
      <c r="P3458"/>
    </row>
    <row r="3459" spans="1:16" x14ac:dyDescent="0.35">
      <c r="A3459" s="3" t="s">
        <v>7238</v>
      </c>
      <c r="B3459" s="3" t="s">
        <v>7238</v>
      </c>
      <c r="C3459" s="3" t="s">
        <v>7239</v>
      </c>
      <c r="D3459" s="3" t="s">
        <v>14</v>
      </c>
      <c r="E3459" s="3" t="s">
        <v>14</v>
      </c>
      <c r="F3459" s="3" t="s">
        <v>695</v>
      </c>
      <c r="G3459" s="3" t="s">
        <v>694</v>
      </c>
      <c r="H3459" s="3" t="s">
        <v>92</v>
      </c>
      <c r="I3459" s="3" t="s">
        <v>93</v>
      </c>
      <c r="J3459" s="3" t="s">
        <v>94</v>
      </c>
      <c r="K3459" s="3" t="s">
        <v>93</v>
      </c>
      <c r="O3459"/>
      <c r="P3459"/>
    </row>
    <row r="3460" spans="1:16" x14ac:dyDescent="0.35">
      <c r="A3460" s="3" t="s">
        <v>7240</v>
      </c>
      <c r="B3460" s="3" t="s">
        <v>7240</v>
      </c>
      <c r="C3460" s="3" t="s">
        <v>7241</v>
      </c>
      <c r="D3460" s="3" t="s">
        <v>14</v>
      </c>
      <c r="E3460" s="3" t="s">
        <v>14</v>
      </c>
      <c r="F3460" s="3" t="s">
        <v>695</v>
      </c>
      <c r="G3460" s="3" t="s">
        <v>694</v>
      </c>
      <c r="H3460" s="3" t="s">
        <v>92</v>
      </c>
      <c r="I3460" s="3" t="s">
        <v>93</v>
      </c>
      <c r="J3460" s="3" t="s">
        <v>94</v>
      </c>
      <c r="K3460" s="3" t="s">
        <v>93</v>
      </c>
      <c r="O3460"/>
      <c r="P3460"/>
    </row>
    <row r="3461" spans="1:16" x14ac:dyDescent="0.35">
      <c r="A3461" s="3" t="s">
        <v>7242</v>
      </c>
      <c r="B3461" s="3" t="s">
        <v>7067</v>
      </c>
      <c r="C3461" s="3" t="s">
        <v>7068</v>
      </c>
      <c r="D3461" s="3" t="s">
        <v>14</v>
      </c>
      <c r="E3461" s="3" t="s">
        <v>14</v>
      </c>
      <c r="F3461" s="3" t="s">
        <v>695</v>
      </c>
      <c r="G3461" s="3" t="s">
        <v>694</v>
      </c>
      <c r="H3461" s="3" t="s">
        <v>92</v>
      </c>
      <c r="I3461" s="3" t="s">
        <v>93</v>
      </c>
      <c r="J3461" s="3" t="s">
        <v>94</v>
      </c>
      <c r="K3461" s="3" t="s">
        <v>93</v>
      </c>
      <c r="O3461"/>
      <c r="P3461"/>
    </row>
    <row r="3462" spans="1:16" x14ac:dyDescent="0.35">
      <c r="A3462" s="3" t="s">
        <v>7243</v>
      </c>
      <c r="B3462" s="3" t="s">
        <v>7243</v>
      </c>
      <c r="C3462" s="3" t="s">
        <v>7244</v>
      </c>
      <c r="D3462" s="3" t="s">
        <v>14</v>
      </c>
      <c r="E3462" s="3" t="s">
        <v>14</v>
      </c>
      <c r="F3462" s="3" t="s">
        <v>695</v>
      </c>
      <c r="G3462" s="3" t="s">
        <v>694</v>
      </c>
      <c r="H3462" s="3" t="s">
        <v>92</v>
      </c>
      <c r="I3462" s="3" t="s">
        <v>93</v>
      </c>
      <c r="J3462" s="3" t="s">
        <v>94</v>
      </c>
      <c r="K3462" s="3" t="s">
        <v>93</v>
      </c>
      <c r="O3462"/>
      <c r="P3462"/>
    </row>
    <row r="3463" spans="1:16" x14ac:dyDescent="0.35">
      <c r="A3463" s="3" t="s">
        <v>7245</v>
      </c>
      <c r="B3463" s="3" t="s">
        <v>7245</v>
      </c>
      <c r="C3463" s="3" t="s">
        <v>7246</v>
      </c>
      <c r="D3463" s="3" t="s">
        <v>14</v>
      </c>
      <c r="E3463" s="3" t="s">
        <v>14</v>
      </c>
      <c r="F3463" s="3" t="s">
        <v>695</v>
      </c>
      <c r="G3463" s="3" t="s">
        <v>694</v>
      </c>
      <c r="H3463" s="3" t="s">
        <v>92</v>
      </c>
      <c r="I3463" s="3" t="s">
        <v>93</v>
      </c>
      <c r="J3463" s="3" t="s">
        <v>94</v>
      </c>
      <c r="K3463" s="3" t="s">
        <v>93</v>
      </c>
      <c r="O3463"/>
      <c r="P3463"/>
    </row>
    <row r="3464" spans="1:16" x14ac:dyDescent="0.35">
      <c r="A3464" s="3" t="s">
        <v>7247</v>
      </c>
      <c r="B3464" s="3" t="s">
        <v>7247</v>
      </c>
      <c r="C3464" s="3" t="s">
        <v>7248</v>
      </c>
      <c r="D3464" s="3" t="s">
        <v>14</v>
      </c>
      <c r="E3464" s="3" t="s">
        <v>14</v>
      </c>
      <c r="F3464" s="3" t="s">
        <v>695</v>
      </c>
      <c r="G3464" s="3" t="s">
        <v>694</v>
      </c>
      <c r="H3464" s="3" t="s">
        <v>92</v>
      </c>
      <c r="I3464" s="3" t="s">
        <v>93</v>
      </c>
      <c r="J3464" s="3" t="s">
        <v>94</v>
      </c>
      <c r="K3464" s="3" t="s">
        <v>93</v>
      </c>
      <c r="O3464"/>
      <c r="P3464"/>
    </row>
    <row r="3465" spans="1:16" x14ac:dyDescent="0.35">
      <c r="A3465" s="3" t="s">
        <v>7249</v>
      </c>
      <c r="B3465" s="3" t="s">
        <v>7249</v>
      </c>
      <c r="C3465" s="3" t="s">
        <v>7250</v>
      </c>
      <c r="D3465" s="3" t="s">
        <v>14</v>
      </c>
      <c r="E3465" s="3" t="s">
        <v>14</v>
      </c>
      <c r="F3465" s="3" t="s">
        <v>695</v>
      </c>
      <c r="G3465" s="3" t="s">
        <v>694</v>
      </c>
      <c r="H3465" s="3" t="s">
        <v>92</v>
      </c>
      <c r="I3465" s="3" t="s">
        <v>93</v>
      </c>
      <c r="J3465" s="3" t="s">
        <v>94</v>
      </c>
      <c r="K3465" s="3" t="s">
        <v>93</v>
      </c>
      <c r="O3465"/>
      <c r="P3465"/>
    </row>
    <row r="3466" spans="1:16" x14ac:dyDescent="0.35">
      <c r="A3466" s="3" t="s">
        <v>7251</v>
      </c>
      <c r="B3466" s="3" t="s">
        <v>7251</v>
      </c>
      <c r="C3466" s="3" t="s">
        <v>7252</v>
      </c>
      <c r="D3466" s="3" t="s">
        <v>14</v>
      </c>
      <c r="E3466" s="3" t="s">
        <v>14</v>
      </c>
      <c r="F3466" s="3" t="s">
        <v>695</v>
      </c>
      <c r="G3466" s="3" t="s">
        <v>694</v>
      </c>
      <c r="H3466" s="3" t="s">
        <v>92</v>
      </c>
      <c r="I3466" s="3" t="s">
        <v>93</v>
      </c>
      <c r="J3466" s="3" t="s">
        <v>94</v>
      </c>
      <c r="K3466" s="3" t="s">
        <v>93</v>
      </c>
      <c r="O3466"/>
      <c r="P3466"/>
    </row>
    <row r="3467" spans="1:16" x14ac:dyDescent="0.35">
      <c r="A3467" s="3" t="s">
        <v>7253</v>
      </c>
      <c r="B3467" s="3" t="s">
        <v>7253</v>
      </c>
      <c r="C3467" s="3" t="s">
        <v>7254</v>
      </c>
      <c r="D3467" s="3" t="s">
        <v>14</v>
      </c>
      <c r="E3467" s="3" t="s">
        <v>14</v>
      </c>
      <c r="F3467" s="3" t="s">
        <v>695</v>
      </c>
      <c r="G3467" s="3" t="s">
        <v>694</v>
      </c>
      <c r="H3467" s="3" t="s">
        <v>92</v>
      </c>
      <c r="I3467" s="3" t="s">
        <v>93</v>
      </c>
      <c r="J3467" s="3" t="s">
        <v>94</v>
      </c>
      <c r="K3467" s="3" t="s">
        <v>93</v>
      </c>
      <c r="O3467"/>
      <c r="P3467"/>
    </row>
    <row r="3468" spans="1:16" x14ac:dyDescent="0.35">
      <c r="A3468" s="3" t="s">
        <v>7255</v>
      </c>
      <c r="B3468" s="3" t="s">
        <v>7255</v>
      </c>
      <c r="C3468" s="3" t="s">
        <v>7256</v>
      </c>
      <c r="D3468" s="3" t="s">
        <v>14</v>
      </c>
      <c r="E3468" s="3" t="s">
        <v>14</v>
      </c>
      <c r="F3468" s="3" t="s">
        <v>695</v>
      </c>
      <c r="G3468" s="3" t="s">
        <v>694</v>
      </c>
      <c r="H3468" s="3" t="s">
        <v>92</v>
      </c>
      <c r="I3468" s="3" t="s">
        <v>93</v>
      </c>
      <c r="J3468" s="3" t="s">
        <v>94</v>
      </c>
      <c r="K3468" s="3" t="s">
        <v>93</v>
      </c>
      <c r="O3468"/>
      <c r="P3468"/>
    </row>
    <row r="3469" spans="1:16" x14ac:dyDescent="0.35">
      <c r="A3469" s="3" t="s">
        <v>7257</v>
      </c>
      <c r="B3469" s="3" t="s">
        <v>7257</v>
      </c>
      <c r="C3469" s="3" t="s">
        <v>7258</v>
      </c>
      <c r="D3469" s="3" t="s">
        <v>14</v>
      </c>
      <c r="E3469" s="3" t="s">
        <v>14</v>
      </c>
      <c r="F3469" s="3" t="s">
        <v>699</v>
      </c>
      <c r="G3469" s="3" t="s">
        <v>698</v>
      </c>
      <c r="H3469" s="3" t="s">
        <v>133</v>
      </c>
      <c r="I3469" s="3" t="s">
        <v>134</v>
      </c>
      <c r="J3469" s="3" t="s">
        <v>21</v>
      </c>
      <c r="K3469" s="3" t="s">
        <v>134</v>
      </c>
      <c r="O3469"/>
      <c r="P3469"/>
    </row>
    <row r="3470" spans="1:16" x14ac:dyDescent="0.35">
      <c r="A3470" s="3" t="s">
        <v>7259</v>
      </c>
      <c r="B3470" s="3" t="s">
        <v>7259</v>
      </c>
      <c r="C3470" s="3" t="s">
        <v>7260</v>
      </c>
      <c r="D3470" s="3" t="s">
        <v>14</v>
      </c>
      <c r="E3470" s="3" t="s">
        <v>14</v>
      </c>
      <c r="F3470" s="3" t="s">
        <v>699</v>
      </c>
      <c r="G3470" s="3" t="s">
        <v>698</v>
      </c>
      <c r="H3470" s="3" t="s">
        <v>133</v>
      </c>
      <c r="I3470" s="3" t="s">
        <v>134</v>
      </c>
      <c r="J3470" s="3" t="s">
        <v>21</v>
      </c>
      <c r="K3470" s="3" t="s">
        <v>134</v>
      </c>
      <c r="O3470"/>
      <c r="P3470"/>
    </row>
    <row r="3471" spans="1:16" x14ac:dyDescent="0.35">
      <c r="A3471" s="3" t="s">
        <v>7261</v>
      </c>
      <c r="B3471" s="3" t="s">
        <v>7261</v>
      </c>
      <c r="C3471" s="3" t="s">
        <v>7262</v>
      </c>
      <c r="D3471" s="3" t="s">
        <v>14</v>
      </c>
      <c r="E3471" s="3" t="s">
        <v>14</v>
      </c>
      <c r="F3471" s="3" t="s">
        <v>699</v>
      </c>
      <c r="G3471" s="3" t="s">
        <v>698</v>
      </c>
      <c r="H3471" s="3" t="s">
        <v>133</v>
      </c>
      <c r="I3471" s="3" t="s">
        <v>134</v>
      </c>
      <c r="J3471" s="3" t="s">
        <v>21</v>
      </c>
      <c r="K3471" s="3" t="s">
        <v>134</v>
      </c>
      <c r="O3471"/>
      <c r="P3471"/>
    </row>
    <row r="3472" spans="1:16" x14ac:dyDescent="0.35">
      <c r="A3472" s="3" t="s">
        <v>7263</v>
      </c>
      <c r="B3472" s="3" t="s">
        <v>7263</v>
      </c>
      <c r="C3472" s="3" t="s">
        <v>7264</v>
      </c>
      <c r="D3472" s="3" t="s">
        <v>14</v>
      </c>
      <c r="E3472" s="3" t="s">
        <v>14</v>
      </c>
      <c r="F3472" s="3" t="s">
        <v>202</v>
      </c>
      <c r="G3472" s="3" t="s">
        <v>727</v>
      </c>
      <c r="H3472" s="3" t="s">
        <v>17</v>
      </c>
      <c r="I3472" s="3" t="s">
        <v>18</v>
      </c>
      <c r="J3472" s="3" t="s">
        <v>19</v>
      </c>
      <c r="K3472" s="3" t="s">
        <v>18</v>
      </c>
      <c r="O3472"/>
      <c r="P3472"/>
    </row>
    <row r="3473" spans="1:16" x14ac:dyDescent="0.35">
      <c r="A3473" s="3" t="s">
        <v>7265</v>
      </c>
      <c r="B3473" s="3" t="s">
        <v>7265</v>
      </c>
      <c r="C3473" s="3" t="s">
        <v>7266</v>
      </c>
      <c r="D3473" s="3" t="s">
        <v>14</v>
      </c>
      <c r="E3473" s="3" t="s">
        <v>14</v>
      </c>
      <c r="F3473" s="3" t="s">
        <v>202</v>
      </c>
      <c r="G3473" s="3" t="s">
        <v>727</v>
      </c>
      <c r="H3473" s="3" t="s">
        <v>17</v>
      </c>
      <c r="I3473" s="3" t="s">
        <v>18</v>
      </c>
      <c r="J3473" s="3" t="s">
        <v>19</v>
      </c>
      <c r="K3473" s="3" t="s">
        <v>18</v>
      </c>
      <c r="O3473"/>
      <c r="P3473"/>
    </row>
    <row r="3474" spans="1:16" x14ac:dyDescent="0.35">
      <c r="A3474" s="3" t="s">
        <v>7267</v>
      </c>
      <c r="B3474" s="3" t="s">
        <v>7267</v>
      </c>
      <c r="C3474" s="3" t="s">
        <v>7268</v>
      </c>
      <c r="D3474" s="3" t="s">
        <v>14</v>
      </c>
      <c r="E3474" s="3" t="s">
        <v>14</v>
      </c>
      <c r="F3474" s="3" t="s">
        <v>202</v>
      </c>
      <c r="G3474" s="3" t="s">
        <v>727</v>
      </c>
      <c r="H3474" s="3" t="s">
        <v>17</v>
      </c>
      <c r="I3474" s="3" t="s">
        <v>18</v>
      </c>
      <c r="J3474" s="3" t="s">
        <v>19</v>
      </c>
      <c r="K3474" s="3" t="s">
        <v>18</v>
      </c>
      <c r="O3474"/>
      <c r="P3474"/>
    </row>
    <row r="3475" spans="1:16" x14ac:dyDescent="0.35">
      <c r="A3475" s="3" t="s">
        <v>7269</v>
      </c>
      <c r="B3475" s="3" t="s">
        <v>7269</v>
      </c>
      <c r="C3475" s="3" t="s">
        <v>7270</v>
      </c>
      <c r="D3475" s="3" t="s">
        <v>14</v>
      </c>
      <c r="E3475" s="3" t="s">
        <v>14</v>
      </c>
      <c r="F3475" s="3" t="s">
        <v>202</v>
      </c>
      <c r="G3475" s="3" t="s">
        <v>727</v>
      </c>
      <c r="H3475" s="3" t="s">
        <v>17</v>
      </c>
      <c r="I3475" s="3" t="s">
        <v>18</v>
      </c>
      <c r="J3475" s="3" t="s">
        <v>19</v>
      </c>
      <c r="K3475" s="3" t="s">
        <v>18</v>
      </c>
      <c r="O3475"/>
      <c r="P3475"/>
    </row>
    <row r="3476" spans="1:16" x14ac:dyDescent="0.35">
      <c r="A3476" s="3" t="s">
        <v>7271</v>
      </c>
      <c r="B3476" s="3" t="s">
        <v>7271</v>
      </c>
      <c r="C3476" s="3" t="s">
        <v>7272</v>
      </c>
      <c r="D3476" s="3" t="s">
        <v>14</v>
      </c>
      <c r="E3476" s="3" t="s">
        <v>14</v>
      </c>
      <c r="F3476" s="3" t="s">
        <v>202</v>
      </c>
      <c r="G3476" s="3" t="s">
        <v>727</v>
      </c>
      <c r="H3476" s="3" t="s">
        <v>17</v>
      </c>
      <c r="I3476" s="3" t="s">
        <v>18</v>
      </c>
      <c r="J3476" s="3" t="s">
        <v>19</v>
      </c>
      <c r="K3476" s="3" t="s">
        <v>18</v>
      </c>
      <c r="O3476"/>
      <c r="P3476"/>
    </row>
    <row r="3477" spans="1:16" x14ac:dyDescent="0.35">
      <c r="A3477" s="3" t="s">
        <v>7273</v>
      </c>
      <c r="B3477" s="3" t="s">
        <v>7273</v>
      </c>
      <c r="C3477" s="3" t="s">
        <v>7274</v>
      </c>
      <c r="D3477" s="3" t="s">
        <v>14</v>
      </c>
      <c r="E3477" s="3" t="s">
        <v>14</v>
      </c>
      <c r="F3477" s="3" t="s">
        <v>202</v>
      </c>
      <c r="G3477" s="3" t="s">
        <v>727</v>
      </c>
      <c r="H3477" s="3" t="s">
        <v>17</v>
      </c>
      <c r="I3477" s="3" t="s">
        <v>18</v>
      </c>
      <c r="J3477" s="3" t="s">
        <v>19</v>
      </c>
      <c r="K3477" s="3" t="s">
        <v>18</v>
      </c>
      <c r="O3477"/>
      <c r="P3477"/>
    </row>
    <row r="3478" spans="1:16" x14ac:dyDescent="0.35">
      <c r="A3478" s="3" t="s">
        <v>7275</v>
      </c>
      <c r="B3478" s="3" t="s">
        <v>7275</v>
      </c>
      <c r="C3478" s="3" t="s">
        <v>7276</v>
      </c>
      <c r="D3478" s="3" t="s">
        <v>14</v>
      </c>
      <c r="E3478" s="3" t="s">
        <v>14</v>
      </c>
      <c r="F3478" s="3" t="s">
        <v>202</v>
      </c>
      <c r="G3478" s="3" t="s">
        <v>727</v>
      </c>
      <c r="H3478" s="3" t="s">
        <v>17</v>
      </c>
      <c r="I3478" s="3" t="s">
        <v>18</v>
      </c>
      <c r="J3478" s="3" t="s">
        <v>19</v>
      </c>
      <c r="K3478" s="3" t="s">
        <v>18</v>
      </c>
      <c r="O3478"/>
      <c r="P3478"/>
    </row>
    <row r="3479" spans="1:16" x14ac:dyDescent="0.35">
      <c r="A3479" s="3" t="s">
        <v>7277</v>
      </c>
      <c r="B3479" s="3" t="s">
        <v>7277</v>
      </c>
      <c r="C3479" s="3" t="s">
        <v>7278</v>
      </c>
      <c r="D3479" s="3" t="s">
        <v>14</v>
      </c>
      <c r="E3479" s="3" t="s">
        <v>14</v>
      </c>
      <c r="F3479" s="3" t="s">
        <v>202</v>
      </c>
      <c r="G3479" s="3" t="s">
        <v>727</v>
      </c>
      <c r="H3479" s="3" t="s">
        <v>17</v>
      </c>
      <c r="I3479" s="3" t="s">
        <v>18</v>
      </c>
      <c r="J3479" s="3" t="s">
        <v>19</v>
      </c>
      <c r="K3479" s="3" t="s">
        <v>18</v>
      </c>
      <c r="O3479"/>
      <c r="P3479"/>
    </row>
    <row r="3480" spans="1:16" x14ac:dyDescent="0.35">
      <c r="A3480" s="3" t="s">
        <v>7279</v>
      </c>
      <c r="B3480" s="3" t="s">
        <v>7279</v>
      </c>
      <c r="C3480" s="3" t="s">
        <v>7280</v>
      </c>
      <c r="D3480" s="3" t="s">
        <v>14</v>
      </c>
      <c r="E3480" s="3" t="s">
        <v>14</v>
      </c>
      <c r="F3480" s="3" t="s">
        <v>202</v>
      </c>
      <c r="G3480" s="3" t="s">
        <v>727</v>
      </c>
      <c r="H3480" s="3" t="s">
        <v>17</v>
      </c>
      <c r="I3480" s="3" t="s">
        <v>18</v>
      </c>
      <c r="J3480" s="3" t="s">
        <v>19</v>
      </c>
      <c r="K3480" s="3" t="s">
        <v>18</v>
      </c>
      <c r="O3480"/>
      <c r="P3480"/>
    </row>
    <row r="3481" spans="1:16" x14ac:dyDescent="0.35">
      <c r="A3481" s="3" t="s">
        <v>7281</v>
      </c>
      <c r="B3481" s="3" t="s">
        <v>7281</v>
      </c>
      <c r="C3481" s="3" t="s">
        <v>7282</v>
      </c>
      <c r="D3481" s="3" t="s">
        <v>14</v>
      </c>
      <c r="E3481" s="3" t="s">
        <v>14</v>
      </c>
      <c r="F3481" s="3" t="s">
        <v>202</v>
      </c>
      <c r="G3481" s="3" t="s">
        <v>727</v>
      </c>
      <c r="H3481" s="3" t="s">
        <v>17</v>
      </c>
      <c r="I3481" s="3" t="s">
        <v>18</v>
      </c>
      <c r="J3481" s="3" t="s">
        <v>19</v>
      </c>
      <c r="K3481" s="3" t="s">
        <v>18</v>
      </c>
      <c r="O3481"/>
      <c r="P3481"/>
    </row>
    <row r="3482" spans="1:16" x14ac:dyDescent="0.35">
      <c r="A3482" s="3" t="s">
        <v>7283</v>
      </c>
      <c r="B3482" s="3" t="s">
        <v>7283</v>
      </c>
      <c r="C3482" s="3" t="s">
        <v>7284</v>
      </c>
      <c r="D3482" s="3" t="s">
        <v>14</v>
      </c>
      <c r="E3482" s="3" t="s">
        <v>14</v>
      </c>
      <c r="F3482" s="3" t="s">
        <v>202</v>
      </c>
      <c r="G3482" s="3" t="s">
        <v>727</v>
      </c>
      <c r="H3482" s="3" t="s">
        <v>17</v>
      </c>
      <c r="I3482" s="3" t="s">
        <v>18</v>
      </c>
      <c r="J3482" s="3" t="s">
        <v>19</v>
      </c>
      <c r="K3482" s="3" t="s">
        <v>18</v>
      </c>
      <c r="O3482"/>
      <c r="P3482"/>
    </row>
    <row r="3483" spans="1:16" x14ac:dyDescent="0.35">
      <c r="A3483" s="3" t="s">
        <v>7285</v>
      </c>
      <c r="B3483" s="3" t="s">
        <v>7285</v>
      </c>
      <c r="C3483" s="3" t="s">
        <v>7286</v>
      </c>
      <c r="D3483" s="3" t="s">
        <v>14</v>
      </c>
      <c r="E3483" s="3" t="s">
        <v>14</v>
      </c>
      <c r="F3483" s="3" t="s">
        <v>202</v>
      </c>
      <c r="G3483" s="3" t="s">
        <v>727</v>
      </c>
      <c r="H3483" s="3" t="s">
        <v>17</v>
      </c>
      <c r="I3483" s="3" t="s">
        <v>18</v>
      </c>
      <c r="J3483" s="3" t="s">
        <v>19</v>
      </c>
      <c r="K3483" s="3" t="s">
        <v>18</v>
      </c>
      <c r="O3483"/>
      <c r="P3483"/>
    </row>
    <row r="3484" spans="1:16" x14ac:dyDescent="0.35">
      <c r="A3484" s="3" t="s">
        <v>7287</v>
      </c>
      <c r="B3484" s="3" t="s">
        <v>7287</v>
      </c>
      <c r="C3484" s="3" t="s">
        <v>7288</v>
      </c>
      <c r="D3484" s="3" t="s">
        <v>14</v>
      </c>
      <c r="E3484" s="3" t="s">
        <v>14</v>
      </c>
      <c r="F3484" s="3" t="s">
        <v>202</v>
      </c>
      <c r="G3484" s="3" t="s">
        <v>727</v>
      </c>
      <c r="H3484" s="3" t="s">
        <v>17</v>
      </c>
      <c r="I3484" s="3" t="s">
        <v>18</v>
      </c>
      <c r="J3484" s="3" t="s">
        <v>19</v>
      </c>
      <c r="K3484" s="3" t="s">
        <v>18</v>
      </c>
      <c r="O3484"/>
      <c r="P3484"/>
    </row>
    <row r="3485" spans="1:16" x14ac:dyDescent="0.35">
      <c r="A3485" s="3" t="s">
        <v>7289</v>
      </c>
      <c r="B3485" s="3" t="s">
        <v>7289</v>
      </c>
      <c r="C3485" s="3" t="s">
        <v>7290</v>
      </c>
      <c r="D3485" s="3" t="s">
        <v>14</v>
      </c>
      <c r="E3485" s="3" t="s">
        <v>14</v>
      </c>
      <c r="F3485" s="3" t="s">
        <v>202</v>
      </c>
      <c r="G3485" s="3" t="s">
        <v>727</v>
      </c>
      <c r="H3485" s="3" t="s">
        <v>17</v>
      </c>
      <c r="I3485" s="3" t="s">
        <v>18</v>
      </c>
      <c r="J3485" s="3" t="s">
        <v>19</v>
      </c>
      <c r="K3485" s="3" t="s">
        <v>18</v>
      </c>
      <c r="O3485"/>
      <c r="P3485"/>
    </row>
    <row r="3486" spans="1:16" x14ac:dyDescent="0.35">
      <c r="A3486" s="3" t="s">
        <v>7291</v>
      </c>
      <c r="B3486" s="3" t="s">
        <v>7291</v>
      </c>
      <c r="C3486" s="3" t="s">
        <v>7292</v>
      </c>
      <c r="D3486" s="3" t="s">
        <v>14</v>
      </c>
      <c r="E3486" s="3" t="s">
        <v>14</v>
      </c>
      <c r="F3486" s="3" t="s">
        <v>202</v>
      </c>
      <c r="G3486" s="3" t="s">
        <v>727</v>
      </c>
      <c r="H3486" s="3" t="s">
        <v>17</v>
      </c>
      <c r="I3486" s="3" t="s">
        <v>18</v>
      </c>
      <c r="J3486" s="3" t="s">
        <v>19</v>
      </c>
      <c r="K3486" s="3" t="s">
        <v>18</v>
      </c>
      <c r="O3486"/>
      <c r="P3486"/>
    </row>
    <row r="3487" spans="1:16" x14ac:dyDescent="0.35">
      <c r="A3487" s="3" t="s">
        <v>7293</v>
      </c>
      <c r="B3487" s="3" t="s">
        <v>7293</v>
      </c>
      <c r="C3487" s="3" t="s">
        <v>7294</v>
      </c>
      <c r="D3487" s="3" t="s">
        <v>14</v>
      </c>
      <c r="E3487" s="3" t="s">
        <v>14</v>
      </c>
      <c r="F3487" s="3" t="s">
        <v>202</v>
      </c>
      <c r="G3487" s="3" t="s">
        <v>727</v>
      </c>
      <c r="H3487" s="3" t="s">
        <v>17</v>
      </c>
      <c r="I3487" s="3" t="s">
        <v>18</v>
      </c>
      <c r="J3487" s="3" t="s">
        <v>19</v>
      </c>
      <c r="K3487" s="3" t="s">
        <v>18</v>
      </c>
      <c r="O3487"/>
      <c r="P3487"/>
    </row>
    <row r="3488" spans="1:16" x14ac:dyDescent="0.35">
      <c r="A3488" s="3" t="s">
        <v>7295</v>
      </c>
      <c r="B3488" s="3" t="s">
        <v>7295</v>
      </c>
      <c r="C3488" s="3" t="s">
        <v>7296</v>
      </c>
      <c r="D3488" s="3" t="s">
        <v>14</v>
      </c>
      <c r="E3488" s="3" t="s">
        <v>14</v>
      </c>
      <c r="F3488" s="3" t="s">
        <v>202</v>
      </c>
      <c r="G3488" s="3" t="s">
        <v>727</v>
      </c>
      <c r="H3488" s="3" t="s">
        <v>17</v>
      </c>
      <c r="I3488" s="3" t="s">
        <v>18</v>
      </c>
      <c r="J3488" s="3" t="s">
        <v>19</v>
      </c>
      <c r="K3488" s="3" t="s">
        <v>18</v>
      </c>
      <c r="O3488"/>
      <c r="P3488"/>
    </row>
    <row r="3489" spans="1:16" x14ac:dyDescent="0.35">
      <c r="A3489" s="3" t="s">
        <v>7297</v>
      </c>
      <c r="B3489" s="3" t="s">
        <v>7297</v>
      </c>
      <c r="C3489" s="3" t="s">
        <v>7298</v>
      </c>
      <c r="D3489" s="3" t="s">
        <v>14</v>
      </c>
      <c r="E3489" s="3" t="s">
        <v>14</v>
      </c>
      <c r="F3489" s="3" t="s">
        <v>202</v>
      </c>
      <c r="G3489" s="3" t="s">
        <v>727</v>
      </c>
      <c r="H3489" s="3" t="s">
        <v>17</v>
      </c>
      <c r="I3489" s="3" t="s">
        <v>18</v>
      </c>
      <c r="J3489" s="3" t="s">
        <v>19</v>
      </c>
      <c r="K3489" s="3" t="s">
        <v>18</v>
      </c>
      <c r="O3489"/>
      <c r="P3489"/>
    </row>
    <row r="3490" spans="1:16" x14ac:dyDescent="0.35">
      <c r="A3490" s="3" t="s">
        <v>7299</v>
      </c>
      <c r="B3490" s="3" t="s">
        <v>7299</v>
      </c>
      <c r="C3490" s="3" t="s">
        <v>7300</v>
      </c>
      <c r="D3490" s="3" t="s">
        <v>14</v>
      </c>
      <c r="E3490" s="3" t="s">
        <v>14</v>
      </c>
      <c r="F3490" s="3" t="s">
        <v>202</v>
      </c>
      <c r="G3490" s="3" t="s">
        <v>727</v>
      </c>
      <c r="H3490" s="3" t="s">
        <v>17</v>
      </c>
      <c r="I3490" s="3" t="s">
        <v>18</v>
      </c>
      <c r="J3490" s="3" t="s">
        <v>19</v>
      </c>
      <c r="K3490" s="3" t="s">
        <v>18</v>
      </c>
      <c r="O3490"/>
      <c r="P3490"/>
    </row>
    <row r="3491" spans="1:16" x14ac:dyDescent="0.35">
      <c r="A3491" s="3" t="s">
        <v>7301</v>
      </c>
      <c r="B3491" s="3" t="s">
        <v>7301</v>
      </c>
      <c r="C3491" s="3" t="s">
        <v>7302</v>
      </c>
      <c r="D3491" s="3" t="s">
        <v>14</v>
      </c>
      <c r="E3491" s="3" t="s">
        <v>14</v>
      </c>
      <c r="F3491" s="3" t="s">
        <v>202</v>
      </c>
      <c r="G3491" s="3" t="s">
        <v>727</v>
      </c>
      <c r="H3491" s="3" t="s">
        <v>17</v>
      </c>
      <c r="I3491" s="3" t="s">
        <v>18</v>
      </c>
      <c r="J3491" s="3" t="s">
        <v>19</v>
      </c>
      <c r="K3491" s="3" t="s">
        <v>18</v>
      </c>
      <c r="O3491"/>
      <c r="P3491"/>
    </row>
    <row r="3492" spans="1:16" x14ac:dyDescent="0.35">
      <c r="A3492" s="3" t="s">
        <v>7303</v>
      </c>
      <c r="B3492" s="3" t="s">
        <v>7303</v>
      </c>
      <c r="C3492" s="3" t="s">
        <v>7304</v>
      </c>
      <c r="D3492" s="3" t="s">
        <v>14</v>
      </c>
      <c r="E3492" s="3" t="s">
        <v>14</v>
      </c>
      <c r="F3492" s="3" t="s">
        <v>202</v>
      </c>
      <c r="G3492" s="3" t="s">
        <v>727</v>
      </c>
      <c r="H3492" s="3" t="s">
        <v>17</v>
      </c>
      <c r="I3492" s="3" t="s">
        <v>18</v>
      </c>
      <c r="J3492" s="3" t="s">
        <v>19</v>
      </c>
      <c r="K3492" s="3" t="s">
        <v>18</v>
      </c>
      <c r="O3492"/>
      <c r="P3492"/>
    </row>
    <row r="3493" spans="1:16" x14ac:dyDescent="0.35">
      <c r="A3493" s="3" t="s">
        <v>7305</v>
      </c>
      <c r="B3493" s="3" t="s">
        <v>7305</v>
      </c>
      <c r="C3493" s="3" t="s">
        <v>7306</v>
      </c>
      <c r="D3493" s="3" t="s">
        <v>14</v>
      </c>
      <c r="E3493" s="3" t="s">
        <v>14</v>
      </c>
      <c r="F3493" s="3" t="s">
        <v>202</v>
      </c>
      <c r="G3493" s="3" t="s">
        <v>727</v>
      </c>
      <c r="H3493" s="3" t="s">
        <v>17</v>
      </c>
      <c r="I3493" s="3" t="s">
        <v>18</v>
      </c>
      <c r="J3493" s="3" t="s">
        <v>19</v>
      </c>
      <c r="K3493" s="3" t="s">
        <v>18</v>
      </c>
      <c r="O3493"/>
      <c r="P3493"/>
    </row>
    <row r="3494" spans="1:16" x14ac:dyDescent="0.35">
      <c r="A3494" s="3" t="s">
        <v>7307</v>
      </c>
      <c r="B3494" s="3" t="s">
        <v>7307</v>
      </c>
      <c r="C3494" s="3" t="s">
        <v>7308</v>
      </c>
      <c r="D3494" s="3" t="s">
        <v>14</v>
      </c>
      <c r="E3494" s="3" t="s">
        <v>14</v>
      </c>
      <c r="F3494" s="3" t="s">
        <v>202</v>
      </c>
      <c r="G3494" s="3" t="s">
        <v>727</v>
      </c>
      <c r="H3494" s="3" t="s">
        <v>17</v>
      </c>
      <c r="I3494" s="3" t="s">
        <v>18</v>
      </c>
      <c r="J3494" s="3" t="s">
        <v>19</v>
      </c>
      <c r="K3494" s="3" t="s">
        <v>18</v>
      </c>
      <c r="O3494"/>
      <c r="P3494"/>
    </row>
    <row r="3495" spans="1:16" x14ac:dyDescent="0.35">
      <c r="A3495" s="3" t="s">
        <v>7309</v>
      </c>
      <c r="B3495" s="3" t="s">
        <v>7309</v>
      </c>
      <c r="C3495" s="3" t="s">
        <v>7310</v>
      </c>
      <c r="D3495" s="3" t="s">
        <v>14</v>
      </c>
      <c r="E3495" s="3" t="s">
        <v>14</v>
      </c>
      <c r="F3495" s="3" t="s">
        <v>202</v>
      </c>
      <c r="G3495" s="3" t="s">
        <v>727</v>
      </c>
      <c r="H3495" s="3" t="s">
        <v>17</v>
      </c>
      <c r="I3495" s="3" t="s">
        <v>18</v>
      </c>
      <c r="J3495" s="3" t="s">
        <v>19</v>
      </c>
      <c r="K3495" s="3" t="s">
        <v>18</v>
      </c>
      <c r="O3495"/>
      <c r="P3495"/>
    </row>
    <row r="3496" spans="1:16" x14ac:dyDescent="0.35">
      <c r="A3496" s="3" t="s">
        <v>7311</v>
      </c>
      <c r="B3496" s="3" t="s">
        <v>7311</v>
      </c>
      <c r="C3496" s="3" t="s">
        <v>7312</v>
      </c>
      <c r="D3496" s="3" t="s">
        <v>14</v>
      </c>
      <c r="E3496" s="3" t="s">
        <v>14</v>
      </c>
      <c r="F3496" s="3" t="s">
        <v>202</v>
      </c>
      <c r="G3496" s="3" t="s">
        <v>727</v>
      </c>
      <c r="H3496" s="3" t="s">
        <v>17</v>
      </c>
      <c r="I3496" s="3" t="s">
        <v>18</v>
      </c>
      <c r="J3496" s="3" t="s">
        <v>19</v>
      </c>
      <c r="K3496" s="3" t="s">
        <v>18</v>
      </c>
      <c r="O3496"/>
      <c r="P3496"/>
    </row>
    <row r="3497" spans="1:16" x14ac:dyDescent="0.35">
      <c r="A3497" s="3" t="s">
        <v>7313</v>
      </c>
      <c r="B3497" s="3" t="s">
        <v>7313</v>
      </c>
      <c r="C3497" s="3" t="s">
        <v>7314</v>
      </c>
      <c r="D3497" s="3" t="s">
        <v>14</v>
      </c>
      <c r="E3497" s="3" t="s">
        <v>14</v>
      </c>
      <c r="F3497" s="3" t="s">
        <v>202</v>
      </c>
      <c r="G3497" s="3" t="s">
        <v>727</v>
      </c>
      <c r="H3497" s="3" t="s">
        <v>17</v>
      </c>
      <c r="I3497" s="3" t="s">
        <v>18</v>
      </c>
      <c r="J3497" s="3" t="s">
        <v>19</v>
      </c>
      <c r="K3497" s="3" t="s">
        <v>18</v>
      </c>
      <c r="O3497"/>
      <c r="P3497"/>
    </row>
    <row r="3498" spans="1:16" x14ac:dyDescent="0.35">
      <c r="A3498" s="3" t="s">
        <v>7315</v>
      </c>
      <c r="B3498" s="3" t="s">
        <v>7315</v>
      </c>
      <c r="C3498" s="3" t="s">
        <v>7316</v>
      </c>
      <c r="D3498" s="3" t="s">
        <v>14</v>
      </c>
      <c r="E3498" s="3" t="s">
        <v>14</v>
      </c>
      <c r="F3498" s="3" t="s">
        <v>202</v>
      </c>
      <c r="G3498" s="3" t="s">
        <v>727</v>
      </c>
      <c r="H3498" s="3" t="s">
        <v>17</v>
      </c>
      <c r="I3498" s="3" t="s">
        <v>18</v>
      </c>
      <c r="J3498" s="3" t="s">
        <v>19</v>
      </c>
      <c r="K3498" s="3" t="s">
        <v>18</v>
      </c>
      <c r="O3498"/>
      <c r="P3498"/>
    </row>
    <row r="3499" spans="1:16" x14ac:dyDescent="0.35">
      <c r="A3499" s="3" t="s">
        <v>7317</v>
      </c>
      <c r="B3499" s="3" t="s">
        <v>7317</v>
      </c>
      <c r="C3499" s="3" t="s">
        <v>7318</v>
      </c>
      <c r="D3499" s="3" t="s">
        <v>14</v>
      </c>
      <c r="E3499" s="3" t="s">
        <v>14</v>
      </c>
      <c r="F3499" s="3" t="s">
        <v>202</v>
      </c>
      <c r="G3499" s="3" t="s">
        <v>727</v>
      </c>
      <c r="H3499" s="3" t="s">
        <v>17</v>
      </c>
      <c r="I3499" s="3" t="s">
        <v>18</v>
      </c>
      <c r="J3499" s="3" t="s">
        <v>19</v>
      </c>
      <c r="K3499" s="3" t="s">
        <v>18</v>
      </c>
      <c r="O3499"/>
      <c r="P3499"/>
    </row>
    <row r="3500" spans="1:16" x14ac:dyDescent="0.35">
      <c r="A3500" s="3" t="s">
        <v>7319</v>
      </c>
      <c r="B3500" s="3" t="s">
        <v>7319</v>
      </c>
      <c r="C3500" s="3" t="s">
        <v>7320</v>
      </c>
      <c r="D3500" s="3" t="s">
        <v>14</v>
      </c>
      <c r="E3500" s="3" t="s">
        <v>14</v>
      </c>
      <c r="F3500" s="3" t="s">
        <v>758</v>
      </c>
      <c r="G3500" s="3" t="s">
        <v>757</v>
      </c>
      <c r="H3500" s="3" t="s">
        <v>522</v>
      </c>
      <c r="I3500" s="3" t="s">
        <v>523</v>
      </c>
      <c r="J3500" s="3" t="s">
        <v>478</v>
      </c>
      <c r="K3500" s="3" t="s">
        <v>479</v>
      </c>
      <c r="O3500"/>
      <c r="P3500"/>
    </row>
    <row r="3501" spans="1:16" x14ac:dyDescent="0.35">
      <c r="A3501" s="3" t="s">
        <v>7321</v>
      </c>
      <c r="B3501" s="3" t="s">
        <v>7321</v>
      </c>
      <c r="C3501" s="3" t="s">
        <v>7322</v>
      </c>
      <c r="D3501" s="3" t="s">
        <v>14</v>
      </c>
      <c r="E3501" s="3" t="s">
        <v>14</v>
      </c>
      <c r="F3501" s="3" t="s">
        <v>758</v>
      </c>
      <c r="G3501" s="3" t="s">
        <v>757</v>
      </c>
      <c r="H3501" s="3" t="s">
        <v>522</v>
      </c>
      <c r="I3501" s="3" t="s">
        <v>523</v>
      </c>
      <c r="J3501" s="3" t="s">
        <v>478</v>
      </c>
      <c r="K3501" s="3" t="s">
        <v>479</v>
      </c>
      <c r="O3501"/>
      <c r="P3501"/>
    </row>
    <row r="3502" spans="1:16" x14ac:dyDescent="0.35">
      <c r="A3502" s="3" t="s">
        <v>7323</v>
      </c>
      <c r="B3502" s="3" t="s">
        <v>7323</v>
      </c>
      <c r="C3502" s="3" t="s">
        <v>7324</v>
      </c>
      <c r="D3502" s="3" t="s">
        <v>14</v>
      </c>
      <c r="E3502" s="3" t="s">
        <v>14</v>
      </c>
      <c r="F3502" s="3" t="s">
        <v>758</v>
      </c>
      <c r="G3502" s="3" t="s">
        <v>757</v>
      </c>
      <c r="H3502" s="3" t="s">
        <v>522</v>
      </c>
      <c r="I3502" s="3" t="s">
        <v>523</v>
      </c>
      <c r="J3502" s="3" t="s">
        <v>478</v>
      </c>
      <c r="K3502" s="3" t="s">
        <v>479</v>
      </c>
      <c r="O3502"/>
      <c r="P3502"/>
    </row>
    <row r="3503" spans="1:16" x14ac:dyDescent="0.35">
      <c r="A3503" s="3" t="s">
        <v>7325</v>
      </c>
      <c r="B3503" s="3" t="s">
        <v>7325</v>
      </c>
      <c r="C3503" s="3" t="s">
        <v>7326</v>
      </c>
      <c r="D3503" s="3" t="s">
        <v>14</v>
      </c>
      <c r="E3503" s="3" t="s">
        <v>14</v>
      </c>
      <c r="F3503" s="3" t="s">
        <v>758</v>
      </c>
      <c r="G3503" s="3" t="s">
        <v>757</v>
      </c>
      <c r="H3503" s="3" t="s">
        <v>522</v>
      </c>
      <c r="I3503" s="3" t="s">
        <v>523</v>
      </c>
      <c r="J3503" s="3" t="s">
        <v>478</v>
      </c>
      <c r="K3503" s="3" t="s">
        <v>479</v>
      </c>
      <c r="O3503"/>
      <c r="P3503"/>
    </row>
    <row r="3504" spans="1:16" x14ac:dyDescent="0.35">
      <c r="A3504" s="3" t="s">
        <v>7327</v>
      </c>
      <c r="B3504" s="3" t="s">
        <v>7327</v>
      </c>
      <c r="C3504" s="3" t="s">
        <v>7328</v>
      </c>
      <c r="D3504" s="3" t="s">
        <v>14</v>
      </c>
      <c r="E3504" s="3" t="s">
        <v>14</v>
      </c>
      <c r="F3504" s="3" t="s">
        <v>758</v>
      </c>
      <c r="G3504" s="3" t="s">
        <v>757</v>
      </c>
      <c r="H3504" s="3" t="s">
        <v>522</v>
      </c>
      <c r="I3504" s="3" t="s">
        <v>523</v>
      </c>
      <c r="J3504" s="3" t="s">
        <v>478</v>
      </c>
      <c r="K3504" s="3" t="s">
        <v>479</v>
      </c>
      <c r="O3504"/>
      <c r="P3504"/>
    </row>
    <row r="3505" spans="1:16" x14ac:dyDescent="0.35">
      <c r="A3505" s="3" t="s">
        <v>7329</v>
      </c>
      <c r="B3505" s="3" t="s">
        <v>7329</v>
      </c>
      <c r="C3505" s="3" t="s">
        <v>7330</v>
      </c>
      <c r="D3505" s="3" t="s">
        <v>14</v>
      </c>
      <c r="E3505" s="3" t="s">
        <v>14</v>
      </c>
      <c r="F3505" s="3" t="s">
        <v>758</v>
      </c>
      <c r="G3505" s="3" t="s">
        <v>757</v>
      </c>
      <c r="H3505" s="3" t="s">
        <v>522</v>
      </c>
      <c r="I3505" s="3" t="s">
        <v>523</v>
      </c>
      <c r="J3505" s="3" t="s">
        <v>478</v>
      </c>
      <c r="K3505" s="3" t="s">
        <v>479</v>
      </c>
      <c r="O3505"/>
      <c r="P3505"/>
    </row>
    <row r="3506" spans="1:16" x14ac:dyDescent="0.35">
      <c r="A3506" s="3" t="s">
        <v>7331</v>
      </c>
      <c r="B3506" s="3" t="s">
        <v>7331</v>
      </c>
      <c r="C3506" s="3" t="s">
        <v>7332</v>
      </c>
      <c r="D3506" s="3" t="s">
        <v>14</v>
      </c>
      <c r="E3506" s="3" t="s">
        <v>14</v>
      </c>
      <c r="F3506" s="3" t="s">
        <v>758</v>
      </c>
      <c r="G3506" s="3" t="s">
        <v>757</v>
      </c>
      <c r="H3506" s="3" t="s">
        <v>522</v>
      </c>
      <c r="I3506" s="3" t="s">
        <v>523</v>
      </c>
      <c r="J3506" s="3" t="s">
        <v>478</v>
      </c>
      <c r="K3506" s="3" t="s">
        <v>479</v>
      </c>
      <c r="O3506"/>
      <c r="P3506"/>
    </row>
    <row r="3507" spans="1:16" x14ac:dyDescent="0.35">
      <c r="A3507" s="3" t="s">
        <v>7333</v>
      </c>
      <c r="B3507" s="3" t="s">
        <v>7333</v>
      </c>
      <c r="C3507" s="3" t="s">
        <v>7334</v>
      </c>
      <c r="D3507" s="3" t="s">
        <v>14</v>
      </c>
      <c r="E3507" s="3" t="s">
        <v>14</v>
      </c>
      <c r="F3507" s="3" t="s">
        <v>758</v>
      </c>
      <c r="G3507" s="3" t="s">
        <v>757</v>
      </c>
      <c r="H3507" s="3" t="s">
        <v>522</v>
      </c>
      <c r="I3507" s="3" t="s">
        <v>523</v>
      </c>
      <c r="J3507" s="3" t="s">
        <v>478</v>
      </c>
      <c r="K3507" s="3" t="s">
        <v>479</v>
      </c>
      <c r="O3507"/>
      <c r="P3507"/>
    </row>
    <row r="3508" spans="1:16" x14ac:dyDescent="0.35">
      <c r="A3508" s="3" t="s">
        <v>7335</v>
      </c>
      <c r="B3508" s="3" t="s">
        <v>7335</v>
      </c>
      <c r="C3508" s="3" t="s">
        <v>7336</v>
      </c>
      <c r="D3508" s="3" t="s">
        <v>14</v>
      </c>
      <c r="E3508" s="3" t="s">
        <v>14</v>
      </c>
      <c r="F3508" s="3" t="s">
        <v>758</v>
      </c>
      <c r="G3508" s="3" t="s">
        <v>757</v>
      </c>
      <c r="H3508" s="3" t="s">
        <v>522</v>
      </c>
      <c r="I3508" s="3" t="s">
        <v>523</v>
      </c>
      <c r="J3508" s="3" t="s">
        <v>478</v>
      </c>
      <c r="K3508" s="3" t="s">
        <v>479</v>
      </c>
      <c r="O3508"/>
      <c r="P3508"/>
    </row>
    <row r="3509" spans="1:16" x14ac:dyDescent="0.35">
      <c r="A3509" s="3" t="s">
        <v>7337</v>
      </c>
      <c r="B3509" s="3" t="s">
        <v>7337</v>
      </c>
      <c r="C3509" s="3" t="s">
        <v>7338</v>
      </c>
      <c r="D3509" s="3" t="s">
        <v>14</v>
      </c>
      <c r="E3509" s="3" t="s">
        <v>14</v>
      </c>
      <c r="F3509" s="3" t="s">
        <v>758</v>
      </c>
      <c r="G3509" s="3" t="s">
        <v>757</v>
      </c>
      <c r="H3509" s="3" t="s">
        <v>522</v>
      </c>
      <c r="I3509" s="3" t="s">
        <v>523</v>
      </c>
      <c r="J3509" s="3" t="s">
        <v>478</v>
      </c>
      <c r="K3509" s="3" t="s">
        <v>479</v>
      </c>
      <c r="O3509"/>
      <c r="P3509"/>
    </row>
    <row r="3510" spans="1:16" x14ac:dyDescent="0.35">
      <c r="A3510" s="3" t="s">
        <v>7339</v>
      </c>
      <c r="B3510" s="3" t="s">
        <v>7339</v>
      </c>
      <c r="C3510" s="3" t="s">
        <v>7340</v>
      </c>
      <c r="D3510" s="3" t="s">
        <v>14</v>
      </c>
      <c r="E3510" s="3" t="s">
        <v>14</v>
      </c>
      <c r="F3510" s="3" t="s">
        <v>758</v>
      </c>
      <c r="G3510" s="3" t="s">
        <v>757</v>
      </c>
      <c r="H3510" s="3" t="s">
        <v>522</v>
      </c>
      <c r="I3510" s="3" t="s">
        <v>523</v>
      </c>
      <c r="J3510" s="3" t="s">
        <v>478</v>
      </c>
      <c r="K3510" s="3" t="s">
        <v>479</v>
      </c>
      <c r="O3510"/>
      <c r="P3510"/>
    </row>
    <row r="3511" spans="1:16" x14ac:dyDescent="0.35">
      <c r="A3511" s="3" t="s">
        <v>7341</v>
      </c>
      <c r="B3511" s="3" t="s">
        <v>7341</v>
      </c>
      <c r="C3511" s="3" t="s">
        <v>7342</v>
      </c>
      <c r="D3511" s="3" t="s">
        <v>14</v>
      </c>
      <c r="E3511" s="3" t="s">
        <v>14</v>
      </c>
      <c r="F3511" s="3" t="s">
        <v>758</v>
      </c>
      <c r="G3511" s="3" t="s">
        <v>757</v>
      </c>
      <c r="H3511" s="3" t="s">
        <v>522</v>
      </c>
      <c r="I3511" s="3" t="s">
        <v>523</v>
      </c>
      <c r="J3511" s="3" t="s">
        <v>478</v>
      </c>
      <c r="K3511" s="3" t="s">
        <v>479</v>
      </c>
      <c r="O3511"/>
      <c r="P3511"/>
    </row>
    <row r="3512" spans="1:16" x14ac:dyDescent="0.35">
      <c r="A3512" s="3" t="s">
        <v>7343</v>
      </c>
      <c r="B3512" s="3" t="s">
        <v>7343</v>
      </c>
      <c r="C3512" s="3" t="s">
        <v>7344</v>
      </c>
      <c r="D3512" s="3" t="s">
        <v>14</v>
      </c>
      <c r="E3512" s="3" t="s">
        <v>14</v>
      </c>
      <c r="F3512" s="3" t="s">
        <v>758</v>
      </c>
      <c r="G3512" s="3" t="s">
        <v>757</v>
      </c>
      <c r="H3512" s="3" t="s">
        <v>522</v>
      </c>
      <c r="I3512" s="3" t="s">
        <v>523</v>
      </c>
      <c r="J3512" s="3" t="s">
        <v>478</v>
      </c>
      <c r="K3512" s="3" t="s">
        <v>479</v>
      </c>
      <c r="O3512"/>
      <c r="P3512"/>
    </row>
    <row r="3513" spans="1:16" x14ac:dyDescent="0.35">
      <c r="A3513" s="3" t="s">
        <v>7345</v>
      </c>
      <c r="B3513" s="3" t="s">
        <v>7345</v>
      </c>
      <c r="C3513" s="3" t="s">
        <v>7346</v>
      </c>
      <c r="D3513" s="3" t="s">
        <v>14</v>
      </c>
      <c r="E3513" s="3" t="s">
        <v>14</v>
      </c>
      <c r="F3513" s="3" t="s">
        <v>758</v>
      </c>
      <c r="G3513" s="3" t="s">
        <v>757</v>
      </c>
      <c r="H3513" s="3" t="s">
        <v>522</v>
      </c>
      <c r="I3513" s="3" t="s">
        <v>523</v>
      </c>
      <c r="J3513" s="3" t="s">
        <v>478</v>
      </c>
      <c r="K3513" s="3" t="s">
        <v>479</v>
      </c>
      <c r="O3513"/>
      <c r="P3513"/>
    </row>
    <row r="3514" spans="1:16" x14ac:dyDescent="0.35">
      <c r="A3514" s="3" t="s">
        <v>7347</v>
      </c>
      <c r="B3514" s="3" t="s">
        <v>7347</v>
      </c>
      <c r="C3514" s="3" t="s">
        <v>7348</v>
      </c>
      <c r="D3514" s="3" t="s">
        <v>14</v>
      </c>
      <c r="E3514" s="3" t="s">
        <v>14</v>
      </c>
      <c r="F3514" s="3" t="s">
        <v>758</v>
      </c>
      <c r="G3514" s="3" t="s">
        <v>757</v>
      </c>
      <c r="H3514" s="3" t="s">
        <v>522</v>
      </c>
      <c r="I3514" s="3" t="s">
        <v>523</v>
      </c>
      <c r="J3514" s="3" t="s">
        <v>478</v>
      </c>
      <c r="K3514" s="3" t="s">
        <v>479</v>
      </c>
      <c r="O3514"/>
      <c r="P3514"/>
    </row>
    <row r="3515" spans="1:16" x14ac:dyDescent="0.35">
      <c r="A3515" s="3" t="s">
        <v>7349</v>
      </c>
      <c r="B3515" s="3" t="s">
        <v>7349</v>
      </c>
      <c r="C3515" s="3" t="s">
        <v>7350</v>
      </c>
      <c r="D3515" s="3" t="s">
        <v>14</v>
      </c>
      <c r="E3515" s="3" t="s">
        <v>14</v>
      </c>
      <c r="F3515" s="3" t="s">
        <v>758</v>
      </c>
      <c r="G3515" s="3" t="s">
        <v>757</v>
      </c>
      <c r="H3515" s="3" t="s">
        <v>522</v>
      </c>
      <c r="I3515" s="3" t="s">
        <v>523</v>
      </c>
      <c r="J3515" s="3" t="s">
        <v>478</v>
      </c>
      <c r="K3515" s="3" t="s">
        <v>479</v>
      </c>
      <c r="O3515"/>
      <c r="P3515"/>
    </row>
    <row r="3516" spans="1:16" x14ac:dyDescent="0.35">
      <c r="A3516" s="3" t="s">
        <v>7351</v>
      </c>
      <c r="B3516" s="3" t="s">
        <v>7351</v>
      </c>
      <c r="C3516" s="3" t="s">
        <v>7352</v>
      </c>
      <c r="D3516" s="3" t="s">
        <v>14</v>
      </c>
      <c r="E3516" s="3" t="s">
        <v>14</v>
      </c>
      <c r="F3516" s="3" t="s">
        <v>758</v>
      </c>
      <c r="G3516" s="3" t="s">
        <v>757</v>
      </c>
      <c r="H3516" s="3" t="s">
        <v>522</v>
      </c>
      <c r="I3516" s="3" t="s">
        <v>523</v>
      </c>
      <c r="J3516" s="3" t="s">
        <v>478</v>
      </c>
      <c r="K3516" s="3" t="s">
        <v>479</v>
      </c>
      <c r="O3516"/>
      <c r="P3516"/>
    </row>
    <row r="3517" spans="1:16" x14ac:dyDescent="0.35">
      <c r="A3517" s="3" t="s">
        <v>7353</v>
      </c>
      <c r="B3517" s="3" t="s">
        <v>7353</v>
      </c>
      <c r="C3517" s="3" t="s">
        <v>7354</v>
      </c>
      <c r="D3517" s="3" t="s">
        <v>14</v>
      </c>
      <c r="E3517" s="3" t="s">
        <v>14</v>
      </c>
      <c r="F3517" s="3" t="s">
        <v>758</v>
      </c>
      <c r="G3517" s="3" t="s">
        <v>757</v>
      </c>
      <c r="H3517" s="3" t="s">
        <v>522</v>
      </c>
      <c r="I3517" s="3" t="s">
        <v>523</v>
      </c>
      <c r="J3517" s="3" t="s">
        <v>478</v>
      </c>
      <c r="K3517" s="3" t="s">
        <v>479</v>
      </c>
      <c r="O3517"/>
      <c r="P3517"/>
    </row>
    <row r="3518" spans="1:16" x14ac:dyDescent="0.35">
      <c r="A3518" s="3" t="s">
        <v>7355</v>
      </c>
      <c r="B3518" s="3" t="s">
        <v>7355</v>
      </c>
      <c r="C3518" s="3" t="s">
        <v>7356</v>
      </c>
      <c r="D3518" s="3" t="s">
        <v>14</v>
      </c>
      <c r="E3518" s="3" t="s">
        <v>14</v>
      </c>
      <c r="F3518" s="3" t="s">
        <v>758</v>
      </c>
      <c r="G3518" s="3" t="s">
        <v>757</v>
      </c>
      <c r="H3518" s="3" t="s">
        <v>522</v>
      </c>
      <c r="I3518" s="3" t="s">
        <v>523</v>
      </c>
      <c r="J3518" s="3" t="s">
        <v>478</v>
      </c>
      <c r="K3518" s="3" t="s">
        <v>479</v>
      </c>
      <c r="O3518"/>
      <c r="P3518"/>
    </row>
    <row r="3519" spans="1:16" x14ac:dyDescent="0.35">
      <c r="A3519" s="3" t="s">
        <v>7357</v>
      </c>
      <c r="B3519" s="3" t="s">
        <v>7357</v>
      </c>
      <c r="C3519" s="3" t="s">
        <v>7358</v>
      </c>
      <c r="D3519" s="3" t="s">
        <v>14</v>
      </c>
      <c r="E3519" s="3" t="s">
        <v>14</v>
      </c>
      <c r="F3519" s="3" t="s">
        <v>758</v>
      </c>
      <c r="G3519" s="3" t="s">
        <v>757</v>
      </c>
      <c r="H3519" s="3" t="s">
        <v>522</v>
      </c>
      <c r="I3519" s="3" t="s">
        <v>523</v>
      </c>
      <c r="J3519" s="3" t="s">
        <v>478</v>
      </c>
      <c r="K3519" s="3" t="s">
        <v>479</v>
      </c>
      <c r="O3519"/>
      <c r="P3519"/>
    </row>
    <row r="3520" spans="1:16" x14ac:dyDescent="0.35">
      <c r="A3520" s="3" t="s">
        <v>7359</v>
      </c>
      <c r="B3520" s="3" t="s">
        <v>7359</v>
      </c>
      <c r="C3520" s="3" t="s">
        <v>7360</v>
      </c>
      <c r="D3520" s="3" t="s">
        <v>14</v>
      </c>
      <c r="E3520" s="3" t="s">
        <v>14</v>
      </c>
      <c r="F3520" s="3" t="s">
        <v>758</v>
      </c>
      <c r="G3520" s="3" t="s">
        <v>757</v>
      </c>
      <c r="H3520" s="3" t="s">
        <v>522</v>
      </c>
      <c r="I3520" s="3" t="s">
        <v>523</v>
      </c>
      <c r="J3520" s="3" t="s">
        <v>478</v>
      </c>
      <c r="K3520" s="3" t="s">
        <v>479</v>
      </c>
      <c r="O3520"/>
      <c r="P3520"/>
    </row>
    <row r="3521" spans="1:16" x14ac:dyDescent="0.35">
      <c r="A3521" s="3" t="s">
        <v>7361</v>
      </c>
      <c r="B3521" s="3" t="s">
        <v>7361</v>
      </c>
      <c r="C3521" s="3" t="s">
        <v>7362</v>
      </c>
      <c r="D3521" s="3" t="s">
        <v>14</v>
      </c>
      <c r="E3521" s="3" t="s">
        <v>14</v>
      </c>
      <c r="F3521" s="3" t="s">
        <v>758</v>
      </c>
      <c r="G3521" s="3" t="s">
        <v>757</v>
      </c>
      <c r="H3521" s="3" t="s">
        <v>522</v>
      </c>
      <c r="I3521" s="3" t="s">
        <v>523</v>
      </c>
      <c r="J3521" s="3" t="s">
        <v>478</v>
      </c>
      <c r="K3521" s="3" t="s">
        <v>479</v>
      </c>
      <c r="O3521"/>
      <c r="P3521"/>
    </row>
    <row r="3522" spans="1:16" x14ac:dyDescent="0.35">
      <c r="A3522" s="3" t="s">
        <v>7363</v>
      </c>
      <c r="B3522" s="3" t="s">
        <v>7363</v>
      </c>
      <c r="C3522" s="3" t="s">
        <v>7364</v>
      </c>
      <c r="D3522" s="3" t="s">
        <v>14</v>
      </c>
      <c r="E3522" s="3" t="s">
        <v>14</v>
      </c>
      <c r="F3522" s="3" t="s">
        <v>758</v>
      </c>
      <c r="G3522" s="3" t="s">
        <v>757</v>
      </c>
      <c r="H3522" s="3" t="s">
        <v>522</v>
      </c>
      <c r="I3522" s="3" t="s">
        <v>523</v>
      </c>
      <c r="J3522" s="3" t="s">
        <v>478</v>
      </c>
      <c r="K3522" s="3" t="s">
        <v>479</v>
      </c>
      <c r="O3522"/>
      <c r="P3522"/>
    </row>
    <row r="3523" spans="1:16" x14ac:dyDescent="0.35">
      <c r="A3523" s="3" t="s">
        <v>7365</v>
      </c>
      <c r="B3523" s="3" t="s">
        <v>7365</v>
      </c>
      <c r="C3523" s="3" t="s">
        <v>7366</v>
      </c>
      <c r="D3523" s="3" t="s">
        <v>14</v>
      </c>
      <c r="E3523" s="3" t="s">
        <v>14</v>
      </c>
      <c r="F3523" s="3" t="s">
        <v>758</v>
      </c>
      <c r="G3523" s="3" t="s">
        <v>757</v>
      </c>
      <c r="H3523" s="3" t="s">
        <v>522</v>
      </c>
      <c r="I3523" s="3" t="s">
        <v>523</v>
      </c>
      <c r="J3523" s="3" t="s">
        <v>478</v>
      </c>
      <c r="K3523" s="3" t="s">
        <v>479</v>
      </c>
      <c r="O3523"/>
      <c r="P3523"/>
    </row>
    <row r="3524" spans="1:16" x14ac:dyDescent="0.35">
      <c r="A3524" s="3" t="s">
        <v>7367</v>
      </c>
      <c r="B3524" s="3" t="s">
        <v>7367</v>
      </c>
      <c r="C3524" s="3" t="s">
        <v>7368</v>
      </c>
      <c r="D3524" s="3" t="s">
        <v>14</v>
      </c>
      <c r="E3524" s="3" t="s">
        <v>14</v>
      </c>
      <c r="F3524" s="3" t="s">
        <v>758</v>
      </c>
      <c r="G3524" s="3" t="s">
        <v>757</v>
      </c>
      <c r="H3524" s="3" t="s">
        <v>522</v>
      </c>
      <c r="I3524" s="3" t="s">
        <v>523</v>
      </c>
      <c r="J3524" s="3" t="s">
        <v>478</v>
      </c>
      <c r="K3524" s="3" t="s">
        <v>479</v>
      </c>
      <c r="O3524"/>
      <c r="P3524"/>
    </row>
    <row r="3525" spans="1:16" x14ac:dyDescent="0.35">
      <c r="A3525" s="3" t="s">
        <v>7369</v>
      </c>
      <c r="B3525" s="3" t="s">
        <v>7369</v>
      </c>
      <c r="C3525" s="3" t="s">
        <v>7370</v>
      </c>
      <c r="D3525" s="3" t="s">
        <v>14</v>
      </c>
      <c r="E3525" s="3" t="s">
        <v>14</v>
      </c>
      <c r="F3525" s="3" t="s">
        <v>758</v>
      </c>
      <c r="G3525" s="3" t="s">
        <v>757</v>
      </c>
      <c r="H3525" s="3" t="s">
        <v>522</v>
      </c>
      <c r="I3525" s="3" t="s">
        <v>523</v>
      </c>
      <c r="J3525" s="3" t="s">
        <v>478</v>
      </c>
      <c r="K3525" s="3" t="s">
        <v>479</v>
      </c>
      <c r="O3525"/>
      <c r="P3525"/>
    </row>
    <row r="3526" spans="1:16" x14ac:dyDescent="0.35">
      <c r="A3526" s="3" t="s">
        <v>7371</v>
      </c>
      <c r="B3526" s="3" t="s">
        <v>7371</v>
      </c>
      <c r="C3526" s="3" t="s">
        <v>7372</v>
      </c>
      <c r="D3526" s="3" t="s">
        <v>14</v>
      </c>
      <c r="E3526" s="3" t="s">
        <v>14</v>
      </c>
      <c r="F3526" s="3" t="s">
        <v>758</v>
      </c>
      <c r="G3526" s="3" t="s">
        <v>757</v>
      </c>
      <c r="H3526" s="3" t="s">
        <v>522</v>
      </c>
      <c r="I3526" s="3" t="s">
        <v>523</v>
      </c>
      <c r="J3526" s="3" t="s">
        <v>478</v>
      </c>
      <c r="K3526" s="3" t="s">
        <v>479</v>
      </c>
      <c r="O3526"/>
      <c r="P3526"/>
    </row>
    <row r="3527" spans="1:16" x14ac:dyDescent="0.35">
      <c r="A3527" s="3" t="s">
        <v>7373</v>
      </c>
      <c r="B3527" s="3" t="s">
        <v>7373</v>
      </c>
      <c r="C3527" s="3" t="s">
        <v>7374</v>
      </c>
      <c r="D3527" s="3" t="s">
        <v>14</v>
      </c>
      <c r="E3527" s="3" t="s">
        <v>14</v>
      </c>
      <c r="F3527" s="3" t="s">
        <v>758</v>
      </c>
      <c r="G3527" s="3" t="s">
        <v>757</v>
      </c>
      <c r="H3527" s="3" t="s">
        <v>522</v>
      </c>
      <c r="I3527" s="3" t="s">
        <v>523</v>
      </c>
      <c r="J3527" s="3" t="s">
        <v>478</v>
      </c>
      <c r="K3527" s="3" t="s">
        <v>479</v>
      </c>
      <c r="O3527"/>
      <c r="P3527"/>
    </row>
    <row r="3528" spans="1:16" x14ac:dyDescent="0.35">
      <c r="A3528" s="3" t="s">
        <v>7375</v>
      </c>
      <c r="B3528" s="3" t="s">
        <v>7375</v>
      </c>
      <c r="C3528" s="3" t="s">
        <v>7376</v>
      </c>
      <c r="D3528" s="3" t="s">
        <v>14</v>
      </c>
      <c r="E3528" s="3" t="s">
        <v>14</v>
      </c>
      <c r="F3528" s="3" t="s">
        <v>758</v>
      </c>
      <c r="G3528" s="3" t="s">
        <v>757</v>
      </c>
      <c r="H3528" s="3" t="s">
        <v>522</v>
      </c>
      <c r="I3528" s="3" t="s">
        <v>523</v>
      </c>
      <c r="J3528" s="3" t="s">
        <v>478</v>
      </c>
      <c r="K3528" s="3" t="s">
        <v>479</v>
      </c>
      <c r="O3528"/>
      <c r="P3528"/>
    </row>
    <row r="3529" spans="1:16" x14ac:dyDescent="0.35">
      <c r="A3529" s="3" t="s">
        <v>7377</v>
      </c>
      <c r="B3529" s="3" t="s">
        <v>7377</v>
      </c>
      <c r="C3529" s="3" t="s">
        <v>7378</v>
      </c>
      <c r="D3529" s="3" t="s">
        <v>14</v>
      </c>
      <c r="E3529" s="3" t="s">
        <v>14</v>
      </c>
      <c r="F3529" s="3" t="s">
        <v>758</v>
      </c>
      <c r="G3529" s="3" t="s">
        <v>757</v>
      </c>
      <c r="H3529" s="3" t="s">
        <v>522</v>
      </c>
      <c r="I3529" s="3" t="s">
        <v>523</v>
      </c>
      <c r="J3529" s="3" t="s">
        <v>478</v>
      </c>
      <c r="K3529" s="3" t="s">
        <v>479</v>
      </c>
      <c r="O3529"/>
      <c r="P3529"/>
    </row>
    <row r="3530" spans="1:16" x14ac:dyDescent="0.35">
      <c r="A3530" s="3" t="s">
        <v>7379</v>
      </c>
      <c r="B3530" s="3" t="s">
        <v>7379</v>
      </c>
      <c r="C3530" s="3" t="s">
        <v>7380</v>
      </c>
      <c r="D3530" s="3" t="s">
        <v>14</v>
      </c>
      <c r="E3530" s="3" t="s">
        <v>14</v>
      </c>
      <c r="F3530" s="3" t="s">
        <v>758</v>
      </c>
      <c r="G3530" s="3" t="s">
        <v>757</v>
      </c>
      <c r="H3530" s="3" t="s">
        <v>522</v>
      </c>
      <c r="I3530" s="3" t="s">
        <v>523</v>
      </c>
      <c r="J3530" s="3" t="s">
        <v>478</v>
      </c>
      <c r="K3530" s="3" t="s">
        <v>479</v>
      </c>
      <c r="O3530"/>
      <c r="P3530"/>
    </row>
    <row r="3531" spans="1:16" x14ac:dyDescent="0.35">
      <c r="A3531" s="3" t="s">
        <v>7381</v>
      </c>
      <c r="B3531" s="3" t="s">
        <v>7381</v>
      </c>
      <c r="C3531" s="3" t="s">
        <v>7382</v>
      </c>
      <c r="D3531" s="3" t="s">
        <v>14</v>
      </c>
      <c r="E3531" s="3" t="s">
        <v>14</v>
      </c>
      <c r="F3531" s="3" t="s">
        <v>758</v>
      </c>
      <c r="G3531" s="3" t="s">
        <v>757</v>
      </c>
      <c r="H3531" s="3" t="s">
        <v>522</v>
      </c>
      <c r="I3531" s="3" t="s">
        <v>523</v>
      </c>
      <c r="J3531" s="3" t="s">
        <v>478</v>
      </c>
      <c r="K3531" s="3" t="s">
        <v>479</v>
      </c>
      <c r="O3531"/>
      <c r="P3531"/>
    </row>
    <row r="3532" spans="1:16" x14ac:dyDescent="0.35">
      <c r="A3532" s="3" t="s">
        <v>7383</v>
      </c>
      <c r="B3532" s="3" t="s">
        <v>7383</v>
      </c>
      <c r="C3532" s="3" t="s">
        <v>7384</v>
      </c>
      <c r="D3532" s="3" t="s">
        <v>14</v>
      </c>
      <c r="E3532" s="3" t="s">
        <v>14</v>
      </c>
      <c r="F3532" s="3" t="s">
        <v>758</v>
      </c>
      <c r="G3532" s="3" t="s">
        <v>757</v>
      </c>
      <c r="H3532" s="3" t="s">
        <v>522</v>
      </c>
      <c r="I3532" s="3" t="s">
        <v>523</v>
      </c>
      <c r="J3532" s="3" t="s">
        <v>478</v>
      </c>
      <c r="K3532" s="3" t="s">
        <v>479</v>
      </c>
      <c r="O3532"/>
      <c r="P3532"/>
    </row>
    <row r="3533" spans="1:16" x14ac:dyDescent="0.35">
      <c r="A3533" s="3" t="s">
        <v>7385</v>
      </c>
      <c r="B3533" s="3" t="s">
        <v>7385</v>
      </c>
      <c r="C3533" s="3" t="s">
        <v>7386</v>
      </c>
      <c r="D3533" s="3" t="s">
        <v>14</v>
      </c>
      <c r="E3533" s="3" t="s">
        <v>14</v>
      </c>
      <c r="F3533" s="3" t="s">
        <v>739</v>
      </c>
      <c r="G3533" s="3" t="s">
        <v>738</v>
      </c>
      <c r="H3533" s="3" t="s">
        <v>133</v>
      </c>
      <c r="I3533" s="3" t="s">
        <v>134</v>
      </c>
      <c r="J3533" s="3" t="s">
        <v>21</v>
      </c>
      <c r="K3533" s="3" t="s">
        <v>134</v>
      </c>
      <c r="O3533"/>
      <c r="P3533"/>
    </row>
    <row r="3534" spans="1:16" x14ac:dyDescent="0.35">
      <c r="A3534" s="3" t="s">
        <v>7387</v>
      </c>
      <c r="B3534" s="3" t="s">
        <v>7387</v>
      </c>
      <c r="C3534" s="3" t="s">
        <v>7388</v>
      </c>
      <c r="D3534" s="3" t="s">
        <v>14</v>
      </c>
      <c r="E3534" s="3" t="s">
        <v>14</v>
      </c>
      <c r="F3534" s="3" t="s">
        <v>739</v>
      </c>
      <c r="G3534" s="3" t="s">
        <v>738</v>
      </c>
      <c r="H3534" s="3" t="s">
        <v>133</v>
      </c>
      <c r="I3534" s="3" t="s">
        <v>134</v>
      </c>
      <c r="J3534" s="3" t="s">
        <v>21</v>
      </c>
      <c r="K3534" s="3" t="s">
        <v>134</v>
      </c>
      <c r="O3534"/>
      <c r="P3534"/>
    </row>
    <row r="3535" spans="1:16" x14ac:dyDescent="0.35">
      <c r="A3535" s="3" t="s">
        <v>7389</v>
      </c>
      <c r="B3535" s="3" t="s">
        <v>7389</v>
      </c>
      <c r="C3535" s="3" t="s">
        <v>7390</v>
      </c>
      <c r="D3535" s="3" t="s">
        <v>14</v>
      </c>
      <c r="E3535" s="3" t="s">
        <v>14</v>
      </c>
      <c r="F3535" s="3" t="s">
        <v>782</v>
      </c>
      <c r="G3535" s="3" t="s">
        <v>781</v>
      </c>
      <c r="H3535" s="3" t="s">
        <v>133</v>
      </c>
      <c r="I3535" s="3" t="s">
        <v>134</v>
      </c>
      <c r="J3535" s="3" t="s">
        <v>21</v>
      </c>
      <c r="K3535" s="3" t="s">
        <v>134</v>
      </c>
      <c r="O3535"/>
      <c r="P3535"/>
    </row>
    <row r="3536" spans="1:16" x14ac:dyDescent="0.35">
      <c r="A3536" s="3" t="s">
        <v>7391</v>
      </c>
      <c r="B3536" s="3" t="s">
        <v>7391</v>
      </c>
      <c r="C3536" s="3" t="s">
        <v>7392</v>
      </c>
      <c r="D3536" s="3" t="s">
        <v>14</v>
      </c>
      <c r="E3536" s="3" t="s">
        <v>14</v>
      </c>
      <c r="F3536" s="3" t="s">
        <v>782</v>
      </c>
      <c r="G3536" s="3" t="s">
        <v>781</v>
      </c>
      <c r="H3536" s="3" t="s">
        <v>133</v>
      </c>
      <c r="I3536" s="3" t="s">
        <v>134</v>
      </c>
      <c r="J3536" s="3" t="s">
        <v>21</v>
      </c>
      <c r="K3536" s="3" t="s">
        <v>134</v>
      </c>
      <c r="O3536"/>
      <c r="P3536"/>
    </row>
    <row r="3537" spans="1:16" x14ac:dyDescent="0.35">
      <c r="A3537" s="3" t="s">
        <v>7393</v>
      </c>
      <c r="B3537" s="3" t="s">
        <v>7393</v>
      </c>
      <c r="C3537" s="3" t="s">
        <v>7394</v>
      </c>
      <c r="D3537" s="3" t="s">
        <v>14</v>
      </c>
      <c r="E3537" s="3" t="s">
        <v>14</v>
      </c>
      <c r="F3537" s="3" t="s">
        <v>782</v>
      </c>
      <c r="G3537" s="3" t="s">
        <v>781</v>
      </c>
      <c r="H3537" s="3" t="s">
        <v>133</v>
      </c>
      <c r="I3537" s="3" t="s">
        <v>134</v>
      </c>
      <c r="J3537" s="3" t="s">
        <v>21</v>
      </c>
      <c r="K3537" s="3" t="s">
        <v>134</v>
      </c>
      <c r="O3537"/>
      <c r="P3537"/>
    </row>
    <row r="3538" spans="1:16" x14ac:dyDescent="0.35">
      <c r="A3538" s="3" t="s">
        <v>7395</v>
      </c>
      <c r="B3538" s="3" t="s">
        <v>7395</v>
      </c>
      <c r="C3538" s="3" t="s">
        <v>7396</v>
      </c>
      <c r="D3538" s="3" t="s">
        <v>14</v>
      </c>
      <c r="E3538" s="3" t="s">
        <v>14</v>
      </c>
      <c r="F3538" s="3" t="s">
        <v>782</v>
      </c>
      <c r="G3538" s="3" t="s">
        <v>781</v>
      </c>
      <c r="H3538" s="3" t="s">
        <v>133</v>
      </c>
      <c r="I3538" s="3" t="s">
        <v>134</v>
      </c>
      <c r="J3538" s="3" t="s">
        <v>21</v>
      </c>
      <c r="K3538" s="3" t="s">
        <v>134</v>
      </c>
      <c r="O3538"/>
      <c r="P3538"/>
    </row>
    <row r="3539" spans="1:16" x14ac:dyDescent="0.35">
      <c r="A3539" s="3" t="s">
        <v>7397</v>
      </c>
      <c r="B3539" s="3" t="s">
        <v>7397</v>
      </c>
      <c r="C3539" s="3" t="s">
        <v>7398</v>
      </c>
      <c r="D3539" s="3" t="s">
        <v>14</v>
      </c>
      <c r="E3539" s="3" t="s">
        <v>14</v>
      </c>
      <c r="F3539" s="3" t="s">
        <v>782</v>
      </c>
      <c r="G3539" s="3" t="s">
        <v>781</v>
      </c>
      <c r="H3539" s="3" t="s">
        <v>133</v>
      </c>
      <c r="I3539" s="3" t="s">
        <v>134</v>
      </c>
      <c r="J3539" s="3" t="s">
        <v>21</v>
      </c>
      <c r="K3539" s="3" t="s">
        <v>134</v>
      </c>
      <c r="O3539"/>
      <c r="P3539"/>
    </row>
    <row r="3540" spans="1:16" x14ac:dyDescent="0.35">
      <c r="A3540" s="3" t="s">
        <v>7399</v>
      </c>
      <c r="B3540" s="3" t="s">
        <v>7399</v>
      </c>
      <c r="C3540" s="3" t="s">
        <v>7400</v>
      </c>
      <c r="D3540" s="3" t="s">
        <v>14</v>
      </c>
      <c r="E3540" s="3" t="s">
        <v>14</v>
      </c>
      <c r="F3540" s="3" t="s">
        <v>782</v>
      </c>
      <c r="G3540" s="3" t="s">
        <v>781</v>
      </c>
      <c r="H3540" s="3" t="s">
        <v>133</v>
      </c>
      <c r="I3540" s="3" t="s">
        <v>134</v>
      </c>
      <c r="J3540" s="3" t="s">
        <v>21</v>
      </c>
      <c r="K3540" s="3" t="s">
        <v>134</v>
      </c>
      <c r="O3540"/>
      <c r="P3540"/>
    </row>
    <row r="3541" spans="1:16" x14ac:dyDescent="0.35">
      <c r="A3541" s="3" t="s">
        <v>7401</v>
      </c>
      <c r="B3541" s="3" t="s">
        <v>7401</v>
      </c>
      <c r="C3541" s="3" t="s">
        <v>7402</v>
      </c>
      <c r="D3541" s="3" t="s">
        <v>14</v>
      </c>
      <c r="E3541" s="3" t="s">
        <v>14</v>
      </c>
      <c r="F3541" s="3" t="s">
        <v>782</v>
      </c>
      <c r="G3541" s="3" t="s">
        <v>781</v>
      </c>
      <c r="H3541" s="3" t="s">
        <v>133</v>
      </c>
      <c r="I3541" s="3" t="s">
        <v>134</v>
      </c>
      <c r="J3541" s="3" t="s">
        <v>21</v>
      </c>
      <c r="K3541" s="3" t="s">
        <v>134</v>
      </c>
      <c r="O3541"/>
      <c r="P3541"/>
    </row>
    <row r="3542" spans="1:16" x14ac:dyDescent="0.35">
      <c r="A3542" s="3" t="s">
        <v>7403</v>
      </c>
      <c r="B3542" s="3" t="s">
        <v>7403</v>
      </c>
      <c r="C3542" s="3" t="s">
        <v>7404</v>
      </c>
      <c r="D3542" s="3" t="s">
        <v>14</v>
      </c>
      <c r="E3542" s="3" t="s">
        <v>14</v>
      </c>
      <c r="F3542" s="3" t="s">
        <v>782</v>
      </c>
      <c r="G3542" s="3" t="s">
        <v>781</v>
      </c>
      <c r="H3542" s="3" t="s">
        <v>133</v>
      </c>
      <c r="I3542" s="3" t="s">
        <v>134</v>
      </c>
      <c r="J3542" s="3" t="s">
        <v>21</v>
      </c>
      <c r="K3542" s="3" t="s">
        <v>134</v>
      </c>
      <c r="O3542"/>
      <c r="P3542"/>
    </row>
    <row r="3543" spans="1:16" x14ac:dyDescent="0.35">
      <c r="A3543" s="3" t="s">
        <v>7405</v>
      </c>
      <c r="B3543" s="3" t="s">
        <v>7405</v>
      </c>
      <c r="C3543" s="3" t="s">
        <v>7406</v>
      </c>
      <c r="D3543" s="3" t="s">
        <v>14</v>
      </c>
      <c r="E3543" s="3" t="s">
        <v>14</v>
      </c>
      <c r="F3543" s="3" t="s">
        <v>782</v>
      </c>
      <c r="G3543" s="3" t="s">
        <v>781</v>
      </c>
      <c r="H3543" s="3" t="s">
        <v>133</v>
      </c>
      <c r="I3543" s="3" t="s">
        <v>134</v>
      </c>
      <c r="J3543" s="3" t="s">
        <v>21</v>
      </c>
      <c r="K3543" s="3" t="s">
        <v>134</v>
      </c>
      <c r="O3543"/>
      <c r="P3543"/>
    </row>
    <row r="3544" spans="1:16" x14ac:dyDescent="0.35">
      <c r="A3544" s="3" t="s">
        <v>7407</v>
      </c>
      <c r="B3544" s="3" t="s">
        <v>7407</v>
      </c>
      <c r="C3544" s="3" t="s">
        <v>7408</v>
      </c>
      <c r="D3544" s="3" t="s">
        <v>14</v>
      </c>
      <c r="E3544" s="3" t="s">
        <v>14</v>
      </c>
      <c r="F3544" s="3" t="s">
        <v>782</v>
      </c>
      <c r="G3544" s="3" t="s">
        <v>781</v>
      </c>
      <c r="H3544" s="3" t="s">
        <v>133</v>
      </c>
      <c r="I3544" s="3" t="s">
        <v>134</v>
      </c>
      <c r="J3544" s="3" t="s">
        <v>21</v>
      </c>
      <c r="K3544" s="3" t="s">
        <v>134</v>
      </c>
      <c r="O3544"/>
      <c r="P3544"/>
    </row>
    <row r="3545" spans="1:16" x14ac:dyDescent="0.35">
      <c r="A3545" s="3" t="s">
        <v>7409</v>
      </c>
      <c r="B3545" s="3" t="s">
        <v>7409</v>
      </c>
      <c r="C3545" s="3" t="s">
        <v>7410</v>
      </c>
      <c r="D3545" s="3" t="s">
        <v>14</v>
      </c>
      <c r="E3545" s="3" t="s">
        <v>14</v>
      </c>
      <c r="F3545" s="3" t="s">
        <v>782</v>
      </c>
      <c r="G3545" s="3" t="s">
        <v>781</v>
      </c>
      <c r="H3545" s="3" t="s">
        <v>133</v>
      </c>
      <c r="I3545" s="3" t="s">
        <v>134</v>
      </c>
      <c r="J3545" s="3" t="s">
        <v>21</v>
      </c>
      <c r="K3545" s="3" t="s">
        <v>134</v>
      </c>
      <c r="O3545"/>
      <c r="P3545"/>
    </row>
    <row r="3546" spans="1:16" x14ac:dyDescent="0.35">
      <c r="A3546" s="3" t="s">
        <v>7411</v>
      </c>
      <c r="B3546" s="3" t="s">
        <v>7411</v>
      </c>
      <c r="C3546" s="3" t="s">
        <v>6734</v>
      </c>
      <c r="D3546" s="3" t="s">
        <v>14</v>
      </c>
      <c r="E3546" s="3" t="s">
        <v>14</v>
      </c>
      <c r="F3546" s="3" t="s">
        <v>782</v>
      </c>
      <c r="G3546" s="3" t="s">
        <v>781</v>
      </c>
      <c r="H3546" s="3" t="s">
        <v>133</v>
      </c>
      <c r="I3546" s="3" t="s">
        <v>134</v>
      </c>
      <c r="J3546" s="3" t="s">
        <v>21</v>
      </c>
      <c r="K3546" s="3" t="s">
        <v>134</v>
      </c>
      <c r="O3546"/>
      <c r="P3546"/>
    </row>
    <row r="3547" spans="1:16" x14ac:dyDescent="0.35">
      <c r="A3547" s="3" t="s">
        <v>7412</v>
      </c>
      <c r="B3547" s="3" t="s">
        <v>7412</v>
      </c>
      <c r="C3547" s="3" t="s">
        <v>7413</v>
      </c>
      <c r="D3547" s="3" t="s">
        <v>14</v>
      </c>
      <c r="E3547" s="3" t="s">
        <v>14</v>
      </c>
      <c r="F3547" s="3" t="s">
        <v>794</v>
      </c>
      <c r="G3547" s="3" t="s">
        <v>793</v>
      </c>
      <c r="H3547" s="3" t="s">
        <v>92</v>
      </c>
      <c r="I3547" s="3" t="s">
        <v>93</v>
      </c>
      <c r="J3547" s="3" t="s">
        <v>94</v>
      </c>
      <c r="K3547" s="3" t="s">
        <v>93</v>
      </c>
      <c r="O3547"/>
      <c r="P3547"/>
    </row>
    <row r="3548" spans="1:16" x14ac:dyDescent="0.35">
      <c r="A3548" s="3" t="s">
        <v>7414</v>
      </c>
      <c r="B3548" s="3" t="s">
        <v>7414</v>
      </c>
      <c r="C3548" s="3" t="s">
        <v>7415</v>
      </c>
      <c r="D3548" s="3" t="s">
        <v>14</v>
      </c>
      <c r="E3548" s="3" t="s">
        <v>14</v>
      </c>
      <c r="F3548" s="3" t="s">
        <v>794</v>
      </c>
      <c r="G3548" s="3" t="s">
        <v>793</v>
      </c>
      <c r="H3548" s="3" t="s">
        <v>92</v>
      </c>
      <c r="I3548" s="3" t="s">
        <v>93</v>
      </c>
      <c r="J3548" s="3" t="s">
        <v>94</v>
      </c>
      <c r="K3548" s="3" t="s">
        <v>93</v>
      </c>
      <c r="O3548"/>
      <c r="P3548"/>
    </row>
    <row r="3549" spans="1:16" x14ac:dyDescent="0.35">
      <c r="A3549" s="3" t="s">
        <v>7416</v>
      </c>
      <c r="B3549" s="3" t="s">
        <v>7417</v>
      </c>
      <c r="C3549" s="3" t="s">
        <v>7418</v>
      </c>
      <c r="D3549" s="3" t="s">
        <v>14</v>
      </c>
      <c r="E3549" s="3" t="s">
        <v>14</v>
      </c>
      <c r="F3549" s="3" t="s">
        <v>794</v>
      </c>
      <c r="G3549" s="3" t="s">
        <v>793</v>
      </c>
      <c r="H3549" s="3" t="s">
        <v>92</v>
      </c>
      <c r="I3549" s="3" t="s">
        <v>93</v>
      </c>
      <c r="J3549" s="3" t="s">
        <v>94</v>
      </c>
      <c r="K3549" s="3" t="s">
        <v>93</v>
      </c>
      <c r="O3549"/>
      <c r="P3549"/>
    </row>
    <row r="3550" spans="1:16" x14ac:dyDescent="0.35">
      <c r="A3550" s="3" t="s">
        <v>7419</v>
      </c>
      <c r="B3550" s="3" t="s">
        <v>7419</v>
      </c>
      <c r="C3550" s="3" t="s">
        <v>7420</v>
      </c>
      <c r="D3550" s="3" t="s">
        <v>14</v>
      </c>
      <c r="E3550" s="3" t="s">
        <v>14</v>
      </c>
      <c r="F3550" s="3" t="s">
        <v>794</v>
      </c>
      <c r="G3550" s="3" t="s">
        <v>793</v>
      </c>
      <c r="H3550" s="3" t="s">
        <v>92</v>
      </c>
      <c r="I3550" s="3" t="s">
        <v>93</v>
      </c>
      <c r="J3550" s="3" t="s">
        <v>94</v>
      </c>
      <c r="K3550" s="3" t="s">
        <v>93</v>
      </c>
      <c r="O3550"/>
      <c r="P3550"/>
    </row>
    <row r="3551" spans="1:16" x14ac:dyDescent="0.35">
      <c r="A3551" s="3" t="s">
        <v>7421</v>
      </c>
      <c r="B3551" s="3" t="s">
        <v>7417</v>
      </c>
      <c r="C3551" s="3" t="s">
        <v>7418</v>
      </c>
      <c r="D3551" s="3" t="s">
        <v>14</v>
      </c>
      <c r="E3551" s="3" t="s">
        <v>14</v>
      </c>
      <c r="F3551" s="3" t="s">
        <v>794</v>
      </c>
      <c r="G3551" s="3" t="s">
        <v>793</v>
      </c>
      <c r="H3551" s="3" t="s">
        <v>92</v>
      </c>
      <c r="I3551" s="3" t="s">
        <v>93</v>
      </c>
      <c r="J3551" s="3" t="s">
        <v>94</v>
      </c>
      <c r="K3551" s="3" t="s">
        <v>93</v>
      </c>
      <c r="O3551"/>
      <c r="P3551"/>
    </row>
    <row r="3552" spans="1:16" x14ac:dyDescent="0.35">
      <c r="A3552" s="3" t="s">
        <v>7422</v>
      </c>
      <c r="B3552" s="3" t="s">
        <v>7422</v>
      </c>
      <c r="C3552" s="3" t="s">
        <v>7423</v>
      </c>
      <c r="D3552" s="3" t="s">
        <v>14</v>
      </c>
      <c r="E3552" s="3" t="s">
        <v>14</v>
      </c>
      <c r="F3552" s="3" t="s">
        <v>794</v>
      </c>
      <c r="G3552" s="3" t="s">
        <v>793</v>
      </c>
      <c r="H3552" s="3" t="s">
        <v>92</v>
      </c>
      <c r="I3552" s="3" t="s">
        <v>93</v>
      </c>
      <c r="J3552" s="3" t="s">
        <v>94</v>
      </c>
      <c r="K3552" s="3" t="s">
        <v>93</v>
      </c>
      <c r="O3552"/>
      <c r="P3552"/>
    </row>
    <row r="3553" spans="1:16" x14ac:dyDescent="0.35">
      <c r="A3553" s="3" t="s">
        <v>7424</v>
      </c>
      <c r="B3553" s="3" t="s">
        <v>7424</v>
      </c>
      <c r="C3553" s="3" t="s">
        <v>7425</v>
      </c>
      <c r="D3553" s="3" t="s">
        <v>14</v>
      </c>
      <c r="E3553" s="3" t="s">
        <v>14</v>
      </c>
      <c r="F3553" s="3" t="s">
        <v>794</v>
      </c>
      <c r="G3553" s="3" t="s">
        <v>793</v>
      </c>
      <c r="H3553" s="3" t="s">
        <v>92</v>
      </c>
      <c r="I3553" s="3" t="s">
        <v>93</v>
      </c>
      <c r="J3553" s="3" t="s">
        <v>94</v>
      </c>
      <c r="K3553" s="3" t="s">
        <v>93</v>
      </c>
      <c r="O3553"/>
      <c r="P3553"/>
    </row>
    <row r="3554" spans="1:16" x14ac:dyDescent="0.35">
      <c r="A3554" s="3" t="s">
        <v>7426</v>
      </c>
      <c r="B3554" s="3" t="s">
        <v>7426</v>
      </c>
      <c r="C3554" s="3" t="s">
        <v>7427</v>
      </c>
      <c r="D3554" s="3" t="s">
        <v>14</v>
      </c>
      <c r="E3554" s="3" t="s">
        <v>14</v>
      </c>
      <c r="F3554" s="3" t="s">
        <v>794</v>
      </c>
      <c r="G3554" s="3" t="s">
        <v>793</v>
      </c>
      <c r="H3554" s="3" t="s">
        <v>92</v>
      </c>
      <c r="I3554" s="3" t="s">
        <v>93</v>
      </c>
      <c r="J3554" s="3" t="s">
        <v>94</v>
      </c>
      <c r="K3554" s="3" t="s">
        <v>93</v>
      </c>
      <c r="O3554"/>
      <c r="P3554"/>
    </row>
    <row r="3555" spans="1:16" x14ac:dyDescent="0.35">
      <c r="A3555" s="3" t="s">
        <v>7428</v>
      </c>
      <c r="B3555" s="3" t="s">
        <v>7428</v>
      </c>
      <c r="C3555" s="3" t="s">
        <v>7429</v>
      </c>
      <c r="D3555" s="3" t="s">
        <v>14</v>
      </c>
      <c r="E3555" s="3" t="s">
        <v>14</v>
      </c>
      <c r="F3555" s="3" t="s">
        <v>794</v>
      </c>
      <c r="G3555" s="3" t="s">
        <v>793</v>
      </c>
      <c r="H3555" s="3" t="s">
        <v>92</v>
      </c>
      <c r="I3555" s="3" t="s">
        <v>93</v>
      </c>
      <c r="J3555" s="3" t="s">
        <v>94</v>
      </c>
      <c r="K3555" s="3" t="s">
        <v>93</v>
      </c>
      <c r="O3555"/>
      <c r="P3555"/>
    </row>
    <row r="3556" spans="1:16" x14ac:dyDescent="0.35">
      <c r="A3556" s="3" t="s">
        <v>7430</v>
      </c>
      <c r="B3556" s="3" t="s">
        <v>7428</v>
      </c>
      <c r="C3556" s="3" t="s">
        <v>7429</v>
      </c>
      <c r="D3556" s="3" t="s">
        <v>14</v>
      </c>
      <c r="E3556" s="3" t="s">
        <v>14</v>
      </c>
      <c r="F3556" s="3" t="s">
        <v>794</v>
      </c>
      <c r="G3556" s="3" t="s">
        <v>793</v>
      </c>
      <c r="H3556" s="3" t="s">
        <v>92</v>
      </c>
      <c r="I3556" s="3" t="s">
        <v>93</v>
      </c>
      <c r="J3556" s="3" t="s">
        <v>94</v>
      </c>
      <c r="K3556" s="3" t="s">
        <v>93</v>
      </c>
      <c r="O3556"/>
      <c r="P3556"/>
    </row>
    <row r="3557" spans="1:16" x14ac:dyDescent="0.35">
      <c r="A3557" s="3" t="s">
        <v>7431</v>
      </c>
      <c r="B3557" s="3" t="s">
        <v>7431</v>
      </c>
      <c r="C3557" s="3" t="s">
        <v>7432</v>
      </c>
      <c r="D3557" s="3" t="s">
        <v>14</v>
      </c>
      <c r="E3557" s="3" t="s">
        <v>14</v>
      </c>
      <c r="F3557" s="3" t="s">
        <v>794</v>
      </c>
      <c r="G3557" s="3" t="s">
        <v>793</v>
      </c>
      <c r="H3557" s="3" t="s">
        <v>92</v>
      </c>
      <c r="I3557" s="3" t="s">
        <v>93</v>
      </c>
      <c r="J3557" s="3" t="s">
        <v>94</v>
      </c>
      <c r="K3557" s="3" t="s">
        <v>93</v>
      </c>
      <c r="O3557"/>
      <c r="P3557"/>
    </row>
    <row r="3558" spans="1:16" x14ac:dyDescent="0.35">
      <c r="A3558" s="3" t="s">
        <v>7433</v>
      </c>
      <c r="B3558" s="3" t="s">
        <v>7433</v>
      </c>
      <c r="C3558" s="3" t="s">
        <v>7434</v>
      </c>
      <c r="D3558" s="3" t="s">
        <v>14</v>
      </c>
      <c r="E3558" s="3" t="s">
        <v>14</v>
      </c>
      <c r="F3558" s="3" t="s">
        <v>794</v>
      </c>
      <c r="G3558" s="3" t="s">
        <v>793</v>
      </c>
      <c r="H3558" s="3" t="s">
        <v>92</v>
      </c>
      <c r="I3558" s="3" t="s">
        <v>93</v>
      </c>
      <c r="J3558" s="3" t="s">
        <v>94</v>
      </c>
      <c r="K3558" s="3" t="s">
        <v>93</v>
      </c>
      <c r="O3558"/>
      <c r="P3558"/>
    </row>
    <row r="3559" spans="1:16" x14ac:dyDescent="0.35">
      <c r="A3559" s="3" t="s">
        <v>7435</v>
      </c>
      <c r="B3559" s="3" t="s">
        <v>7435</v>
      </c>
      <c r="C3559" s="3" t="s">
        <v>7436</v>
      </c>
      <c r="D3559" s="3" t="s">
        <v>14</v>
      </c>
      <c r="E3559" s="3" t="s">
        <v>14</v>
      </c>
      <c r="F3559" s="3" t="s">
        <v>794</v>
      </c>
      <c r="G3559" s="3" t="s">
        <v>793</v>
      </c>
      <c r="H3559" s="3" t="s">
        <v>92</v>
      </c>
      <c r="I3559" s="3" t="s">
        <v>93</v>
      </c>
      <c r="J3559" s="3" t="s">
        <v>94</v>
      </c>
      <c r="K3559" s="3" t="s">
        <v>93</v>
      </c>
      <c r="O3559"/>
      <c r="P3559"/>
    </row>
    <row r="3560" spans="1:16" x14ac:dyDescent="0.35">
      <c r="A3560" s="3" t="s">
        <v>7437</v>
      </c>
      <c r="B3560" s="3" t="s">
        <v>7437</v>
      </c>
      <c r="C3560" s="3" t="s">
        <v>7438</v>
      </c>
      <c r="D3560" s="3" t="s">
        <v>14</v>
      </c>
      <c r="E3560" s="3" t="s">
        <v>14</v>
      </c>
      <c r="F3560" s="3" t="s">
        <v>794</v>
      </c>
      <c r="G3560" s="3" t="s">
        <v>793</v>
      </c>
      <c r="H3560" s="3" t="s">
        <v>92</v>
      </c>
      <c r="I3560" s="3" t="s">
        <v>93</v>
      </c>
      <c r="J3560" s="3" t="s">
        <v>94</v>
      </c>
      <c r="K3560" s="3" t="s">
        <v>93</v>
      </c>
      <c r="O3560"/>
      <c r="P3560"/>
    </row>
    <row r="3561" spans="1:16" x14ac:dyDescent="0.35">
      <c r="A3561" s="3" t="s">
        <v>7439</v>
      </c>
      <c r="B3561" s="3" t="s">
        <v>7439</v>
      </c>
      <c r="C3561" s="3" t="s">
        <v>7440</v>
      </c>
      <c r="D3561" s="3" t="s">
        <v>14</v>
      </c>
      <c r="E3561" s="3" t="s">
        <v>14</v>
      </c>
      <c r="F3561" s="3" t="s">
        <v>794</v>
      </c>
      <c r="G3561" s="3" t="s">
        <v>793</v>
      </c>
      <c r="H3561" s="3" t="s">
        <v>92</v>
      </c>
      <c r="I3561" s="3" t="s">
        <v>93</v>
      </c>
      <c r="J3561" s="3" t="s">
        <v>94</v>
      </c>
      <c r="K3561" s="3" t="s">
        <v>93</v>
      </c>
      <c r="O3561"/>
      <c r="P3561"/>
    </row>
    <row r="3562" spans="1:16" x14ac:dyDescent="0.35">
      <c r="A3562" s="3" t="s">
        <v>7441</v>
      </c>
      <c r="B3562" s="3" t="s">
        <v>7441</v>
      </c>
      <c r="C3562" s="3" t="s">
        <v>7442</v>
      </c>
      <c r="D3562" s="3" t="s">
        <v>14</v>
      </c>
      <c r="E3562" s="3" t="s">
        <v>14</v>
      </c>
      <c r="F3562" s="3" t="s">
        <v>794</v>
      </c>
      <c r="G3562" s="3" t="s">
        <v>793</v>
      </c>
      <c r="H3562" s="3" t="s">
        <v>92</v>
      </c>
      <c r="I3562" s="3" t="s">
        <v>93</v>
      </c>
      <c r="J3562" s="3" t="s">
        <v>94</v>
      </c>
      <c r="K3562" s="3" t="s">
        <v>93</v>
      </c>
      <c r="O3562"/>
      <c r="P3562"/>
    </row>
    <row r="3563" spans="1:16" x14ac:dyDescent="0.35">
      <c r="A3563" s="3" t="s">
        <v>7443</v>
      </c>
      <c r="B3563" s="3" t="s">
        <v>7412</v>
      </c>
      <c r="C3563" s="3" t="s">
        <v>7413</v>
      </c>
      <c r="D3563" s="3" t="s">
        <v>14</v>
      </c>
      <c r="E3563" s="3" t="s">
        <v>14</v>
      </c>
      <c r="F3563" s="3" t="s">
        <v>794</v>
      </c>
      <c r="G3563" s="3" t="s">
        <v>793</v>
      </c>
      <c r="H3563" s="3" t="s">
        <v>92</v>
      </c>
      <c r="I3563" s="3" t="s">
        <v>93</v>
      </c>
      <c r="J3563" s="3" t="s">
        <v>94</v>
      </c>
      <c r="K3563" s="3" t="s">
        <v>93</v>
      </c>
      <c r="O3563"/>
      <c r="P3563"/>
    </row>
    <row r="3564" spans="1:16" x14ac:dyDescent="0.35">
      <c r="A3564" s="3" t="s">
        <v>7444</v>
      </c>
      <c r="B3564" s="3" t="s">
        <v>7444</v>
      </c>
      <c r="C3564" s="3" t="s">
        <v>7445</v>
      </c>
      <c r="D3564" s="3" t="s">
        <v>14</v>
      </c>
      <c r="E3564" s="3" t="s">
        <v>14</v>
      </c>
      <c r="F3564" s="3" t="s">
        <v>794</v>
      </c>
      <c r="G3564" s="3" t="s">
        <v>793</v>
      </c>
      <c r="H3564" s="3" t="s">
        <v>92</v>
      </c>
      <c r="I3564" s="3" t="s">
        <v>93</v>
      </c>
      <c r="J3564" s="3" t="s">
        <v>94</v>
      </c>
      <c r="K3564" s="3" t="s">
        <v>93</v>
      </c>
      <c r="O3564"/>
      <c r="P3564"/>
    </row>
    <row r="3565" spans="1:16" x14ac:dyDescent="0.35">
      <c r="A3565" s="3" t="s">
        <v>7446</v>
      </c>
      <c r="B3565" s="3" t="s">
        <v>7446</v>
      </c>
      <c r="C3565" s="3" t="s">
        <v>7447</v>
      </c>
      <c r="D3565" s="3" t="s">
        <v>14</v>
      </c>
      <c r="E3565" s="3" t="s">
        <v>14</v>
      </c>
      <c r="F3565" s="3" t="s">
        <v>794</v>
      </c>
      <c r="G3565" s="3" t="s">
        <v>793</v>
      </c>
      <c r="H3565" s="3" t="s">
        <v>92</v>
      </c>
      <c r="I3565" s="3" t="s">
        <v>93</v>
      </c>
      <c r="J3565" s="3" t="s">
        <v>94</v>
      </c>
      <c r="K3565" s="3" t="s">
        <v>93</v>
      </c>
      <c r="O3565"/>
      <c r="P3565"/>
    </row>
    <row r="3566" spans="1:16" x14ac:dyDescent="0.35">
      <c r="A3566" s="3" t="s">
        <v>7448</v>
      </c>
      <c r="B3566" s="3" t="s">
        <v>7448</v>
      </c>
      <c r="C3566" s="3" t="s">
        <v>7449</v>
      </c>
      <c r="D3566" s="3" t="s">
        <v>14</v>
      </c>
      <c r="E3566" s="3" t="s">
        <v>14</v>
      </c>
      <c r="F3566" s="3" t="s">
        <v>794</v>
      </c>
      <c r="G3566" s="3" t="s">
        <v>793</v>
      </c>
      <c r="H3566" s="3" t="s">
        <v>92</v>
      </c>
      <c r="I3566" s="3" t="s">
        <v>93</v>
      </c>
      <c r="J3566" s="3" t="s">
        <v>94</v>
      </c>
      <c r="K3566" s="3" t="s">
        <v>93</v>
      </c>
      <c r="O3566"/>
      <c r="P3566"/>
    </row>
    <row r="3567" spans="1:16" x14ac:dyDescent="0.35">
      <c r="A3567" s="3" t="s">
        <v>7450</v>
      </c>
      <c r="B3567" s="3" t="s">
        <v>7450</v>
      </c>
      <c r="C3567" s="3" t="s">
        <v>7451</v>
      </c>
      <c r="D3567" s="3" t="s">
        <v>14</v>
      </c>
      <c r="E3567" s="3" t="s">
        <v>14</v>
      </c>
      <c r="F3567" s="3" t="s">
        <v>794</v>
      </c>
      <c r="G3567" s="3" t="s">
        <v>793</v>
      </c>
      <c r="H3567" s="3" t="s">
        <v>92</v>
      </c>
      <c r="I3567" s="3" t="s">
        <v>93</v>
      </c>
      <c r="J3567" s="3" t="s">
        <v>94</v>
      </c>
      <c r="K3567" s="3" t="s">
        <v>93</v>
      </c>
      <c r="O3567"/>
      <c r="P3567"/>
    </row>
    <row r="3568" spans="1:16" x14ac:dyDescent="0.35">
      <c r="A3568" s="3" t="s">
        <v>7452</v>
      </c>
      <c r="B3568" s="3" t="s">
        <v>7452</v>
      </c>
      <c r="C3568" s="3" t="s">
        <v>7453</v>
      </c>
      <c r="D3568" s="3" t="s">
        <v>14</v>
      </c>
      <c r="E3568" s="3" t="s">
        <v>14</v>
      </c>
      <c r="F3568" s="3" t="s">
        <v>794</v>
      </c>
      <c r="G3568" s="3" t="s">
        <v>793</v>
      </c>
      <c r="H3568" s="3" t="s">
        <v>92</v>
      </c>
      <c r="I3568" s="3" t="s">
        <v>93</v>
      </c>
      <c r="J3568" s="3" t="s">
        <v>94</v>
      </c>
      <c r="K3568" s="3" t="s">
        <v>93</v>
      </c>
      <c r="O3568"/>
      <c r="P3568"/>
    </row>
    <row r="3569" spans="1:16" x14ac:dyDescent="0.35">
      <c r="A3569" s="3" t="s">
        <v>7454</v>
      </c>
      <c r="B3569" s="3" t="s">
        <v>7454</v>
      </c>
      <c r="C3569" s="3" t="s">
        <v>7455</v>
      </c>
      <c r="D3569" s="3" t="s">
        <v>14</v>
      </c>
      <c r="E3569" s="3" t="s">
        <v>14</v>
      </c>
      <c r="F3569" s="3" t="s">
        <v>794</v>
      </c>
      <c r="G3569" s="3" t="s">
        <v>793</v>
      </c>
      <c r="H3569" s="3" t="s">
        <v>92</v>
      </c>
      <c r="I3569" s="3" t="s">
        <v>93</v>
      </c>
      <c r="J3569" s="3" t="s">
        <v>94</v>
      </c>
      <c r="K3569" s="3" t="s">
        <v>93</v>
      </c>
      <c r="O3569"/>
      <c r="P3569"/>
    </row>
    <row r="3570" spans="1:16" x14ac:dyDescent="0.35">
      <c r="A3570" s="3" t="s">
        <v>7456</v>
      </c>
      <c r="B3570" s="3" t="s">
        <v>7456</v>
      </c>
      <c r="C3570" s="3" t="s">
        <v>7457</v>
      </c>
      <c r="D3570" s="3" t="s">
        <v>14</v>
      </c>
      <c r="E3570" s="3" t="s">
        <v>14</v>
      </c>
      <c r="F3570" s="3" t="s">
        <v>794</v>
      </c>
      <c r="G3570" s="3" t="s">
        <v>793</v>
      </c>
      <c r="H3570" s="3" t="s">
        <v>92</v>
      </c>
      <c r="I3570" s="3" t="s">
        <v>93</v>
      </c>
      <c r="J3570" s="3" t="s">
        <v>94</v>
      </c>
      <c r="K3570" s="3" t="s">
        <v>93</v>
      </c>
      <c r="O3570"/>
      <c r="P3570"/>
    </row>
    <row r="3571" spans="1:16" x14ac:dyDescent="0.35">
      <c r="A3571" s="3" t="s">
        <v>7458</v>
      </c>
      <c r="B3571" s="3" t="s">
        <v>7458</v>
      </c>
      <c r="C3571" s="3" t="s">
        <v>7459</v>
      </c>
      <c r="D3571" s="3" t="s">
        <v>14</v>
      </c>
      <c r="E3571" s="3" t="s">
        <v>14</v>
      </c>
      <c r="F3571" s="3" t="s">
        <v>794</v>
      </c>
      <c r="G3571" s="3" t="s">
        <v>793</v>
      </c>
      <c r="H3571" s="3" t="s">
        <v>92</v>
      </c>
      <c r="I3571" s="3" t="s">
        <v>93</v>
      </c>
      <c r="J3571" s="3" t="s">
        <v>94</v>
      </c>
      <c r="K3571" s="3" t="s">
        <v>93</v>
      </c>
      <c r="O3571"/>
      <c r="P3571"/>
    </row>
    <row r="3572" spans="1:16" x14ac:dyDescent="0.35">
      <c r="A3572" s="3" t="s">
        <v>7460</v>
      </c>
      <c r="B3572" s="3" t="s">
        <v>7460</v>
      </c>
      <c r="C3572" s="3" t="s">
        <v>7461</v>
      </c>
      <c r="D3572" s="3" t="s">
        <v>14</v>
      </c>
      <c r="E3572" s="3" t="s">
        <v>14</v>
      </c>
      <c r="F3572" s="3" t="s">
        <v>794</v>
      </c>
      <c r="G3572" s="3" t="s">
        <v>793</v>
      </c>
      <c r="H3572" s="3" t="s">
        <v>92</v>
      </c>
      <c r="I3572" s="3" t="s">
        <v>93</v>
      </c>
      <c r="J3572" s="3" t="s">
        <v>94</v>
      </c>
      <c r="K3572" s="3" t="s">
        <v>93</v>
      </c>
      <c r="O3572"/>
      <c r="P3572"/>
    </row>
    <row r="3573" spans="1:16" x14ac:dyDescent="0.35">
      <c r="A3573" s="3" t="s">
        <v>7462</v>
      </c>
      <c r="B3573" s="3" t="s">
        <v>7462</v>
      </c>
      <c r="C3573" s="3" t="s">
        <v>7463</v>
      </c>
      <c r="D3573" s="3" t="s">
        <v>14</v>
      </c>
      <c r="E3573" s="3" t="s">
        <v>14</v>
      </c>
      <c r="F3573" s="3" t="s">
        <v>794</v>
      </c>
      <c r="G3573" s="3" t="s">
        <v>793</v>
      </c>
      <c r="H3573" s="3" t="s">
        <v>92</v>
      </c>
      <c r="I3573" s="3" t="s">
        <v>93</v>
      </c>
      <c r="J3573" s="3" t="s">
        <v>94</v>
      </c>
      <c r="K3573" s="3" t="s">
        <v>93</v>
      </c>
      <c r="O3573"/>
      <c r="P3573"/>
    </row>
    <row r="3574" spans="1:16" x14ac:dyDescent="0.35">
      <c r="A3574" s="3" t="s">
        <v>7464</v>
      </c>
      <c r="B3574" s="3" t="s">
        <v>7464</v>
      </c>
      <c r="C3574" s="3" t="s">
        <v>7465</v>
      </c>
      <c r="D3574" s="3" t="s">
        <v>14</v>
      </c>
      <c r="E3574" s="3" t="s">
        <v>14</v>
      </c>
      <c r="F3574" s="3" t="s">
        <v>794</v>
      </c>
      <c r="G3574" s="3" t="s">
        <v>793</v>
      </c>
      <c r="H3574" s="3" t="s">
        <v>92</v>
      </c>
      <c r="I3574" s="3" t="s">
        <v>93</v>
      </c>
      <c r="J3574" s="3" t="s">
        <v>94</v>
      </c>
      <c r="K3574" s="3" t="s">
        <v>93</v>
      </c>
      <c r="O3574"/>
      <c r="P3574"/>
    </row>
    <row r="3575" spans="1:16" x14ac:dyDescent="0.35">
      <c r="A3575" s="3" t="s">
        <v>7466</v>
      </c>
      <c r="B3575" s="3" t="s">
        <v>7466</v>
      </c>
      <c r="C3575" s="3" t="s">
        <v>7467</v>
      </c>
      <c r="D3575" s="3" t="s">
        <v>14</v>
      </c>
      <c r="E3575" s="3" t="s">
        <v>14</v>
      </c>
      <c r="F3575" s="3" t="s">
        <v>794</v>
      </c>
      <c r="G3575" s="3" t="s">
        <v>793</v>
      </c>
      <c r="H3575" s="3" t="s">
        <v>92</v>
      </c>
      <c r="I3575" s="3" t="s">
        <v>93</v>
      </c>
      <c r="J3575" s="3" t="s">
        <v>94</v>
      </c>
      <c r="K3575" s="3" t="s">
        <v>93</v>
      </c>
      <c r="O3575"/>
      <c r="P3575"/>
    </row>
    <row r="3576" spans="1:16" x14ac:dyDescent="0.35">
      <c r="A3576" s="3" t="s">
        <v>7468</v>
      </c>
      <c r="B3576" s="3" t="s">
        <v>7466</v>
      </c>
      <c r="C3576" s="3" t="s">
        <v>7467</v>
      </c>
      <c r="D3576" s="3" t="s">
        <v>14</v>
      </c>
      <c r="E3576" s="3" t="s">
        <v>14</v>
      </c>
      <c r="F3576" s="3" t="s">
        <v>794</v>
      </c>
      <c r="G3576" s="3" t="s">
        <v>793</v>
      </c>
      <c r="H3576" s="3" t="s">
        <v>92</v>
      </c>
      <c r="I3576" s="3" t="s">
        <v>93</v>
      </c>
      <c r="J3576" s="3" t="s">
        <v>94</v>
      </c>
      <c r="K3576" s="3" t="s">
        <v>93</v>
      </c>
      <c r="O3576"/>
      <c r="P3576"/>
    </row>
    <row r="3577" spans="1:16" x14ac:dyDescent="0.35">
      <c r="A3577" s="3" t="s">
        <v>7469</v>
      </c>
      <c r="B3577" s="3" t="s">
        <v>7469</v>
      </c>
      <c r="C3577" s="3" t="s">
        <v>7470</v>
      </c>
      <c r="D3577" s="3" t="s">
        <v>14</v>
      </c>
      <c r="E3577" s="3" t="s">
        <v>14</v>
      </c>
      <c r="F3577" s="3" t="s">
        <v>794</v>
      </c>
      <c r="G3577" s="3" t="s">
        <v>793</v>
      </c>
      <c r="H3577" s="3" t="s">
        <v>92</v>
      </c>
      <c r="I3577" s="3" t="s">
        <v>93</v>
      </c>
      <c r="J3577" s="3" t="s">
        <v>94</v>
      </c>
      <c r="K3577" s="3" t="s">
        <v>93</v>
      </c>
      <c r="O3577"/>
      <c r="P3577"/>
    </row>
    <row r="3578" spans="1:16" x14ac:dyDescent="0.35">
      <c r="A3578" s="3" t="s">
        <v>7471</v>
      </c>
      <c r="B3578" s="3" t="s">
        <v>7471</v>
      </c>
      <c r="C3578" s="3" t="s">
        <v>7472</v>
      </c>
      <c r="D3578" s="3" t="s">
        <v>14</v>
      </c>
      <c r="E3578" s="3" t="s">
        <v>14</v>
      </c>
      <c r="F3578" s="3" t="s">
        <v>794</v>
      </c>
      <c r="G3578" s="3" t="s">
        <v>793</v>
      </c>
      <c r="H3578" s="3" t="s">
        <v>92</v>
      </c>
      <c r="I3578" s="3" t="s">
        <v>93</v>
      </c>
      <c r="J3578" s="3" t="s">
        <v>94</v>
      </c>
      <c r="K3578" s="3" t="s">
        <v>93</v>
      </c>
      <c r="O3578"/>
      <c r="P3578"/>
    </row>
    <row r="3579" spans="1:16" x14ac:dyDescent="0.35">
      <c r="A3579" s="3" t="s">
        <v>7473</v>
      </c>
      <c r="B3579" s="3" t="s">
        <v>7473</v>
      </c>
      <c r="C3579" s="3" t="s">
        <v>7418</v>
      </c>
      <c r="D3579" s="3" t="s">
        <v>14</v>
      </c>
      <c r="E3579" s="3" t="s">
        <v>14</v>
      </c>
      <c r="F3579" s="3" t="s">
        <v>794</v>
      </c>
      <c r="G3579" s="3" t="s">
        <v>793</v>
      </c>
      <c r="H3579" s="3" t="s">
        <v>92</v>
      </c>
      <c r="I3579" s="3" t="s">
        <v>93</v>
      </c>
      <c r="J3579" s="3" t="s">
        <v>94</v>
      </c>
      <c r="K3579" s="3" t="s">
        <v>93</v>
      </c>
      <c r="O3579"/>
      <c r="P3579"/>
    </row>
    <row r="3580" spans="1:16" x14ac:dyDescent="0.35">
      <c r="A3580" s="3" t="s">
        <v>7474</v>
      </c>
      <c r="B3580" s="3" t="s">
        <v>7474</v>
      </c>
      <c r="C3580" s="3" t="s">
        <v>7475</v>
      </c>
      <c r="D3580" s="3" t="s">
        <v>14</v>
      </c>
      <c r="E3580" s="3" t="s">
        <v>14</v>
      </c>
      <c r="F3580" s="3" t="s">
        <v>794</v>
      </c>
      <c r="G3580" s="3" t="s">
        <v>793</v>
      </c>
      <c r="H3580" s="3" t="s">
        <v>92</v>
      </c>
      <c r="I3580" s="3" t="s">
        <v>93</v>
      </c>
      <c r="J3580" s="3" t="s">
        <v>94</v>
      </c>
      <c r="K3580" s="3" t="s">
        <v>93</v>
      </c>
      <c r="O3580"/>
      <c r="P3580"/>
    </row>
    <row r="3581" spans="1:16" x14ac:dyDescent="0.35">
      <c r="A3581" s="3" t="s">
        <v>7476</v>
      </c>
      <c r="B3581" s="3" t="s">
        <v>7476</v>
      </c>
      <c r="C3581" s="3" t="s">
        <v>7477</v>
      </c>
      <c r="D3581" s="3" t="s">
        <v>14</v>
      </c>
      <c r="E3581" s="3" t="s">
        <v>14</v>
      </c>
      <c r="F3581" s="3" t="s">
        <v>794</v>
      </c>
      <c r="G3581" s="3" t="s">
        <v>793</v>
      </c>
      <c r="H3581" s="3" t="s">
        <v>92</v>
      </c>
      <c r="I3581" s="3" t="s">
        <v>93</v>
      </c>
      <c r="J3581" s="3" t="s">
        <v>94</v>
      </c>
      <c r="K3581" s="3" t="s">
        <v>93</v>
      </c>
      <c r="O3581"/>
      <c r="P3581"/>
    </row>
    <row r="3582" spans="1:16" x14ac:dyDescent="0.35">
      <c r="A3582" s="3" t="s">
        <v>7478</v>
      </c>
      <c r="B3582" s="3" t="s">
        <v>7478</v>
      </c>
      <c r="C3582" s="3" t="s">
        <v>7479</v>
      </c>
      <c r="D3582" s="3" t="s">
        <v>14</v>
      </c>
      <c r="E3582" s="3" t="s">
        <v>14</v>
      </c>
      <c r="F3582" s="3" t="s">
        <v>794</v>
      </c>
      <c r="G3582" s="3" t="s">
        <v>793</v>
      </c>
      <c r="H3582" s="3" t="s">
        <v>92</v>
      </c>
      <c r="I3582" s="3" t="s">
        <v>93</v>
      </c>
      <c r="J3582" s="3" t="s">
        <v>94</v>
      </c>
      <c r="K3582" s="3" t="s">
        <v>93</v>
      </c>
      <c r="O3582"/>
      <c r="P3582"/>
    </row>
    <row r="3583" spans="1:16" x14ac:dyDescent="0.35">
      <c r="A3583" s="3" t="s">
        <v>7480</v>
      </c>
      <c r="B3583" s="3" t="s">
        <v>7480</v>
      </c>
      <c r="C3583" s="3" t="s">
        <v>7481</v>
      </c>
      <c r="D3583" s="3" t="s">
        <v>14</v>
      </c>
      <c r="E3583" s="3" t="s">
        <v>14</v>
      </c>
      <c r="F3583" s="3" t="s">
        <v>794</v>
      </c>
      <c r="G3583" s="3" t="s">
        <v>793</v>
      </c>
      <c r="H3583" s="3" t="s">
        <v>92</v>
      </c>
      <c r="I3583" s="3" t="s">
        <v>93</v>
      </c>
      <c r="J3583" s="3" t="s">
        <v>94</v>
      </c>
      <c r="K3583" s="3" t="s">
        <v>93</v>
      </c>
      <c r="O3583"/>
      <c r="P3583"/>
    </row>
    <row r="3584" spans="1:16" x14ac:dyDescent="0.35">
      <c r="A3584" s="3" t="s">
        <v>7482</v>
      </c>
      <c r="B3584" s="3" t="s">
        <v>7482</v>
      </c>
      <c r="C3584" s="3" t="s">
        <v>7483</v>
      </c>
      <c r="D3584" s="3" t="s">
        <v>14</v>
      </c>
      <c r="E3584" s="3" t="s">
        <v>14</v>
      </c>
      <c r="F3584" s="3" t="s">
        <v>794</v>
      </c>
      <c r="G3584" s="3" t="s">
        <v>793</v>
      </c>
      <c r="H3584" s="3" t="s">
        <v>92</v>
      </c>
      <c r="I3584" s="3" t="s">
        <v>93</v>
      </c>
      <c r="J3584" s="3" t="s">
        <v>94</v>
      </c>
      <c r="K3584" s="3" t="s">
        <v>93</v>
      </c>
      <c r="O3584"/>
      <c r="P3584"/>
    </row>
    <row r="3585" spans="1:16" x14ac:dyDescent="0.35">
      <c r="A3585" s="3" t="s">
        <v>7484</v>
      </c>
      <c r="B3585" s="3" t="s">
        <v>7484</v>
      </c>
      <c r="C3585" s="3" t="s">
        <v>7485</v>
      </c>
      <c r="D3585" s="3" t="s">
        <v>14</v>
      </c>
      <c r="E3585" s="3" t="s">
        <v>14</v>
      </c>
      <c r="F3585" s="3" t="s">
        <v>794</v>
      </c>
      <c r="G3585" s="3" t="s">
        <v>793</v>
      </c>
      <c r="H3585" s="3" t="s">
        <v>92</v>
      </c>
      <c r="I3585" s="3" t="s">
        <v>93</v>
      </c>
      <c r="J3585" s="3" t="s">
        <v>94</v>
      </c>
      <c r="K3585" s="3" t="s">
        <v>93</v>
      </c>
      <c r="O3585"/>
      <c r="P3585"/>
    </row>
    <row r="3586" spans="1:16" x14ac:dyDescent="0.35">
      <c r="A3586" s="3" t="s">
        <v>7486</v>
      </c>
      <c r="B3586" s="3" t="s">
        <v>7486</v>
      </c>
      <c r="C3586" s="3" t="s">
        <v>7487</v>
      </c>
      <c r="D3586" s="3" t="s">
        <v>14</v>
      </c>
      <c r="E3586" s="3" t="s">
        <v>14</v>
      </c>
      <c r="F3586" s="3" t="s">
        <v>794</v>
      </c>
      <c r="G3586" s="3" t="s">
        <v>793</v>
      </c>
      <c r="H3586" s="3" t="s">
        <v>92</v>
      </c>
      <c r="I3586" s="3" t="s">
        <v>93</v>
      </c>
      <c r="J3586" s="3" t="s">
        <v>94</v>
      </c>
      <c r="K3586" s="3" t="s">
        <v>93</v>
      </c>
      <c r="O3586"/>
      <c r="P3586"/>
    </row>
    <row r="3587" spans="1:16" x14ac:dyDescent="0.35">
      <c r="A3587" s="3" t="s">
        <v>7488</v>
      </c>
      <c r="B3587" s="3" t="s">
        <v>7488</v>
      </c>
      <c r="C3587" s="3" t="s">
        <v>7489</v>
      </c>
      <c r="D3587" s="3" t="s">
        <v>14</v>
      </c>
      <c r="E3587" s="3" t="s">
        <v>14</v>
      </c>
      <c r="F3587" s="3" t="s">
        <v>794</v>
      </c>
      <c r="G3587" s="3" t="s">
        <v>793</v>
      </c>
      <c r="H3587" s="3" t="s">
        <v>92</v>
      </c>
      <c r="I3587" s="3" t="s">
        <v>93</v>
      </c>
      <c r="J3587" s="3" t="s">
        <v>94</v>
      </c>
      <c r="K3587" s="3" t="s">
        <v>93</v>
      </c>
      <c r="O3587"/>
      <c r="P3587"/>
    </row>
    <row r="3588" spans="1:16" x14ac:dyDescent="0.35">
      <c r="A3588" s="3" t="s">
        <v>7490</v>
      </c>
      <c r="B3588" s="3" t="s">
        <v>7490</v>
      </c>
      <c r="C3588" s="3" t="s">
        <v>7491</v>
      </c>
      <c r="D3588" s="3" t="s">
        <v>14</v>
      </c>
      <c r="E3588" s="3" t="s">
        <v>14</v>
      </c>
      <c r="F3588" s="3" t="s">
        <v>794</v>
      </c>
      <c r="G3588" s="3" t="s">
        <v>793</v>
      </c>
      <c r="H3588" s="3" t="s">
        <v>92</v>
      </c>
      <c r="I3588" s="3" t="s">
        <v>93</v>
      </c>
      <c r="J3588" s="3" t="s">
        <v>94</v>
      </c>
      <c r="K3588" s="3" t="s">
        <v>93</v>
      </c>
      <c r="O3588"/>
      <c r="P3588"/>
    </row>
    <row r="3589" spans="1:16" x14ac:dyDescent="0.35">
      <c r="A3589" s="3" t="s">
        <v>7492</v>
      </c>
      <c r="B3589" s="3" t="s">
        <v>7492</v>
      </c>
      <c r="C3589" s="3" t="s">
        <v>7493</v>
      </c>
      <c r="D3589" s="3" t="s">
        <v>14</v>
      </c>
      <c r="E3589" s="3" t="s">
        <v>14</v>
      </c>
      <c r="F3589" s="3" t="s">
        <v>794</v>
      </c>
      <c r="G3589" s="3" t="s">
        <v>793</v>
      </c>
      <c r="H3589" s="3" t="s">
        <v>92</v>
      </c>
      <c r="I3589" s="3" t="s">
        <v>93</v>
      </c>
      <c r="J3589" s="3" t="s">
        <v>94</v>
      </c>
      <c r="K3589" s="3" t="s">
        <v>93</v>
      </c>
      <c r="O3589"/>
      <c r="P3589"/>
    </row>
    <row r="3590" spans="1:16" x14ac:dyDescent="0.35">
      <c r="A3590" s="3" t="s">
        <v>7417</v>
      </c>
      <c r="B3590" s="3" t="s">
        <v>7417</v>
      </c>
      <c r="C3590" s="3" t="s">
        <v>7418</v>
      </c>
      <c r="D3590" s="3" t="s">
        <v>14</v>
      </c>
      <c r="E3590" s="3" t="s">
        <v>14</v>
      </c>
      <c r="F3590" s="3" t="s">
        <v>794</v>
      </c>
      <c r="G3590" s="3" t="s">
        <v>793</v>
      </c>
      <c r="H3590" s="3" t="s">
        <v>92</v>
      </c>
      <c r="I3590" s="3" t="s">
        <v>93</v>
      </c>
      <c r="J3590" s="3" t="s">
        <v>94</v>
      </c>
      <c r="K3590" s="3" t="s">
        <v>93</v>
      </c>
      <c r="O3590"/>
      <c r="P3590"/>
    </row>
    <row r="3591" spans="1:16" x14ac:dyDescent="0.35">
      <c r="A3591" s="3" t="s">
        <v>7494</v>
      </c>
      <c r="B3591" s="3" t="s">
        <v>7494</v>
      </c>
      <c r="C3591" s="3" t="s">
        <v>7495</v>
      </c>
      <c r="D3591" s="3" t="s">
        <v>14</v>
      </c>
      <c r="E3591" s="3" t="s">
        <v>14</v>
      </c>
      <c r="F3591" s="3" t="s">
        <v>794</v>
      </c>
      <c r="G3591" s="3" t="s">
        <v>793</v>
      </c>
      <c r="H3591" s="3" t="s">
        <v>92</v>
      </c>
      <c r="I3591" s="3" t="s">
        <v>93</v>
      </c>
      <c r="J3591" s="3" t="s">
        <v>94</v>
      </c>
      <c r="K3591" s="3" t="s">
        <v>93</v>
      </c>
      <c r="O3591"/>
      <c r="P3591"/>
    </row>
    <row r="3592" spans="1:16" x14ac:dyDescent="0.35">
      <c r="A3592" s="3" t="s">
        <v>7496</v>
      </c>
      <c r="B3592" s="3" t="s">
        <v>7496</v>
      </c>
      <c r="C3592" s="3" t="s">
        <v>7497</v>
      </c>
      <c r="D3592" s="3" t="s">
        <v>14</v>
      </c>
      <c r="E3592" s="3" t="s">
        <v>14</v>
      </c>
      <c r="F3592" s="3" t="s">
        <v>794</v>
      </c>
      <c r="G3592" s="3" t="s">
        <v>793</v>
      </c>
      <c r="H3592" s="3" t="s">
        <v>92</v>
      </c>
      <c r="I3592" s="3" t="s">
        <v>93</v>
      </c>
      <c r="J3592" s="3" t="s">
        <v>94</v>
      </c>
      <c r="K3592" s="3" t="s">
        <v>93</v>
      </c>
      <c r="O3592"/>
      <c r="P3592"/>
    </row>
    <row r="3593" spans="1:16" x14ac:dyDescent="0.35">
      <c r="A3593" s="3" t="s">
        <v>7498</v>
      </c>
      <c r="B3593" s="3" t="s">
        <v>7498</v>
      </c>
      <c r="C3593" s="3" t="s">
        <v>7499</v>
      </c>
      <c r="D3593" s="3" t="s">
        <v>14</v>
      </c>
      <c r="E3593" s="3" t="s">
        <v>14</v>
      </c>
      <c r="F3593" s="3" t="s">
        <v>794</v>
      </c>
      <c r="G3593" s="3" t="s">
        <v>793</v>
      </c>
      <c r="H3593" s="3" t="s">
        <v>92</v>
      </c>
      <c r="I3593" s="3" t="s">
        <v>93</v>
      </c>
      <c r="J3593" s="3" t="s">
        <v>94</v>
      </c>
      <c r="K3593" s="3" t="s">
        <v>93</v>
      </c>
      <c r="O3593"/>
      <c r="P3593"/>
    </row>
    <row r="3594" spans="1:16" x14ac:dyDescent="0.35">
      <c r="A3594" s="3" t="s">
        <v>7500</v>
      </c>
      <c r="B3594" s="3" t="s">
        <v>7500</v>
      </c>
      <c r="C3594" s="3" t="s">
        <v>7501</v>
      </c>
      <c r="D3594" s="3" t="s">
        <v>14</v>
      </c>
      <c r="E3594" s="3" t="s">
        <v>14</v>
      </c>
      <c r="F3594" s="3" t="s">
        <v>794</v>
      </c>
      <c r="G3594" s="3" t="s">
        <v>793</v>
      </c>
      <c r="H3594" s="3" t="s">
        <v>92</v>
      </c>
      <c r="I3594" s="3" t="s">
        <v>93</v>
      </c>
      <c r="J3594" s="3" t="s">
        <v>94</v>
      </c>
      <c r="K3594" s="3" t="s">
        <v>93</v>
      </c>
      <c r="O3594"/>
      <c r="P3594"/>
    </row>
    <row r="3595" spans="1:16" x14ac:dyDescent="0.35">
      <c r="A3595" s="3" t="s">
        <v>7502</v>
      </c>
      <c r="B3595" s="3" t="s">
        <v>7502</v>
      </c>
      <c r="C3595" s="3" t="s">
        <v>7503</v>
      </c>
      <c r="D3595" s="3" t="s">
        <v>14</v>
      </c>
      <c r="E3595" s="3" t="s">
        <v>14</v>
      </c>
      <c r="F3595" s="3" t="s">
        <v>794</v>
      </c>
      <c r="G3595" s="3" t="s">
        <v>793</v>
      </c>
      <c r="H3595" s="3" t="s">
        <v>92</v>
      </c>
      <c r="I3595" s="3" t="s">
        <v>93</v>
      </c>
      <c r="J3595" s="3" t="s">
        <v>94</v>
      </c>
      <c r="K3595" s="3" t="s">
        <v>93</v>
      </c>
      <c r="O3595"/>
      <c r="P3595"/>
    </row>
    <row r="3596" spans="1:16" x14ac:dyDescent="0.35">
      <c r="A3596" s="3" t="s">
        <v>7504</v>
      </c>
      <c r="B3596" s="3" t="s">
        <v>7417</v>
      </c>
      <c r="C3596" s="3" t="s">
        <v>7418</v>
      </c>
      <c r="D3596" s="3" t="s">
        <v>14</v>
      </c>
      <c r="E3596" s="3" t="s">
        <v>14</v>
      </c>
      <c r="F3596" s="3" t="s">
        <v>794</v>
      </c>
      <c r="G3596" s="3" t="s">
        <v>793</v>
      </c>
      <c r="H3596" s="3" t="s">
        <v>92</v>
      </c>
      <c r="I3596" s="3" t="s">
        <v>93</v>
      </c>
      <c r="J3596" s="3" t="s">
        <v>94</v>
      </c>
      <c r="K3596" s="3" t="s">
        <v>93</v>
      </c>
      <c r="O3596"/>
      <c r="P3596"/>
    </row>
    <row r="3597" spans="1:16" x14ac:dyDescent="0.35">
      <c r="A3597" s="3" t="s">
        <v>7505</v>
      </c>
      <c r="B3597" s="3" t="s">
        <v>7505</v>
      </c>
      <c r="C3597" s="3" t="s">
        <v>7506</v>
      </c>
      <c r="D3597" s="3" t="s">
        <v>14</v>
      </c>
      <c r="E3597" s="3" t="s">
        <v>14</v>
      </c>
      <c r="F3597" s="3" t="s">
        <v>794</v>
      </c>
      <c r="G3597" s="3" t="s">
        <v>793</v>
      </c>
      <c r="H3597" s="3" t="s">
        <v>92</v>
      </c>
      <c r="I3597" s="3" t="s">
        <v>93</v>
      </c>
      <c r="J3597" s="3" t="s">
        <v>94</v>
      </c>
      <c r="K3597" s="3" t="s">
        <v>93</v>
      </c>
      <c r="O3597"/>
      <c r="P3597"/>
    </row>
    <row r="3598" spans="1:16" x14ac:dyDescent="0.35">
      <c r="A3598" s="3" t="s">
        <v>7507</v>
      </c>
      <c r="B3598" s="3" t="s">
        <v>7466</v>
      </c>
      <c r="C3598" s="3" t="s">
        <v>7467</v>
      </c>
      <c r="D3598" s="3" t="s">
        <v>14</v>
      </c>
      <c r="E3598" s="3" t="s">
        <v>14</v>
      </c>
      <c r="F3598" s="3" t="s">
        <v>794</v>
      </c>
      <c r="G3598" s="3" t="s">
        <v>793</v>
      </c>
      <c r="H3598" s="3" t="s">
        <v>92</v>
      </c>
      <c r="I3598" s="3" t="s">
        <v>93</v>
      </c>
      <c r="J3598" s="3" t="s">
        <v>94</v>
      </c>
      <c r="K3598" s="3" t="s">
        <v>93</v>
      </c>
      <c r="O3598"/>
      <c r="P3598"/>
    </row>
    <row r="3599" spans="1:16" x14ac:dyDescent="0.35">
      <c r="A3599" s="3" t="s">
        <v>7508</v>
      </c>
      <c r="B3599" s="3" t="s">
        <v>7508</v>
      </c>
      <c r="C3599" s="3" t="s">
        <v>745</v>
      </c>
      <c r="D3599" s="3" t="s">
        <v>14</v>
      </c>
      <c r="E3599" s="3" t="s">
        <v>14</v>
      </c>
      <c r="F3599" s="3" t="s">
        <v>746</v>
      </c>
      <c r="G3599" s="3" t="s">
        <v>745</v>
      </c>
      <c r="H3599" s="3" t="s">
        <v>17</v>
      </c>
      <c r="I3599" s="3" t="s">
        <v>18</v>
      </c>
      <c r="J3599" s="3" t="s">
        <v>19</v>
      </c>
      <c r="K3599" s="3" t="s">
        <v>18</v>
      </c>
      <c r="O3599"/>
      <c r="P3599"/>
    </row>
    <row r="3600" spans="1:16" x14ac:dyDescent="0.35">
      <c r="A3600" s="3" t="s">
        <v>17</v>
      </c>
      <c r="B3600" s="3" t="s">
        <v>17</v>
      </c>
      <c r="C3600" s="3" t="s">
        <v>915</v>
      </c>
      <c r="D3600" s="3" t="s">
        <v>14</v>
      </c>
      <c r="E3600" s="3" t="s">
        <v>14</v>
      </c>
      <c r="F3600" s="3" t="s">
        <v>778</v>
      </c>
      <c r="G3600" s="3" t="s">
        <v>777</v>
      </c>
      <c r="H3600" s="3" t="s">
        <v>92</v>
      </c>
      <c r="I3600" s="3" t="s">
        <v>93</v>
      </c>
      <c r="J3600" s="3" t="s">
        <v>21</v>
      </c>
      <c r="K3600" s="3" t="s">
        <v>134</v>
      </c>
      <c r="O3600"/>
      <c r="P3600"/>
    </row>
    <row r="3601" spans="1:16" x14ac:dyDescent="0.35">
      <c r="A3601" s="3" t="s">
        <v>7509</v>
      </c>
      <c r="B3601" s="3" t="s">
        <v>7509</v>
      </c>
      <c r="C3601" s="3" t="s">
        <v>7510</v>
      </c>
      <c r="D3601" s="3" t="s">
        <v>14</v>
      </c>
      <c r="E3601" s="3" t="s">
        <v>14</v>
      </c>
      <c r="F3601" s="3" t="s">
        <v>754</v>
      </c>
      <c r="G3601" s="3" t="s">
        <v>753</v>
      </c>
      <c r="H3601" s="3" t="s">
        <v>92</v>
      </c>
      <c r="I3601" s="3" t="s">
        <v>93</v>
      </c>
      <c r="J3601" s="3" t="s">
        <v>94</v>
      </c>
      <c r="K3601" s="3" t="s">
        <v>93</v>
      </c>
      <c r="O3601"/>
      <c r="P3601"/>
    </row>
    <row r="3602" spans="1:16" x14ac:dyDescent="0.35">
      <c r="A3602" s="3" t="s">
        <v>7511</v>
      </c>
      <c r="B3602" s="3" t="s">
        <v>7511</v>
      </c>
      <c r="C3602" s="3" t="s">
        <v>7512</v>
      </c>
      <c r="D3602" s="3" t="s">
        <v>14</v>
      </c>
      <c r="E3602" s="3" t="s">
        <v>14</v>
      </c>
      <c r="F3602" s="3" t="s">
        <v>754</v>
      </c>
      <c r="G3602" s="3" t="s">
        <v>753</v>
      </c>
      <c r="H3602" s="3" t="s">
        <v>92</v>
      </c>
      <c r="I3602" s="3" t="s">
        <v>93</v>
      </c>
      <c r="J3602" s="3" t="s">
        <v>94</v>
      </c>
      <c r="K3602" s="3" t="s">
        <v>93</v>
      </c>
      <c r="O3602"/>
      <c r="P3602"/>
    </row>
    <row r="3603" spans="1:16" x14ac:dyDescent="0.35">
      <c r="A3603" s="3" t="s">
        <v>7513</v>
      </c>
      <c r="B3603" s="3" t="s">
        <v>7513</v>
      </c>
      <c r="C3603" s="3" t="s">
        <v>7514</v>
      </c>
      <c r="D3603" s="3" t="s">
        <v>14</v>
      </c>
      <c r="E3603" s="3" t="s">
        <v>14</v>
      </c>
      <c r="F3603" s="3" t="s">
        <v>750</v>
      </c>
      <c r="G3603" s="3" t="s">
        <v>749</v>
      </c>
      <c r="H3603" s="3" t="s">
        <v>92</v>
      </c>
      <c r="I3603" s="3" t="s">
        <v>93</v>
      </c>
      <c r="J3603" s="3" t="s">
        <v>94</v>
      </c>
      <c r="K3603" s="3" t="s">
        <v>93</v>
      </c>
      <c r="O3603"/>
      <c r="P3603"/>
    </row>
    <row r="3604" spans="1:16" x14ac:dyDescent="0.35">
      <c r="A3604" s="3" t="s">
        <v>7515</v>
      </c>
      <c r="B3604" s="3" t="s">
        <v>7515</v>
      </c>
      <c r="C3604" s="3" t="s">
        <v>7516</v>
      </c>
      <c r="D3604" s="3" t="s">
        <v>14</v>
      </c>
      <c r="E3604" s="3" t="s">
        <v>14</v>
      </c>
      <c r="F3604" s="3" t="s">
        <v>750</v>
      </c>
      <c r="G3604" s="3" t="s">
        <v>749</v>
      </c>
      <c r="H3604" s="3" t="s">
        <v>92</v>
      </c>
      <c r="I3604" s="3" t="s">
        <v>93</v>
      </c>
      <c r="J3604" s="3" t="s">
        <v>94</v>
      </c>
      <c r="K3604" s="3" t="s">
        <v>93</v>
      </c>
      <c r="O3604"/>
      <c r="P3604"/>
    </row>
    <row r="3605" spans="1:16" x14ac:dyDescent="0.35">
      <c r="A3605" s="3" t="s">
        <v>7517</v>
      </c>
      <c r="B3605" s="3" t="s">
        <v>7517</v>
      </c>
      <c r="C3605" s="3" t="s">
        <v>7518</v>
      </c>
      <c r="D3605" s="3" t="s">
        <v>14</v>
      </c>
      <c r="E3605" s="3" t="s">
        <v>14</v>
      </c>
      <c r="F3605" s="3" t="s">
        <v>750</v>
      </c>
      <c r="G3605" s="3" t="s">
        <v>749</v>
      </c>
      <c r="H3605" s="3" t="s">
        <v>92</v>
      </c>
      <c r="I3605" s="3" t="s">
        <v>93</v>
      </c>
      <c r="J3605" s="3" t="s">
        <v>94</v>
      </c>
      <c r="K3605" s="3" t="s">
        <v>93</v>
      </c>
      <c r="O3605"/>
      <c r="P3605"/>
    </row>
    <row r="3606" spans="1:16" x14ac:dyDescent="0.35">
      <c r="A3606" s="3" t="s">
        <v>7519</v>
      </c>
      <c r="B3606" s="3" t="s">
        <v>7519</v>
      </c>
      <c r="C3606" s="3" t="s">
        <v>7520</v>
      </c>
      <c r="D3606" s="3" t="s">
        <v>14</v>
      </c>
      <c r="E3606" s="3" t="s">
        <v>14</v>
      </c>
      <c r="F3606" s="3" t="s">
        <v>750</v>
      </c>
      <c r="G3606" s="3" t="s">
        <v>749</v>
      </c>
      <c r="H3606" s="3" t="s">
        <v>92</v>
      </c>
      <c r="I3606" s="3" t="s">
        <v>93</v>
      </c>
      <c r="J3606" s="3" t="s">
        <v>94</v>
      </c>
      <c r="K3606" s="3" t="s">
        <v>93</v>
      </c>
      <c r="O3606"/>
      <c r="P3606"/>
    </row>
    <row r="3607" spans="1:16" x14ac:dyDescent="0.35">
      <c r="A3607" s="3" t="s">
        <v>7521</v>
      </c>
      <c r="B3607" s="3" t="s">
        <v>7521</v>
      </c>
      <c r="C3607" s="3" t="s">
        <v>7522</v>
      </c>
      <c r="D3607" s="3" t="s">
        <v>14</v>
      </c>
      <c r="E3607" s="3" t="s">
        <v>14</v>
      </c>
      <c r="F3607" s="3" t="s">
        <v>750</v>
      </c>
      <c r="G3607" s="3" t="s">
        <v>749</v>
      </c>
      <c r="H3607" s="3" t="s">
        <v>92</v>
      </c>
      <c r="I3607" s="3" t="s">
        <v>93</v>
      </c>
      <c r="J3607" s="3" t="s">
        <v>94</v>
      </c>
      <c r="K3607" s="3" t="s">
        <v>93</v>
      </c>
      <c r="O3607"/>
      <c r="P3607"/>
    </row>
    <row r="3608" spans="1:16" x14ac:dyDescent="0.35">
      <c r="A3608" s="3" t="s">
        <v>7523</v>
      </c>
      <c r="B3608" s="3" t="s">
        <v>7523</v>
      </c>
      <c r="C3608" s="3" t="s">
        <v>7524</v>
      </c>
      <c r="D3608" s="3" t="s">
        <v>14</v>
      </c>
      <c r="E3608" s="3" t="s">
        <v>14</v>
      </c>
      <c r="F3608" s="3" t="s">
        <v>400</v>
      </c>
      <c r="G3608" s="3" t="s">
        <v>742</v>
      </c>
      <c r="H3608" s="3" t="s">
        <v>133</v>
      </c>
      <c r="I3608" s="3" t="s">
        <v>134</v>
      </c>
      <c r="J3608" s="3" t="s">
        <v>21</v>
      </c>
      <c r="K3608" s="3" t="s">
        <v>134</v>
      </c>
      <c r="O3608"/>
      <c r="P3608"/>
    </row>
    <row r="3609" spans="1:16" x14ac:dyDescent="0.35">
      <c r="A3609" s="3" t="s">
        <v>7525</v>
      </c>
      <c r="B3609" s="3" t="s">
        <v>7525</v>
      </c>
      <c r="C3609" s="3" t="s">
        <v>7526</v>
      </c>
      <c r="D3609" s="3" t="s">
        <v>14</v>
      </c>
      <c r="E3609" s="3" t="s">
        <v>14</v>
      </c>
      <c r="F3609" s="3" t="s">
        <v>731</v>
      </c>
      <c r="G3609" s="3" t="s">
        <v>730</v>
      </c>
      <c r="H3609" s="3" t="s">
        <v>133</v>
      </c>
      <c r="I3609" s="3" t="s">
        <v>134</v>
      </c>
      <c r="J3609" s="3" t="s">
        <v>21</v>
      </c>
      <c r="K3609" s="3" t="s">
        <v>134</v>
      </c>
      <c r="O3609"/>
      <c r="P3609"/>
    </row>
    <row r="3610" spans="1:16" x14ac:dyDescent="0.35">
      <c r="A3610" s="3" t="s">
        <v>7527</v>
      </c>
      <c r="B3610" s="3" t="s">
        <v>7527</v>
      </c>
      <c r="C3610" s="3" t="s">
        <v>7528</v>
      </c>
      <c r="D3610" s="3" t="s">
        <v>14</v>
      </c>
      <c r="E3610" s="3" t="s">
        <v>14</v>
      </c>
      <c r="F3610" s="3" t="s">
        <v>731</v>
      </c>
      <c r="G3610" s="3" t="s">
        <v>730</v>
      </c>
      <c r="H3610" s="3" t="s">
        <v>133</v>
      </c>
      <c r="I3610" s="3" t="s">
        <v>134</v>
      </c>
      <c r="J3610" s="3" t="s">
        <v>21</v>
      </c>
      <c r="K3610" s="3" t="s">
        <v>134</v>
      </c>
      <c r="O3610"/>
      <c r="P3610"/>
    </row>
    <row r="3611" spans="1:16" x14ac:dyDescent="0.35">
      <c r="A3611" s="3" t="s">
        <v>7529</v>
      </c>
      <c r="B3611" s="3" t="s">
        <v>7529</v>
      </c>
      <c r="C3611" s="3" t="s">
        <v>7528</v>
      </c>
      <c r="D3611" s="3" t="s">
        <v>14</v>
      </c>
      <c r="E3611" s="3" t="s">
        <v>14</v>
      </c>
      <c r="F3611" s="3" t="s">
        <v>731</v>
      </c>
      <c r="G3611" s="3" t="s">
        <v>730</v>
      </c>
      <c r="H3611" s="3" t="s">
        <v>133</v>
      </c>
      <c r="I3611" s="3" t="s">
        <v>134</v>
      </c>
      <c r="J3611" s="3" t="s">
        <v>21</v>
      </c>
      <c r="K3611" s="3" t="s">
        <v>134</v>
      </c>
      <c r="O3611"/>
      <c r="P3611"/>
    </row>
    <row r="3612" spans="1:16" x14ac:dyDescent="0.35">
      <c r="A3612" s="3" t="s">
        <v>7530</v>
      </c>
      <c r="B3612" s="3" t="s">
        <v>7530</v>
      </c>
      <c r="C3612" s="3" t="s">
        <v>7531</v>
      </c>
      <c r="D3612" s="3" t="s">
        <v>14</v>
      </c>
      <c r="E3612" s="3" t="s">
        <v>14</v>
      </c>
      <c r="F3612" s="3" t="s">
        <v>731</v>
      </c>
      <c r="G3612" s="3" t="s">
        <v>730</v>
      </c>
      <c r="H3612" s="3" t="s">
        <v>133</v>
      </c>
      <c r="I3612" s="3" t="s">
        <v>134</v>
      </c>
      <c r="J3612" s="3" t="s">
        <v>21</v>
      </c>
      <c r="K3612" s="3" t="s">
        <v>134</v>
      </c>
      <c r="O3612"/>
      <c r="P3612"/>
    </row>
    <row r="3613" spans="1:16" x14ac:dyDescent="0.35">
      <c r="A3613" s="3" t="s">
        <v>7532</v>
      </c>
      <c r="B3613" s="3" t="s">
        <v>7532</v>
      </c>
      <c r="C3613" s="3" t="s">
        <v>7533</v>
      </c>
      <c r="D3613" s="3" t="s">
        <v>14</v>
      </c>
      <c r="E3613" s="3" t="s">
        <v>14</v>
      </c>
      <c r="F3613" s="3" t="s">
        <v>731</v>
      </c>
      <c r="G3613" s="3" t="s">
        <v>730</v>
      </c>
      <c r="H3613" s="3" t="s">
        <v>133</v>
      </c>
      <c r="I3613" s="3" t="s">
        <v>134</v>
      </c>
      <c r="J3613" s="3" t="s">
        <v>21</v>
      </c>
      <c r="K3613" s="3" t="s">
        <v>134</v>
      </c>
      <c r="O3613"/>
      <c r="P3613"/>
    </row>
    <row r="3614" spans="1:16" x14ac:dyDescent="0.35">
      <c r="A3614" s="3" t="s">
        <v>7534</v>
      </c>
      <c r="B3614" s="3" t="s">
        <v>7534</v>
      </c>
      <c r="C3614" s="3" t="s">
        <v>7535</v>
      </c>
      <c r="D3614" s="3" t="s">
        <v>14</v>
      </c>
      <c r="E3614" s="3" t="s">
        <v>14</v>
      </c>
      <c r="F3614" s="3" t="s">
        <v>731</v>
      </c>
      <c r="G3614" s="3" t="s">
        <v>730</v>
      </c>
      <c r="H3614" s="3" t="s">
        <v>133</v>
      </c>
      <c r="I3614" s="3" t="s">
        <v>134</v>
      </c>
      <c r="J3614" s="3" t="s">
        <v>21</v>
      </c>
      <c r="K3614" s="3" t="s">
        <v>134</v>
      </c>
      <c r="O3614"/>
      <c r="P3614"/>
    </row>
    <row r="3615" spans="1:16" x14ac:dyDescent="0.35">
      <c r="A3615" s="3" t="s">
        <v>7536</v>
      </c>
      <c r="B3615" s="3" t="s">
        <v>7536</v>
      </c>
      <c r="C3615" s="3" t="s">
        <v>7537</v>
      </c>
      <c r="D3615" s="3" t="s">
        <v>14</v>
      </c>
      <c r="E3615" s="3" t="s">
        <v>14</v>
      </c>
      <c r="F3615" s="3" t="s">
        <v>762</v>
      </c>
      <c r="G3615" s="3" t="s">
        <v>761</v>
      </c>
      <c r="H3615" s="3" t="s">
        <v>133</v>
      </c>
      <c r="I3615" s="3" t="s">
        <v>134</v>
      </c>
      <c r="J3615" s="3" t="s">
        <v>21</v>
      </c>
      <c r="K3615" s="3" t="s">
        <v>134</v>
      </c>
      <c r="O3615"/>
      <c r="P3615"/>
    </row>
    <row r="3616" spans="1:16" x14ac:dyDescent="0.35">
      <c r="A3616" s="3" t="s">
        <v>7538</v>
      </c>
      <c r="B3616" s="3" t="s">
        <v>7538</v>
      </c>
      <c r="C3616" s="3" t="s">
        <v>7539</v>
      </c>
      <c r="D3616" s="3" t="s">
        <v>14</v>
      </c>
      <c r="E3616" s="3" t="s">
        <v>14</v>
      </c>
      <c r="F3616" s="3" t="s">
        <v>762</v>
      </c>
      <c r="G3616" s="3" t="s">
        <v>761</v>
      </c>
      <c r="H3616" s="3" t="s">
        <v>133</v>
      </c>
      <c r="I3616" s="3" t="s">
        <v>134</v>
      </c>
      <c r="J3616" s="3" t="s">
        <v>21</v>
      </c>
      <c r="K3616" s="3" t="s">
        <v>134</v>
      </c>
      <c r="O3616"/>
      <c r="P3616"/>
    </row>
    <row r="3617" spans="1:16" x14ac:dyDescent="0.35">
      <c r="A3617" s="3" t="s">
        <v>7540</v>
      </c>
      <c r="B3617" s="3" t="s">
        <v>7540</v>
      </c>
      <c r="C3617" s="3" t="s">
        <v>7541</v>
      </c>
      <c r="D3617" s="3" t="s">
        <v>14</v>
      </c>
      <c r="E3617" s="3" t="s">
        <v>14</v>
      </c>
      <c r="F3617" s="3" t="s">
        <v>762</v>
      </c>
      <c r="G3617" s="3" t="s">
        <v>761</v>
      </c>
      <c r="H3617" s="3" t="s">
        <v>133</v>
      </c>
      <c r="I3617" s="3" t="s">
        <v>134</v>
      </c>
      <c r="J3617" s="3" t="s">
        <v>21</v>
      </c>
      <c r="K3617" s="3" t="s">
        <v>134</v>
      </c>
      <c r="O3617"/>
      <c r="P3617"/>
    </row>
    <row r="3618" spans="1:16" x14ac:dyDescent="0.35">
      <c r="A3618" s="3" t="s">
        <v>7542</v>
      </c>
      <c r="B3618" s="3" t="s">
        <v>7542</v>
      </c>
      <c r="C3618" s="3" t="s">
        <v>7543</v>
      </c>
      <c r="D3618" s="3" t="s">
        <v>14</v>
      </c>
      <c r="E3618" s="3" t="s">
        <v>14</v>
      </c>
      <c r="F3618" s="3" t="s">
        <v>762</v>
      </c>
      <c r="G3618" s="3" t="s">
        <v>761</v>
      </c>
      <c r="H3618" s="3" t="s">
        <v>133</v>
      </c>
      <c r="I3618" s="3" t="s">
        <v>134</v>
      </c>
      <c r="J3618" s="3" t="s">
        <v>21</v>
      </c>
      <c r="K3618" s="3" t="s">
        <v>134</v>
      </c>
      <c r="O3618"/>
      <c r="P3618"/>
    </row>
    <row r="3619" spans="1:16" x14ac:dyDescent="0.35">
      <c r="A3619" s="3" t="s">
        <v>7544</v>
      </c>
      <c r="B3619" s="3" t="s">
        <v>7544</v>
      </c>
      <c r="C3619" s="3" t="s">
        <v>7545</v>
      </c>
      <c r="D3619" s="3" t="s">
        <v>14</v>
      </c>
      <c r="E3619" s="3" t="s">
        <v>14</v>
      </c>
      <c r="F3619" s="3" t="s">
        <v>762</v>
      </c>
      <c r="G3619" s="3" t="s">
        <v>761</v>
      </c>
      <c r="H3619" s="3" t="s">
        <v>133</v>
      </c>
      <c r="I3619" s="3" t="s">
        <v>134</v>
      </c>
      <c r="J3619" s="3" t="s">
        <v>21</v>
      </c>
      <c r="K3619" s="3" t="s">
        <v>134</v>
      </c>
      <c r="O3619"/>
      <c r="P3619"/>
    </row>
    <row r="3620" spans="1:16" x14ac:dyDescent="0.35">
      <c r="A3620" s="3" t="s">
        <v>7546</v>
      </c>
      <c r="B3620" s="3" t="s">
        <v>7546</v>
      </c>
      <c r="C3620" s="3" t="s">
        <v>7547</v>
      </c>
      <c r="D3620" s="3" t="s">
        <v>14</v>
      </c>
      <c r="E3620" s="3" t="s">
        <v>14</v>
      </c>
      <c r="F3620" s="3" t="s">
        <v>762</v>
      </c>
      <c r="G3620" s="3" t="s">
        <v>761</v>
      </c>
      <c r="H3620" s="3" t="s">
        <v>133</v>
      </c>
      <c r="I3620" s="3" t="s">
        <v>134</v>
      </c>
      <c r="J3620" s="3" t="s">
        <v>21</v>
      </c>
      <c r="K3620" s="3" t="s">
        <v>134</v>
      </c>
      <c r="O3620"/>
      <c r="P3620"/>
    </row>
    <row r="3621" spans="1:16" x14ac:dyDescent="0.35">
      <c r="A3621" s="3" t="s">
        <v>7548</v>
      </c>
      <c r="B3621" s="3" t="s">
        <v>7549</v>
      </c>
      <c r="C3621" s="3" t="s">
        <v>7550</v>
      </c>
      <c r="D3621" s="3" t="s">
        <v>14</v>
      </c>
      <c r="E3621" s="3" t="s">
        <v>14</v>
      </c>
      <c r="F3621" s="3" t="s">
        <v>786</v>
      </c>
      <c r="G3621" s="3" t="s">
        <v>785</v>
      </c>
      <c r="H3621" s="3" t="s">
        <v>200</v>
      </c>
      <c r="I3621" s="3" t="s">
        <v>201</v>
      </c>
      <c r="J3621" s="3" t="s">
        <v>202</v>
      </c>
      <c r="K3621" s="3" t="s">
        <v>201</v>
      </c>
      <c r="O3621"/>
      <c r="P3621"/>
    </row>
    <row r="3622" spans="1:16" x14ac:dyDescent="0.35">
      <c r="A3622" s="3" t="s">
        <v>7549</v>
      </c>
      <c r="B3622" s="3" t="s">
        <v>7549</v>
      </c>
      <c r="C3622" s="3" t="s">
        <v>7550</v>
      </c>
      <c r="D3622" s="3" t="s">
        <v>14</v>
      </c>
      <c r="E3622" s="3" t="s">
        <v>14</v>
      </c>
      <c r="F3622" s="3" t="s">
        <v>786</v>
      </c>
      <c r="G3622" s="3" t="s">
        <v>785</v>
      </c>
      <c r="H3622" s="3" t="s">
        <v>200</v>
      </c>
      <c r="I3622" s="3" t="s">
        <v>201</v>
      </c>
      <c r="J3622" s="3" t="s">
        <v>202</v>
      </c>
      <c r="K3622" s="3" t="s">
        <v>201</v>
      </c>
      <c r="O3622"/>
      <c r="P3622"/>
    </row>
    <row r="3623" spans="1:16" x14ac:dyDescent="0.35">
      <c r="A3623" s="3" t="s">
        <v>7551</v>
      </c>
      <c r="B3623" s="3" t="s">
        <v>7551</v>
      </c>
      <c r="C3623" s="3" t="s">
        <v>7552</v>
      </c>
      <c r="D3623" s="3" t="s">
        <v>14</v>
      </c>
      <c r="E3623" s="3" t="s">
        <v>14</v>
      </c>
      <c r="F3623" s="3" t="s">
        <v>724</v>
      </c>
      <c r="G3623" s="3" t="s">
        <v>7553</v>
      </c>
      <c r="H3623" s="3" t="s">
        <v>133</v>
      </c>
      <c r="I3623" s="3" t="s">
        <v>134</v>
      </c>
      <c r="J3623" s="3" t="s">
        <v>21</v>
      </c>
      <c r="K3623" s="3" t="s">
        <v>134</v>
      </c>
      <c r="O3623"/>
      <c r="P3623"/>
    </row>
    <row r="3624" spans="1:16" x14ac:dyDescent="0.35">
      <c r="A3624" s="3" t="s">
        <v>7554</v>
      </c>
      <c r="B3624" s="3" t="s">
        <v>7554</v>
      </c>
      <c r="C3624" s="3" t="s">
        <v>7555</v>
      </c>
      <c r="D3624" s="3" t="s">
        <v>14</v>
      </c>
      <c r="E3624" s="3" t="s">
        <v>14</v>
      </c>
      <c r="F3624" s="3" t="s">
        <v>724</v>
      </c>
      <c r="G3624" s="3" t="s">
        <v>7553</v>
      </c>
      <c r="H3624" s="3" t="s">
        <v>133</v>
      </c>
      <c r="I3624" s="3" t="s">
        <v>134</v>
      </c>
      <c r="J3624" s="3" t="s">
        <v>21</v>
      </c>
      <c r="K3624" s="3" t="s">
        <v>134</v>
      </c>
      <c r="O3624"/>
      <c r="P3624"/>
    </row>
    <row r="3625" spans="1:16" x14ac:dyDescent="0.35">
      <c r="A3625" s="3" t="s">
        <v>7556</v>
      </c>
      <c r="B3625" s="3" t="s">
        <v>7556</v>
      </c>
      <c r="C3625" s="3" t="s">
        <v>1739</v>
      </c>
      <c r="D3625" s="3" t="s">
        <v>14</v>
      </c>
      <c r="E3625" s="3" t="s">
        <v>14</v>
      </c>
      <c r="F3625" s="3" t="s">
        <v>274</v>
      </c>
      <c r="G3625" s="3" t="s">
        <v>273</v>
      </c>
      <c r="H3625" s="3" t="s">
        <v>1761</v>
      </c>
      <c r="I3625" s="3" t="s">
        <v>1762</v>
      </c>
      <c r="J3625" s="3" t="s">
        <v>78</v>
      </c>
      <c r="K3625" s="3" t="s">
        <v>79</v>
      </c>
      <c r="O3625"/>
      <c r="P3625"/>
    </row>
    <row r="3626" spans="1:16" x14ac:dyDescent="0.35">
      <c r="A3626" s="3" t="s">
        <v>7557</v>
      </c>
      <c r="B3626" s="3" t="s">
        <v>7557</v>
      </c>
      <c r="C3626" s="3" t="s">
        <v>7558</v>
      </c>
      <c r="D3626" s="3" t="s">
        <v>14</v>
      </c>
      <c r="E3626" s="3" t="s">
        <v>14</v>
      </c>
      <c r="F3626" s="3" t="s">
        <v>802</v>
      </c>
      <c r="G3626" s="3" t="s">
        <v>801</v>
      </c>
      <c r="H3626" s="3" t="s">
        <v>17</v>
      </c>
      <c r="I3626" s="3" t="s">
        <v>18</v>
      </c>
      <c r="J3626" s="3" t="s">
        <v>19</v>
      </c>
      <c r="K3626" s="3" t="s">
        <v>18</v>
      </c>
      <c r="O3626"/>
      <c r="P3626"/>
    </row>
    <row r="3627" spans="1:16" x14ac:dyDescent="0.35">
      <c r="A3627" s="3" t="s">
        <v>7559</v>
      </c>
      <c r="B3627" s="3" t="s">
        <v>7559</v>
      </c>
      <c r="C3627" s="3" t="s">
        <v>7560</v>
      </c>
      <c r="D3627" s="3" t="s">
        <v>14</v>
      </c>
      <c r="E3627" s="3" t="s">
        <v>14</v>
      </c>
      <c r="F3627" s="3" t="s">
        <v>802</v>
      </c>
      <c r="G3627" s="3" t="s">
        <v>801</v>
      </c>
      <c r="H3627" s="3" t="s">
        <v>17</v>
      </c>
      <c r="I3627" s="3" t="s">
        <v>18</v>
      </c>
      <c r="J3627" s="3" t="s">
        <v>19</v>
      </c>
      <c r="K3627" s="3" t="s">
        <v>18</v>
      </c>
      <c r="O3627"/>
      <c r="P3627"/>
    </row>
    <row r="3628" spans="1:16" x14ac:dyDescent="0.35">
      <c r="A3628" s="3" t="s">
        <v>7561</v>
      </c>
      <c r="B3628" s="3" t="s">
        <v>7561</v>
      </c>
      <c r="C3628" s="3" t="s">
        <v>7562</v>
      </c>
      <c r="D3628" s="3" t="s">
        <v>14</v>
      </c>
      <c r="E3628" s="3" t="s">
        <v>14</v>
      </c>
      <c r="F3628" s="3" t="s">
        <v>802</v>
      </c>
      <c r="G3628" s="3" t="s">
        <v>801</v>
      </c>
      <c r="H3628" s="3" t="s">
        <v>17</v>
      </c>
      <c r="I3628" s="3" t="s">
        <v>18</v>
      </c>
      <c r="J3628" s="3" t="s">
        <v>19</v>
      </c>
      <c r="K3628" s="3" t="s">
        <v>18</v>
      </c>
      <c r="O3628"/>
      <c r="P3628"/>
    </row>
    <row r="3629" spans="1:16" x14ac:dyDescent="0.35">
      <c r="A3629" s="3" t="s">
        <v>7563</v>
      </c>
      <c r="B3629" s="3" t="s">
        <v>7563</v>
      </c>
      <c r="C3629" s="3" t="s">
        <v>7564</v>
      </c>
      <c r="D3629" s="3" t="s">
        <v>14</v>
      </c>
      <c r="E3629" s="3" t="s">
        <v>14</v>
      </c>
      <c r="F3629" s="3" t="s">
        <v>802</v>
      </c>
      <c r="G3629" s="3" t="s">
        <v>801</v>
      </c>
      <c r="H3629" s="3" t="s">
        <v>17</v>
      </c>
      <c r="I3629" s="3" t="s">
        <v>18</v>
      </c>
      <c r="J3629" s="3" t="s">
        <v>19</v>
      </c>
      <c r="K3629" s="3" t="s">
        <v>18</v>
      </c>
      <c r="O3629"/>
      <c r="P3629"/>
    </row>
    <row r="3630" spans="1:16" x14ac:dyDescent="0.35">
      <c r="A3630" s="3" t="s">
        <v>7565</v>
      </c>
      <c r="B3630" s="3" t="s">
        <v>7565</v>
      </c>
      <c r="C3630" s="3" t="s">
        <v>7566</v>
      </c>
      <c r="D3630" s="3" t="s">
        <v>14</v>
      </c>
      <c r="E3630" s="3" t="s">
        <v>14</v>
      </c>
      <c r="F3630" s="3" t="s">
        <v>802</v>
      </c>
      <c r="G3630" s="3" t="s">
        <v>801</v>
      </c>
      <c r="H3630" s="3" t="s">
        <v>17</v>
      </c>
      <c r="I3630" s="3" t="s">
        <v>18</v>
      </c>
      <c r="J3630" s="3" t="s">
        <v>19</v>
      </c>
      <c r="K3630" s="3" t="s">
        <v>18</v>
      </c>
      <c r="O3630"/>
      <c r="P3630"/>
    </row>
    <row r="3631" spans="1:16" x14ac:dyDescent="0.35">
      <c r="A3631" s="3" t="s">
        <v>7567</v>
      </c>
      <c r="B3631" s="3" t="s">
        <v>7567</v>
      </c>
      <c r="C3631" s="3" t="s">
        <v>7568</v>
      </c>
      <c r="D3631" s="3" t="s">
        <v>14</v>
      </c>
      <c r="E3631" s="3" t="s">
        <v>14</v>
      </c>
      <c r="F3631" s="3" t="s">
        <v>790</v>
      </c>
      <c r="G3631" s="3" t="s">
        <v>789</v>
      </c>
      <c r="H3631" s="3" t="s">
        <v>133</v>
      </c>
      <c r="I3631" s="3" t="s">
        <v>134</v>
      </c>
      <c r="J3631" s="3" t="s">
        <v>21</v>
      </c>
      <c r="K3631" s="3" t="s">
        <v>134</v>
      </c>
      <c r="O3631"/>
      <c r="P3631"/>
    </row>
    <row r="3632" spans="1:16" x14ac:dyDescent="0.35">
      <c r="A3632" s="3" t="s">
        <v>7569</v>
      </c>
      <c r="B3632" s="3" t="s">
        <v>7569</v>
      </c>
      <c r="C3632" s="3" t="s">
        <v>7570</v>
      </c>
      <c r="D3632" s="3" t="s">
        <v>14</v>
      </c>
      <c r="E3632" s="3" t="s">
        <v>14</v>
      </c>
      <c r="F3632" s="3" t="s">
        <v>790</v>
      </c>
      <c r="G3632" s="3" t="s">
        <v>789</v>
      </c>
      <c r="H3632" s="3" t="s">
        <v>133</v>
      </c>
      <c r="I3632" s="3" t="s">
        <v>134</v>
      </c>
      <c r="J3632" s="3" t="s">
        <v>21</v>
      </c>
      <c r="K3632" s="3" t="s">
        <v>134</v>
      </c>
      <c r="O3632"/>
      <c r="P3632"/>
    </row>
    <row r="3633" spans="1:16" x14ac:dyDescent="0.35">
      <c r="A3633" s="3" t="s">
        <v>7571</v>
      </c>
      <c r="B3633" s="3" t="s">
        <v>7571</v>
      </c>
      <c r="C3633" s="3" t="s">
        <v>7572</v>
      </c>
      <c r="D3633" s="3" t="s">
        <v>14</v>
      </c>
      <c r="E3633" s="3" t="s">
        <v>14</v>
      </c>
      <c r="F3633" s="3" t="s">
        <v>856</v>
      </c>
      <c r="G3633" s="3" t="s">
        <v>855</v>
      </c>
      <c r="H3633" s="3" t="s">
        <v>76</v>
      </c>
      <c r="I3633" s="3" t="s">
        <v>77</v>
      </c>
      <c r="J3633" s="3" t="s">
        <v>78</v>
      </c>
      <c r="K3633" s="3" t="s">
        <v>79</v>
      </c>
      <c r="O3633"/>
      <c r="P3633"/>
    </row>
    <row r="3634" spans="1:16" x14ac:dyDescent="0.35">
      <c r="A3634" s="3" t="s">
        <v>7573</v>
      </c>
      <c r="B3634" s="3" t="s">
        <v>7573</v>
      </c>
      <c r="C3634" s="3" t="s">
        <v>7574</v>
      </c>
      <c r="D3634" s="3" t="s">
        <v>14</v>
      </c>
      <c r="E3634" s="3" t="s">
        <v>14</v>
      </c>
      <c r="F3634" s="3" t="s">
        <v>856</v>
      </c>
      <c r="G3634" s="3" t="s">
        <v>855</v>
      </c>
      <c r="H3634" s="3" t="s">
        <v>76</v>
      </c>
      <c r="I3634" s="3" t="s">
        <v>77</v>
      </c>
      <c r="J3634" s="3" t="s">
        <v>78</v>
      </c>
      <c r="K3634" s="3" t="s">
        <v>79</v>
      </c>
      <c r="O3634"/>
      <c r="P3634"/>
    </row>
    <row r="3635" spans="1:16" x14ac:dyDescent="0.35">
      <c r="A3635" s="3" t="s">
        <v>7575</v>
      </c>
      <c r="B3635" s="3" t="s">
        <v>7575</v>
      </c>
      <c r="C3635" s="3" t="s">
        <v>7576</v>
      </c>
      <c r="D3635" s="3" t="s">
        <v>14</v>
      </c>
      <c r="E3635" s="3" t="s">
        <v>14</v>
      </c>
      <c r="F3635" s="3" t="s">
        <v>856</v>
      </c>
      <c r="G3635" s="3" t="s">
        <v>855</v>
      </c>
      <c r="H3635" s="3" t="s">
        <v>76</v>
      </c>
      <c r="I3635" s="3" t="s">
        <v>77</v>
      </c>
      <c r="J3635" s="3" t="s">
        <v>78</v>
      </c>
      <c r="K3635" s="3" t="s">
        <v>79</v>
      </c>
      <c r="O3635"/>
      <c r="P3635"/>
    </row>
    <row r="3636" spans="1:16" x14ac:dyDescent="0.35">
      <c r="A3636" s="3" t="s">
        <v>7577</v>
      </c>
      <c r="B3636" s="3" t="s">
        <v>7577</v>
      </c>
      <c r="C3636" s="3" t="s">
        <v>7578</v>
      </c>
      <c r="D3636" s="3" t="s">
        <v>14</v>
      </c>
      <c r="E3636" s="3" t="s">
        <v>14</v>
      </c>
      <c r="F3636" s="3" t="s">
        <v>856</v>
      </c>
      <c r="G3636" s="3" t="s">
        <v>855</v>
      </c>
      <c r="H3636" s="3" t="s">
        <v>76</v>
      </c>
      <c r="I3636" s="3" t="s">
        <v>77</v>
      </c>
      <c r="J3636" s="3" t="s">
        <v>78</v>
      </c>
      <c r="K3636" s="3" t="s">
        <v>79</v>
      </c>
      <c r="O3636"/>
      <c r="P3636"/>
    </row>
    <row r="3637" spans="1:16" x14ac:dyDescent="0.35">
      <c r="A3637" s="3" t="s">
        <v>7579</v>
      </c>
      <c r="B3637" s="3" t="s">
        <v>7579</v>
      </c>
      <c r="C3637" s="3" t="s">
        <v>7580</v>
      </c>
      <c r="D3637" s="3" t="s">
        <v>14</v>
      </c>
      <c r="E3637" s="3" t="s">
        <v>14</v>
      </c>
      <c r="F3637" s="3" t="s">
        <v>856</v>
      </c>
      <c r="G3637" s="3" t="s">
        <v>855</v>
      </c>
      <c r="H3637" s="3" t="s">
        <v>76</v>
      </c>
      <c r="I3637" s="3" t="s">
        <v>77</v>
      </c>
      <c r="J3637" s="3" t="s">
        <v>78</v>
      </c>
      <c r="K3637" s="3" t="s">
        <v>79</v>
      </c>
      <c r="O3637"/>
      <c r="P3637"/>
    </row>
    <row r="3638" spans="1:16" x14ac:dyDescent="0.35">
      <c r="A3638" s="3" t="s">
        <v>7581</v>
      </c>
      <c r="B3638" s="3" t="s">
        <v>7581</v>
      </c>
      <c r="C3638" s="3" t="s">
        <v>7582</v>
      </c>
      <c r="D3638" s="3" t="s">
        <v>14</v>
      </c>
      <c r="E3638" s="3" t="s">
        <v>14</v>
      </c>
      <c r="F3638" s="3" t="s">
        <v>856</v>
      </c>
      <c r="G3638" s="3" t="s">
        <v>855</v>
      </c>
      <c r="H3638" s="3" t="s">
        <v>76</v>
      </c>
      <c r="I3638" s="3" t="s">
        <v>77</v>
      </c>
      <c r="J3638" s="3" t="s">
        <v>78</v>
      </c>
      <c r="K3638" s="3" t="s">
        <v>79</v>
      </c>
      <c r="O3638"/>
      <c r="P3638"/>
    </row>
    <row r="3639" spans="1:16" x14ac:dyDescent="0.35">
      <c r="A3639" s="3" t="s">
        <v>7583</v>
      </c>
      <c r="B3639" s="3" t="s">
        <v>7583</v>
      </c>
      <c r="C3639" s="3" t="s">
        <v>7584</v>
      </c>
      <c r="D3639" s="3" t="s">
        <v>14</v>
      </c>
      <c r="E3639" s="3" t="s">
        <v>14</v>
      </c>
      <c r="F3639" s="3" t="s">
        <v>180</v>
      </c>
      <c r="G3639" s="3" t="s">
        <v>179</v>
      </c>
      <c r="H3639" s="3" t="s">
        <v>133</v>
      </c>
      <c r="I3639" s="3" t="s">
        <v>134</v>
      </c>
      <c r="J3639" s="3" t="s">
        <v>21</v>
      </c>
      <c r="K3639" s="3" t="s">
        <v>134</v>
      </c>
      <c r="O3639"/>
      <c r="P3639"/>
    </row>
    <row r="3640" spans="1:16" x14ac:dyDescent="0.35">
      <c r="A3640" s="3" t="s">
        <v>7585</v>
      </c>
      <c r="B3640" s="3" t="s">
        <v>7585</v>
      </c>
      <c r="C3640" s="3" t="s">
        <v>7586</v>
      </c>
      <c r="D3640" s="3" t="s">
        <v>14</v>
      </c>
      <c r="E3640" s="3" t="s">
        <v>14</v>
      </c>
      <c r="F3640" s="3" t="s">
        <v>830</v>
      </c>
      <c r="G3640" s="3" t="s">
        <v>829</v>
      </c>
      <c r="H3640" s="3" t="s">
        <v>133</v>
      </c>
      <c r="I3640" s="3" t="s">
        <v>134</v>
      </c>
      <c r="J3640" s="3" t="s">
        <v>21</v>
      </c>
      <c r="K3640" s="3" t="s">
        <v>134</v>
      </c>
      <c r="O3640"/>
      <c r="P3640"/>
    </row>
    <row r="3641" spans="1:16" x14ac:dyDescent="0.35">
      <c r="A3641" s="3" t="s">
        <v>7587</v>
      </c>
      <c r="B3641" s="3" t="s">
        <v>7587</v>
      </c>
      <c r="C3641" s="3" t="s">
        <v>7588</v>
      </c>
      <c r="D3641" s="3" t="s">
        <v>14</v>
      </c>
      <c r="E3641" s="3" t="s">
        <v>14</v>
      </c>
      <c r="F3641" s="3" t="s">
        <v>818</v>
      </c>
      <c r="G3641" s="3" t="s">
        <v>817</v>
      </c>
      <c r="H3641" s="3" t="s">
        <v>17</v>
      </c>
      <c r="I3641" s="3" t="s">
        <v>18</v>
      </c>
      <c r="J3641" s="3" t="s">
        <v>19</v>
      </c>
      <c r="K3641" s="3" t="s">
        <v>18</v>
      </c>
      <c r="O3641"/>
      <c r="P3641"/>
    </row>
    <row r="3642" spans="1:16" x14ac:dyDescent="0.35">
      <c r="A3642" s="3" t="s">
        <v>7589</v>
      </c>
      <c r="B3642" s="3" t="s">
        <v>7589</v>
      </c>
      <c r="C3642" s="3" t="s">
        <v>7590</v>
      </c>
      <c r="D3642" s="3" t="s">
        <v>14</v>
      </c>
      <c r="E3642" s="3" t="s">
        <v>14</v>
      </c>
      <c r="F3642" s="3" t="s">
        <v>818</v>
      </c>
      <c r="G3642" s="3" t="s">
        <v>817</v>
      </c>
      <c r="H3642" s="3" t="s">
        <v>17</v>
      </c>
      <c r="I3642" s="3" t="s">
        <v>18</v>
      </c>
      <c r="J3642" s="3" t="s">
        <v>19</v>
      </c>
      <c r="K3642" s="3" t="s">
        <v>18</v>
      </c>
      <c r="O3642"/>
      <c r="P3642"/>
    </row>
    <row r="3643" spans="1:16" x14ac:dyDescent="0.35">
      <c r="A3643" s="3" t="s">
        <v>7591</v>
      </c>
      <c r="B3643" s="3" t="s">
        <v>7591</v>
      </c>
      <c r="C3643" s="3" t="s">
        <v>7592</v>
      </c>
      <c r="D3643" s="3" t="s">
        <v>14</v>
      </c>
      <c r="E3643" s="3" t="s">
        <v>14</v>
      </c>
      <c r="F3643" s="3" t="s">
        <v>818</v>
      </c>
      <c r="G3643" s="3" t="s">
        <v>817</v>
      </c>
      <c r="H3643" s="3" t="s">
        <v>17</v>
      </c>
      <c r="I3643" s="3" t="s">
        <v>18</v>
      </c>
      <c r="J3643" s="3" t="s">
        <v>19</v>
      </c>
      <c r="K3643" s="3" t="s">
        <v>18</v>
      </c>
      <c r="O3643"/>
      <c r="P3643"/>
    </row>
    <row r="3644" spans="1:16" x14ac:dyDescent="0.35">
      <c r="A3644" s="3" t="s">
        <v>7593</v>
      </c>
      <c r="B3644" s="3" t="s">
        <v>7593</v>
      </c>
      <c r="C3644" s="3" t="s">
        <v>7594</v>
      </c>
      <c r="D3644" s="3" t="s">
        <v>14</v>
      </c>
      <c r="E3644" s="3" t="s">
        <v>14</v>
      </c>
      <c r="F3644" s="3" t="s">
        <v>818</v>
      </c>
      <c r="G3644" s="3" t="s">
        <v>817</v>
      </c>
      <c r="H3644" s="3" t="s">
        <v>17</v>
      </c>
      <c r="I3644" s="3" t="s">
        <v>18</v>
      </c>
      <c r="J3644" s="3" t="s">
        <v>19</v>
      </c>
      <c r="K3644" s="3" t="s">
        <v>18</v>
      </c>
      <c r="O3644"/>
      <c r="P3644"/>
    </row>
    <row r="3645" spans="1:16" x14ac:dyDescent="0.35">
      <c r="A3645" s="3" t="s">
        <v>7595</v>
      </c>
      <c r="B3645" s="3" t="s">
        <v>7595</v>
      </c>
      <c r="C3645" s="3" t="s">
        <v>7596</v>
      </c>
      <c r="D3645" s="3" t="s">
        <v>14</v>
      </c>
      <c r="E3645" s="3" t="s">
        <v>14</v>
      </c>
      <c r="F3645" s="3" t="s">
        <v>818</v>
      </c>
      <c r="G3645" s="3" t="s">
        <v>817</v>
      </c>
      <c r="H3645" s="3" t="s">
        <v>17</v>
      </c>
      <c r="I3645" s="3" t="s">
        <v>18</v>
      </c>
      <c r="J3645" s="3" t="s">
        <v>19</v>
      </c>
      <c r="K3645" s="3" t="s">
        <v>18</v>
      </c>
      <c r="O3645"/>
      <c r="P3645"/>
    </row>
    <row r="3646" spans="1:16" x14ac:dyDescent="0.35">
      <c r="A3646" s="3" t="s">
        <v>7597</v>
      </c>
      <c r="B3646" s="3" t="s">
        <v>7597</v>
      </c>
      <c r="C3646" s="3" t="s">
        <v>7590</v>
      </c>
      <c r="D3646" s="3" t="s">
        <v>14</v>
      </c>
      <c r="E3646" s="3" t="s">
        <v>14</v>
      </c>
      <c r="F3646" s="3" t="s">
        <v>818</v>
      </c>
      <c r="G3646" s="3" t="s">
        <v>817</v>
      </c>
      <c r="H3646" s="3" t="s">
        <v>17</v>
      </c>
      <c r="I3646" s="3" t="s">
        <v>18</v>
      </c>
      <c r="J3646" s="3" t="s">
        <v>19</v>
      </c>
      <c r="K3646" s="3" t="s">
        <v>18</v>
      </c>
      <c r="O3646"/>
      <c r="P3646"/>
    </row>
    <row r="3647" spans="1:16" x14ac:dyDescent="0.35">
      <c r="A3647" s="3" t="s">
        <v>7598</v>
      </c>
      <c r="B3647" s="3" t="s">
        <v>7598</v>
      </c>
      <c r="C3647" s="3" t="s">
        <v>7599</v>
      </c>
      <c r="D3647" s="3" t="s">
        <v>14</v>
      </c>
      <c r="E3647" s="3" t="s">
        <v>14</v>
      </c>
      <c r="F3647" s="3" t="s">
        <v>818</v>
      </c>
      <c r="G3647" s="3" t="s">
        <v>817</v>
      </c>
      <c r="H3647" s="3" t="s">
        <v>17</v>
      </c>
      <c r="I3647" s="3" t="s">
        <v>18</v>
      </c>
      <c r="J3647" s="3" t="s">
        <v>19</v>
      </c>
      <c r="K3647" s="3" t="s">
        <v>18</v>
      </c>
      <c r="O3647"/>
      <c r="P3647"/>
    </row>
    <row r="3648" spans="1:16" x14ac:dyDescent="0.35">
      <c r="A3648" s="3" t="s">
        <v>7600</v>
      </c>
      <c r="B3648" s="3" t="s">
        <v>7600</v>
      </c>
      <c r="C3648" s="3" t="s">
        <v>7601</v>
      </c>
      <c r="D3648" s="3" t="s">
        <v>14</v>
      </c>
      <c r="E3648" s="3" t="s">
        <v>14</v>
      </c>
      <c r="F3648" s="3" t="s">
        <v>818</v>
      </c>
      <c r="G3648" s="3" t="s">
        <v>817</v>
      </c>
      <c r="H3648" s="3" t="s">
        <v>17</v>
      </c>
      <c r="I3648" s="3" t="s">
        <v>18</v>
      </c>
      <c r="J3648" s="3" t="s">
        <v>19</v>
      </c>
      <c r="K3648" s="3" t="s">
        <v>18</v>
      </c>
      <c r="O3648"/>
      <c r="P3648"/>
    </row>
    <row r="3649" spans="1:16" x14ac:dyDescent="0.35">
      <c r="A3649" s="3" t="s">
        <v>7602</v>
      </c>
      <c r="B3649" s="3" t="s">
        <v>7602</v>
      </c>
      <c r="C3649" s="3" t="s">
        <v>7603</v>
      </c>
      <c r="D3649" s="3" t="s">
        <v>14</v>
      </c>
      <c r="E3649" s="3" t="s">
        <v>14</v>
      </c>
      <c r="F3649" s="3" t="s">
        <v>818</v>
      </c>
      <c r="G3649" s="3" t="s">
        <v>817</v>
      </c>
      <c r="H3649" s="3" t="s">
        <v>17</v>
      </c>
      <c r="I3649" s="3" t="s">
        <v>18</v>
      </c>
      <c r="J3649" s="3" t="s">
        <v>19</v>
      </c>
      <c r="K3649" s="3" t="s">
        <v>18</v>
      </c>
      <c r="O3649"/>
      <c r="P3649"/>
    </row>
    <row r="3650" spans="1:16" x14ac:dyDescent="0.35">
      <c r="A3650" s="3" t="s">
        <v>7604</v>
      </c>
      <c r="B3650" s="3" t="s">
        <v>7604</v>
      </c>
      <c r="C3650" s="3" t="s">
        <v>7605</v>
      </c>
      <c r="D3650" s="3" t="s">
        <v>14</v>
      </c>
      <c r="E3650" s="3" t="s">
        <v>14</v>
      </c>
      <c r="F3650" s="3" t="s">
        <v>818</v>
      </c>
      <c r="G3650" s="3" t="s">
        <v>817</v>
      </c>
      <c r="H3650" s="3" t="s">
        <v>17</v>
      </c>
      <c r="I3650" s="3" t="s">
        <v>18</v>
      </c>
      <c r="J3650" s="3" t="s">
        <v>19</v>
      </c>
      <c r="K3650" s="3" t="s">
        <v>18</v>
      </c>
      <c r="O3650"/>
      <c r="P3650"/>
    </row>
    <row r="3651" spans="1:16" x14ac:dyDescent="0.35">
      <c r="A3651" s="3" t="s">
        <v>7606</v>
      </c>
      <c r="B3651" s="3" t="s">
        <v>7606</v>
      </c>
      <c r="C3651" s="3" t="s">
        <v>7607</v>
      </c>
      <c r="D3651" s="3" t="s">
        <v>14</v>
      </c>
      <c r="E3651" s="3" t="s">
        <v>14</v>
      </c>
      <c r="F3651" s="3" t="s">
        <v>818</v>
      </c>
      <c r="G3651" s="3" t="s">
        <v>817</v>
      </c>
      <c r="H3651" s="3" t="s">
        <v>17</v>
      </c>
      <c r="I3651" s="3" t="s">
        <v>18</v>
      </c>
      <c r="J3651" s="3" t="s">
        <v>19</v>
      </c>
      <c r="K3651" s="3" t="s">
        <v>18</v>
      </c>
      <c r="O3651"/>
      <c r="P3651"/>
    </row>
    <row r="3652" spans="1:16" x14ac:dyDescent="0.35">
      <c r="A3652" s="3" t="s">
        <v>7608</v>
      </c>
      <c r="B3652" s="3" t="s">
        <v>7608</v>
      </c>
      <c r="C3652" s="3" t="s">
        <v>7609</v>
      </c>
      <c r="D3652" s="3" t="s">
        <v>14</v>
      </c>
      <c r="E3652" s="3" t="s">
        <v>14</v>
      </c>
      <c r="F3652" s="3" t="s">
        <v>818</v>
      </c>
      <c r="G3652" s="3" t="s">
        <v>817</v>
      </c>
      <c r="H3652" s="3" t="s">
        <v>17</v>
      </c>
      <c r="I3652" s="3" t="s">
        <v>18</v>
      </c>
      <c r="J3652" s="3" t="s">
        <v>19</v>
      </c>
      <c r="K3652" s="3" t="s">
        <v>18</v>
      </c>
      <c r="O3652"/>
      <c r="P3652"/>
    </row>
    <row r="3653" spans="1:16" x14ac:dyDescent="0.35">
      <c r="A3653" s="3" t="s">
        <v>7610</v>
      </c>
      <c r="B3653" s="3" t="s">
        <v>7610</v>
      </c>
      <c r="C3653" s="3" t="s">
        <v>7611</v>
      </c>
      <c r="D3653" s="3" t="s">
        <v>14</v>
      </c>
      <c r="E3653" s="3" t="s">
        <v>14</v>
      </c>
      <c r="F3653" s="3" t="s">
        <v>818</v>
      </c>
      <c r="G3653" s="3" t="s">
        <v>817</v>
      </c>
      <c r="H3653" s="3" t="s">
        <v>17</v>
      </c>
      <c r="I3653" s="3" t="s">
        <v>18</v>
      </c>
      <c r="J3653" s="3" t="s">
        <v>19</v>
      </c>
      <c r="K3653" s="3" t="s">
        <v>18</v>
      </c>
      <c r="O3653"/>
      <c r="P3653"/>
    </row>
    <row r="3654" spans="1:16" x14ac:dyDescent="0.35">
      <c r="A3654" s="3" t="s">
        <v>7612</v>
      </c>
      <c r="B3654" s="3" t="s">
        <v>7612</v>
      </c>
      <c r="C3654" s="3" t="s">
        <v>7613</v>
      </c>
      <c r="D3654" s="3" t="s">
        <v>14</v>
      </c>
      <c r="E3654" s="3" t="s">
        <v>14</v>
      </c>
      <c r="F3654" s="3" t="s">
        <v>818</v>
      </c>
      <c r="G3654" s="3" t="s">
        <v>817</v>
      </c>
      <c r="H3654" s="3" t="s">
        <v>17</v>
      </c>
      <c r="I3654" s="3" t="s">
        <v>18</v>
      </c>
      <c r="J3654" s="3" t="s">
        <v>19</v>
      </c>
      <c r="K3654" s="3" t="s">
        <v>18</v>
      </c>
      <c r="O3654"/>
      <c r="P3654"/>
    </row>
    <row r="3655" spans="1:16" x14ac:dyDescent="0.35">
      <c r="A3655" s="3" t="s">
        <v>7614</v>
      </c>
      <c r="B3655" s="3" t="s">
        <v>7614</v>
      </c>
      <c r="C3655" s="3" t="s">
        <v>7615</v>
      </c>
      <c r="D3655" s="3" t="s">
        <v>14</v>
      </c>
      <c r="E3655" s="3" t="s">
        <v>14</v>
      </c>
      <c r="F3655" s="3" t="s">
        <v>818</v>
      </c>
      <c r="G3655" s="3" t="s">
        <v>817</v>
      </c>
      <c r="H3655" s="3" t="s">
        <v>17</v>
      </c>
      <c r="I3655" s="3" t="s">
        <v>18</v>
      </c>
      <c r="J3655" s="3" t="s">
        <v>19</v>
      </c>
      <c r="K3655" s="3" t="s">
        <v>18</v>
      </c>
      <c r="O3655"/>
      <c r="P3655"/>
    </row>
    <row r="3656" spans="1:16" x14ac:dyDescent="0.35">
      <c r="A3656" s="3" t="s">
        <v>7616</v>
      </c>
      <c r="B3656" s="3" t="s">
        <v>7616</v>
      </c>
      <c r="C3656" s="3" t="s">
        <v>7617</v>
      </c>
      <c r="D3656" s="3" t="s">
        <v>14</v>
      </c>
      <c r="E3656" s="3" t="s">
        <v>14</v>
      </c>
      <c r="F3656" s="3" t="s">
        <v>818</v>
      </c>
      <c r="G3656" s="3" t="s">
        <v>817</v>
      </c>
      <c r="H3656" s="3" t="s">
        <v>17</v>
      </c>
      <c r="I3656" s="3" t="s">
        <v>18</v>
      </c>
      <c r="J3656" s="3" t="s">
        <v>19</v>
      </c>
      <c r="K3656" s="3" t="s">
        <v>18</v>
      </c>
      <c r="O3656"/>
      <c r="P3656"/>
    </row>
    <row r="3657" spans="1:16" x14ac:dyDescent="0.35">
      <c r="A3657" s="3" t="s">
        <v>7618</v>
      </c>
      <c r="B3657" s="3" t="s">
        <v>7618</v>
      </c>
      <c r="C3657" s="3" t="s">
        <v>7619</v>
      </c>
      <c r="D3657" s="3" t="s">
        <v>14</v>
      </c>
      <c r="E3657" s="3" t="s">
        <v>14</v>
      </c>
      <c r="F3657" s="3" t="s">
        <v>818</v>
      </c>
      <c r="G3657" s="3" t="s">
        <v>817</v>
      </c>
      <c r="H3657" s="3" t="s">
        <v>17</v>
      </c>
      <c r="I3657" s="3" t="s">
        <v>18</v>
      </c>
      <c r="J3657" s="3" t="s">
        <v>19</v>
      </c>
      <c r="K3657" s="3" t="s">
        <v>18</v>
      </c>
      <c r="O3657"/>
      <c r="P3657"/>
    </row>
    <row r="3658" spans="1:16" x14ac:dyDescent="0.35">
      <c r="A3658" s="3" t="s">
        <v>7620</v>
      </c>
      <c r="B3658" s="3" t="s">
        <v>7620</v>
      </c>
      <c r="C3658" s="3" t="s">
        <v>7621</v>
      </c>
      <c r="D3658" s="3" t="s">
        <v>14</v>
      </c>
      <c r="E3658" s="3" t="s">
        <v>14</v>
      </c>
      <c r="F3658" s="3" t="s">
        <v>818</v>
      </c>
      <c r="G3658" s="3" t="s">
        <v>817</v>
      </c>
      <c r="H3658" s="3" t="s">
        <v>17</v>
      </c>
      <c r="I3658" s="3" t="s">
        <v>18</v>
      </c>
      <c r="J3658" s="3" t="s">
        <v>19</v>
      </c>
      <c r="K3658" s="3" t="s">
        <v>18</v>
      </c>
      <c r="O3658"/>
      <c r="P3658"/>
    </row>
    <row r="3659" spans="1:16" x14ac:dyDescent="0.35">
      <c r="A3659" s="3" t="s">
        <v>7622</v>
      </c>
      <c r="B3659" s="3" t="s">
        <v>7622</v>
      </c>
      <c r="C3659" s="3" t="s">
        <v>7623</v>
      </c>
      <c r="D3659" s="3" t="s">
        <v>14</v>
      </c>
      <c r="E3659" s="3" t="s">
        <v>14</v>
      </c>
      <c r="F3659" s="3" t="s">
        <v>818</v>
      </c>
      <c r="G3659" s="3" t="s">
        <v>817</v>
      </c>
      <c r="H3659" s="3" t="s">
        <v>17</v>
      </c>
      <c r="I3659" s="3" t="s">
        <v>18</v>
      </c>
      <c r="J3659" s="3" t="s">
        <v>19</v>
      </c>
      <c r="K3659" s="3" t="s">
        <v>18</v>
      </c>
      <c r="O3659"/>
      <c r="P3659"/>
    </row>
    <row r="3660" spans="1:16" x14ac:dyDescent="0.35">
      <c r="A3660" s="3" t="s">
        <v>7624</v>
      </c>
      <c r="B3660" s="3" t="s">
        <v>7624</v>
      </c>
      <c r="C3660" s="3" t="s">
        <v>7625</v>
      </c>
      <c r="D3660" s="3" t="s">
        <v>14</v>
      </c>
      <c r="E3660" s="3" t="s">
        <v>14</v>
      </c>
      <c r="F3660" s="3" t="s">
        <v>818</v>
      </c>
      <c r="G3660" s="3" t="s">
        <v>817</v>
      </c>
      <c r="H3660" s="3" t="s">
        <v>17</v>
      </c>
      <c r="I3660" s="3" t="s">
        <v>18</v>
      </c>
      <c r="J3660" s="3" t="s">
        <v>19</v>
      </c>
      <c r="K3660" s="3" t="s">
        <v>18</v>
      </c>
      <c r="O3660"/>
      <c r="P3660"/>
    </row>
    <row r="3661" spans="1:16" x14ac:dyDescent="0.35">
      <c r="A3661" s="3" t="s">
        <v>7626</v>
      </c>
      <c r="B3661" s="3" t="s">
        <v>7626</v>
      </c>
      <c r="C3661" s="3" t="s">
        <v>7627</v>
      </c>
      <c r="D3661" s="3" t="s">
        <v>14</v>
      </c>
      <c r="E3661" s="3" t="s">
        <v>14</v>
      </c>
      <c r="F3661" s="3" t="s">
        <v>818</v>
      </c>
      <c r="G3661" s="3" t="s">
        <v>817</v>
      </c>
      <c r="H3661" s="3" t="s">
        <v>17</v>
      </c>
      <c r="I3661" s="3" t="s">
        <v>18</v>
      </c>
      <c r="J3661" s="3" t="s">
        <v>19</v>
      </c>
      <c r="K3661" s="3" t="s">
        <v>18</v>
      </c>
      <c r="O3661"/>
      <c r="P3661"/>
    </row>
    <row r="3662" spans="1:16" x14ac:dyDescent="0.35">
      <c r="A3662" s="3" t="s">
        <v>7628</v>
      </c>
      <c r="B3662" s="3" t="s">
        <v>7628</v>
      </c>
      <c r="C3662" s="3" t="s">
        <v>7629</v>
      </c>
      <c r="D3662" s="3" t="s">
        <v>14</v>
      </c>
      <c r="E3662" s="3" t="s">
        <v>14</v>
      </c>
      <c r="F3662" s="3" t="s">
        <v>818</v>
      </c>
      <c r="G3662" s="3" t="s">
        <v>817</v>
      </c>
      <c r="H3662" s="3" t="s">
        <v>17</v>
      </c>
      <c r="I3662" s="3" t="s">
        <v>18</v>
      </c>
      <c r="J3662" s="3" t="s">
        <v>19</v>
      </c>
      <c r="K3662" s="3" t="s">
        <v>18</v>
      </c>
      <c r="O3662"/>
      <c r="P3662"/>
    </row>
    <row r="3663" spans="1:16" x14ac:dyDescent="0.35">
      <c r="A3663" s="3" t="s">
        <v>7630</v>
      </c>
      <c r="B3663" s="3" t="s">
        <v>7630</v>
      </c>
      <c r="C3663" s="3" t="s">
        <v>7631</v>
      </c>
      <c r="D3663" s="3" t="s">
        <v>14</v>
      </c>
      <c r="E3663" s="3" t="s">
        <v>14</v>
      </c>
      <c r="F3663" s="3" t="s">
        <v>818</v>
      </c>
      <c r="G3663" s="3" t="s">
        <v>817</v>
      </c>
      <c r="H3663" s="3" t="s">
        <v>17</v>
      </c>
      <c r="I3663" s="3" t="s">
        <v>18</v>
      </c>
      <c r="J3663" s="3" t="s">
        <v>19</v>
      </c>
      <c r="K3663" s="3" t="s">
        <v>18</v>
      </c>
      <c r="O3663"/>
      <c r="P3663"/>
    </row>
    <row r="3664" spans="1:16" x14ac:dyDescent="0.35">
      <c r="A3664" s="3" t="s">
        <v>7632</v>
      </c>
      <c r="B3664" s="3" t="s">
        <v>7632</v>
      </c>
      <c r="C3664" s="3" t="s">
        <v>7633</v>
      </c>
      <c r="D3664" s="3" t="s">
        <v>14</v>
      </c>
      <c r="E3664" s="3" t="s">
        <v>14</v>
      </c>
      <c r="F3664" s="3" t="s">
        <v>818</v>
      </c>
      <c r="G3664" s="3" t="s">
        <v>817</v>
      </c>
      <c r="H3664" s="3" t="s">
        <v>17</v>
      </c>
      <c r="I3664" s="3" t="s">
        <v>18</v>
      </c>
      <c r="J3664" s="3" t="s">
        <v>19</v>
      </c>
      <c r="K3664" s="3" t="s">
        <v>18</v>
      </c>
      <c r="O3664"/>
      <c r="P3664"/>
    </row>
    <row r="3665" spans="1:16" x14ac:dyDescent="0.35">
      <c r="A3665" s="3" t="s">
        <v>7634</v>
      </c>
      <c r="B3665" s="3" t="s">
        <v>7634</v>
      </c>
      <c r="C3665" s="3" t="s">
        <v>7635</v>
      </c>
      <c r="D3665" s="3" t="s">
        <v>14</v>
      </c>
      <c r="E3665" s="3" t="s">
        <v>14</v>
      </c>
      <c r="F3665" s="3" t="s">
        <v>818</v>
      </c>
      <c r="G3665" s="3" t="s">
        <v>817</v>
      </c>
      <c r="H3665" s="3" t="s">
        <v>17</v>
      </c>
      <c r="I3665" s="3" t="s">
        <v>18</v>
      </c>
      <c r="J3665" s="3" t="s">
        <v>19</v>
      </c>
      <c r="K3665" s="3" t="s">
        <v>18</v>
      </c>
      <c r="O3665"/>
      <c r="P3665"/>
    </row>
    <row r="3666" spans="1:16" x14ac:dyDescent="0.35">
      <c r="A3666" s="3" t="s">
        <v>7636</v>
      </c>
      <c r="B3666" s="3" t="s">
        <v>7636</v>
      </c>
      <c r="C3666" s="3" t="s">
        <v>7637</v>
      </c>
      <c r="D3666" s="3" t="s">
        <v>14</v>
      </c>
      <c r="E3666" s="3" t="s">
        <v>14</v>
      </c>
      <c r="F3666" s="3" t="s">
        <v>818</v>
      </c>
      <c r="G3666" s="3" t="s">
        <v>817</v>
      </c>
      <c r="H3666" s="3" t="s">
        <v>17</v>
      </c>
      <c r="I3666" s="3" t="s">
        <v>18</v>
      </c>
      <c r="J3666" s="3" t="s">
        <v>19</v>
      </c>
      <c r="K3666" s="3" t="s">
        <v>18</v>
      </c>
      <c r="O3666"/>
      <c r="P3666"/>
    </row>
    <row r="3667" spans="1:16" x14ac:dyDescent="0.35">
      <c r="A3667" s="3" t="s">
        <v>7638</v>
      </c>
      <c r="B3667" s="3" t="s">
        <v>7638</v>
      </c>
      <c r="C3667" s="3" t="s">
        <v>7639</v>
      </c>
      <c r="D3667" s="3" t="s">
        <v>14</v>
      </c>
      <c r="E3667" s="3" t="s">
        <v>14</v>
      </c>
      <c r="F3667" s="3" t="s">
        <v>818</v>
      </c>
      <c r="G3667" s="3" t="s">
        <v>817</v>
      </c>
      <c r="H3667" s="3" t="s">
        <v>17</v>
      </c>
      <c r="I3667" s="3" t="s">
        <v>18</v>
      </c>
      <c r="J3667" s="3" t="s">
        <v>19</v>
      </c>
      <c r="K3667" s="3" t="s">
        <v>18</v>
      </c>
      <c r="O3667"/>
      <c r="P3667"/>
    </row>
    <row r="3668" spans="1:16" x14ac:dyDescent="0.35">
      <c r="A3668" s="3" t="s">
        <v>7640</v>
      </c>
      <c r="B3668" s="3" t="s">
        <v>7640</v>
      </c>
      <c r="C3668" s="3" t="s">
        <v>7641</v>
      </c>
      <c r="D3668" s="3" t="s">
        <v>14</v>
      </c>
      <c r="E3668" s="3" t="s">
        <v>14</v>
      </c>
      <c r="F3668" s="3" t="s">
        <v>818</v>
      </c>
      <c r="G3668" s="3" t="s">
        <v>817</v>
      </c>
      <c r="H3668" s="3" t="s">
        <v>17</v>
      </c>
      <c r="I3668" s="3" t="s">
        <v>18</v>
      </c>
      <c r="J3668" s="3" t="s">
        <v>19</v>
      </c>
      <c r="K3668" s="3" t="s">
        <v>18</v>
      </c>
      <c r="O3668"/>
      <c r="P3668"/>
    </row>
    <row r="3669" spans="1:16" x14ac:dyDescent="0.35">
      <c r="A3669" s="3" t="s">
        <v>7642</v>
      </c>
      <c r="B3669" s="3" t="s">
        <v>7642</v>
      </c>
      <c r="C3669" s="3" t="s">
        <v>7643</v>
      </c>
      <c r="D3669" s="3" t="s">
        <v>14</v>
      </c>
      <c r="E3669" s="3" t="s">
        <v>14</v>
      </c>
      <c r="F3669" s="3" t="s">
        <v>818</v>
      </c>
      <c r="G3669" s="3" t="s">
        <v>817</v>
      </c>
      <c r="H3669" s="3" t="s">
        <v>17</v>
      </c>
      <c r="I3669" s="3" t="s">
        <v>18</v>
      </c>
      <c r="J3669" s="3" t="s">
        <v>19</v>
      </c>
      <c r="K3669" s="3" t="s">
        <v>18</v>
      </c>
      <c r="O3669"/>
      <c r="P3669"/>
    </row>
    <row r="3670" spans="1:16" x14ac:dyDescent="0.35">
      <c r="A3670" s="3" t="s">
        <v>7644</v>
      </c>
      <c r="B3670" s="3" t="s">
        <v>7644</v>
      </c>
      <c r="C3670" s="3" t="s">
        <v>7645</v>
      </c>
      <c r="D3670" s="3" t="s">
        <v>14</v>
      </c>
      <c r="E3670" s="3" t="s">
        <v>14</v>
      </c>
      <c r="F3670" s="3" t="s">
        <v>818</v>
      </c>
      <c r="G3670" s="3" t="s">
        <v>817</v>
      </c>
      <c r="H3670" s="3" t="s">
        <v>17</v>
      </c>
      <c r="I3670" s="3" t="s">
        <v>18</v>
      </c>
      <c r="J3670" s="3" t="s">
        <v>19</v>
      </c>
      <c r="K3670" s="3" t="s">
        <v>18</v>
      </c>
      <c r="O3670"/>
      <c r="P3670"/>
    </row>
    <row r="3671" spans="1:16" x14ac:dyDescent="0.35">
      <c r="A3671" s="3" t="s">
        <v>7646</v>
      </c>
      <c r="B3671" s="3" t="s">
        <v>7646</v>
      </c>
      <c r="C3671" s="3" t="s">
        <v>7647</v>
      </c>
      <c r="D3671" s="3" t="s">
        <v>14</v>
      </c>
      <c r="E3671" s="3" t="s">
        <v>14</v>
      </c>
      <c r="F3671" s="3" t="s">
        <v>818</v>
      </c>
      <c r="G3671" s="3" t="s">
        <v>817</v>
      </c>
      <c r="H3671" s="3" t="s">
        <v>17</v>
      </c>
      <c r="I3671" s="3" t="s">
        <v>18</v>
      </c>
      <c r="J3671" s="3" t="s">
        <v>19</v>
      </c>
      <c r="K3671" s="3" t="s">
        <v>18</v>
      </c>
      <c r="O3671"/>
      <c r="P3671"/>
    </row>
    <row r="3672" spans="1:16" x14ac:dyDescent="0.35">
      <c r="A3672" s="3" t="s">
        <v>7648</v>
      </c>
      <c r="B3672" s="3" t="s">
        <v>7648</v>
      </c>
      <c r="C3672" s="3" t="s">
        <v>7649</v>
      </c>
      <c r="D3672" s="3" t="s">
        <v>14</v>
      </c>
      <c r="E3672" s="3" t="s">
        <v>14</v>
      </c>
      <c r="F3672" s="3" t="s">
        <v>818</v>
      </c>
      <c r="G3672" s="3" t="s">
        <v>817</v>
      </c>
      <c r="H3672" s="3" t="s">
        <v>17</v>
      </c>
      <c r="I3672" s="3" t="s">
        <v>18</v>
      </c>
      <c r="J3672" s="3" t="s">
        <v>19</v>
      </c>
      <c r="K3672" s="3" t="s">
        <v>18</v>
      </c>
      <c r="O3672"/>
      <c r="P3672"/>
    </row>
    <row r="3673" spans="1:16" x14ac:dyDescent="0.35">
      <c r="A3673" s="3" t="s">
        <v>7650</v>
      </c>
      <c r="B3673" s="3" t="s">
        <v>7650</v>
      </c>
      <c r="C3673" s="3" t="s">
        <v>7651</v>
      </c>
      <c r="D3673" s="3" t="s">
        <v>14</v>
      </c>
      <c r="E3673" s="3" t="s">
        <v>14</v>
      </c>
      <c r="F3673" s="3" t="s">
        <v>818</v>
      </c>
      <c r="G3673" s="3" t="s">
        <v>817</v>
      </c>
      <c r="H3673" s="3" t="s">
        <v>17</v>
      </c>
      <c r="I3673" s="3" t="s">
        <v>18</v>
      </c>
      <c r="J3673" s="3" t="s">
        <v>19</v>
      </c>
      <c r="K3673" s="3" t="s">
        <v>18</v>
      </c>
      <c r="O3673"/>
      <c r="P3673"/>
    </row>
    <row r="3674" spans="1:16" x14ac:dyDescent="0.35">
      <c r="A3674" s="3" t="s">
        <v>7652</v>
      </c>
      <c r="B3674" s="3" t="s">
        <v>7652</v>
      </c>
      <c r="C3674" s="3" t="s">
        <v>7653</v>
      </c>
      <c r="D3674" s="3" t="s">
        <v>14</v>
      </c>
      <c r="E3674" s="3" t="s">
        <v>14</v>
      </c>
      <c r="F3674" s="3" t="s">
        <v>818</v>
      </c>
      <c r="G3674" s="3" t="s">
        <v>817</v>
      </c>
      <c r="H3674" s="3" t="s">
        <v>17</v>
      </c>
      <c r="I3674" s="3" t="s">
        <v>18</v>
      </c>
      <c r="J3674" s="3" t="s">
        <v>19</v>
      </c>
      <c r="K3674" s="3" t="s">
        <v>18</v>
      </c>
      <c r="O3674"/>
      <c r="P3674"/>
    </row>
    <row r="3675" spans="1:16" x14ac:dyDescent="0.35">
      <c r="A3675" s="3" t="s">
        <v>7654</v>
      </c>
      <c r="B3675" s="3" t="s">
        <v>7654</v>
      </c>
      <c r="C3675" s="3" t="s">
        <v>7655</v>
      </c>
      <c r="D3675" s="3" t="s">
        <v>14</v>
      </c>
      <c r="E3675" s="3" t="s">
        <v>14</v>
      </c>
      <c r="F3675" s="3" t="s">
        <v>810</v>
      </c>
      <c r="G3675" s="3" t="s">
        <v>809</v>
      </c>
      <c r="H3675" s="3" t="s">
        <v>17</v>
      </c>
      <c r="I3675" s="3" t="s">
        <v>18</v>
      </c>
      <c r="J3675" s="3" t="s">
        <v>19</v>
      </c>
      <c r="K3675" s="3" t="s">
        <v>18</v>
      </c>
      <c r="O3675"/>
      <c r="P3675"/>
    </row>
    <row r="3676" spans="1:16" x14ac:dyDescent="0.35">
      <c r="A3676" s="3" t="s">
        <v>7656</v>
      </c>
      <c r="B3676" s="3" t="s">
        <v>7656</v>
      </c>
      <c r="C3676" s="3" t="s">
        <v>7657</v>
      </c>
      <c r="D3676" s="3" t="s">
        <v>14</v>
      </c>
      <c r="E3676" s="3" t="s">
        <v>14</v>
      </c>
      <c r="F3676" s="3" t="s">
        <v>810</v>
      </c>
      <c r="G3676" s="3" t="s">
        <v>809</v>
      </c>
      <c r="H3676" s="3" t="s">
        <v>17</v>
      </c>
      <c r="I3676" s="3" t="s">
        <v>18</v>
      </c>
      <c r="J3676" s="3" t="s">
        <v>19</v>
      </c>
      <c r="K3676" s="3" t="s">
        <v>18</v>
      </c>
      <c r="O3676"/>
      <c r="P3676"/>
    </row>
    <row r="3677" spans="1:16" x14ac:dyDescent="0.35">
      <c r="A3677" s="3" t="s">
        <v>7658</v>
      </c>
      <c r="B3677" s="3" t="s">
        <v>7658</v>
      </c>
      <c r="C3677" s="3" t="s">
        <v>7659</v>
      </c>
      <c r="D3677" s="3" t="s">
        <v>14</v>
      </c>
      <c r="E3677" s="3" t="s">
        <v>14</v>
      </c>
      <c r="F3677" s="3" t="s">
        <v>852</v>
      </c>
      <c r="G3677" s="3" t="s">
        <v>851</v>
      </c>
      <c r="H3677" s="3" t="s">
        <v>17</v>
      </c>
      <c r="I3677" s="3" t="s">
        <v>18</v>
      </c>
      <c r="J3677" s="3" t="s">
        <v>19</v>
      </c>
      <c r="K3677" s="3" t="s">
        <v>18</v>
      </c>
      <c r="O3677"/>
      <c r="P3677"/>
    </row>
    <row r="3678" spans="1:16" x14ac:dyDescent="0.35">
      <c r="A3678" s="3" t="s">
        <v>7660</v>
      </c>
      <c r="B3678" s="3" t="s">
        <v>7660</v>
      </c>
      <c r="C3678" s="3" t="s">
        <v>7661</v>
      </c>
      <c r="D3678" s="3" t="s">
        <v>14</v>
      </c>
      <c r="E3678" s="3" t="s">
        <v>14</v>
      </c>
      <c r="F3678" s="3" t="s">
        <v>852</v>
      </c>
      <c r="G3678" s="3" t="s">
        <v>851</v>
      </c>
      <c r="H3678" s="3" t="s">
        <v>17</v>
      </c>
      <c r="I3678" s="3" t="s">
        <v>18</v>
      </c>
      <c r="J3678" s="3" t="s">
        <v>19</v>
      </c>
      <c r="K3678" s="3" t="s">
        <v>18</v>
      </c>
      <c r="O3678"/>
      <c r="P3678"/>
    </row>
    <row r="3679" spans="1:16" x14ac:dyDescent="0.35">
      <c r="A3679" s="3" t="s">
        <v>7662</v>
      </c>
      <c r="B3679" s="3" t="s">
        <v>7662</v>
      </c>
      <c r="C3679" s="3" t="s">
        <v>7663</v>
      </c>
      <c r="D3679" s="3" t="s">
        <v>14</v>
      </c>
      <c r="E3679" s="3" t="s">
        <v>14</v>
      </c>
      <c r="F3679" s="3" t="s">
        <v>844</v>
      </c>
      <c r="G3679" s="3" t="s">
        <v>843</v>
      </c>
      <c r="H3679" s="3" t="s">
        <v>133</v>
      </c>
      <c r="I3679" s="3" t="s">
        <v>134</v>
      </c>
      <c r="J3679" s="3" t="s">
        <v>21</v>
      </c>
      <c r="K3679" s="3" t="s">
        <v>134</v>
      </c>
      <c r="O3679"/>
      <c r="P3679"/>
    </row>
    <row r="3680" spans="1:16" x14ac:dyDescent="0.35">
      <c r="A3680" s="3" t="s">
        <v>7664</v>
      </c>
      <c r="B3680" s="3" t="s">
        <v>7664</v>
      </c>
      <c r="C3680" s="3" t="s">
        <v>7665</v>
      </c>
      <c r="D3680" s="3" t="s">
        <v>14</v>
      </c>
      <c r="E3680" s="3" t="s">
        <v>14</v>
      </c>
      <c r="F3680" s="3" t="s">
        <v>844</v>
      </c>
      <c r="G3680" s="3" t="s">
        <v>843</v>
      </c>
      <c r="H3680" s="3" t="s">
        <v>133</v>
      </c>
      <c r="I3680" s="3" t="s">
        <v>134</v>
      </c>
      <c r="J3680" s="3" t="s">
        <v>21</v>
      </c>
      <c r="K3680" s="3" t="s">
        <v>134</v>
      </c>
      <c r="O3680"/>
      <c r="P3680"/>
    </row>
    <row r="3681" spans="1:16" x14ac:dyDescent="0.35">
      <c r="A3681" s="3" t="s">
        <v>7666</v>
      </c>
      <c r="B3681" s="3" t="s">
        <v>7666</v>
      </c>
      <c r="C3681" s="3" t="s">
        <v>7667</v>
      </c>
      <c r="D3681" s="3" t="s">
        <v>14</v>
      </c>
      <c r="E3681" s="3" t="s">
        <v>14</v>
      </c>
      <c r="F3681" s="3" t="s">
        <v>844</v>
      </c>
      <c r="G3681" s="3" t="s">
        <v>843</v>
      </c>
      <c r="H3681" s="3" t="s">
        <v>133</v>
      </c>
      <c r="I3681" s="3" t="s">
        <v>134</v>
      </c>
      <c r="J3681" s="3" t="s">
        <v>21</v>
      </c>
      <c r="K3681" s="3" t="s">
        <v>134</v>
      </c>
      <c r="O3681"/>
      <c r="P3681"/>
    </row>
    <row r="3682" spans="1:16" x14ac:dyDescent="0.35">
      <c r="A3682" s="3" t="s">
        <v>7668</v>
      </c>
      <c r="B3682" s="3" t="s">
        <v>7668</v>
      </c>
      <c r="C3682" s="3" t="s">
        <v>7669</v>
      </c>
      <c r="D3682" s="3" t="s">
        <v>14</v>
      </c>
      <c r="E3682" s="3" t="s">
        <v>14</v>
      </c>
      <c r="F3682" s="3" t="s">
        <v>844</v>
      </c>
      <c r="G3682" s="3" t="s">
        <v>843</v>
      </c>
      <c r="H3682" s="3" t="s">
        <v>133</v>
      </c>
      <c r="I3682" s="3" t="s">
        <v>134</v>
      </c>
      <c r="J3682" s="3" t="s">
        <v>21</v>
      </c>
      <c r="K3682" s="3" t="s">
        <v>134</v>
      </c>
      <c r="O3682"/>
      <c r="P3682"/>
    </row>
    <row r="3683" spans="1:16" x14ac:dyDescent="0.35">
      <c r="A3683" s="3" t="s">
        <v>7670</v>
      </c>
      <c r="B3683" s="3" t="s">
        <v>7670</v>
      </c>
      <c r="C3683" s="3" t="s">
        <v>7671</v>
      </c>
      <c r="D3683" s="3" t="s">
        <v>14</v>
      </c>
      <c r="E3683" s="3" t="s">
        <v>14</v>
      </c>
      <c r="F3683" s="3" t="s">
        <v>844</v>
      </c>
      <c r="G3683" s="3" t="s">
        <v>843</v>
      </c>
      <c r="H3683" s="3" t="s">
        <v>133</v>
      </c>
      <c r="I3683" s="3" t="s">
        <v>134</v>
      </c>
      <c r="J3683" s="3" t="s">
        <v>21</v>
      </c>
      <c r="K3683" s="3" t="s">
        <v>134</v>
      </c>
      <c r="O3683"/>
      <c r="P3683"/>
    </row>
    <row r="3684" spans="1:16" x14ac:dyDescent="0.35">
      <c r="A3684" s="3" t="s">
        <v>7672</v>
      </c>
      <c r="B3684" s="3" t="s">
        <v>7672</v>
      </c>
      <c r="C3684" s="3" t="s">
        <v>7673</v>
      </c>
      <c r="D3684" s="3" t="s">
        <v>14</v>
      </c>
      <c r="E3684" s="3" t="s">
        <v>14</v>
      </c>
      <c r="F3684" s="3" t="s">
        <v>844</v>
      </c>
      <c r="G3684" s="3" t="s">
        <v>843</v>
      </c>
      <c r="H3684" s="3" t="s">
        <v>133</v>
      </c>
      <c r="I3684" s="3" t="s">
        <v>134</v>
      </c>
      <c r="J3684" s="3" t="s">
        <v>21</v>
      </c>
      <c r="K3684" s="3" t="s">
        <v>134</v>
      </c>
      <c r="O3684"/>
      <c r="P3684"/>
    </row>
    <row r="3685" spans="1:16" x14ac:dyDescent="0.35">
      <c r="A3685" s="3" t="s">
        <v>7674</v>
      </c>
      <c r="B3685" s="3" t="s">
        <v>7674</v>
      </c>
      <c r="C3685" s="3" t="s">
        <v>7675</v>
      </c>
      <c r="D3685" s="3" t="s">
        <v>14</v>
      </c>
      <c r="E3685" s="3" t="s">
        <v>14</v>
      </c>
      <c r="F3685" s="3" t="s">
        <v>844</v>
      </c>
      <c r="G3685" s="3" t="s">
        <v>843</v>
      </c>
      <c r="H3685" s="3" t="s">
        <v>133</v>
      </c>
      <c r="I3685" s="3" t="s">
        <v>134</v>
      </c>
      <c r="J3685" s="3" t="s">
        <v>21</v>
      </c>
      <c r="K3685" s="3" t="s">
        <v>134</v>
      </c>
      <c r="O3685"/>
      <c r="P3685"/>
    </row>
    <row r="3686" spans="1:16" x14ac:dyDescent="0.35">
      <c r="A3686" s="3" t="s">
        <v>7676</v>
      </c>
      <c r="B3686" s="3" t="s">
        <v>7676</v>
      </c>
      <c r="C3686" s="3" t="s">
        <v>7677</v>
      </c>
      <c r="D3686" s="3" t="s">
        <v>14</v>
      </c>
      <c r="E3686" s="3" t="s">
        <v>14</v>
      </c>
      <c r="F3686" s="3" t="s">
        <v>844</v>
      </c>
      <c r="G3686" s="3" t="s">
        <v>843</v>
      </c>
      <c r="H3686" s="3" t="s">
        <v>133</v>
      </c>
      <c r="I3686" s="3" t="s">
        <v>134</v>
      </c>
      <c r="J3686" s="3" t="s">
        <v>21</v>
      </c>
      <c r="K3686" s="3" t="s">
        <v>134</v>
      </c>
      <c r="O3686"/>
      <c r="P3686"/>
    </row>
    <row r="3687" spans="1:16" x14ac:dyDescent="0.35">
      <c r="A3687" s="3" t="s">
        <v>7678</v>
      </c>
      <c r="B3687" s="3" t="s">
        <v>7678</v>
      </c>
      <c r="C3687" s="3" t="s">
        <v>7679</v>
      </c>
      <c r="D3687" s="3" t="s">
        <v>14</v>
      </c>
      <c r="E3687" s="3" t="s">
        <v>14</v>
      </c>
      <c r="F3687" s="3" t="s">
        <v>844</v>
      </c>
      <c r="G3687" s="3" t="s">
        <v>843</v>
      </c>
      <c r="H3687" s="3" t="s">
        <v>133</v>
      </c>
      <c r="I3687" s="3" t="s">
        <v>134</v>
      </c>
      <c r="J3687" s="3" t="s">
        <v>21</v>
      </c>
      <c r="K3687" s="3" t="s">
        <v>134</v>
      </c>
      <c r="O3687"/>
      <c r="P3687"/>
    </row>
    <row r="3688" spans="1:16" x14ac:dyDescent="0.35">
      <c r="A3688" s="3" t="s">
        <v>7680</v>
      </c>
      <c r="B3688" s="3" t="s">
        <v>7680</v>
      </c>
      <c r="C3688" s="3" t="s">
        <v>7681</v>
      </c>
      <c r="D3688" s="3" t="s">
        <v>14</v>
      </c>
      <c r="E3688" s="3" t="s">
        <v>14</v>
      </c>
      <c r="F3688" s="3" t="s">
        <v>836</v>
      </c>
      <c r="G3688" s="3" t="s">
        <v>835</v>
      </c>
      <c r="H3688" s="3" t="s">
        <v>522</v>
      </c>
      <c r="I3688" s="3" t="s">
        <v>523</v>
      </c>
      <c r="J3688" s="3" t="s">
        <v>478</v>
      </c>
      <c r="K3688" s="3" t="s">
        <v>479</v>
      </c>
      <c r="O3688"/>
      <c r="P3688"/>
    </row>
    <row r="3689" spans="1:16" x14ac:dyDescent="0.35">
      <c r="A3689" s="3" t="s">
        <v>7682</v>
      </c>
      <c r="B3689" s="3" t="s">
        <v>7682</v>
      </c>
      <c r="C3689" s="3" t="s">
        <v>7683</v>
      </c>
      <c r="D3689" s="3" t="s">
        <v>14</v>
      </c>
      <c r="E3689" s="3" t="s">
        <v>14</v>
      </c>
      <c r="F3689" s="3" t="s">
        <v>836</v>
      </c>
      <c r="G3689" s="3" t="s">
        <v>835</v>
      </c>
      <c r="H3689" s="3" t="s">
        <v>522</v>
      </c>
      <c r="I3689" s="3" t="s">
        <v>523</v>
      </c>
      <c r="J3689" s="3" t="s">
        <v>478</v>
      </c>
      <c r="K3689" s="3" t="s">
        <v>479</v>
      </c>
      <c r="O3689"/>
      <c r="P3689"/>
    </row>
    <row r="3690" spans="1:16" x14ac:dyDescent="0.35">
      <c r="A3690" s="3" t="s">
        <v>7684</v>
      </c>
      <c r="B3690" s="3" t="s">
        <v>7684</v>
      </c>
      <c r="C3690" s="3" t="s">
        <v>7685</v>
      </c>
      <c r="D3690" s="3" t="s">
        <v>14</v>
      </c>
      <c r="E3690" s="3" t="s">
        <v>14</v>
      </c>
      <c r="F3690" s="3" t="s">
        <v>836</v>
      </c>
      <c r="G3690" s="3" t="s">
        <v>835</v>
      </c>
      <c r="H3690" s="3" t="s">
        <v>522</v>
      </c>
      <c r="I3690" s="3" t="s">
        <v>523</v>
      </c>
      <c r="J3690" s="3" t="s">
        <v>478</v>
      </c>
      <c r="K3690" s="3" t="s">
        <v>479</v>
      </c>
      <c r="O3690"/>
      <c r="P3690"/>
    </row>
    <row r="3691" spans="1:16" x14ac:dyDescent="0.35">
      <c r="A3691" s="3" t="s">
        <v>7686</v>
      </c>
      <c r="B3691" s="3" t="s">
        <v>7686</v>
      </c>
      <c r="C3691" s="3" t="s">
        <v>7687</v>
      </c>
      <c r="D3691" s="3" t="s">
        <v>14</v>
      </c>
      <c r="E3691" s="3" t="s">
        <v>14</v>
      </c>
      <c r="F3691" s="3" t="s">
        <v>836</v>
      </c>
      <c r="G3691" s="3" t="s">
        <v>835</v>
      </c>
      <c r="H3691" s="3" t="s">
        <v>522</v>
      </c>
      <c r="I3691" s="3" t="s">
        <v>523</v>
      </c>
      <c r="J3691" s="3" t="s">
        <v>478</v>
      </c>
      <c r="K3691" s="3" t="s">
        <v>479</v>
      </c>
      <c r="O3691"/>
      <c r="P3691"/>
    </row>
    <row r="3692" spans="1:16" x14ac:dyDescent="0.35">
      <c r="A3692" s="3" t="s">
        <v>7688</v>
      </c>
      <c r="B3692" s="3" t="s">
        <v>7688</v>
      </c>
      <c r="C3692" s="3" t="s">
        <v>7689</v>
      </c>
      <c r="D3692" s="3" t="s">
        <v>14</v>
      </c>
      <c r="E3692" s="3" t="s">
        <v>14</v>
      </c>
      <c r="F3692" s="3" t="s">
        <v>836</v>
      </c>
      <c r="G3692" s="3" t="s">
        <v>835</v>
      </c>
      <c r="H3692" s="3" t="s">
        <v>522</v>
      </c>
      <c r="I3692" s="3" t="s">
        <v>523</v>
      </c>
      <c r="J3692" s="3" t="s">
        <v>478</v>
      </c>
      <c r="K3692" s="3" t="s">
        <v>479</v>
      </c>
      <c r="O3692"/>
      <c r="P3692"/>
    </row>
    <row r="3693" spans="1:16" x14ac:dyDescent="0.35">
      <c r="A3693" s="3" t="s">
        <v>7690</v>
      </c>
      <c r="B3693" s="3" t="s">
        <v>7690</v>
      </c>
      <c r="C3693" s="3" t="s">
        <v>7691</v>
      </c>
      <c r="D3693" s="3" t="s">
        <v>14</v>
      </c>
      <c r="E3693" s="3" t="s">
        <v>14</v>
      </c>
      <c r="F3693" s="3" t="s">
        <v>836</v>
      </c>
      <c r="G3693" s="3" t="s">
        <v>835</v>
      </c>
      <c r="H3693" s="3" t="s">
        <v>522</v>
      </c>
      <c r="I3693" s="3" t="s">
        <v>523</v>
      </c>
      <c r="J3693" s="3" t="s">
        <v>478</v>
      </c>
      <c r="K3693" s="3" t="s">
        <v>479</v>
      </c>
      <c r="O3693"/>
      <c r="P3693"/>
    </row>
    <row r="3694" spans="1:16" x14ac:dyDescent="0.35">
      <c r="A3694" s="3" t="s">
        <v>7692</v>
      </c>
      <c r="B3694" s="3" t="s">
        <v>7692</v>
      </c>
      <c r="C3694" s="3" t="s">
        <v>7693</v>
      </c>
      <c r="D3694" s="3" t="s">
        <v>14</v>
      </c>
      <c r="E3694" s="3" t="s">
        <v>14</v>
      </c>
      <c r="F3694" s="3" t="s">
        <v>262</v>
      </c>
      <c r="G3694" s="3" t="s">
        <v>261</v>
      </c>
      <c r="H3694" s="3" t="s">
        <v>17</v>
      </c>
      <c r="I3694" s="3" t="s">
        <v>18</v>
      </c>
      <c r="J3694" s="3" t="s">
        <v>14</v>
      </c>
      <c r="K3694" s="3" t="s">
        <v>14</v>
      </c>
      <c r="O3694"/>
      <c r="P3694"/>
    </row>
    <row r="3695" spans="1:16" x14ac:dyDescent="0.35">
      <c r="A3695" s="3" t="s">
        <v>7694</v>
      </c>
      <c r="B3695" s="3" t="s">
        <v>7694</v>
      </c>
      <c r="C3695" s="3" t="s">
        <v>7695</v>
      </c>
      <c r="D3695" s="3" t="s">
        <v>14</v>
      </c>
      <c r="E3695" s="3" t="s">
        <v>14</v>
      </c>
      <c r="F3695" s="3" t="s">
        <v>848</v>
      </c>
      <c r="G3695" s="3" t="s">
        <v>847</v>
      </c>
      <c r="H3695" s="3" t="s">
        <v>92</v>
      </c>
      <c r="I3695" s="3" t="s">
        <v>93</v>
      </c>
      <c r="J3695" s="3" t="s">
        <v>19</v>
      </c>
      <c r="K3695" s="3" t="s">
        <v>18</v>
      </c>
      <c r="O3695"/>
      <c r="P3695"/>
    </row>
    <row r="3696" spans="1:16" x14ac:dyDescent="0.35">
      <c r="A3696" s="3" t="s">
        <v>7696</v>
      </c>
      <c r="B3696" s="3" t="s">
        <v>7697</v>
      </c>
      <c r="C3696" s="3" t="s">
        <v>7698</v>
      </c>
      <c r="D3696" s="3" t="s">
        <v>14</v>
      </c>
      <c r="E3696" s="3" t="s">
        <v>14</v>
      </c>
      <c r="F3696" s="3" t="s">
        <v>848</v>
      </c>
      <c r="G3696" s="3" t="s">
        <v>847</v>
      </c>
      <c r="H3696" s="3" t="s">
        <v>92</v>
      </c>
      <c r="I3696" s="3" t="s">
        <v>93</v>
      </c>
      <c r="J3696" s="3" t="s">
        <v>19</v>
      </c>
      <c r="K3696" s="3" t="s">
        <v>18</v>
      </c>
      <c r="O3696"/>
      <c r="P3696"/>
    </row>
    <row r="3697" spans="1:16" x14ac:dyDescent="0.35">
      <c r="A3697" s="3" t="s">
        <v>7699</v>
      </c>
      <c r="B3697" s="3" t="s">
        <v>7699</v>
      </c>
      <c r="C3697" s="3" t="s">
        <v>7700</v>
      </c>
      <c r="D3697" s="3" t="s">
        <v>14</v>
      </c>
      <c r="E3697" s="3" t="s">
        <v>14</v>
      </c>
      <c r="F3697" s="3" t="s">
        <v>848</v>
      </c>
      <c r="G3697" s="3" t="s">
        <v>847</v>
      </c>
      <c r="H3697" s="3" t="s">
        <v>92</v>
      </c>
      <c r="I3697" s="3" t="s">
        <v>93</v>
      </c>
      <c r="J3697" s="3" t="s">
        <v>19</v>
      </c>
      <c r="K3697" s="3" t="s">
        <v>18</v>
      </c>
      <c r="O3697"/>
      <c r="P3697"/>
    </row>
    <row r="3698" spans="1:16" x14ac:dyDescent="0.35">
      <c r="A3698" s="3" t="s">
        <v>7701</v>
      </c>
      <c r="B3698" s="3" t="s">
        <v>7701</v>
      </c>
      <c r="C3698" s="3" t="s">
        <v>7702</v>
      </c>
      <c r="D3698" s="3" t="s">
        <v>14</v>
      </c>
      <c r="E3698" s="3" t="s">
        <v>14</v>
      </c>
      <c r="F3698" s="3" t="s">
        <v>848</v>
      </c>
      <c r="G3698" s="3" t="s">
        <v>847</v>
      </c>
      <c r="H3698" s="3" t="s">
        <v>92</v>
      </c>
      <c r="I3698" s="3" t="s">
        <v>93</v>
      </c>
      <c r="J3698" s="3" t="s">
        <v>19</v>
      </c>
      <c r="K3698" s="3" t="s">
        <v>18</v>
      </c>
      <c r="O3698"/>
      <c r="P3698"/>
    </row>
    <row r="3699" spans="1:16" x14ac:dyDescent="0.35">
      <c r="A3699" s="3" t="s">
        <v>7703</v>
      </c>
      <c r="B3699" s="3" t="s">
        <v>7703</v>
      </c>
      <c r="C3699" s="3" t="s">
        <v>7704</v>
      </c>
      <c r="D3699" s="3" t="s">
        <v>14</v>
      </c>
      <c r="E3699" s="3" t="s">
        <v>14</v>
      </c>
      <c r="F3699" s="3" t="s">
        <v>848</v>
      </c>
      <c r="G3699" s="3" t="s">
        <v>847</v>
      </c>
      <c r="H3699" s="3" t="s">
        <v>92</v>
      </c>
      <c r="I3699" s="3" t="s">
        <v>93</v>
      </c>
      <c r="J3699" s="3" t="s">
        <v>19</v>
      </c>
      <c r="K3699" s="3" t="s">
        <v>18</v>
      </c>
      <c r="O3699"/>
      <c r="P3699"/>
    </row>
    <row r="3700" spans="1:16" x14ac:dyDescent="0.35">
      <c r="A3700" s="3" t="s">
        <v>7705</v>
      </c>
      <c r="B3700" s="3" t="s">
        <v>7705</v>
      </c>
      <c r="C3700" s="3" t="s">
        <v>7706</v>
      </c>
      <c r="D3700" s="3" t="s">
        <v>14</v>
      </c>
      <c r="E3700" s="3" t="s">
        <v>14</v>
      </c>
      <c r="F3700" s="3" t="s">
        <v>848</v>
      </c>
      <c r="G3700" s="3" t="s">
        <v>847</v>
      </c>
      <c r="H3700" s="3" t="s">
        <v>92</v>
      </c>
      <c r="I3700" s="3" t="s">
        <v>93</v>
      </c>
      <c r="J3700" s="3" t="s">
        <v>19</v>
      </c>
      <c r="K3700" s="3" t="s">
        <v>18</v>
      </c>
      <c r="O3700"/>
      <c r="P3700"/>
    </row>
    <row r="3701" spans="1:16" x14ac:dyDescent="0.35">
      <c r="A3701" s="3" t="s">
        <v>7707</v>
      </c>
      <c r="B3701" s="3" t="s">
        <v>7707</v>
      </c>
      <c r="C3701" s="3" t="s">
        <v>7708</v>
      </c>
      <c r="D3701" s="3" t="s">
        <v>14</v>
      </c>
      <c r="E3701" s="3" t="s">
        <v>14</v>
      </c>
      <c r="F3701" s="3" t="s">
        <v>848</v>
      </c>
      <c r="G3701" s="3" t="s">
        <v>847</v>
      </c>
      <c r="H3701" s="3" t="s">
        <v>92</v>
      </c>
      <c r="I3701" s="3" t="s">
        <v>93</v>
      </c>
      <c r="J3701" s="3" t="s">
        <v>19</v>
      </c>
      <c r="K3701" s="3" t="s">
        <v>18</v>
      </c>
      <c r="O3701"/>
      <c r="P3701"/>
    </row>
    <row r="3702" spans="1:16" x14ac:dyDescent="0.35">
      <c r="A3702" s="3" t="s">
        <v>7709</v>
      </c>
      <c r="B3702" s="3" t="s">
        <v>7709</v>
      </c>
      <c r="C3702" s="3" t="s">
        <v>7710</v>
      </c>
      <c r="D3702" s="3" t="s">
        <v>14</v>
      </c>
      <c r="E3702" s="3" t="s">
        <v>14</v>
      </c>
      <c r="F3702" s="3" t="s">
        <v>848</v>
      </c>
      <c r="G3702" s="3" t="s">
        <v>847</v>
      </c>
      <c r="H3702" s="3" t="s">
        <v>92</v>
      </c>
      <c r="I3702" s="3" t="s">
        <v>93</v>
      </c>
      <c r="J3702" s="3" t="s">
        <v>19</v>
      </c>
      <c r="K3702" s="3" t="s">
        <v>18</v>
      </c>
      <c r="O3702"/>
      <c r="P3702"/>
    </row>
    <row r="3703" spans="1:16" x14ac:dyDescent="0.35">
      <c r="A3703" s="3" t="s">
        <v>7711</v>
      </c>
      <c r="B3703" s="3" t="s">
        <v>7711</v>
      </c>
      <c r="C3703" s="3" t="s">
        <v>7712</v>
      </c>
      <c r="D3703" s="3" t="s">
        <v>14</v>
      </c>
      <c r="E3703" s="3" t="s">
        <v>14</v>
      </c>
      <c r="F3703" s="3" t="s">
        <v>848</v>
      </c>
      <c r="G3703" s="3" t="s">
        <v>847</v>
      </c>
      <c r="H3703" s="3" t="s">
        <v>92</v>
      </c>
      <c r="I3703" s="3" t="s">
        <v>93</v>
      </c>
      <c r="J3703" s="3" t="s">
        <v>19</v>
      </c>
      <c r="K3703" s="3" t="s">
        <v>18</v>
      </c>
      <c r="O3703"/>
      <c r="P3703"/>
    </row>
    <row r="3704" spans="1:16" x14ac:dyDescent="0.35">
      <c r="A3704" s="3" t="s">
        <v>7713</v>
      </c>
      <c r="B3704" s="3" t="s">
        <v>7713</v>
      </c>
      <c r="C3704" s="3" t="s">
        <v>7714</v>
      </c>
      <c r="D3704" s="3" t="s">
        <v>14</v>
      </c>
      <c r="E3704" s="3" t="s">
        <v>14</v>
      </c>
      <c r="F3704" s="3" t="s">
        <v>848</v>
      </c>
      <c r="G3704" s="3" t="s">
        <v>847</v>
      </c>
      <c r="H3704" s="3" t="s">
        <v>92</v>
      </c>
      <c r="I3704" s="3" t="s">
        <v>93</v>
      </c>
      <c r="J3704" s="3" t="s">
        <v>19</v>
      </c>
      <c r="K3704" s="3" t="s">
        <v>18</v>
      </c>
      <c r="O3704"/>
      <c r="P3704"/>
    </row>
    <row r="3705" spans="1:16" x14ac:dyDescent="0.35">
      <c r="A3705" s="3" t="s">
        <v>7715</v>
      </c>
      <c r="B3705" s="3" t="s">
        <v>7715</v>
      </c>
      <c r="C3705" s="3" t="s">
        <v>7716</v>
      </c>
      <c r="D3705" s="3" t="s">
        <v>14</v>
      </c>
      <c r="E3705" s="3" t="s">
        <v>14</v>
      </c>
      <c r="F3705" s="3" t="s">
        <v>848</v>
      </c>
      <c r="G3705" s="3" t="s">
        <v>847</v>
      </c>
      <c r="H3705" s="3" t="s">
        <v>92</v>
      </c>
      <c r="I3705" s="3" t="s">
        <v>93</v>
      </c>
      <c r="J3705" s="3" t="s">
        <v>19</v>
      </c>
      <c r="K3705" s="3" t="s">
        <v>18</v>
      </c>
      <c r="O3705"/>
      <c r="P3705"/>
    </row>
    <row r="3706" spans="1:16" x14ac:dyDescent="0.35">
      <c r="A3706" s="3" t="s">
        <v>7717</v>
      </c>
      <c r="B3706" s="3" t="s">
        <v>7718</v>
      </c>
      <c r="C3706" s="3" t="s">
        <v>7719</v>
      </c>
      <c r="D3706" s="3" t="s">
        <v>14</v>
      </c>
      <c r="E3706" s="3" t="s">
        <v>14</v>
      </c>
      <c r="F3706" s="3" t="s">
        <v>848</v>
      </c>
      <c r="G3706" s="3" t="s">
        <v>847</v>
      </c>
      <c r="H3706" s="3" t="s">
        <v>92</v>
      </c>
      <c r="I3706" s="3" t="s">
        <v>93</v>
      </c>
      <c r="J3706" s="3" t="s">
        <v>19</v>
      </c>
      <c r="K3706" s="3" t="s">
        <v>18</v>
      </c>
      <c r="O3706"/>
      <c r="P3706"/>
    </row>
    <row r="3707" spans="1:16" x14ac:dyDescent="0.35">
      <c r="A3707" s="3" t="s">
        <v>7718</v>
      </c>
      <c r="B3707" s="3" t="s">
        <v>7718</v>
      </c>
      <c r="C3707" s="3" t="s">
        <v>7719</v>
      </c>
      <c r="D3707" s="3" t="s">
        <v>14</v>
      </c>
      <c r="E3707" s="3" t="s">
        <v>14</v>
      </c>
      <c r="F3707" s="3" t="s">
        <v>848</v>
      </c>
      <c r="G3707" s="3" t="s">
        <v>847</v>
      </c>
      <c r="H3707" s="3" t="s">
        <v>92</v>
      </c>
      <c r="I3707" s="3" t="s">
        <v>93</v>
      </c>
      <c r="J3707" s="3" t="s">
        <v>19</v>
      </c>
      <c r="K3707" s="3" t="s">
        <v>18</v>
      </c>
      <c r="O3707"/>
      <c r="P3707"/>
    </row>
    <row r="3708" spans="1:16" x14ac:dyDescent="0.35">
      <c r="A3708" s="3" t="s">
        <v>7720</v>
      </c>
      <c r="B3708" s="3" t="s">
        <v>7720</v>
      </c>
      <c r="C3708" s="3" t="s">
        <v>7721</v>
      </c>
      <c r="D3708" s="3" t="s">
        <v>14</v>
      </c>
      <c r="E3708" s="3" t="s">
        <v>14</v>
      </c>
      <c r="F3708" s="3" t="s">
        <v>848</v>
      </c>
      <c r="G3708" s="3" t="s">
        <v>847</v>
      </c>
      <c r="H3708" s="3" t="s">
        <v>92</v>
      </c>
      <c r="I3708" s="3" t="s">
        <v>93</v>
      </c>
      <c r="J3708" s="3" t="s">
        <v>19</v>
      </c>
      <c r="K3708" s="3" t="s">
        <v>18</v>
      </c>
      <c r="O3708"/>
      <c r="P3708"/>
    </row>
    <row r="3709" spans="1:16" x14ac:dyDescent="0.35">
      <c r="A3709" s="3" t="s">
        <v>7722</v>
      </c>
      <c r="B3709" s="3" t="s">
        <v>7722</v>
      </c>
      <c r="C3709" s="3" t="s">
        <v>7723</v>
      </c>
      <c r="D3709" s="3" t="s">
        <v>14</v>
      </c>
      <c r="E3709" s="3" t="s">
        <v>14</v>
      </c>
      <c r="F3709" s="3" t="s">
        <v>848</v>
      </c>
      <c r="G3709" s="3" t="s">
        <v>847</v>
      </c>
      <c r="H3709" s="3" t="s">
        <v>92</v>
      </c>
      <c r="I3709" s="3" t="s">
        <v>93</v>
      </c>
      <c r="J3709" s="3" t="s">
        <v>19</v>
      </c>
      <c r="K3709" s="3" t="s">
        <v>18</v>
      </c>
      <c r="O3709"/>
      <c r="P3709"/>
    </row>
    <row r="3710" spans="1:16" x14ac:dyDescent="0.35">
      <c r="A3710" s="3" t="s">
        <v>7724</v>
      </c>
      <c r="B3710" s="3" t="s">
        <v>7724</v>
      </c>
      <c r="C3710" s="3" t="s">
        <v>7725</v>
      </c>
      <c r="D3710" s="3" t="s">
        <v>14</v>
      </c>
      <c r="E3710" s="3" t="s">
        <v>14</v>
      </c>
      <c r="F3710" s="3" t="s">
        <v>848</v>
      </c>
      <c r="G3710" s="3" t="s">
        <v>847</v>
      </c>
      <c r="H3710" s="3" t="s">
        <v>92</v>
      </c>
      <c r="I3710" s="3" t="s">
        <v>93</v>
      </c>
      <c r="J3710" s="3" t="s">
        <v>19</v>
      </c>
      <c r="K3710" s="3" t="s">
        <v>18</v>
      </c>
      <c r="O3710"/>
      <c r="P3710"/>
    </row>
    <row r="3711" spans="1:16" x14ac:dyDescent="0.35">
      <c r="A3711" s="3" t="s">
        <v>7726</v>
      </c>
      <c r="B3711" s="3" t="s">
        <v>7726</v>
      </c>
      <c r="C3711" s="3" t="s">
        <v>7727</v>
      </c>
      <c r="D3711" s="3" t="s">
        <v>14</v>
      </c>
      <c r="E3711" s="3" t="s">
        <v>14</v>
      </c>
      <c r="F3711" s="3" t="s">
        <v>848</v>
      </c>
      <c r="G3711" s="3" t="s">
        <v>847</v>
      </c>
      <c r="H3711" s="3" t="s">
        <v>92</v>
      </c>
      <c r="I3711" s="3" t="s">
        <v>93</v>
      </c>
      <c r="J3711" s="3" t="s">
        <v>19</v>
      </c>
      <c r="K3711" s="3" t="s">
        <v>18</v>
      </c>
      <c r="O3711"/>
      <c r="P3711"/>
    </row>
    <row r="3712" spans="1:16" x14ac:dyDescent="0.35">
      <c r="A3712" s="3" t="s">
        <v>7728</v>
      </c>
      <c r="B3712" s="3" t="s">
        <v>7728</v>
      </c>
      <c r="C3712" s="3" t="s">
        <v>7729</v>
      </c>
      <c r="D3712" s="3" t="s">
        <v>14</v>
      </c>
      <c r="E3712" s="3" t="s">
        <v>14</v>
      </c>
      <c r="F3712" s="3" t="s">
        <v>848</v>
      </c>
      <c r="G3712" s="3" t="s">
        <v>847</v>
      </c>
      <c r="H3712" s="3" t="s">
        <v>92</v>
      </c>
      <c r="I3712" s="3" t="s">
        <v>93</v>
      </c>
      <c r="J3712" s="3" t="s">
        <v>19</v>
      </c>
      <c r="K3712" s="3" t="s">
        <v>18</v>
      </c>
      <c r="O3712"/>
      <c r="P3712"/>
    </row>
    <row r="3713" spans="1:16" x14ac:dyDescent="0.35">
      <c r="A3713" s="3" t="s">
        <v>7730</v>
      </c>
      <c r="B3713" s="3" t="s">
        <v>7730</v>
      </c>
      <c r="C3713" s="3" t="s">
        <v>7731</v>
      </c>
      <c r="D3713" s="3" t="s">
        <v>14</v>
      </c>
      <c r="E3713" s="3" t="s">
        <v>14</v>
      </c>
      <c r="F3713" s="3" t="s">
        <v>848</v>
      </c>
      <c r="G3713" s="3" t="s">
        <v>847</v>
      </c>
      <c r="H3713" s="3" t="s">
        <v>92</v>
      </c>
      <c r="I3713" s="3" t="s">
        <v>93</v>
      </c>
      <c r="J3713" s="3" t="s">
        <v>19</v>
      </c>
      <c r="K3713" s="3" t="s">
        <v>18</v>
      </c>
      <c r="O3713"/>
      <c r="P3713"/>
    </row>
    <row r="3714" spans="1:16" x14ac:dyDescent="0.35">
      <c r="A3714" s="3" t="s">
        <v>7732</v>
      </c>
      <c r="B3714" s="3" t="s">
        <v>7732</v>
      </c>
      <c r="C3714" s="3" t="s">
        <v>7733</v>
      </c>
      <c r="D3714" s="3" t="s">
        <v>14</v>
      </c>
      <c r="E3714" s="3" t="s">
        <v>14</v>
      </c>
      <c r="F3714" s="3" t="s">
        <v>848</v>
      </c>
      <c r="G3714" s="3" t="s">
        <v>847</v>
      </c>
      <c r="H3714" s="3" t="s">
        <v>92</v>
      </c>
      <c r="I3714" s="3" t="s">
        <v>93</v>
      </c>
      <c r="J3714" s="3" t="s">
        <v>19</v>
      </c>
      <c r="K3714" s="3" t="s">
        <v>18</v>
      </c>
      <c r="O3714"/>
      <c r="P3714"/>
    </row>
    <row r="3715" spans="1:16" x14ac:dyDescent="0.35">
      <c r="A3715" s="3" t="s">
        <v>7734</v>
      </c>
      <c r="B3715" s="3" t="s">
        <v>7734</v>
      </c>
      <c r="C3715" s="3" t="s">
        <v>7735</v>
      </c>
      <c r="D3715" s="3" t="s">
        <v>14</v>
      </c>
      <c r="E3715" s="3" t="s">
        <v>14</v>
      </c>
      <c r="F3715" s="3" t="s">
        <v>848</v>
      </c>
      <c r="G3715" s="3" t="s">
        <v>847</v>
      </c>
      <c r="H3715" s="3" t="s">
        <v>92</v>
      </c>
      <c r="I3715" s="3" t="s">
        <v>93</v>
      </c>
      <c r="J3715" s="3" t="s">
        <v>19</v>
      </c>
      <c r="K3715" s="3" t="s">
        <v>18</v>
      </c>
      <c r="O3715"/>
      <c r="P3715"/>
    </row>
    <row r="3716" spans="1:16" x14ac:dyDescent="0.35">
      <c r="A3716" s="3" t="s">
        <v>7736</v>
      </c>
      <c r="B3716" s="3" t="s">
        <v>7736</v>
      </c>
      <c r="C3716" s="3" t="s">
        <v>7737</v>
      </c>
      <c r="D3716" s="3" t="s">
        <v>14</v>
      </c>
      <c r="E3716" s="3" t="s">
        <v>14</v>
      </c>
      <c r="F3716" s="3" t="s">
        <v>848</v>
      </c>
      <c r="G3716" s="3" t="s">
        <v>847</v>
      </c>
      <c r="H3716" s="3" t="s">
        <v>92</v>
      </c>
      <c r="I3716" s="3" t="s">
        <v>93</v>
      </c>
      <c r="J3716" s="3" t="s">
        <v>19</v>
      </c>
      <c r="K3716" s="3" t="s">
        <v>18</v>
      </c>
      <c r="O3716"/>
      <c r="P3716"/>
    </row>
    <row r="3717" spans="1:16" x14ac:dyDescent="0.35">
      <c r="A3717" s="3" t="s">
        <v>7738</v>
      </c>
      <c r="B3717" s="3" t="s">
        <v>7703</v>
      </c>
      <c r="C3717" s="3" t="s">
        <v>7704</v>
      </c>
      <c r="D3717" s="3" t="s">
        <v>14</v>
      </c>
      <c r="E3717" s="3" t="s">
        <v>14</v>
      </c>
      <c r="F3717" s="3" t="s">
        <v>848</v>
      </c>
      <c r="G3717" s="3" t="s">
        <v>847</v>
      </c>
      <c r="H3717" s="3" t="s">
        <v>92</v>
      </c>
      <c r="I3717" s="3" t="s">
        <v>93</v>
      </c>
      <c r="J3717" s="3" t="s">
        <v>19</v>
      </c>
      <c r="K3717" s="3" t="s">
        <v>18</v>
      </c>
      <c r="O3717"/>
      <c r="P3717"/>
    </row>
    <row r="3718" spans="1:16" x14ac:dyDescent="0.35">
      <c r="A3718" s="3" t="s">
        <v>7739</v>
      </c>
      <c r="B3718" s="3" t="s">
        <v>7739</v>
      </c>
      <c r="C3718" s="3" t="s">
        <v>7706</v>
      </c>
      <c r="D3718" s="3" t="s">
        <v>14</v>
      </c>
      <c r="E3718" s="3" t="s">
        <v>14</v>
      </c>
      <c r="F3718" s="3" t="s">
        <v>848</v>
      </c>
      <c r="G3718" s="3" t="s">
        <v>847</v>
      </c>
      <c r="H3718" s="3" t="s">
        <v>92</v>
      </c>
      <c r="I3718" s="3" t="s">
        <v>93</v>
      </c>
      <c r="J3718" s="3" t="s">
        <v>19</v>
      </c>
      <c r="K3718" s="3" t="s">
        <v>18</v>
      </c>
      <c r="O3718"/>
      <c r="P3718"/>
    </row>
    <row r="3719" spans="1:16" x14ac:dyDescent="0.35">
      <c r="A3719" s="3" t="s">
        <v>7740</v>
      </c>
      <c r="B3719" s="3" t="s">
        <v>7740</v>
      </c>
      <c r="C3719" s="3" t="s">
        <v>7741</v>
      </c>
      <c r="D3719" s="3" t="s">
        <v>14</v>
      </c>
      <c r="E3719" s="3" t="s">
        <v>14</v>
      </c>
      <c r="F3719" s="3" t="s">
        <v>848</v>
      </c>
      <c r="G3719" s="3" t="s">
        <v>847</v>
      </c>
      <c r="H3719" s="3" t="s">
        <v>92</v>
      </c>
      <c r="I3719" s="3" t="s">
        <v>93</v>
      </c>
      <c r="J3719" s="3" t="s">
        <v>19</v>
      </c>
      <c r="K3719" s="3" t="s">
        <v>18</v>
      </c>
      <c r="O3719"/>
      <c r="P3719"/>
    </row>
    <row r="3720" spans="1:16" x14ac:dyDescent="0.35">
      <c r="A3720" s="3" t="s">
        <v>7742</v>
      </c>
      <c r="B3720" s="3" t="s">
        <v>7742</v>
      </c>
      <c r="C3720" s="3" t="s">
        <v>7743</v>
      </c>
      <c r="D3720" s="3" t="s">
        <v>14</v>
      </c>
      <c r="E3720" s="3" t="s">
        <v>14</v>
      </c>
      <c r="F3720" s="3" t="s">
        <v>848</v>
      </c>
      <c r="G3720" s="3" t="s">
        <v>847</v>
      </c>
      <c r="H3720" s="3" t="s">
        <v>92</v>
      </c>
      <c r="I3720" s="3" t="s">
        <v>93</v>
      </c>
      <c r="J3720" s="3" t="s">
        <v>19</v>
      </c>
      <c r="K3720" s="3" t="s">
        <v>18</v>
      </c>
      <c r="O3720"/>
      <c r="P3720"/>
    </row>
    <row r="3721" spans="1:16" x14ac:dyDescent="0.35">
      <c r="A3721" s="3" t="s">
        <v>7744</v>
      </c>
      <c r="B3721" s="3" t="s">
        <v>7744</v>
      </c>
      <c r="C3721" s="3" t="s">
        <v>7745</v>
      </c>
      <c r="D3721" s="3" t="s">
        <v>14</v>
      </c>
      <c r="E3721" s="3" t="s">
        <v>14</v>
      </c>
      <c r="F3721" s="3" t="s">
        <v>848</v>
      </c>
      <c r="G3721" s="3" t="s">
        <v>847</v>
      </c>
      <c r="H3721" s="3" t="s">
        <v>92</v>
      </c>
      <c r="I3721" s="3" t="s">
        <v>93</v>
      </c>
      <c r="J3721" s="3" t="s">
        <v>19</v>
      </c>
      <c r="K3721" s="3" t="s">
        <v>18</v>
      </c>
      <c r="O3721"/>
      <c r="P3721"/>
    </row>
    <row r="3722" spans="1:16" x14ac:dyDescent="0.35">
      <c r="A3722" s="3" t="s">
        <v>7746</v>
      </c>
      <c r="B3722" s="3" t="s">
        <v>7746</v>
      </c>
      <c r="C3722" s="3" t="s">
        <v>7747</v>
      </c>
      <c r="D3722" s="3" t="s">
        <v>14</v>
      </c>
      <c r="E3722" s="3" t="s">
        <v>14</v>
      </c>
      <c r="F3722" s="3" t="s">
        <v>848</v>
      </c>
      <c r="G3722" s="3" t="s">
        <v>847</v>
      </c>
      <c r="H3722" s="3" t="s">
        <v>92</v>
      </c>
      <c r="I3722" s="3" t="s">
        <v>93</v>
      </c>
      <c r="J3722" s="3" t="s">
        <v>19</v>
      </c>
      <c r="K3722" s="3" t="s">
        <v>18</v>
      </c>
      <c r="O3722"/>
      <c r="P3722"/>
    </row>
    <row r="3723" spans="1:16" x14ac:dyDescent="0.35">
      <c r="A3723" s="3" t="s">
        <v>7748</v>
      </c>
      <c r="B3723" s="3" t="s">
        <v>7748</v>
      </c>
      <c r="C3723" s="3" t="s">
        <v>7749</v>
      </c>
      <c r="D3723" s="3" t="s">
        <v>14</v>
      </c>
      <c r="E3723" s="3" t="s">
        <v>14</v>
      </c>
      <c r="F3723" s="3" t="s">
        <v>848</v>
      </c>
      <c r="G3723" s="3" t="s">
        <v>847</v>
      </c>
      <c r="H3723" s="3" t="s">
        <v>92</v>
      </c>
      <c r="I3723" s="3" t="s">
        <v>93</v>
      </c>
      <c r="J3723" s="3" t="s">
        <v>19</v>
      </c>
      <c r="K3723" s="3" t="s">
        <v>18</v>
      </c>
      <c r="O3723"/>
      <c r="P3723"/>
    </row>
    <row r="3724" spans="1:16" x14ac:dyDescent="0.35">
      <c r="A3724" s="3" t="s">
        <v>7750</v>
      </c>
      <c r="B3724" s="3" t="s">
        <v>7750</v>
      </c>
      <c r="C3724" s="3" t="s">
        <v>7751</v>
      </c>
      <c r="D3724" s="3" t="s">
        <v>14</v>
      </c>
      <c r="E3724" s="3" t="s">
        <v>14</v>
      </c>
      <c r="F3724" s="3" t="s">
        <v>848</v>
      </c>
      <c r="G3724" s="3" t="s">
        <v>847</v>
      </c>
      <c r="H3724" s="3" t="s">
        <v>92</v>
      </c>
      <c r="I3724" s="3" t="s">
        <v>93</v>
      </c>
      <c r="J3724" s="3" t="s">
        <v>19</v>
      </c>
      <c r="K3724" s="3" t="s">
        <v>18</v>
      </c>
      <c r="O3724"/>
      <c r="P3724"/>
    </row>
    <row r="3725" spans="1:16" x14ac:dyDescent="0.35">
      <c r="A3725" s="3" t="s">
        <v>7752</v>
      </c>
      <c r="B3725" s="3" t="s">
        <v>7752</v>
      </c>
      <c r="C3725" s="3" t="s">
        <v>7753</v>
      </c>
      <c r="D3725" s="3" t="s">
        <v>14</v>
      </c>
      <c r="E3725" s="3" t="s">
        <v>14</v>
      </c>
      <c r="F3725" s="3" t="s">
        <v>848</v>
      </c>
      <c r="G3725" s="3" t="s">
        <v>847</v>
      </c>
      <c r="H3725" s="3" t="s">
        <v>92</v>
      </c>
      <c r="I3725" s="3" t="s">
        <v>93</v>
      </c>
      <c r="J3725" s="3" t="s">
        <v>19</v>
      </c>
      <c r="K3725" s="3" t="s">
        <v>18</v>
      </c>
      <c r="O3725"/>
      <c r="P3725"/>
    </row>
    <row r="3726" spans="1:16" x14ac:dyDescent="0.35">
      <c r="A3726" s="3" t="s">
        <v>7697</v>
      </c>
      <c r="B3726" s="3" t="s">
        <v>7697</v>
      </c>
      <c r="C3726" s="3" t="s">
        <v>7698</v>
      </c>
      <c r="D3726" s="3" t="s">
        <v>14</v>
      </c>
      <c r="E3726" s="3" t="s">
        <v>14</v>
      </c>
      <c r="F3726" s="3" t="s">
        <v>848</v>
      </c>
      <c r="G3726" s="3" t="s">
        <v>847</v>
      </c>
      <c r="H3726" s="3" t="s">
        <v>92</v>
      </c>
      <c r="I3726" s="3" t="s">
        <v>93</v>
      </c>
      <c r="J3726" s="3" t="s">
        <v>19</v>
      </c>
      <c r="K3726" s="3" t="s">
        <v>18</v>
      </c>
      <c r="O3726"/>
      <c r="P3726"/>
    </row>
    <row r="3727" spans="1:16" x14ac:dyDescent="0.35">
      <c r="A3727" s="3" t="s">
        <v>7754</v>
      </c>
      <c r="B3727" s="3" t="s">
        <v>7754</v>
      </c>
      <c r="C3727" s="3" t="s">
        <v>7755</v>
      </c>
      <c r="D3727" s="3" t="s">
        <v>14</v>
      </c>
      <c r="E3727" s="3" t="s">
        <v>14</v>
      </c>
      <c r="F3727" s="3" t="s">
        <v>848</v>
      </c>
      <c r="G3727" s="3" t="s">
        <v>847</v>
      </c>
      <c r="H3727" s="3" t="s">
        <v>92</v>
      </c>
      <c r="I3727" s="3" t="s">
        <v>93</v>
      </c>
      <c r="J3727" s="3" t="s">
        <v>19</v>
      </c>
      <c r="K3727" s="3" t="s">
        <v>18</v>
      </c>
      <c r="O3727"/>
      <c r="P3727"/>
    </row>
    <row r="3728" spans="1:16" x14ac:dyDescent="0.35">
      <c r="A3728" s="3" t="s">
        <v>7756</v>
      </c>
      <c r="B3728" s="3" t="s">
        <v>7756</v>
      </c>
      <c r="C3728" s="3" t="s">
        <v>7757</v>
      </c>
      <c r="D3728" s="3" t="s">
        <v>14</v>
      </c>
      <c r="E3728" s="3" t="s">
        <v>14</v>
      </c>
      <c r="F3728" s="3" t="s">
        <v>848</v>
      </c>
      <c r="G3728" s="3" t="s">
        <v>847</v>
      </c>
      <c r="H3728" s="3" t="s">
        <v>92</v>
      </c>
      <c r="I3728" s="3" t="s">
        <v>93</v>
      </c>
      <c r="J3728" s="3" t="s">
        <v>19</v>
      </c>
      <c r="K3728" s="3" t="s">
        <v>18</v>
      </c>
      <c r="O3728"/>
      <c r="P3728"/>
    </row>
    <row r="3729" spans="1:16" x14ac:dyDescent="0.35">
      <c r="A3729" s="3" t="s">
        <v>7758</v>
      </c>
      <c r="B3729" s="3" t="s">
        <v>7758</v>
      </c>
      <c r="C3729" s="3" t="s">
        <v>7759</v>
      </c>
      <c r="D3729" s="3" t="s">
        <v>14</v>
      </c>
      <c r="E3729" s="3" t="s">
        <v>14</v>
      </c>
      <c r="F3729" s="3" t="s">
        <v>848</v>
      </c>
      <c r="G3729" s="3" t="s">
        <v>847</v>
      </c>
      <c r="H3729" s="3" t="s">
        <v>92</v>
      </c>
      <c r="I3729" s="3" t="s">
        <v>93</v>
      </c>
      <c r="J3729" s="3" t="s">
        <v>19</v>
      </c>
      <c r="K3729" s="3" t="s">
        <v>18</v>
      </c>
      <c r="O3729"/>
      <c r="P3729"/>
    </row>
    <row r="3730" spans="1:16" x14ac:dyDescent="0.35">
      <c r="A3730" s="3" t="s">
        <v>7760</v>
      </c>
      <c r="B3730" s="3" t="s">
        <v>7760</v>
      </c>
      <c r="C3730" s="3" t="s">
        <v>7761</v>
      </c>
      <c r="D3730" s="3" t="s">
        <v>14</v>
      </c>
      <c r="E3730" s="3" t="s">
        <v>14</v>
      </c>
      <c r="F3730" s="3" t="s">
        <v>848</v>
      </c>
      <c r="G3730" s="3" t="s">
        <v>847</v>
      </c>
      <c r="H3730" s="3" t="s">
        <v>92</v>
      </c>
      <c r="I3730" s="3" t="s">
        <v>93</v>
      </c>
      <c r="J3730" s="3" t="s">
        <v>19</v>
      </c>
      <c r="K3730" s="3" t="s">
        <v>18</v>
      </c>
      <c r="O3730"/>
      <c r="P3730"/>
    </row>
    <row r="3731" spans="1:16" x14ac:dyDescent="0.35">
      <c r="A3731" s="3" t="s">
        <v>7762</v>
      </c>
      <c r="B3731" s="3" t="s">
        <v>7762</v>
      </c>
      <c r="C3731" s="3" t="s">
        <v>7763</v>
      </c>
      <c r="D3731" s="3" t="s">
        <v>14</v>
      </c>
      <c r="E3731" s="3" t="s">
        <v>14</v>
      </c>
      <c r="F3731" s="3" t="s">
        <v>848</v>
      </c>
      <c r="G3731" s="3" t="s">
        <v>847</v>
      </c>
      <c r="H3731" s="3" t="s">
        <v>92</v>
      </c>
      <c r="I3731" s="3" t="s">
        <v>93</v>
      </c>
      <c r="J3731" s="3" t="s">
        <v>19</v>
      </c>
      <c r="K3731" s="3" t="s">
        <v>18</v>
      </c>
      <c r="O3731"/>
      <c r="P3731"/>
    </row>
    <row r="3732" spans="1:16" x14ac:dyDescent="0.35">
      <c r="A3732" s="3" t="s">
        <v>7764</v>
      </c>
      <c r="B3732" s="3" t="s">
        <v>7764</v>
      </c>
      <c r="C3732" s="3" t="s">
        <v>7765</v>
      </c>
      <c r="D3732" s="3" t="s">
        <v>14</v>
      </c>
      <c r="E3732" s="3" t="s">
        <v>14</v>
      </c>
      <c r="F3732" s="3" t="s">
        <v>848</v>
      </c>
      <c r="G3732" s="3" t="s">
        <v>847</v>
      </c>
      <c r="H3732" s="3" t="s">
        <v>92</v>
      </c>
      <c r="I3732" s="3" t="s">
        <v>93</v>
      </c>
      <c r="J3732" s="3" t="s">
        <v>19</v>
      </c>
      <c r="K3732" s="3" t="s">
        <v>18</v>
      </c>
      <c r="O3732"/>
      <c r="P3732"/>
    </row>
    <row r="3733" spans="1:16" x14ac:dyDescent="0.35">
      <c r="A3733" s="3" t="s">
        <v>7766</v>
      </c>
      <c r="B3733" s="3" t="s">
        <v>7766</v>
      </c>
      <c r="C3733" s="3" t="s">
        <v>7767</v>
      </c>
      <c r="D3733" s="3" t="s">
        <v>14</v>
      </c>
      <c r="E3733" s="3" t="s">
        <v>14</v>
      </c>
      <c r="F3733" s="3" t="s">
        <v>848</v>
      </c>
      <c r="G3733" s="3" t="s">
        <v>847</v>
      </c>
      <c r="H3733" s="3" t="s">
        <v>92</v>
      </c>
      <c r="I3733" s="3" t="s">
        <v>93</v>
      </c>
      <c r="J3733" s="3" t="s">
        <v>19</v>
      </c>
      <c r="K3733" s="3" t="s">
        <v>18</v>
      </c>
      <c r="O3733"/>
      <c r="P3733"/>
    </row>
    <row r="3734" spans="1:16" x14ac:dyDescent="0.35">
      <c r="A3734" s="3" t="s">
        <v>7768</v>
      </c>
      <c r="B3734" s="3" t="s">
        <v>7768</v>
      </c>
      <c r="C3734" s="3" t="s">
        <v>7769</v>
      </c>
      <c r="D3734" s="3" t="s">
        <v>14</v>
      </c>
      <c r="E3734" s="3" t="s">
        <v>14</v>
      </c>
      <c r="F3734" s="3" t="s">
        <v>848</v>
      </c>
      <c r="G3734" s="3" t="s">
        <v>847</v>
      </c>
      <c r="H3734" s="3" t="s">
        <v>92</v>
      </c>
      <c r="I3734" s="3" t="s">
        <v>93</v>
      </c>
      <c r="J3734" s="3" t="s">
        <v>19</v>
      </c>
      <c r="K3734" s="3" t="s">
        <v>18</v>
      </c>
      <c r="O3734"/>
      <c r="P3734"/>
    </row>
    <row r="3735" spans="1:16" x14ac:dyDescent="0.35">
      <c r="A3735" s="3" t="s">
        <v>7770</v>
      </c>
      <c r="B3735" s="3" t="s">
        <v>7770</v>
      </c>
      <c r="C3735" s="3" t="s">
        <v>7771</v>
      </c>
      <c r="D3735" s="3" t="s">
        <v>14</v>
      </c>
      <c r="E3735" s="3" t="s">
        <v>14</v>
      </c>
      <c r="F3735" s="3" t="s">
        <v>848</v>
      </c>
      <c r="G3735" s="3" t="s">
        <v>847</v>
      </c>
      <c r="H3735" s="3" t="s">
        <v>92</v>
      </c>
      <c r="I3735" s="3" t="s">
        <v>93</v>
      </c>
      <c r="J3735" s="3" t="s">
        <v>19</v>
      </c>
      <c r="K3735" s="3" t="s">
        <v>18</v>
      </c>
      <c r="O3735"/>
      <c r="P3735"/>
    </row>
    <row r="3736" spans="1:16" x14ac:dyDescent="0.35">
      <c r="A3736" s="3" t="s">
        <v>7772</v>
      </c>
      <c r="B3736" s="3" t="s">
        <v>7772</v>
      </c>
      <c r="C3736" s="3" t="s">
        <v>1590</v>
      </c>
      <c r="D3736" s="3" t="s">
        <v>14</v>
      </c>
      <c r="E3736" s="3" t="s">
        <v>14</v>
      </c>
      <c r="F3736" s="3" t="s">
        <v>848</v>
      </c>
      <c r="G3736" s="3" t="s">
        <v>847</v>
      </c>
      <c r="H3736" s="3" t="s">
        <v>92</v>
      </c>
      <c r="I3736" s="3" t="s">
        <v>93</v>
      </c>
      <c r="J3736" s="3" t="s">
        <v>19</v>
      </c>
      <c r="K3736" s="3" t="s">
        <v>18</v>
      </c>
      <c r="O3736"/>
      <c r="P3736"/>
    </row>
    <row r="3737" spans="1:16" x14ac:dyDescent="0.35">
      <c r="A3737" s="3" t="s">
        <v>7773</v>
      </c>
      <c r="B3737" s="3" t="s">
        <v>7752</v>
      </c>
      <c r="C3737" s="3" t="s">
        <v>7753</v>
      </c>
      <c r="D3737" s="3" t="s">
        <v>14</v>
      </c>
      <c r="E3737" s="3" t="s">
        <v>14</v>
      </c>
      <c r="F3737" s="3" t="s">
        <v>848</v>
      </c>
      <c r="G3737" s="3" t="s">
        <v>847</v>
      </c>
      <c r="H3737" s="3" t="s">
        <v>92</v>
      </c>
      <c r="I3737" s="3" t="s">
        <v>93</v>
      </c>
      <c r="J3737" s="3" t="s">
        <v>19</v>
      </c>
      <c r="K3737" s="3" t="s">
        <v>18</v>
      </c>
      <c r="O3737"/>
      <c r="P3737"/>
    </row>
    <row r="3738" spans="1:16" x14ac:dyDescent="0.35">
      <c r="A3738" s="3" t="s">
        <v>7774</v>
      </c>
      <c r="B3738" s="3" t="s">
        <v>7774</v>
      </c>
      <c r="C3738" s="3" t="s">
        <v>7775</v>
      </c>
      <c r="D3738" s="3" t="s">
        <v>14</v>
      </c>
      <c r="E3738" s="3" t="s">
        <v>14</v>
      </c>
      <c r="F3738" s="3" t="s">
        <v>848</v>
      </c>
      <c r="G3738" s="3" t="s">
        <v>847</v>
      </c>
      <c r="H3738" s="3" t="s">
        <v>92</v>
      </c>
      <c r="I3738" s="3" t="s">
        <v>93</v>
      </c>
      <c r="J3738" s="3" t="s">
        <v>19</v>
      </c>
      <c r="K3738" s="3" t="s">
        <v>18</v>
      </c>
      <c r="O3738"/>
      <c r="P3738"/>
    </row>
    <row r="3739" spans="1:16" x14ac:dyDescent="0.35">
      <c r="A3739" s="3" t="s">
        <v>7776</v>
      </c>
      <c r="B3739" s="3" t="s">
        <v>7776</v>
      </c>
      <c r="C3739" s="3" t="s">
        <v>1590</v>
      </c>
      <c r="D3739" s="3" t="s">
        <v>14</v>
      </c>
      <c r="E3739" s="3" t="s">
        <v>14</v>
      </c>
      <c r="F3739" s="3" t="s">
        <v>848</v>
      </c>
      <c r="G3739" s="3" t="s">
        <v>847</v>
      </c>
      <c r="H3739" s="3" t="s">
        <v>92</v>
      </c>
      <c r="I3739" s="3" t="s">
        <v>93</v>
      </c>
      <c r="J3739" s="3" t="s">
        <v>19</v>
      </c>
      <c r="K3739" s="3" t="s">
        <v>18</v>
      </c>
      <c r="O3739"/>
      <c r="P3739"/>
    </row>
    <row r="3740" spans="1:16" x14ac:dyDescent="0.35">
      <c r="A3740" s="3" t="s">
        <v>7777</v>
      </c>
      <c r="B3740" s="3" t="s">
        <v>7777</v>
      </c>
      <c r="C3740" s="3" t="s">
        <v>7778</v>
      </c>
      <c r="D3740" s="3" t="s">
        <v>14</v>
      </c>
      <c r="E3740" s="3" t="s">
        <v>14</v>
      </c>
      <c r="F3740" s="3" t="s">
        <v>848</v>
      </c>
      <c r="G3740" s="3" t="s">
        <v>847</v>
      </c>
      <c r="H3740" s="3" t="s">
        <v>92</v>
      </c>
      <c r="I3740" s="3" t="s">
        <v>93</v>
      </c>
      <c r="J3740" s="3" t="s">
        <v>19</v>
      </c>
      <c r="K3740" s="3" t="s">
        <v>18</v>
      </c>
      <c r="O3740"/>
      <c r="P3740"/>
    </row>
    <row r="3741" spans="1:16" x14ac:dyDescent="0.35">
      <c r="A3741" s="3" t="s">
        <v>7779</v>
      </c>
      <c r="B3741" s="3" t="s">
        <v>7779</v>
      </c>
      <c r="C3741" s="3" t="s">
        <v>7780</v>
      </c>
      <c r="D3741" s="3" t="s">
        <v>14</v>
      </c>
      <c r="E3741" s="3" t="s">
        <v>14</v>
      </c>
      <c r="F3741" s="3" t="s">
        <v>848</v>
      </c>
      <c r="G3741" s="3" t="s">
        <v>847</v>
      </c>
      <c r="H3741" s="3" t="s">
        <v>92</v>
      </c>
      <c r="I3741" s="3" t="s">
        <v>93</v>
      </c>
      <c r="J3741" s="3" t="s">
        <v>19</v>
      </c>
      <c r="K3741" s="3" t="s">
        <v>18</v>
      </c>
      <c r="O3741"/>
      <c r="P3741"/>
    </row>
    <row r="3742" spans="1:16" x14ac:dyDescent="0.35">
      <c r="A3742" s="3" t="s">
        <v>7781</v>
      </c>
      <c r="B3742" s="3" t="s">
        <v>7777</v>
      </c>
      <c r="C3742" s="3" t="s">
        <v>7778</v>
      </c>
      <c r="D3742" s="3" t="s">
        <v>14</v>
      </c>
      <c r="E3742" s="3" t="s">
        <v>14</v>
      </c>
      <c r="F3742" s="3" t="s">
        <v>848</v>
      </c>
      <c r="G3742" s="3" t="s">
        <v>847</v>
      </c>
      <c r="H3742" s="3" t="s">
        <v>92</v>
      </c>
      <c r="I3742" s="3" t="s">
        <v>93</v>
      </c>
      <c r="J3742" s="3" t="s">
        <v>19</v>
      </c>
      <c r="K3742" s="3" t="s">
        <v>18</v>
      </c>
      <c r="O3742"/>
      <c r="P3742"/>
    </row>
    <row r="3743" spans="1:16" x14ac:dyDescent="0.35">
      <c r="A3743" s="3" t="s">
        <v>7782</v>
      </c>
      <c r="B3743" s="3" t="s">
        <v>7782</v>
      </c>
      <c r="C3743" s="3" t="s">
        <v>7783</v>
      </c>
      <c r="D3743" s="3" t="s">
        <v>14</v>
      </c>
      <c r="E3743" s="3" t="s">
        <v>14</v>
      </c>
      <c r="F3743" s="3" t="s">
        <v>848</v>
      </c>
      <c r="G3743" s="3" t="s">
        <v>847</v>
      </c>
      <c r="H3743" s="3" t="s">
        <v>92</v>
      </c>
      <c r="I3743" s="3" t="s">
        <v>93</v>
      </c>
      <c r="J3743" s="3" t="s">
        <v>19</v>
      </c>
      <c r="K3743" s="3" t="s">
        <v>18</v>
      </c>
      <c r="O3743"/>
      <c r="P3743"/>
    </row>
    <row r="3744" spans="1:16" x14ac:dyDescent="0.35">
      <c r="A3744" s="3" t="s">
        <v>7784</v>
      </c>
      <c r="B3744" s="3" t="s">
        <v>7784</v>
      </c>
      <c r="C3744" s="3" t="s">
        <v>7785</v>
      </c>
      <c r="D3744" s="3" t="s">
        <v>14</v>
      </c>
      <c r="E3744" s="3" t="s">
        <v>14</v>
      </c>
      <c r="F3744" s="3" t="s">
        <v>848</v>
      </c>
      <c r="G3744" s="3" t="s">
        <v>847</v>
      </c>
      <c r="H3744" s="3" t="s">
        <v>92</v>
      </c>
      <c r="I3744" s="3" t="s">
        <v>93</v>
      </c>
      <c r="J3744" s="3" t="s">
        <v>19</v>
      </c>
      <c r="K3744" s="3" t="s">
        <v>18</v>
      </c>
      <c r="O3744"/>
      <c r="P3744"/>
    </row>
    <row r="3745" spans="1:16" x14ac:dyDescent="0.35">
      <c r="A3745" s="3" t="s">
        <v>7786</v>
      </c>
      <c r="B3745" s="3" t="s">
        <v>7786</v>
      </c>
      <c r="C3745" s="3" t="s">
        <v>7787</v>
      </c>
      <c r="D3745" s="3" t="s">
        <v>14</v>
      </c>
      <c r="E3745" s="3" t="s">
        <v>14</v>
      </c>
      <c r="F3745" s="3" t="s">
        <v>848</v>
      </c>
      <c r="G3745" s="3" t="s">
        <v>847</v>
      </c>
      <c r="H3745" s="3" t="s">
        <v>92</v>
      </c>
      <c r="I3745" s="3" t="s">
        <v>93</v>
      </c>
      <c r="J3745" s="3" t="s">
        <v>19</v>
      </c>
      <c r="K3745" s="3" t="s">
        <v>18</v>
      </c>
      <c r="O3745"/>
      <c r="P3745"/>
    </row>
    <row r="3746" spans="1:16" x14ac:dyDescent="0.35">
      <c r="A3746" s="3" t="s">
        <v>7788</v>
      </c>
      <c r="B3746" s="3" t="s">
        <v>7788</v>
      </c>
      <c r="C3746" s="3" t="s">
        <v>7789</v>
      </c>
      <c r="D3746" s="3" t="s">
        <v>14</v>
      </c>
      <c r="E3746" s="3" t="s">
        <v>14</v>
      </c>
      <c r="F3746" s="3" t="s">
        <v>848</v>
      </c>
      <c r="G3746" s="3" t="s">
        <v>847</v>
      </c>
      <c r="H3746" s="3" t="s">
        <v>92</v>
      </c>
      <c r="I3746" s="3" t="s">
        <v>93</v>
      </c>
      <c r="J3746" s="3" t="s">
        <v>19</v>
      </c>
      <c r="K3746" s="3" t="s">
        <v>18</v>
      </c>
      <c r="O3746"/>
      <c r="P3746"/>
    </row>
    <row r="3747" spans="1:16" x14ac:dyDescent="0.35">
      <c r="A3747" s="3" t="s">
        <v>7790</v>
      </c>
      <c r="B3747" s="3" t="s">
        <v>7790</v>
      </c>
      <c r="C3747" s="3" t="s">
        <v>7791</v>
      </c>
      <c r="D3747" s="3" t="s">
        <v>14</v>
      </c>
      <c r="E3747" s="3" t="s">
        <v>14</v>
      </c>
      <c r="F3747" s="3" t="s">
        <v>848</v>
      </c>
      <c r="G3747" s="3" t="s">
        <v>847</v>
      </c>
      <c r="H3747" s="3" t="s">
        <v>92</v>
      </c>
      <c r="I3747" s="3" t="s">
        <v>93</v>
      </c>
      <c r="J3747" s="3" t="s">
        <v>19</v>
      </c>
      <c r="K3747" s="3" t="s">
        <v>18</v>
      </c>
      <c r="O3747"/>
      <c r="P3747"/>
    </row>
    <row r="3748" spans="1:16" x14ac:dyDescent="0.35">
      <c r="A3748" s="3" t="s">
        <v>7792</v>
      </c>
      <c r="B3748" s="3" t="s">
        <v>7792</v>
      </c>
      <c r="C3748" s="3" t="s">
        <v>7793</v>
      </c>
      <c r="D3748" s="3" t="s">
        <v>14</v>
      </c>
      <c r="E3748" s="3" t="s">
        <v>14</v>
      </c>
      <c r="F3748" s="3" t="s">
        <v>848</v>
      </c>
      <c r="G3748" s="3" t="s">
        <v>847</v>
      </c>
      <c r="H3748" s="3" t="s">
        <v>92</v>
      </c>
      <c r="I3748" s="3" t="s">
        <v>93</v>
      </c>
      <c r="J3748" s="3" t="s">
        <v>19</v>
      </c>
      <c r="K3748" s="3" t="s">
        <v>18</v>
      </c>
      <c r="O3748"/>
      <c r="P3748"/>
    </row>
    <row r="3749" spans="1:16" x14ac:dyDescent="0.35">
      <c r="A3749" s="3" t="s">
        <v>7794</v>
      </c>
      <c r="B3749" s="3" t="s">
        <v>7794</v>
      </c>
      <c r="C3749" s="3" t="s">
        <v>7795</v>
      </c>
      <c r="D3749" s="3" t="s">
        <v>14</v>
      </c>
      <c r="E3749" s="3" t="s">
        <v>14</v>
      </c>
      <c r="F3749" s="3" t="s">
        <v>840</v>
      </c>
      <c r="G3749" s="3" t="s">
        <v>839</v>
      </c>
      <c r="H3749" s="3" t="s">
        <v>76</v>
      </c>
      <c r="I3749" s="3" t="s">
        <v>77</v>
      </c>
      <c r="J3749" s="3" t="s">
        <v>78</v>
      </c>
      <c r="K3749" s="3" t="s">
        <v>79</v>
      </c>
      <c r="O3749"/>
      <c r="P3749"/>
    </row>
    <row r="3750" spans="1:16" x14ac:dyDescent="0.35">
      <c r="A3750" s="3" t="s">
        <v>7796</v>
      </c>
      <c r="B3750" s="3" t="s">
        <v>7796</v>
      </c>
      <c r="C3750" s="3" t="s">
        <v>7797</v>
      </c>
      <c r="D3750" s="3" t="s">
        <v>14</v>
      </c>
      <c r="E3750" s="3" t="s">
        <v>14</v>
      </c>
      <c r="F3750" s="3" t="s">
        <v>840</v>
      </c>
      <c r="G3750" s="3" t="s">
        <v>839</v>
      </c>
      <c r="H3750" s="3" t="s">
        <v>76</v>
      </c>
      <c r="I3750" s="3" t="s">
        <v>77</v>
      </c>
      <c r="J3750" s="3" t="s">
        <v>78</v>
      </c>
      <c r="K3750" s="3" t="s">
        <v>79</v>
      </c>
      <c r="O3750"/>
      <c r="P3750"/>
    </row>
    <row r="3751" spans="1:16" x14ac:dyDescent="0.35">
      <c r="A3751" s="3" t="s">
        <v>7798</v>
      </c>
      <c r="B3751" s="3" t="s">
        <v>7798</v>
      </c>
      <c r="C3751" s="3" t="s">
        <v>7799</v>
      </c>
      <c r="D3751" s="3" t="s">
        <v>14</v>
      </c>
      <c r="E3751" s="3" t="s">
        <v>14</v>
      </c>
      <c r="F3751" s="3" t="s">
        <v>860</v>
      </c>
      <c r="G3751" s="3" t="s">
        <v>859</v>
      </c>
      <c r="H3751" s="3" t="s">
        <v>522</v>
      </c>
      <c r="I3751" s="3" t="s">
        <v>523</v>
      </c>
      <c r="J3751" s="3" t="s">
        <v>478</v>
      </c>
      <c r="K3751" s="3" t="s">
        <v>479</v>
      </c>
      <c r="O3751"/>
      <c r="P3751"/>
    </row>
    <row r="3752" spans="1:16" x14ac:dyDescent="0.35">
      <c r="A3752" s="3" t="s">
        <v>7800</v>
      </c>
      <c r="B3752" s="3" t="s">
        <v>7800</v>
      </c>
      <c r="C3752" s="3" t="s">
        <v>7801</v>
      </c>
      <c r="D3752" s="3" t="s">
        <v>14</v>
      </c>
      <c r="E3752" s="3" t="s">
        <v>14</v>
      </c>
      <c r="F3752" s="3" t="s">
        <v>806</v>
      </c>
      <c r="G3752" s="3" t="s">
        <v>805</v>
      </c>
      <c r="H3752" s="3" t="s">
        <v>17</v>
      </c>
      <c r="I3752" s="3" t="s">
        <v>18</v>
      </c>
      <c r="J3752" s="3" t="s">
        <v>19</v>
      </c>
      <c r="K3752" s="3" t="s">
        <v>18</v>
      </c>
      <c r="O3752"/>
      <c r="P3752"/>
    </row>
    <row r="3753" spans="1:16" x14ac:dyDescent="0.35">
      <c r="A3753" s="3" t="s">
        <v>7802</v>
      </c>
      <c r="B3753" s="3" t="s">
        <v>7802</v>
      </c>
      <c r="C3753" s="3" t="s">
        <v>7803</v>
      </c>
      <c r="D3753" s="3" t="s">
        <v>14</v>
      </c>
      <c r="E3753" s="3" t="s">
        <v>14</v>
      </c>
      <c r="F3753" s="3" t="s">
        <v>806</v>
      </c>
      <c r="G3753" s="3" t="s">
        <v>805</v>
      </c>
      <c r="H3753" s="3" t="s">
        <v>17</v>
      </c>
      <c r="I3753" s="3" t="s">
        <v>18</v>
      </c>
      <c r="J3753" s="3" t="s">
        <v>19</v>
      </c>
      <c r="K3753" s="3" t="s">
        <v>18</v>
      </c>
      <c r="O3753"/>
      <c r="P3753"/>
    </row>
    <row r="3754" spans="1:16" x14ac:dyDescent="0.35">
      <c r="A3754" s="3" t="s">
        <v>7804</v>
      </c>
      <c r="B3754" s="3" t="s">
        <v>7804</v>
      </c>
      <c r="C3754" s="3" t="s">
        <v>7805</v>
      </c>
      <c r="D3754" s="3" t="s">
        <v>14</v>
      </c>
      <c r="E3754" s="3" t="s">
        <v>14</v>
      </c>
      <c r="F3754" s="3" t="s">
        <v>806</v>
      </c>
      <c r="G3754" s="3" t="s">
        <v>805</v>
      </c>
      <c r="H3754" s="3" t="s">
        <v>17</v>
      </c>
      <c r="I3754" s="3" t="s">
        <v>18</v>
      </c>
      <c r="J3754" s="3" t="s">
        <v>19</v>
      </c>
      <c r="K3754" s="3" t="s">
        <v>18</v>
      </c>
      <c r="O3754"/>
      <c r="P3754"/>
    </row>
    <row r="3755" spans="1:16" x14ac:dyDescent="0.35">
      <c r="A3755" s="3" t="s">
        <v>7806</v>
      </c>
      <c r="B3755" s="3" t="s">
        <v>7806</v>
      </c>
      <c r="C3755" s="3" t="s">
        <v>7807</v>
      </c>
      <c r="D3755" s="3" t="s">
        <v>14</v>
      </c>
      <c r="E3755" s="3" t="s">
        <v>14</v>
      </c>
      <c r="F3755" s="3" t="s">
        <v>806</v>
      </c>
      <c r="G3755" s="3" t="s">
        <v>805</v>
      </c>
      <c r="H3755" s="3" t="s">
        <v>17</v>
      </c>
      <c r="I3755" s="3" t="s">
        <v>18</v>
      </c>
      <c r="J3755" s="3" t="s">
        <v>19</v>
      </c>
      <c r="K3755" s="3" t="s">
        <v>18</v>
      </c>
      <c r="O3755"/>
      <c r="P3755"/>
    </row>
    <row r="3756" spans="1:16" x14ac:dyDescent="0.35">
      <c r="A3756" s="3" t="s">
        <v>7808</v>
      </c>
      <c r="B3756" s="3" t="s">
        <v>7808</v>
      </c>
      <c r="C3756" s="3" t="s">
        <v>7809</v>
      </c>
      <c r="D3756" s="3" t="s">
        <v>14</v>
      </c>
      <c r="E3756" s="3" t="s">
        <v>14</v>
      </c>
      <c r="F3756" s="3" t="s">
        <v>806</v>
      </c>
      <c r="G3756" s="3" t="s">
        <v>805</v>
      </c>
      <c r="H3756" s="3" t="s">
        <v>17</v>
      </c>
      <c r="I3756" s="3" t="s">
        <v>18</v>
      </c>
      <c r="J3756" s="3" t="s">
        <v>19</v>
      </c>
      <c r="K3756" s="3" t="s">
        <v>18</v>
      </c>
      <c r="O3756"/>
      <c r="P3756"/>
    </row>
    <row r="3757" spans="1:16" x14ac:dyDescent="0.35">
      <c r="A3757" s="3" t="s">
        <v>7810</v>
      </c>
      <c r="B3757" s="3" t="s">
        <v>7810</v>
      </c>
      <c r="C3757" s="3" t="s">
        <v>7811</v>
      </c>
      <c r="D3757" s="3" t="s">
        <v>14</v>
      </c>
      <c r="E3757" s="3" t="s">
        <v>14</v>
      </c>
      <c r="F3757" s="3" t="s">
        <v>806</v>
      </c>
      <c r="G3757" s="3" t="s">
        <v>805</v>
      </c>
      <c r="H3757" s="3" t="s">
        <v>17</v>
      </c>
      <c r="I3757" s="3" t="s">
        <v>18</v>
      </c>
      <c r="J3757" s="3" t="s">
        <v>19</v>
      </c>
      <c r="K3757" s="3" t="s">
        <v>18</v>
      </c>
      <c r="O3757"/>
      <c r="P3757"/>
    </row>
    <row r="3758" spans="1:16" x14ac:dyDescent="0.35">
      <c r="A3758" s="3" t="s">
        <v>7812</v>
      </c>
      <c r="B3758" s="3" t="s">
        <v>7812</v>
      </c>
      <c r="C3758" s="3" t="s">
        <v>7813</v>
      </c>
      <c r="D3758" s="3" t="s">
        <v>14</v>
      </c>
      <c r="E3758" s="3" t="s">
        <v>14</v>
      </c>
      <c r="F3758" s="3" t="s">
        <v>806</v>
      </c>
      <c r="G3758" s="3" t="s">
        <v>805</v>
      </c>
      <c r="H3758" s="3" t="s">
        <v>17</v>
      </c>
      <c r="I3758" s="3" t="s">
        <v>18</v>
      </c>
      <c r="J3758" s="3" t="s">
        <v>19</v>
      </c>
      <c r="K3758" s="3" t="s">
        <v>18</v>
      </c>
      <c r="O3758"/>
      <c r="P3758"/>
    </row>
    <row r="3759" spans="1:16" x14ac:dyDescent="0.35">
      <c r="A3759" s="3" t="s">
        <v>7814</v>
      </c>
      <c r="B3759" s="3" t="s">
        <v>7814</v>
      </c>
      <c r="C3759" s="3" t="s">
        <v>7815</v>
      </c>
      <c r="D3759" s="3" t="s">
        <v>14</v>
      </c>
      <c r="E3759" s="3" t="s">
        <v>14</v>
      </c>
      <c r="F3759" s="3" t="s">
        <v>806</v>
      </c>
      <c r="G3759" s="3" t="s">
        <v>805</v>
      </c>
      <c r="H3759" s="3" t="s">
        <v>17</v>
      </c>
      <c r="I3759" s="3" t="s">
        <v>18</v>
      </c>
      <c r="J3759" s="3" t="s">
        <v>19</v>
      </c>
      <c r="K3759" s="3" t="s">
        <v>18</v>
      </c>
      <c r="O3759"/>
      <c r="P3759"/>
    </row>
    <row r="3760" spans="1:16" x14ac:dyDescent="0.35">
      <c r="A3760" s="3" t="s">
        <v>7816</v>
      </c>
      <c r="B3760" s="3" t="s">
        <v>7816</v>
      </c>
      <c r="C3760" s="3" t="s">
        <v>7817</v>
      </c>
      <c r="D3760" s="3" t="s">
        <v>14</v>
      </c>
      <c r="E3760" s="3" t="s">
        <v>14</v>
      </c>
      <c r="F3760" s="3" t="s">
        <v>806</v>
      </c>
      <c r="G3760" s="3" t="s">
        <v>805</v>
      </c>
      <c r="H3760" s="3" t="s">
        <v>17</v>
      </c>
      <c r="I3760" s="3" t="s">
        <v>18</v>
      </c>
      <c r="J3760" s="3" t="s">
        <v>19</v>
      </c>
      <c r="K3760" s="3" t="s">
        <v>18</v>
      </c>
      <c r="O3760"/>
      <c r="P3760"/>
    </row>
    <row r="3761" spans="1:16" x14ac:dyDescent="0.35">
      <c r="A3761" s="3" t="s">
        <v>7818</v>
      </c>
      <c r="B3761" s="3" t="s">
        <v>7818</v>
      </c>
      <c r="C3761" s="3" t="s">
        <v>7819</v>
      </c>
      <c r="D3761" s="3" t="s">
        <v>14</v>
      </c>
      <c r="E3761" s="3" t="s">
        <v>14</v>
      </c>
      <c r="F3761" s="3" t="s">
        <v>806</v>
      </c>
      <c r="G3761" s="3" t="s">
        <v>805</v>
      </c>
      <c r="H3761" s="3" t="s">
        <v>17</v>
      </c>
      <c r="I3761" s="3" t="s">
        <v>18</v>
      </c>
      <c r="J3761" s="3" t="s">
        <v>19</v>
      </c>
      <c r="K3761" s="3" t="s">
        <v>18</v>
      </c>
      <c r="O3761"/>
      <c r="P3761"/>
    </row>
    <row r="3762" spans="1:16" x14ac:dyDescent="0.35">
      <c r="A3762" s="3" t="s">
        <v>7820</v>
      </c>
      <c r="B3762" s="3" t="s">
        <v>7820</v>
      </c>
      <c r="C3762" s="3" t="s">
        <v>7821</v>
      </c>
      <c r="D3762" s="3" t="s">
        <v>14</v>
      </c>
      <c r="E3762" s="3" t="s">
        <v>14</v>
      </c>
      <c r="F3762" s="3" t="s">
        <v>806</v>
      </c>
      <c r="G3762" s="3" t="s">
        <v>805</v>
      </c>
      <c r="H3762" s="3" t="s">
        <v>17</v>
      </c>
      <c r="I3762" s="3" t="s">
        <v>18</v>
      </c>
      <c r="J3762" s="3" t="s">
        <v>19</v>
      </c>
      <c r="K3762" s="3" t="s">
        <v>18</v>
      </c>
      <c r="O3762"/>
      <c r="P3762"/>
    </row>
    <row r="3763" spans="1:16" x14ac:dyDescent="0.35">
      <c r="A3763" s="3" t="s">
        <v>7822</v>
      </c>
      <c r="B3763" s="3" t="s">
        <v>7822</v>
      </c>
      <c r="C3763" s="3" t="s">
        <v>7823</v>
      </c>
      <c r="D3763" s="3" t="s">
        <v>14</v>
      </c>
      <c r="E3763" s="3" t="s">
        <v>14</v>
      </c>
      <c r="F3763" s="3" t="s">
        <v>806</v>
      </c>
      <c r="G3763" s="3" t="s">
        <v>805</v>
      </c>
      <c r="H3763" s="3" t="s">
        <v>17</v>
      </c>
      <c r="I3763" s="3" t="s">
        <v>18</v>
      </c>
      <c r="J3763" s="3" t="s">
        <v>19</v>
      </c>
      <c r="K3763" s="3" t="s">
        <v>18</v>
      </c>
      <c r="O3763"/>
      <c r="P3763"/>
    </row>
    <row r="3764" spans="1:16" x14ac:dyDescent="0.35">
      <c r="A3764" s="3" t="s">
        <v>7824</v>
      </c>
      <c r="B3764" s="3" t="s">
        <v>7824</v>
      </c>
      <c r="C3764" s="3" t="s">
        <v>7825</v>
      </c>
      <c r="D3764" s="3" t="s">
        <v>14</v>
      </c>
      <c r="E3764" s="3" t="s">
        <v>14</v>
      </c>
      <c r="F3764" s="3" t="s">
        <v>806</v>
      </c>
      <c r="G3764" s="3" t="s">
        <v>805</v>
      </c>
      <c r="H3764" s="3" t="s">
        <v>17</v>
      </c>
      <c r="I3764" s="3" t="s">
        <v>18</v>
      </c>
      <c r="J3764" s="3" t="s">
        <v>19</v>
      </c>
      <c r="K3764" s="3" t="s">
        <v>18</v>
      </c>
      <c r="O3764"/>
      <c r="P3764"/>
    </row>
    <row r="3765" spans="1:16" x14ac:dyDescent="0.35">
      <c r="A3765" s="3" t="s">
        <v>7826</v>
      </c>
      <c r="B3765" s="3" t="s">
        <v>7824</v>
      </c>
      <c r="C3765" s="3" t="s">
        <v>7825</v>
      </c>
      <c r="D3765" s="3" t="s">
        <v>14</v>
      </c>
      <c r="E3765" s="3" t="s">
        <v>14</v>
      </c>
      <c r="F3765" s="3" t="s">
        <v>806</v>
      </c>
      <c r="G3765" s="3" t="s">
        <v>805</v>
      </c>
      <c r="H3765" s="3" t="s">
        <v>17</v>
      </c>
      <c r="I3765" s="3" t="s">
        <v>18</v>
      </c>
      <c r="J3765" s="3" t="s">
        <v>19</v>
      </c>
      <c r="K3765" s="3" t="s">
        <v>18</v>
      </c>
      <c r="O3765"/>
      <c r="P3765"/>
    </row>
    <row r="3766" spans="1:16" x14ac:dyDescent="0.35">
      <c r="A3766" s="3" t="s">
        <v>7827</v>
      </c>
      <c r="B3766" s="3" t="s">
        <v>7827</v>
      </c>
      <c r="C3766" s="3" t="s">
        <v>7828</v>
      </c>
      <c r="D3766" s="3" t="s">
        <v>14</v>
      </c>
      <c r="E3766" s="3" t="s">
        <v>14</v>
      </c>
      <c r="F3766" s="3" t="s">
        <v>806</v>
      </c>
      <c r="G3766" s="3" t="s">
        <v>805</v>
      </c>
      <c r="H3766" s="3" t="s">
        <v>17</v>
      </c>
      <c r="I3766" s="3" t="s">
        <v>18</v>
      </c>
      <c r="J3766" s="3" t="s">
        <v>19</v>
      </c>
      <c r="K3766" s="3" t="s">
        <v>18</v>
      </c>
      <c r="O3766"/>
      <c r="P3766"/>
    </row>
    <row r="3767" spans="1:16" x14ac:dyDescent="0.35">
      <c r="A3767" s="3" t="s">
        <v>7829</v>
      </c>
      <c r="B3767" s="3" t="s">
        <v>7829</v>
      </c>
      <c r="C3767" s="3" t="s">
        <v>7830</v>
      </c>
      <c r="D3767" s="3" t="s">
        <v>14</v>
      </c>
      <c r="E3767" s="3" t="s">
        <v>14</v>
      </c>
      <c r="F3767" s="3" t="s">
        <v>806</v>
      </c>
      <c r="G3767" s="3" t="s">
        <v>805</v>
      </c>
      <c r="H3767" s="3" t="s">
        <v>17</v>
      </c>
      <c r="I3767" s="3" t="s">
        <v>18</v>
      </c>
      <c r="J3767" s="3" t="s">
        <v>19</v>
      </c>
      <c r="K3767" s="3" t="s">
        <v>18</v>
      </c>
      <c r="O3767"/>
      <c r="P3767"/>
    </row>
    <row r="3768" spans="1:16" x14ac:dyDescent="0.35">
      <c r="A3768" s="3" t="s">
        <v>7831</v>
      </c>
      <c r="B3768" s="3" t="s">
        <v>7831</v>
      </c>
      <c r="C3768" s="3" t="s">
        <v>7832</v>
      </c>
      <c r="D3768" s="3" t="s">
        <v>14</v>
      </c>
      <c r="E3768" s="3" t="s">
        <v>14</v>
      </c>
      <c r="F3768" s="3" t="s">
        <v>806</v>
      </c>
      <c r="G3768" s="3" t="s">
        <v>805</v>
      </c>
      <c r="H3768" s="3" t="s">
        <v>17</v>
      </c>
      <c r="I3768" s="3" t="s">
        <v>18</v>
      </c>
      <c r="J3768" s="3" t="s">
        <v>19</v>
      </c>
      <c r="K3768" s="3" t="s">
        <v>18</v>
      </c>
      <c r="O3768"/>
      <c r="P3768"/>
    </row>
    <row r="3769" spans="1:16" x14ac:dyDescent="0.35">
      <c r="A3769" s="3" t="s">
        <v>7833</v>
      </c>
      <c r="B3769" s="3" t="s">
        <v>7833</v>
      </c>
      <c r="C3769" s="3" t="s">
        <v>7834</v>
      </c>
      <c r="D3769" s="3" t="s">
        <v>14</v>
      </c>
      <c r="E3769" s="3" t="s">
        <v>14</v>
      </c>
      <c r="F3769" s="3" t="s">
        <v>814</v>
      </c>
      <c r="G3769" s="3" t="s">
        <v>813</v>
      </c>
      <c r="H3769" s="3" t="s">
        <v>133</v>
      </c>
      <c r="I3769" s="3" t="s">
        <v>134</v>
      </c>
      <c r="J3769" s="3" t="s">
        <v>21</v>
      </c>
      <c r="K3769" s="3" t="s">
        <v>134</v>
      </c>
      <c r="O3769"/>
      <c r="P3769"/>
    </row>
    <row r="3770" spans="1:16" x14ac:dyDescent="0.35">
      <c r="A3770" s="3" t="s">
        <v>7835</v>
      </c>
      <c r="B3770" s="3" t="s">
        <v>7835</v>
      </c>
      <c r="C3770" s="3" t="s">
        <v>7836</v>
      </c>
      <c r="D3770" s="3" t="s">
        <v>14</v>
      </c>
      <c r="E3770" s="3" t="s">
        <v>14</v>
      </c>
      <c r="F3770" s="3" t="s">
        <v>814</v>
      </c>
      <c r="G3770" s="3" t="s">
        <v>813</v>
      </c>
      <c r="H3770" s="3" t="s">
        <v>133</v>
      </c>
      <c r="I3770" s="3" t="s">
        <v>134</v>
      </c>
      <c r="J3770" s="3" t="s">
        <v>21</v>
      </c>
      <c r="K3770" s="3" t="s">
        <v>134</v>
      </c>
      <c r="O3770"/>
      <c r="P3770"/>
    </row>
    <row r="3771" spans="1:16" x14ac:dyDescent="0.35">
      <c r="A3771" s="3" t="s">
        <v>7837</v>
      </c>
      <c r="B3771" s="3" t="s">
        <v>7837</v>
      </c>
      <c r="C3771" s="3" t="s">
        <v>7838</v>
      </c>
      <c r="D3771" s="3" t="s">
        <v>14</v>
      </c>
      <c r="E3771" s="3" t="s">
        <v>14</v>
      </c>
      <c r="F3771" s="3" t="s">
        <v>814</v>
      </c>
      <c r="G3771" s="3" t="s">
        <v>813</v>
      </c>
      <c r="H3771" s="3" t="s">
        <v>133</v>
      </c>
      <c r="I3771" s="3" t="s">
        <v>134</v>
      </c>
      <c r="J3771" s="3" t="s">
        <v>21</v>
      </c>
      <c r="K3771" s="3" t="s">
        <v>134</v>
      </c>
      <c r="O3771"/>
      <c r="P3771"/>
    </row>
    <row r="3772" spans="1:16" x14ac:dyDescent="0.35">
      <c r="A3772" s="3" t="s">
        <v>7839</v>
      </c>
      <c r="B3772" s="3" t="s">
        <v>7839</v>
      </c>
      <c r="C3772" s="3" t="s">
        <v>7840</v>
      </c>
      <c r="D3772" s="3" t="s">
        <v>14</v>
      </c>
      <c r="E3772" s="3" t="s">
        <v>14</v>
      </c>
      <c r="F3772" s="3" t="s">
        <v>814</v>
      </c>
      <c r="G3772" s="3" t="s">
        <v>813</v>
      </c>
      <c r="H3772" s="3" t="s">
        <v>133</v>
      </c>
      <c r="I3772" s="3" t="s">
        <v>134</v>
      </c>
      <c r="J3772" s="3" t="s">
        <v>21</v>
      </c>
      <c r="K3772" s="3" t="s">
        <v>134</v>
      </c>
      <c r="O3772"/>
      <c r="P3772"/>
    </row>
    <row r="3773" spans="1:16" x14ac:dyDescent="0.35">
      <c r="A3773" s="3" t="s">
        <v>7841</v>
      </c>
      <c r="B3773" s="3" t="s">
        <v>7841</v>
      </c>
      <c r="C3773" s="3" t="s">
        <v>7842</v>
      </c>
      <c r="D3773" s="3" t="s">
        <v>14</v>
      </c>
      <c r="E3773" s="3" t="s">
        <v>14</v>
      </c>
      <c r="F3773" s="3" t="s">
        <v>814</v>
      </c>
      <c r="G3773" s="3" t="s">
        <v>813</v>
      </c>
      <c r="H3773" s="3" t="s">
        <v>133</v>
      </c>
      <c r="I3773" s="3" t="s">
        <v>134</v>
      </c>
      <c r="J3773" s="3" t="s">
        <v>21</v>
      </c>
      <c r="K3773" s="3" t="s">
        <v>134</v>
      </c>
      <c r="O3773"/>
      <c r="P3773"/>
    </row>
    <row r="3774" spans="1:16" x14ac:dyDescent="0.35">
      <c r="A3774" s="3" t="s">
        <v>7843</v>
      </c>
      <c r="B3774" s="3" t="s">
        <v>7843</v>
      </c>
      <c r="C3774" s="3" t="s">
        <v>7844</v>
      </c>
      <c r="D3774" s="3" t="s">
        <v>14</v>
      </c>
      <c r="E3774" s="3" t="s">
        <v>14</v>
      </c>
      <c r="F3774" s="3" t="s">
        <v>814</v>
      </c>
      <c r="G3774" s="3" t="s">
        <v>813</v>
      </c>
      <c r="H3774" s="3" t="s">
        <v>133</v>
      </c>
      <c r="I3774" s="3" t="s">
        <v>134</v>
      </c>
      <c r="J3774" s="3" t="s">
        <v>21</v>
      </c>
      <c r="K3774" s="3" t="s">
        <v>134</v>
      </c>
      <c r="O3774"/>
      <c r="P3774"/>
    </row>
    <row r="3775" spans="1:16" x14ac:dyDescent="0.35">
      <c r="A3775" s="3" t="s">
        <v>7845</v>
      </c>
      <c r="B3775" s="3" t="s">
        <v>7845</v>
      </c>
      <c r="C3775" s="3" t="s">
        <v>7846</v>
      </c>
      <c r="D3775" s="3" t="s">
        <v>14</v>
      </c>
      <c r="E3775" s="3" t="s">
        <v>14</v>
      </c>
      <c r="F3775" s="3" t="s">
        <v>814</v>
      </c>
      <c r="G3775" s="3" t="s">
        <v>813</v>
      </c>
      <c r="H3775" s="3" t="s">
        <v>133</v>
      </c>
      <c r="I3775" s="3" t="s">
        <v>134</v>
      </c>
      <c r="J3775" s="3" t="s">
        <v>21</v>
      </c>
      <c r="K3775" s="3" t="s">
        <v>134</v>
      </c>
      <c r="O3775"/>
      <c r="P3775"/>
    </row>
    <row r="3776" spans="1:16" x14ac:dyDescent="0.35">
      <c r="A3776" s="3" t="s">
        <v>7847</v>
      </c>
      <c r="B3776" s="3" t="s">
        <v>7847</v>
      </c>
      <c r="C3776" s="3" t="s">
        <v>7848</v>
      </c>
      <c r="D3776" s="3" t="s">
        <v>14</v>
      </c>
      <c r="E3776" s="3" t="s">
        <v>14</v>
      </c>
      <c r="F3776" s="3" t="s">
        <v>814</v>
      </c>
      <c r="G3776" s="3" t="s">
        <v>813</v>
      </c>
      <c r="H3776" s="3" t="s">
        <v>133</v>
      </c>
      <c r="I3776" s="3" t="s">
        <v>134</v>
      </c>
      <c r="J3776" s="3" t="s">
        <v>21</v>
      </c>
      <c r="K3776" s="3" t="s">
        <v>134</v>
      </c>
      <c r="O3776"/>
      <c r="P3776"/>
    </row>
    <row r="3777" spans="1:16" x14ac:dyDescent="0.35">
      <c r="A3777" s="3" t="s">
        <v>7849</v>
      </c>
      <c r="B3777" s="3" t="s">
        <v>7849</v>
      </c>
      <c r="C3777" s="3" t="s">
        <v>7850</v>
      </c>
      <c r="D3777" s="3" t="s">
        <v>14</v>
      </c>
      <c r="E3777" s="3" t="s">
        <v>14</v>
      </c>
      <c r="F3777" s="3" t="s">
        <v>814</v>
      </c>
      <c r="G3777" s="3" t="s">
        <v>813</v>
      </c>
      <c r="H3777" s="3" t="s">
        <v>133</v>
      </c>
      <c r="I3777" s="3" t="s">
        <v>134</v>
      </c>
      <c r="J3777" s="3" t="s">
        <v>21</v>
      </c>
      <c r="K3777" s="3" t="s">
        <v>134</v>
      </c>
      <c r="O3777"/>
      <c r="P3777"/>
    </row>
    <row r="3778" spans="1:16" x14ac:dyDescent="0.35">
      <c r="A3778" s="3" t="s">
        <v>7851</v>
      </c>
      <c r="B3778" s="3" t="s">
        <v>7851</v>
      </c>
      <c r="C3778" s="3" t="s">
        <v>7852</v>
      </c>
      <c r="D3778" s="3" t="s">
        <v>14</v>
      </c>
      <c r="E3778" s="3" t="s">
        <v>14</v>
      </c>
      <c r="F3778" s="3" t="s">
        <v>814</v>
      </c>
      <c r="G3778" s="3" t="s">
        <v>813</v>
      </c>
      <c r="H3778" s="3" t="s">
        <v>133</v>
      </c>
      <c r="I3778" s="3" t="s">
        <v>134</v>
      </c>
      <c r="J3778" s="3" t="s">
        <v>21</v>
      </c>
      <c r="K3778" s="3" t="s">
        <v>134</v>
      </c>
      <c r="O3778"/>
      <c r="P3778"/>
    </row>
    <row r="3779" spans="1:16" x14ac:dyDescent="0.35">
      <c r="A3779" s="3" t="s">
        <v>7853</v>
      </c>
      <c r="B3779" s="3" t="s">
        <v>7853</v>
      </c>
      <c r="C3779" s="3" t="s">
        <v>7854</v>
      </c>
      <c r="D3779" s="3" t="s">
        <v>14</v>
      </c>
      <c r="E3779" s="3" t="s">
        <v>14</v>
      </c>
      <c r="F3779" s="3" t="s">
        <v>814</v>
      </c>
      <c r="G3779" s="3" t="s">
        <v>813</v>
      </c>
      <c r="H3779" s="3" t="s">
        <v>133</v>
      </c>
      <c r="I3779" s="3" t="s">
        <v>134</v>
      </c>
      <c r="J3779" s="3" t="s">
        <v>21</v>
      </c>
      <c r="K3779" s="3" t="s">
        <v>134</v>
      </c>
      <c r="O3779"/>
      <c r="P3779"/>
    </row>
    <row r="3780" spans="1:16" x14ac:dyDescent="0.35">
      <c r="A3780" s="3" t="s">
        <v>7855</v>
      </c>
      <c r="B3780" s="3" t="s">
        <v>7855</v>
      </c>
      <c r="C3780" s="3" t="s">
        <v>7856</v>
      </c>
      <c r="D3780" s="3" t="s">
        <v>14</v>
      </c>
      <c r="E3780" s="3" t="s">
        <v>14</v>
      </c>
      <c r="F3780" s="3" t="s">
        <v>814</v>
      </c>
      <c r="G3780" s="3" t="s">
        <v>813</v>
      </c>
      <c r="H3780" s="3" t="s">
        <v>133</v>
      </c>
      <c r="I3780" s="3" t="s">
        <v>134</v>
      </c>
      <c r="J3780" s="3" t="s">
        <v>21</v>
      </c>
      <c r="K3780" s="3" t="s">
        <v>134</v>
      </c>
      <c r="O3780"/>
      <c r="P3780"/>
    </row>
    <row r="3781" spans="1:16" x14ac:dyDescent="0.35">
      <c r="A3781" s="3" t="s">
        <v>7857</v>
      </c>
      <c r="B3781" s="3" t="s">
        <v>7857</v>
      </c>
      <c r="C3781" s="3" t="s">
        <v>7858</v>
      </c>
      <c r="D3781" s="3" t="s">
        <v>14</v>
      </c>
      <c r="E3781" s="3" t="s">
        <v>14</v>
      </c>
      <c r="F3781" s="3" t="s">
        <v>814</v>
      </c>
      <c r="G3781" s="3" t="s">
        <v>813</v>
      </c>
      <c r="H3781" s="3" t="s">
        <v>133</v>
      </c>
      <c r="I3781" s="3" t="s">
        <v>134</v>
      </c>
      <c r="J3781" s="3" t="s">
        <v>21</v>
      </c>
      <c r="K3781" s="3" t="s">
        <v>134</v>
      </c>
      <c r="O3781"/>
      <c r="P3781"/>
    </row>
    <row r="3782" spans="1:16" x14ac:dyDescent="0.35">
      <c r="A3782" s="3" t="s">
        <v>7859</v>
      </c>
      <c r="B3782" s="3" t="s">
        <v>7859</v>
      </c>
      <c r="C3782" s="3" t="s">
        <v>7860</v>
      </c>
      <c r="D3782" s="3" t="s">
        <v>14</v>
      </c>
      <c r="E3782" s="3" t="s">
        <v>14</v>
      </c>
      <c r="F3782" s="3" t="s">
        <v>814</v>
      </c>
      <c r="G3782" s="3" t="s">
        <v>813</v>
      </c>
      <c r="H3782" s="3" t="s">
        <v>133</v>
      </c>
      <c r="I3782" s="3" t="s">
        <v>134</v>
      </c>
      <c r="J3782" s="3" t="s">
        <v>21</v>
      </c>
      <c r="K3782" s="3" t="s">
        <v>134</v>
      </c>
      <c r="O3782"/>
      <c r="P3782"/>
    </row>
    <row r="3783" spans="1:16" x14ac:dyDescent="0.35">
      <c r="A3783" s="3" t="s">
        <v>7861</v>
      </c>
      <c r="B3783" s="3" t="s">
        <v>7861</v>
      </c>
      <c r="C3783" s="3" t="s">
        <v>7862</v>
      </c>
      <c r="D3783" s="3" t="s">
        <v>14</v>
      </c>
      <c r="E3783" s="3" t="s">
        <v>14</v>
      </c>
      <c r="F3783" s="3" t="s">
        <v>814</v>
      </c>
      <c r="G3783" s="3" t="s">
        <v>813</v>
      </c>
      <c r="H3783" s="3" t="s">
        <v>133</v>
      </c>
      <c r="I3783" s="3" t="s">
        <v>134</v>
      </c>
      <c r="J3783" s="3" t="s">
        <v>21</v>
      </c>
      <c r="K3783" s="3" t="s">
        <v>134</v>
      </c>
      <c r="O3783"/>
      <c r="P3783"/>
    </row>
    <row r="3784" spans="1:16" x14ac:dyDescent="0.35">
      <c r="A3784" s="3" t="s">
        <v>7863</v>
      </c>
      <c r="B3784" s="3" t="s">
        <v>7863</v>
      </c>
      <c r="C3784" s="3" t="s">
        <v>7864</v>
      </c>
      <c r="D3784" s="3" t="s">
        <v>14</v>
      </c>
      <c r="E3784" s="3" t="s">
        <v>14</v>
      </c>
      <c r="F3784" s="3" t="s">
        <v>814</v>
      </c>
      <c r="G3784" s="3" t="s">
        <v>813</v>
      </c>
      <c r="H3784" s="3" t="s">
        <v>133</v>
      </c>
      <c r="I3784" s="3" t="s">
        <v>134</v>
      </c>
      <c r="J3784" s="3" t="s">
        <v>21</v>
      </c>
      <c r="K3784" s="3" t="s">
        <v>134</v>
      </c>
      <c r="O3784"/>
      <c r="P3784"/>
    </row>
    <row r="3785" spans="1:16" x14ac:dyDescent="0.35">
      <c r="A3785" s="3" t="s">
        <v>7865</v>
      </c>
      <c r="B3785" s="3" t="s">
        <v>7865</v>
      </c>
      <c r="C3785" s="3" t="s">
        <v>7866</v>
      </c>
      <c r="D3785" s="3" t="s">
        <v>14</v>
      </c>
      <c r="E3785" s="3" t="s">
        <v>14</v>
      </c>
      <c r="F3785" s="3" t="s">
        <v>868</v>
      </c>
      <c r="G3785" s="3" t="s">
        <v>867</v>
      </c>
      <c r="H3785" s="3" t="s">
        <v>92</v>
      </c>
      <c r="I3785" s="3" t="s">
        <v>93</v>
      </c>
      <c r="J3785" s="3" t="s">
        <v>94</v>
      </c>
      <c r="K3785" s="3" t="s">
        <v>93</v>
      </c>
      <c r="O3785"/>
      <c r="P3785"/>
    </row>
    <row r="3786" spans="1:16" x14ac:dyDescent="0.35">
      <c r="A3786" s="3" t="s">
        <v>7867</v>
      </c>
      <c r="B3786" s="3" t="s">
        <v>7867</v>
      </c>
      <c r="C3786" s="3" t="s">
        <v>7868</v>
      </c>
      <c r="D3786" s="3" t="s">
        <v>14</v>
      </c>
      <c r="E3786" s="3" t="s">
        <v>14</v>
      </c>
      <c r="F3786" s="3" t="s">
        <v>868</v>
      </c>
      <c r="G3786" s="3" t="s">
        <v>867</v>
      </c>
      <c r="H3786" s="3" t="s">
        <v>92</v>
      </c>
      <c r="I3786" s="3" t="s">
        <v>93</v>
      </c>
      <c r="J3786" s="3" t="s">
        <v>94</v>
      </c>
      <c r="K3786" s="3" t="s">
        <v>93</v>
      </c>
      <c r="O3786"/>
      <c r="P3786"/>
    </row>
    <row r="3787" spans="1:16" x14ac:dyDescent="0.35">
      <c r="A3787" s="3" t="s">
        <v>7869</v>
      </c>
      <c r="B3787" s="3" t="s">
        <v>7869</v>
      </c>
      <c r="C3787" s="3" t="s">
        <v>7870</v>
      </c>
      <c r="D3787" s="3" t="s">
        <v>14</v>
      </c>
      <c r="E3787" s="3" t="s">
        <v>14</v>
      </c>
      <c r="F3787" s="3" t="s">
        <v>868</v>
      </c>
      <c r="G3787" s="3" t="s">
        <v>867</v>
      </c>
      <c r="H3787" s="3" t="s">
        <v>92</v>
      </c>
      <c r="I3787" s="3" t="s">
        <v>93</v>
      </c>
      <c r="J3787" s="3" t="s">
        <v>94</v>
      </c>
      <c r="K3787" s="3" t="s">
        <v>93</v>
      </c>
      <c r="O3787"/>
      <c r="P3787"/>
    </row>
    <row r="3788" spans="1:16" x14ac:dyDescent="0.35">
      <c r="A3788" s="3" t="s">
        <v>7871</v>
      </c>
      <c r="B3788" s="3" t="s">
        <v>7871</v>
      </c>
      <c r="C3788" s="3" t="s">
        <v>7872</v>
      </c>
      <c r="D3788" s="3" t="s">
        <v>14</v>
      </c>
      <c r="E3788" s="3" t="s">
        <v>14</v>
      </c>
      <c r="F3788" s="3" t="s">
        <v>868</v>
      </c>
      <c r="G3788" s="3" t="s">
        <v>867</v>
      </c>
      <c r="H3788" s="3" t="s">
        <v>92</v>
      </c>
      <c r="I3788" s="3" t="s">
        <v>93</v>
      </c>
      <c r="J3788" s="3" t="s">
        <v>94</v>
      </c>
      <c r="K3788" s="3" t="s">
        <v>93</v>
      </c>
      <c r="O3788"/>
      <c r="P3788"/>
    </row>
    <row r="3789" spans="1:16" x14ac:dyDescent="0.35">
      <c r="A3789" s="3" t="s">
        <v>7873</v>
      </c>
      <c r="B3789" s="3" t="s">
        <v>7873</v>
      </c>
      <c r="C3789" s="3" t="s">
        <v>7874</v>
      </c>
      <c r="D3789" s="3" t="s">
        <v>14</v>
      </c>
      <c r="E3789" s="3" t="s">
        <v>14</v>
      </c>
      <c r="F3789" s="3" t="s">
        <v>868</v>
      </c>
      <c r="G3789" s="3" t="s">
        <v>867</v>
      </c>
      <c r="H3789" s="3" t="s">
        <v>92</v>
      </c>
      <c r="I3789" s="3" t="s">
        <v>93</v>
      </c>
      <c r="J3789" s="3" t="s">
        <v>94</v>
      </c>
      <c r="K3789" s="3" t="s">
        <v>93</v>
      </c>
      <c r="O3789"/>
      <c r="P3789"/>
    </row>
    <row r="3790" spans="1:16" x14ac:dyDescent="0.35">
      <c r="A3790" s="3" t="s">
        <v>7875</v>
      </c>
      <c r="B3790" s="3" t="s">
        <v>7871</v>
      </c>
      <c r="C3790" s="3" t="s">
        <v>7872</v>
      </c>
      <c r="D3790" s="3" t="s">
        <v>14</v>
      </c>
      <c r="E3790" s="3" t="s">
        <v>14</v>
      </c>
      <c r="F3790" s="3" t="s">
        <v>868</v>
      </c>
      <c r="G3790" s="3" t="s">
        <v>867</v>
      </c>
      <c r="H3790" s="3" t="s">
        <v>92</v>
      </c>
      <c r="I3790" s="3" t="s">
        <v>93</v>
      </c>
      <c r="J3790" s="3" t="s">
        <v>94</v>
      </c>
      <c r="K3790" s="3" t="s">
        <v>93</v>
      </c>
      <c r="O3790"/>
      <c r="P3790"/>
    </row>
    <row r="3791" spans="1:16" x14ac:dyDescent="0.35">
      <c r="A3791" s="3" t="s">
        <v>7876</v>
      </c>
      <c r="B3791" s="3" t="s">
        <v>7876</v>
      </c>
      <c r="C3791" s="3" t="s">
        <v>7877</v>
      </c>
      <c r="D3791" s="3" t="s">
        <v>14</v>
      </c>
      <c r="E3791" s="3" t="s">
        <v>14</v>
      </c>
      <c r="F3791" s="3" t="s">
        <v>868</v>
      </c>
      <c r="G3791" s="3" t="s">
        <v>867</v>
      </c>
      <c r="H3791" s="3" t="s">
        <v>92</v>
      </c>
      <c r="I3791" s="3" t="s">
        <v>93</v>
      </c>
      <c r="J3791" s="3" t="s">
        <v>94</v>
      </c>
      <c r="K3791" s="3" t="s">
        <v>93</v>
      </c>
      <c r="O3791"/>
      <c r="P3791"/>
    </row>
    <row r="3792" spans="1:16" x14ac:dyDescent="0.35">
      <c r="A3792" s="3" t="s">
        <v>7878</v>
      </c>
      <c r="B3792" s="3" t="s">
        <v>7878</v>
      </c>
      <c r="C3792" s="3" t="s">
        <v>7879</v>
      </c>
      <c r="D3792" s="3" t="s">
        <v>14</v>
      </c>
      <c r="E3792" s="3" t="s">
        <v>14</v>
      </c>
      <c r="F3792" s="3" t="s">
        <v>868</v>
      </c>
      <c r="G3792" s="3" t="s">
        <v>867</v>
      </c>
      <c r="H3792" s="3" t="s">
        <v>92</v>
      </c>
      <c r="I3792" s="3" t="s">
        <v>93</v>
      </c>
      <c r="J3792" s="3" t="s">
        <v>94</v>
      </c>
      <c r="K3792" s="3" t="s">
        <v>93</v>
      </c>
      <c r="O3792"/>
      <c r="P3792"/>
    </row>
    <row r="3793" spans="1:16" x14ac:dyDescent="0.35">
      <c r="A3793" s="3" t="s">
        <v>7880</v>
      </c>
      <c r="B3793" s="3" t="s">
        <v>7880</v>
      </c>
      <c r="C3793" s="3" t="s">
        <v>7881</v>
      </c>
      <c r="D3793" s="3" t="s">
        <v>14</v>
      </c>
      <c r="E3793" s="3" t="s">
        <v>14</v>
      </c>
      <c r="F3793" s="3" t="s">
        <v>868</v>
      </c>
      <c r="G3793" s="3" t="s">
        <v>867</v>
      </c>
      <c r="H3793" s="3" t="s">
        <v>92</v>
      </c>
      <c r="I3793" s="3" t="s">
        <v>93</v>
      </c>
      <c r="J3793" s="3" t="s">
        <v>94</v>
      </c>
      <c r="K3793" s="3" t="s">
        <v>93</v>
      </c>
      <c r="O3793"/>
      <c r="P3793"/>
    </row>
    <row r="3794" spans="1:16" x14ac:dyDescent="0.35">
      <c r="A3794" s="3" t="s">
        <v>7882</v>
      </c>
      <c r="B3794" s="3" t="s">
        <v>7882</v>
      </c>
      <c r="C3794" s="3" t="s">
        <v>7883</v>
      </c>
      <c r="D3794" s="3" t="s">
        <v>14</v>
      </c>
      <c r="E3794" s="3" t="s">
        <v>14</v>
      </c>
      <c r="F3794" s="3" t="s">
        <v>868</v>
      </c>
      <c r="G3794" s="3" t="s">
        <v>867</v>
      </c>
      <c r="H3794" s="3" t="s">
        <v>92</v>
      </c>
      <c r="I3794" s="3" t="s">
        <v>93</v>
      </c>
      <c r="J3794" s="3" t="s">
        <v>94</v>
      </c>
      <c r="K3794" s="3" t="s">
        <v>93</v>
      </c>
      <c r="O3794"/>
      <c r="P3794"/>
    </row>
    <row r="3795" spans="1:16" x14ac:dyDescent="0.35">
      <c r="A3795" s="3" t="s">
        <v>7884</v>
      </c>
      <c r="B3795" s="3" t="s">
        <v>7884</v>
      </c>
      <c r="C3795" s="3" t="s">
        <v>7885</v>
      </c>
      <c r="D3795" s="3" t="s">
        <v>14</v>
      </c>
      <c r="E3795" s="3" t="s">
        <v>14</v>
      </c>
      <c r="F3795" s="3" t="s">
        <v>868</v>
      </c>
      <c r="G3795" s="3" t="s">
        <v>867</v>
      </c>
      <c r="H3795" s="3" t="s">
        <v>92</v>
      </c>
      <c r="I3795" s="3" t="s">
        <v>93</v>
      </c>
      <c r="J3795" s="3" t="s">
        <v>94</v>
      </c>
      <c r="K3795" s="3" t="s">
        <v>93</v>
      </c>
      <c r="O3795"/>
      <c r="P3795"/>
    </row>
    <row r="3796" spans="1:16" x14ac:dyDescent="0.35">
      <c r="A3796" s="3" t="s">
        <v>7886</v>
      </c>
      <c r="B3796" s="3" t="s">
        <v>7886</v>
      </c>
      <c r="C3796" s="3" t="s">
        <v>7887</v>
      </c>
      <c r="D3796" s="3" t="s">
        <v>14</v>
      </c>
      <c r="E3796" s="3" t="s">
        <v>14</v>
      </c>
      <c r="F3796" s="3" t="s">
        <v>868</v>
      </c>
      <c r="G3796" s="3" t="s">
        <v>867</v>
      </c>
      <c r="H3796" s="3" t="s">
        <v>92</v>
      </c>
      <c r="I3796" s="3" t="s">
        <v>93</v>
      </c>
      <c r="J3796" s="3" t="s">
        <v>94</v>
      </c>
      <c r="K3796" s="3" t="s">
        <v>93</v>
      </c>
      <c r="O3796"/>
      <c r="P3796"/>
    </row>
    <row r="3797" spans="1:16" x14ac:dyDescent="0.35">
      <c r="A3797" s="3" t="s">
        <v>7888</v>
      </c>
      <c r="B3797" s="3" t="s">
        <v>7888</v>
      </c>
      <c r="C3797" s="3" t="s">
        <v>7889</v>
      </c>
      <c r="D3797" s="3" t="s">
        <v>14</v>
      </c>
      <c r="E3797" s="3" t="s">
        <v>14</v>
      </c>
      <c r="F3797" s="3" t="s">
        <v>868</v>
      </c>
      <c r="G3797" s="3" t="s">
        <v>867</v>
      </c>
      <c r="H3797" s="3" t="s">
        <v>92</v>
      </c>
      <c r="I3797" s="3" t="s">
        <v>93</v>
      </c>
      <c r="J3797" s="3" t="s">
        <v>94</v>
      </c>
      <c r="K3797" s="3" t="s">
        <v>93</v>
      </c>
      <c r="O3797"/>
      <c r="P3797"/>
    </row>
    <row r="3798" spans="1:16" x14ac:dyDescent="0.35">
      <c r="A3798" s="3" t="s">
        <v>7890</v>
      </c>
      <c r="B3798" s="3" t="s">
        <v>7890</v>
      </c>
      <c r="C3798" s="3" t="s">
        <v>7891</v>
      </c>
      <c r="D3798" s="3" t="s">
        <v>14</v>
      </c>
      <c r="E3798" s="3" t="s">
        <v>14</v>
      </c>
      <c r="F3798" s="3" t="s">
        <v>868</v>
      </c>
      <c r="G3798" s="3" t="s">
        <v>867</v>
      </c>
      <c r="H3798" s="3" t="s">
        <v>92</v>
      </c>
      <c r="I3798" s="3" t="s">
        <v>93</v>
      </c>
      <c r="J3798" s="3" t="s">
        <v>94</v>
      </c>
      <c r="K3798" s="3" t="s">
        <v>93</v>
      </c>
      <c r="O3798"/>
      <c r="P3798"/>
    </row>
    <row r="3799" spans="1:16" x14ac:dyDescent="0.35">
      <c r="A3799" s="3" t="s">
        <v>7892</v>
      </c>
      <c r="B3799" s="3" t="s">
        <v>7892</v>
      </c>
      <c r="C3799" s="3" t="s">
        <v>7893</v>
      </c>
      <c r="D3799" s="3" t="s">
        <v>14</v>
      </c>
      <c r="E3799" s="3" t="s">
        <v>14</v>
      </c>
      <c r="F3799" s="3" t="s">
        <v>864</v>
      </c>
      <c r="G3799" s="3" t="s">
        <v>863</v>
      </c>
      <c r="H3799" s="3" t="s">
        <v>133</v>
      </c>
      <c r="I3799" s="3" t="s">
        <v>134</v>
      </c>
      <c r="J3799" s="3" t="s">
        <v>21</v>
      </c>
      <c r="K3799" s="3" t="s">
        <v>134</v>
      </c>
      <c r="O3799"/>
      <c r="P3799"/>
    </row>
    <row r="3800" spans="1:16" x14ac:dyDescent="0.35">
      <c r="A3800" s="3" t="s">
        <v>7894</v>
      </c>
      <c r="B3800" s="3" t="s">
        <v>7894</v>
      </c>
      <c r="C3800" s="3" t="s">
        <v>7895</v>
      </c>
      <c r="D3800" s="3" t="s">
        <v>14</v>
      </c>
      <c r="E3800" s="3" t="s">
        <v>14</v>
      </c>
      <c r="F3800" s="3" t="s">
        <v>864</v>
      </c>
      <c r="G3800" s="3" t="s">
        <v>863</v>
      </c>
      <c r="H3800" s="3" t="s">
        <v>133</v>
      </c>
      <c r="I3800" s="3" t="s">
        <v>134</v>
      </c>
      <c r="J3800" s="3" t="s">
        <v>21</v>
      </c>
      <c r="K3800" s="3" t="s">
        <v>134</v>
      </c>
      <c r="O3800"/>
      <c r="P3800"/>
    </row>
    <row r="3801" spans="1:16" x14ac:dyDescent="0.35">
      <c r="A3801" s="3" t="s">
        <v>7896</v>
      </c>
      <c r="B3801" s="3" t="s">
        <v>7896</v>
      </c>
      <c r="C3801" s="3" t="s">
        <v>7897</v>
      </c>
      <c r="D3801" s="3" t="s">
        <v>14</v>
      </c>
      <c r="E3801" s="3" t="s">
        <v>14</v>
      </c>
      <c r="F3801" s="3" t="s">
        <v>864</v>
      </c>
      <c r="G3801" s="3" t="s">
        <v>863</v>
      </c>
      <c r="H3801" s="3" t="s">
        <v>133</v>
      </c>
      <c r="I3801" s="3" t="s">
        <v>134</v>
      </c>
      <c r="J3801" s="3" t="s">
        <v>21</v>
      </c>
      <c r="K3801" s="3" t="s">
        <v>134</v>
      </c>
      <c r="O3801"/>
      <c r="P3801"/>
    </row>
    <row r="3802" spans="1:16" x14ac:dyDescent="0.35">
      <c r="A3802" s="3" t="s">
        <v>7898</v>
      </c>
      <c r="B3802" s="3" t="s">
        <v>7898</v>
      </c>
      <c r="C3802" s="3" t="s">
        <v>7899</v>
      </c>
      <c r="D3802" s="3" t="s">
        <v>14</v>
      </c>
      <c r="E3802" s="3" t="s">
        <v>14</v>
      </c>
      <c r="F3802" s="3" t="s">
        <v>864</v>
      </c>
      <c r="G3802" s="3" t="s">
        <v>863</v>
      </c>
      <c r="H3802" s="3" t="s">
        <v>133</v>
      </c>
      <c r="I3802" s="3" t="s">
        <v>134</v>
      </c>
      <c r="J3802" s="3" t="s">
        <v>21</v>
      </c>
      <c r="K3802" s="3" t="s">
        <v>134</v>
      </c>
      <c r="O3802"/>
      <c r="P3802"/>
    </row>
    <row r="3803" spans="1:16" x14ac:dyDescent="0.35">
      <c r="A3803" s="3" t="s">
        <v>7900</v>
      </c>
      <c r="B3803" s="3" t="s">
        <v>7900</v>
      </c>
      <c r="C3803" s="3" t="s">
        <v>7901</v>
      </c>
      <c r="D3803" s="3" t="s">
        <v>14</v>
      </c>
      <c r="E3803" s="3" t="s">
        <v>14</v>
      </c>
      <c r="F3803" s="3" t="s">
        <v>864</v>
      </c>
      <c r="G3803" s="3" t="s">
        <v>863</v>
      </c>
      <c r="H3803" s="3" t="s">
        <v>133</v>
      </c>
      <c r="I3803" s="3" t="s">
        <v>134</v>
      </c>
      <c r="J3803" s="3" t="s">
        <v>21</v>
      </c>
      <c r="K3803" s="3" t="s">
        <v>134</v>
      </c>
      <c r="O3803"/>
      <c r="P3803"/>
    </row>
    <row r="3804" spans="1:16" x14ac:dyDescent="0.35">
      <c r="A3804" s="3" t="s">
        <v>7902</v>
      </c>
      <c r="B3804" s="3" t="s">
        <v>7902</v>
      </c>
      <c r="C3804" s="3" t="s">
        <v>7903</v>
      </c>
      <c r="D3804" s="3" t="s">
        <v>14</v>
      </c>
      <c r="E3804" s="3" t="s">
        <v>14</v>
      </c>
      <c r="F3804" s="3" t="s">
        <v>882</v>
      </c>
      <c r="G3804" s="3" t="s">
        <v>881</v>
      </c>
      <c r="H3804" s="3" t="s">
        <v>477</v>
      </c>
      <c r="I3804" s="3" t="s">
        <v>79</v>
      </c>
      <c r="J3804" s="3" t="s">
        <v>478</v>
      </c>
      <c r="K3804" s="3" t="s">
        <v>479</v>
      </c>
      <c r="O3804"/>
      <c r="P3804"/>
    </row>
    <row r="3805" spans="1:16" x14ac:dyDescent="0.35">
      <c r="A3805" s="3" t="s">
        <v>7904</v>
      </c>
      <c r="B3805" s="3" t="s">
        <v>7904</v>
      </c>
      <c r="C3805" s="3" t="s">
        <v>7905</v>
      </c>
      <c r="D3805" s="3" t="s">
        <v>14</v>
      </c>
      <c r="E3805" s="3" t="s">
        <v>14</v>
      </c>
      <c r="F3805" s="3" t="s">
        <v>882</v>
      </c>
      <c r="G3805" s="3" t="s">
        <v>881</v>
      </c>
      <c r="H3805" s="3" t="s">
        <v>477</v>
      </c>
      <c r="I3805" s="3" t="s">
        <v>79</v>
      </c>
      <c r="J3805" s="3" t="s">
        <v>478</v>
      </c>
      <c r="K3805" s="3" t="s">
        <v>479</v>
      </c>
      <c r="O3805"/>
      <c r="P3805"/>
    </row>
    <row r="3806" spans="1:16" x14ac:dyDescent="0.35">
      <c r="A3806" s="3" t="s">
        <v>7906</v>
      </c>
      <c r="B3806" s="3" t="s">
        <v>7906</v>
      </c>
      <c r="C3806" s="3" t="s">
        <v>7907</v>
      </c>
      <c r="D3806" s="3" t="s">
        <v>7908</v>
      </c>
      <c r="E3806" s="3" t="s">
        <v>7909</v>
      </c>
      <c r="F3806" s="3" t="s">
        <v>878</v>
      </c>
      <c r="G3806" s="3" t="s">
        <v>877</v>
      </c>
      <c r="H3806" s="3" t="s">
        <v>477</v>
      </c>
      <c r="I3806" s="3" t="s">
        <v>79</v>
      </c>
      <c r="J3806" s="3" t="s">
        <v>78</v>
      </c>
      <c r="K3806" s="3" t="s">
        <v>79</v>
      </c>
      <c r="O3806"/>
      <c r="P3806"/>
    </row>
    <row r="3807" spans="1:16" x14ac:dyDescent="0.35">
      <c r="A3807" s="3" t="s">
        <v>7910</v>
      </c>
      <c r="B3807" s="3" t="s">
        <v>7910</v>
      </c>
      <c r="C3807" s="3" t="s">
        <v>7911</v>
      </c>
      <c r="D3807" s="3" t="s">
        <v>652</v>
      </c>
      <c r="E3807" s="3" t="s">
        <v>7912</v>
      </c>
      <c r="F3807" s="3" t="s">
        <v>878</v>
      </c>
      <c r="G3807" s="3" t="s">
        <v>877</v>
      </c>
      <c r="H3807" s="3" t="s">
        <v>477</v>
      </c>
      <c r="I3807" s="3" t="s">
        <v>79</v>
      </c>
      <c r="J3807" s="3" t="s">
        <v>78</v>
      </c>
      <c r="K3807" s="3" t="s">
        <v>79</v>
      </c>
      <c r="O3807"/>
      <c r="P3807"/>
    </row>
    <row r="3808" spans="1:16" x14ac:dyDescent="0.35">
      <c r="A3808" s="3" t="s">
        <v>7913</v>
      </c>
      <c r="B3808" s="3" t="s">
        <v>7913</v>
      </c>
      <c r="C3808" s="3" t="s">
        <v>7914</v>
      </c>
      <c r="D3808" s="3" t="s">
        <v>7915</v>
      </c>
      <c r="E3808" s="3" t="s">
        <v>7909</v>
      </c>
      <c r="F3808" s="3" t="s">
        <v>878</v>
      </c>
      <c r="G3808" s="3" t="s">
        <v>877</v>
      </c>
      <c r="H3808" s="3" t="s">
        <v>477</v>
      </c>
      <c r="I3808" s="3" t="s">
        <v>79</v>
      </c>
      <c r="J3808" s="3" t="s">
        <v>78</v>
      </c>
      <c r="K3808" s="3" t="s">
        <v>79</v>
      </c>
      <c r="O3808"/>
      <c r="P3808"/>
    </row>
    <row r="3809" spans="1:16" x14ac:dyDescent="0.35">
      <c r="A3809" s="3" t="s">
        <v>7916</v>
      </c>
      <c r="B3809" s="3" t="s">
        <v>7916</v>
      </c>
      <c r="C3809" s="3" t="s">
        <v>7917</v>
      </c>
      <c r="D3809" s="3" t="s">
        <v>7918</v>
      </c>
      <c r="E3809" s="3" t="s">
        <v>7919</v>
      </c>
      <c r="F3809" s="3" t="s">
        <v>878</v>
      </c>
      <c r="G3809" s="3" t="s">
        <v>877</v>
      </c>
      <c r="H3809" s="3" t="s">
        <v>477</v>
      </c>
      <c r="I3809" s="3" t="s">
        <v>79</v>
      </c>
      <c r="J3809" s="3" t="s">
        <v>78</v>
      </c>
      <c r="K3809" s="3" t="s">
        <v>79</v>
      </c>
      <c r="O3809"/>
      <c r="P3809"/>
    </row>
    <row r="3810" spans="1:16" x14ac:dyDescent="0.35">
      <c r="A3810" s="3" t="s">
        <v>7920</v>
      </c>
      <c r="B3810" s="3" t="s">
        <v>7920</v>
      </c>
      <c r="C3810" s="3" t="s">
        <v>7921</v>
      </c>
      <c r="D3810" s="3" t="s">
        <v>7922</v>
      </c>
      <c r="E3810" s="3" t="s">
        <v>7923</v>
      </c>
      <c r="F3810" s="3" t="s">
        <v>878</v>
      </c>
      <c r="G3810" s="3" t="s">
        <v>877</v>
      </c>
      <c r="H3810" s="3" t="s">
        <v>477</v>
      </c>
      <c r="I3810" s="3" t="s">
        <v>79</v>
      </c>
      <c r="J3810" s="3" t="s">
        <v>78</v>
      </c>
      <c r="K3810" s="3" t="s">
        <v>79</v>
      </c>
      <c r="O3810"/>
      <c r="P3810"/>
    </row>
    <row r="3811" spans="1:16" x14ac:dyDescent="0.35">
      <c r="A3811" s="3" t="s">
        <v>7924</v>
      </c>
      <c r="B3811" s="3" t="s">
        <v>7924</v>
      </c>
      <c r="C3811" s="3" t="s">
        <v>3909</v>
      </c>
      <c r="D3811" s="3" t="s">
        <v>782</v>
      </c>
      <c r="E3811" s="3" t="s">
        <v>7925</v>
      </c>
      <c r="F3811" s="3" t="s">
        <v>878</v>
      </c>
      <c r="G3811" s="3" t="s">
        <v>877</v>
      </c>
      <c r="H3811" s="3" t="s">
        <v>477</v>
      </c>
      <c r="I3811" s="3" t="s">
        <v>79</v>
      </c>
      <c r="J3811" s="3" t="s">
        <v>78</v>
      </c>
      <c r="K3811" s="3" t="s">
        <v>79</v>
      </c>
      <c r="O3811"/>
      <c r="P3811"/>
    </row>
    <row r="3812" spans="1:16" x14ac:dyDescent="0.35">
      <c r="A3812" s="3" t="s">
        <v>7926</v>
      </c>
      <c r="B3812" s="3" t="s">
        <v>7926</v>
      </c>
      <c r="C3812" s="3" t="s">
        <v>547</v>
      </c>
      <c r="D3812" s="3" t="s">
        <v>321</v>
      </c>
      <c r="E3812" s="3" t="s">
        <v>324</v>
      </c>
      <c r="F3812" s="3" t="s">
        <v>878</v>
      </c>
      <c r="G3812" s="3" t="s">
        <v>877</v>
      </c>
      <c r="H3812" s="3" t="s">
        <v>477</v>
      </c>
      <c r="I3812" s="3" t="s">
        <v>79</v>
      </c>
      <c r="J3812" s="3" t="s">
        <v>78</v>
      </c>
      <c r="K3812" s="3" t="s">
        <v>79</v>
      </c>
      <c r="O3812"/>
      <c r="P3812"/>
    </row>
    <row r="3813" spans="1:16" x14ac:dyDescent="0.35">
      <c r="A3813" s="3" t="s">
        <v>7927</v>
      </c>
      <c r="B3813" s="3" t="s">
        <v>7927</v>
      </c>
      <c r="C3813" s="3" t="s">
        <v>7928</v>
      </c>
      <c r="D3813" s="3" t="s">
        <v>7929</v>
      </c>
      <c r="E3813" s="3" t="s">
        <v>7930</v>
      </c>
      <c r="F3813" s="3" t="s">
        <v>878</v>
      </c>
      <c r="G3813" s="3" t="s">
        <v>877</v>
      </c>
      <c r="H3813" s="3" t="s">
        <v>477</v>
      </c>
      <c r="I3813" s="3" t="s">
        <v>79</v>
      </c>
      <c r="J3813" s="3" t="s">
        <v>78</v>
      </c>
      <c r="K3813" s="3" t="s">
        <v>79</v>
      </c>
      <c r="O3813"/>
      <c r="P3813"/>
    </row>
    <row r="3814" spans="1:16" x14ac:dyDescent="0.35">
      <c r="A3814" s="3" t="s">
        <v>7931</v>
      </c>
      <c r="B3814" s="3" t="s">
        <v>7931</v>
      </c>
      <c r="C3814" s="3" t="s">
        <v>7932</v>
      </c>
      <c r="D3814" s="3" t="s">
        <v>577</v>
      </c>
      <c r="E3814" s="3" t="s">
        <v>7933</v>
      </c>
      <c r="F3814" s="3" t="s">
        <v>878</v>
      </c>
      <c r="G3814" s="3" t="s">
        <v>877</v>
      </c>
      <c r="H3814" s="3" t="s">
        <v>477</v>
      </c>
      <c r="I3814" s="3" t="s">
        <v>79</v>
      </c>
      <c r="J3814" s="3" t="s">
        <v>78</v>
      </c>
      <c r="K3814" s="3" t="s">
        <v>79</v>
      </c>
      <c r="O3814"/>
      <c r="P3814"/>
    </row>
    <row r="3815" spans="1:16" x14ac:dyDescent="0.35">
      <c r="A3815" s="3" t="s">
        <v>7934</v>
      </c>
      <c r="B3815" s="3" t="s">
        <v>7934</v>
      </c>
      <c r="C3815" s="3" t="s">
        <v>7935</v>
      </c>
      <c r="D3815" s="3" t="s">
        <v>7915</v>
      </c>
      <c r="E3815" s="3" t="s">
        <v>7909</v>
      </c>
      <c r="F3815" s="3" t="s">
        <v>878</v>
      </c>
      <c r="G3815" s="3" t="s">
        <v>877</v>
      </c>
      <c r="H3815" s="3" t="s">
        <v>477</v>
      </c>
      <c r="I3815" s="3" t="s">
        <v>79</v>
      </c>
      <c r="J3815" s="3" t="s">
        <v>78</v>
      </c>
      <c r="K3815" s="3" t="s">
        <v>79</v>
      </c>
      <c r="O3815"/>
      <c r="P3815"/>
    </row>
    <row r="3816" spans="1:16" x14ac:dyDescent="0.35">
      <c r="A3816" s="3" t="s">
        <v>7936</v>
      </c>
      <c r="B3816" s="3" t="s">
        <v>7936</v>
      </c>
      <c r="C3816" s="3" t="s">
        <v>7937</v>
      </c>
      <c r="D3816" s="3" t="s">
        <v>164</v>
      </c>
      <c r="E3816" s="3" t="s">
        <v>7938</v>
      </c>
      <c r="F3816" s="3" t="s">
        <v>878</v>
      </c>
      <c r="G3816" s="3" t="s">
        <v>877</v>
      </c>
      <c r="H3816" s="3" t="s">
        <v>477</v>
      </c>
      <c r="I3816" s="3" t="s">
        <v>79</v>
      </c>
      <c r="J3816" s="3" t="s">
        <v>78</v>
      </c>
      <c r="K3816" s="3" t="s">
        <v>79</v>
      </c>
      <c r="O3816"/>
      <c r="P3816"/>
    </row>
    <row r="3817" spans="1:16" x14ac:dyDescent="0.35">
      <c r="A3817" s="3" t="s">
        <v>7939</v>
      </c>
      <c r="B3817" s="3" t="s">
        <v>7940</v>
      </c>
      <c r="C3817" s="3" t="s">
        <v>7941</v>
      </c>
      <c r="D3817" s="3" t="s">
        <v>7942</v>
      </c>
      <c r="E3817" s="3" t="s">
        <v>7943</v>
      </c>
      <c r="F3817" s="3" t="s">
        <v>878</v>
      </c>
      <c r="G3817" s="3" t="s">
        <v>877</v>
      </c>
      <c r="H3817" s="3" t="s">
        <v>477</v>
      </c>
      <c r="I3817" s="3" t="s">
        <v>79</v>
      </c>
      <c r="J3817" s="3" t="s">
        <v>78</v>
      </c>
      <c r="K3817" s="3" t="s">
        <v>79</v>
      </c>
      <c r="O3817"/>
      <c r="P3817"/>
    </row>
    <row r="3818" spans="1:16" x14ac:dyDescent="0.35">
      <c r="A3818" s="3" t="s">
        <v>7944</v>
      </c>
      <c r="B3818" s="3" t="s">
        <v>7944</v>
      </c>
      <c r="C3818" s="3" t="s">
        <v>7945</v>
      </c>
      <c r="D3818" s="3" t="s">
        <v>7929</v>
      </c>
      <c r="E3818" s="3" t="s">
        <v>7930</v>
      </c>
      <c r="F3818" s="3" t="s">
        <v>878</v>
      </c>
      <c r="G3818" s="3" t="s">
        <v>877</v>
      </c>
      <c r="H3818" s="3" t="s">
        <v>477</v>
      </c>
      <c r="I3818" s="3" t="s">
        <v>79</v>
      </c>
      <c r="J3818" s="3" t="s">
        <v>78</v>
      </c>
      <c r="K3818" s="3" t="s">
        <v>79</v>
      </c>
      <c r="O3818"/>
      <c r="P3818"/>
    </row>
    <row r="3819" spans="1:16" x14ac:dyDescent="0.35">
      <c r="A3819" s="3" t="s">
        <v>7946</v>
      </c>
      <c r="B3819" s="3" t="s">
        <v>7946</v>
      </c>
      <c r="C3819" s="3" t="s">
        <v>7947</v>
      </c>
      <c r="D3819" s="3" t="s">
        <v>7918</v>
      </c>
      <c r="E3819" s="3" t="s">
        <v>7919</v>
      </c>
      <c r="F3819" s="3" t="s">
        <v>878</v>
      </c>
      <c r="G3819" s="3" t="s">
        <v>877</v>
      </c>
      <c r="H3819" s="3" t="s">
        <v>477</v>
      </c>
      <c r="I3819" s="3" t="s">
        <v>79</v>
      </c>
      <c r="J3819" s="3" t="s">
        <v>78</v>
      </c>
      <c r="K3819" s="3" t="s">
        <v>79</v>
      </c>
      <c r="O3819"/>
      <c r="P3819"/>
    </row>
    <row r="3820" spans="1:16" x14ac:dyDescent="0.35">
      <c r="A3820" s="3" t="s">
        <v>7948</v>
      </c>
      <c r="B3820" s="3" t="s">
        <v>7948</v>
      </c>
      <c r="C3820" s="3" t="s">
        <v>6199</v>
      </c>
      <c r="D3820" s="3" t="s">
        <v>7949</v>
      </c>
      <c r="E3820" s="3" t="s">
        <v>7950</v>
      </c>
      <c r="F3820" s="3" t="s">
        <v>878</v>
      </c>
      <c r="G3820" s="3" t="s">
        <v>877</v>
      </c>
      <c r="H3820" s="3" t="s">
        <v>477</v>
      </c>
      <c r="I3820" s="3" t="s">
        <v>79</v>
      </c>
      <c r="J3820" s="3" t="s">
        <v>78</v>
      </c>
      <c r="K3820" s="3" t="s">
        <v>79</v>
      </c>
      <c r="O3820"/>
      <c r="P3820"/>
    </row>
    <row r="3821" spans="1:16" x14ac:dyDescent="0.35">
      <c r="A3821" s="3" t="s">
        <v>7951</v>
      </c>
      <c r="B3821" s="3" t="s">
        <v>7951</v>
      </c>
      <c r="C3821" s="3" t="s">
        <v>7952</v>
      </c>
      <c r="D3821" s="3" t="s">
        <v>7918</v>
      </c>
      <c r="E3821" s="3" t="s">
        <v>7919</v>
      </c>
      <c r="F3821" s="3" t="s">
        <v>878</v>
      </c>
      <c r="G3821" s="3" t="s">
        <v>877</v>
      </c>
      <c r="H3821" s="3" t="s">
        <v>477</v>
      </c>
      <c r="I3821" s="3" t="s">
        <v>79</v>
      </c>
      <c r="J3821" s="3" t="s">
        <v>78</v>
      </c>
      <c r="K3821" s="3" t="s">
        <v>79</v>
      </c>
      <c r="O3821"/>
      <c r="P3821"/>
    </row>
    <row r="3822" spans="1:16" x14ac:dyDescent="0.35">
      <c r="A3822" s="3" t="s">
        <v>7953</v>
      </c>
      <c r="B3822" s="3" t="s">
        <v>7953</v>
      </c>
      <c r="C3822" s="3" t="s">
        <v>7954</v>
      </c>
      <c r="D3822" s="3" t="s">
        <v>739</v>
      </c>
      <c r="E3822" s="3" t="s">
        <v>1417</v>
      </c>
      <c r="F3822" s="3" t="s">
        <v>878</v>
      </c>
      <c r="G3822" s="3" t="s">
        <v>877</v>
      </c>
      <c r="H3822" s="3" t="s">
        <v>477</v>
      </c>
      <c r="I3822" s="3" t="s">
        <v>79</v>
      </c>
      <c r="J3822" s="3" t="s">
        <v>78</v>
      </c>
      <c r="K3822" s="3" t="s">
        <v>79</v>
      </c>
      <c r="O3822"/>
      <c r="P3822"/>
    </row>
    <row r="3823" spans="1:16" x14ac:dyDescent="0.35">
      <c r="A3823" s="3" t="s">
        <v>7955</v>
      </c>
      <c r="B3823" s="3" t="s">
        <v>7955</v>
      </c>
      <c r="C3823" s="3" t="s">
        <v>7956</v>
      </c>
      <c r="D3823" s="3" t="s">
        <v>7908</v>
      </c>
      <c r="E3823" s="3" t="s">
        <v>7909</v>
      </c>
      <c r="F3823" s="3" t="s">
        <v>878</v>
      </c>
      <c r="G3823" s="3" t="s">
        <v>877</v>
      </c>
      <c r="H3823" s="3" t="s">
        <v>477</v>
      </c>
      <c r="I3823" s="3" t="s">
        <v>79</v>
      </c>
      <c r="J3823" s="3" t="s">
        <v>78</v>
      </c>
      <c r="K3823" s="3" t="s">
        <v>79</v>
      </c>
      <c r="O3823"/>
      <c r="P3823"/>
    </row>
    <row r="3824" spans="1:16" x14ac:dyDescent="0.35">
      <c r="A3824" s="3" t="s">
        <v>7957</v>
      </c>
      <c r="B3824" s="3" t="s">
        <v>7957</v>
      </c>
      <c r="C3824" s="3" t="s">
        <v>7958</v>
      </c>
      <c r="D3824" s="3" t="s">
        <v>561</v>
      </c>
      <c r="E3824" s="3" t="s">
        <v>7959</v>
      </c>
      <c r="F3824" s="3" t="s">
        <v>878</v>
      </c>
      <c r="G3824" s="3" t="s">
        <v>877</v>
      </c>
      <c r="H3824" s="3" t="s">
        <v>477</v>
      </c>
      <c r="I3824" s="3" t="s">
        <v>79</v>
      </c>
      <c r="J3824" s="3" t="s">
        <v>78</v>
      </c>
      <c r="K3824" s="3" t="s">
        <v>79</v>
      </c>
      <c r="O3824"/>
      <c r="P3824"/>
    </row>
    <row r="3825" spans="1:16" x14ac:dyDescent="0.35">
      <c r="A3825" s="3" t="s">
        <v>7960</v>
      </c>
      <c r="B3825" s="3" t="s">
        <v>7960</v>
      </c>
      <c r="C3825" s="3" t="s">
        <v>7961</v>
      </c>
      <c r="D3825" s="3" t="s">
        <v>569</v>
      </c>
      <c r="E3825" s="3" t="s">
        <v>7962</v>
      </c>
      <c r="F3825" s="3" t="s">
        <v>878</v>
      </c>
      <c r="G3825" s="3" t="s">
        <v>877</v>
      </c>
      <c r="H3825" s="3" t="s">
        <v>477</v>
      </c>
      <c r="I3825" s="3" t="s">
        <v>79</v>
      </c>
      <c r="J3825" s="3" t="s">
        <v>78</v>
      </c>
      <c r="K3825" s="3" t="s">
        <v>79</v>
      </c>
      <c r="O3825"/>
      <c r="P3825"/>
    </row>
    <row r="3826" spans="1:16" x14ac:dyDescent="0.35">
      <c r="A3826" s="3" t="s">
        <v>7963</v>
      </c>
      <c r="B3826" s="3" t="s">
        <v>7963</v>
      </c>
      <c r="C3826" s="3" t="s">
        <v>7964</v>
      </c>
      <c r="D3826" s="3" t="s">
        <v>7918</v>
      </c>
      <c r="E3826" s="3" t="s">
        <v>7919</v>
      </c>
      <c r="F3826" s="3" t="s">
        <v>878</v>
      </c>
      <c r="G3826" s="3" t="s">
        <v>877</v>
      </c>
      <c r="H3826" s="3" t="s">
        <v>477</v>
      </c>
      <c r="I3826" s="3" t="s">
        <v>79</v>
      </c>
      <c r="J3826" s="3" t="s">
        <v>78</v>
      </c>
      <c r="K3826" s="3" t="s">
        <v>79</v>
      </c>
      <c r="O3826"/>
      <c r="P3826"/>
    </row>
    <row r="3827" spans="1:16" x14ac:dyDescent="0.35">
      <c r="A3827" s="3" t="s">
        <v>7965</v>
      </c>
      <c r="B3827" s="3" t="s">
        <v>7965</v>
      </c>
      <c r="C3827" s="3" t="s">
        <v>3378</v>
      </c>
      <c r="D3827" s="3" t="s">
        <v>466</v>
      </c>
      <c r="E3827" s="3" t="s">
        <v>7966</v>
      </c>
      <c r="F3827" s="3" t="s">
        <v>878</v>
      </c>
      <c r="G3827" s="3" t="s">
        <v>877</v>
      </c>
      <c r="H3827" s="3" t="s">
        <v>477</v>
      </c>
      <c r="I3827" s="3" t="s">
        <v>79</v>
      </c>
      <c r="J3827" s="3" t="s">
        <v>78</v>
      </c>
      <c r="K3827" s="3" t="s">
        <v>79</v>
      </c>
      <c r="O3827"/>
      <c r="P3827"/>
    </row>
    <row r="3828" spans="1:16" x14ac:dyDescent="0.35">
      <c r="A3828" s="3" t="s">
        <v>7967</v>
      </c>
      <c r="B3828" s="3" t="s">
        <v>7967</v>
      </c>
      <c r="C3828" s="3" t="s">
        <v>7968</v>
      </c>
      <c r="D3828" s="3" t="s">
        <v>7969</v>
      </c>
      <c r="E3828" s="3" t="s">
        <v>7970</v>
      </c>
      <c r="F3828" s="3" t="s">
        <v>878</v>
      </c>
      <c r="G3828" s="3" t="s">
        <v>877</v>
      </c>
      <c r="H3828" s="3" t="s">
        <v>477</v>
      </c>
      <c r="I3828" s="3" t="s">
        <v>79</v>
      </c>
      <c r="J3828" s="3" t="s">
        <v>78</v>
      </c>
      <c r="K3828" s="3" t="s">
        <v>79</v>
      </c>
      <c r="O3828"/>
      <c r="P3828"/>
    </row>
    <row r="3829" spans="1:16" x14ac:dyDescent="0.35">
      <c r="A3829" s="3" t="s">
        <v>7971</v>
      </c>
      <c r="B3829" s="3" t="s">
        <v>7971</v>
      </c>
      <c r="C3829" s="3" t="s">
        <v>7972</v>
      </c>
      <c r="D3829" s="3" t="s">
        <v>7973</v>
      </c>
      <c r="E3829" s="3" t="s">
        <v>7974</v>
      </c>
      <c r="F3829" s="3" t="s">
        <v>878</v>
      </c>
      <c r="G3829" s="3" t="s">
        <v>877</v>
      </c>
      <c r="H3829" s="3" t="s">
        <v>477</v>
      </c>
      <c r="I3829" s="3" t="s">
        <v>79</v>
      </c>
      <c r="J3829" s="3" t="s">
        <v>78</v>
      </c>
      <c r="K3829" s="3" t="s">
        <v>79</v>
      </c>
      <c r="O3829"/>
      <c r="P3829"/>
    </row>
    <row r="3830" spans="1:16" x14ac:dyDescent="0.35">
      <c r="A3830" s="3" t="s">
        <v>7975</v>
      </c>
      <c r="B3830" s="3" t="s">
        <v>7975</v>
      </c>
      <c r="C3830" s="3" t="s">
        <v>7976</v>
      </c>
      <c r="D3830" s="3" t="s">
        <v>7977</v>
      </c>
      <c r="E3830" s="3" t="s">
        <v>7978</v>
      </c>
      <c r="F3830" s="3" t="s">
        <v>878</v>
      </c>
      <c r="G3830" s="3" t="s">
        <v>877</v>
      </c>
      <c r="H3830" s="3" t="s">
        <v>477</v>
      </c>
      <c r="I3830" s="3" t="s">
        <v>79</v>
      </c>
      <c r="J3830" s="3" t="s">
        <v>78</v>
      </c>
      <c r="K3830" s="3" t="s">
        <v>79</v>
      </c>
      <c r="O3830"/>
      <c r="P3830"/>
    </row>
    <row r="3831" spans="1:16" x14ac:dyDescent="0.35">
      <c r="A3831" s="3" t="s">
        <v>7979</v>
      </c>
      <c r="B3831" s="3" t="s">
        <v>7979</v>
      </c>
      <c r="C3831" s="3" t="s">
        <v>7980</v>
      </c>
      <c r="D3831" s="3" t="s">
        <v>7981</v>
      </c>
      <c r="E3831" s="3" t="s">
        <v>7912</v>
      </c>
      <c r="F3831" s="3" t="s">
        <v>878</v>
      </c>
      <c r="G3831" s="3" t="s">
        <v>877</v>
      </c>
      <c r="H3831" s="3" t="s">
        <v>477</v>
      </c>
      <c r="I3831" s="3" t="s">
        <v>79</v>
      </c>
      <c r="J3831" s="3" t="s">
        <v>78</v>
      </c>
      <c r="K3831" s="3" t="s">
        <v>79</v>
      </c>
      <c r="O3831"/>
      <c r="P3831"/>
    </row>
    <row r="3832" spans="1:16" x14ac:dyDescent="0.35">
      <c r="A3832" s="3" t="s">
        <v>7982</v>
      </c>
      <c r="B3832" s="3" t="s">
        <v>7982</v>
      </c>
      <c r="C3832" s="3" t="s">
        <v>7983</v>
      </c>
      <c r="D3832" s="3" t="s">
        <v>7918</v>
      </c>
      <c r="E3832" s="3" t="s">
        <v>7919</v>
      </c>
      <c r="F3832" s="3" t="s">
        <v>878</v>
      </c>
      <c r="G3832" s="3" t="s">
        <v>877</v>
      </c>
      <c r="H3832" s="3" t="s">
        <v>477</v>
      </c>
      <c r="I3832" s="3" t="s">
        <v>79</v>
      </c>
      <c r="J3832" s="3" t="s">
        <v>78</v>
      </c>
      <c r="K3832" s="3" t="s">
        <v>79</v>
      </c>
      <c r="O3832"/>
      <c r="P3832"/>
    </row>
    <row r="3833" spans="1:16" x14ac:dyDescent="0.35">
      <c r="A3833" s="3" t="s">
        <v>7984</v>
      </c>
      <c r="B3833" s="3" t="s">
        <v>7984</v>
      </c>
      <c r="C3833" s="3" t="s">
        <v>7985</v>
      </c>
      <c r="D3833" s="3" t="s">
        <v>46</v>
      </c>
      <c r="E3833" s="3" t="s">
        <v>7986</v>
      </c>
      <c r="F3833" s="3" t="s">
        <v>878</v>
      </c>
      <c r="G3833" s="3" t="s">
        <v>877</v>
      </c>
      <c r="H3833" s="3" t="s">
        <v>477</v>
      </c>
      <c r="I3833" s="3" t="s">
        <v>79</v>
      </c>
      <c r="J3833" s="3" t="s">
        <v>78</v>
      </c>
      <c r="K3833" s="3" t="s">
        <v>79</v>
      </c>
      <c r="O3833"/>
      <c r="P3833"/>
    </row>
    <row r="3834" spans="1:16" x14ac:dyDescent="0.35">
      <c r="A3834" s="3" t="s">
        <v>7987</v>
      </c>
      <c r="B3834" s="3" t="s">
        <v>7987</v>
      </c>
      <c r="C3834" s="3" t="s">
        <v>7988</v>
      </c>
      <c r="D3834" s="3" t="s">
        <v>321</v>
      </c>
      <c r="E3834" s="3" t="s">
        <v>324</v>
      </c>
      <c r="F3834" s="3" t="s">
        <v>878</v>
      </c>
      <c r="G3834" s="3" t="s">
        <v>877</v>
      </c>
      <c r="H3834" s="3" t="s">
        <v>477</v>
      </c>
      <c r="I3834" s="3" t="s">
        <v>79</v>
      </c>
      <c r="J3834" s="3" t="s">
        <v>78</v>
      </c>
      <c r="K3834" s="3" t="s">
        <v>79</v>
      </c>
      <c r="O3834"/>
      <c r="P3834"/>
    </row>
    <row r="3835" spans="1:16" x14ac:dyDescent="0.35">
      <c r="A3835" s="3" t="s">
        <v>7989</v>
      </c>
      <c r="B3835" s="3" t="s">
        <v>7989</v>
      </c>
      <c r="C3835" s="3" t="s">
        <v>7990</v>
      </c>
      <c r="D3835" s="3" t="s">
        <v>7991</v>
      </c>
      <c r="E3835" s="3" t="s">
        <v>7938</v>
      </c>
      <c r="F3835" s="3" t="s">
        <v>878</v>
      </c>
      <c r="G3835" s="3" t="s">
        <v>877</v>
      </c>
      <c r="H3835" s="3" t="s">
        <v>477</v>
      </c>
      <c r="I3835" s="3" t="s">
        <v>79</v>
      </c>
      <c r="J3835" s="3" t="s">
        <v>78</v>
      </c>
      <c r="K3835" s="3" t="s">
        <v>79</v>
      </c>
      <c r="O3835"/>
      <c r="P3835"/>
    </row>
    <row r="3836" spans="1:16" x14ac:dyDescent="0.35">
      <c r="A3836" s="3" t="s">
        <v>7992</v>
      </c>
      <c r="B3836" s="3" t="s">
        <v>7992</v>
      </c>
      <c r="C3836" s="3" t="s">
        <v>7993</v>
      </c>
      <c r="D3836" s="3" t="s">
        <v>616</v>
      </c>
      <c r="E3836" s="3" t="s">
        <v>7994</v>
      </c>
      <c r="F3836" s="3" t="s">
        <v>878</v>
      </c>
      <c r="G3836" s="3" t="s">
        <v>877</v>
      </c>
      <c r="H3836" s="3" t="s">
        <v>477</v>
      </c>
      <c r="I3836" s="3" t="s">
        <v>79</v>
      </c>
      <c r="J3836" s="3" t="s">
        <v>78</v>
      </c>
      <c r="K3836" s="3" t="s">
        <v>79</v>
      </c>
      <c r="O3836"/>
      <c r="P3836"/>
    </row>
    <row r="3837" spans="1:16" x14ac:dyDescent="0.35">
      <c r="A3837" s="3" t="s">
        <v>7995</v>
      </c>
      <c r="B3837" s="3" t="s">
        <v>7995</v>
      </c>
      <c r="C3837" s="3" t="s">
        <v>7996</v>
      </c>
      <c r="D3837" s="3" t="s">
        <v>7997</v>
      </c>
      <c r="E3837" s="3" t="s">
        <v>7998</v>
      </c>
      <c r="F3837" s="3" t="s">
        <v>878</v>
      </c>
      <c r="G3837" s="3" t="s">
        <v>877</v>
      </c>
      <c r="H3837" s="3" t="s">
        <v>477</v>
      </c>
      <c r="I3837" s="3" t="s">
        <v>79</v>
      </c>
      <c r="J3837" s="3" t="s">
        <v>78</v>
      </c>
      <c r="K3837" s="3" t="s">
        <v>79</v>
      </c>
      <c r="O3837"/>
      <c r="P3837"/>
    </row>
    <row r="3838" spans="1:16" x14ac:dyDescent="0.35">
      <c r="A3838" s="3" t="s">
        <v>7999</v>
      </c>
      <c r="B3838" s="3" t="s">
        <v>7999</v>
      </c>
      <c r="C3838" s="3" t="s">
        <v>8000</v>
      </c>
      <c r="D3838" s="3" t="s">
        <v>8001</v>
      </c>
      <c r="E3838" s="3" t="s">
        <v>8002</v>
      </c>
      <c r="F3838" s="3" t="s">
        <v>878</v>
      </c>
      <c r="G3838" s="3" t="s">
        <v>877</v>
      </c>
      <c r="H3838" s="3" t="s">
        <v>477</v>
      </c>
      <c r="I3838" s="3" t="s">
        <v>79</v>
      </c>
      <c r="J3838" s="3" t="s">
        <v>78</v>
      </c>
      <c r="K3838" s="3" t="s">
        <v>79</v>
      </c>
      <c r="O3838"/>
      <c r="P3838"/>
    </row>
    <row r="3839" spans="1:16" x14ac:dyDescent="0.35">
      <c r="A3839" s="3" t="s">
        <v>8003</v>
      </c>
      <c r="B3839" s="3" t="s">
        <v>8003</v>
      </c>
      <c r="C3839" s="3" t="s">
        <v>4211</v>
      </c>
      <c r="D3839" s="3" t="s">
        <v>321</v>
      </c>
      <c r="E3839" s="3" t="s">
        <v>324</v>
      </c>
      <c r="F3839" s="3" t="s">
        <v>878</v>
      </c>
      <c r="G3839" s="3" t="s">
        <v>877</v>
      </c>
      <c r="H3839" s="3" t="s">
        <v>477</v>
      </c>
      <c r="I3839" s="3" t="s">
        <v>79</v>
      </c>
      <c r="J3839" s="3" t="s">
        <v>78</v>
      </c>
      <c r="K3839" s="3" t="s">
        <v>79</v>
      </c>
      <c r="O3839"/>
      <c r="P3839"/>
    </row>
    <row r="3840" spans="1:16" x14ac:dyDescent="0.35">
      <c r="A3840" s="3" t="s">
        <v>8004</v>
      </c>
      <c r="B3840" s="3" t="s">
        <v>8004</v>
      </c>
      <c r="C3840" s="3" t="s">
        <v>8005</v>
      </c>
      <c r="D3840" s="3" t="s">
        <v>616</v>
      </c>
      <c r="E3840" s="3" t="s">
        <v>7994</v>
      </c>
      <c r="F3840" s="3" t="s">
        <v>878</v>
      </c>
      <c r="G3840" s="3" t="s">
        <v>877</v>
      </c>
      <c r="H3840" s="3" t="s">
        <v>477</v>
      </c>
      <c r="I3840" s="3" t="s">
        <v>79</v>
      </c>
      <c r="J3840" s="3" t="s">
        <v>78</v>
      </c>
      <c r="K3840" s="3" t="s">
        <v>79</v>
      </c>
      <c r="O3840"/>
      <c r="P3840"/>
    </row>
    <row r="3841" spans="1:16" x14ac:dyDescent="0.35">
      <c r="A3841" s="3" t="s">
        <v>8006</v>
      </c>
      <c r="B3841" s="3" t="s">
        <v>8006</v>
      </c>
      <c r="C3841" s="3" t="s">
        <v>8007</v>
      </c>
      <c r="D3841" s="3" t="s">
        <v>397</v>
      </c>
      <c r="E3841" s="3" t="s">
        <v>8008</v>
      </c>
      <c r="F3841" s="3" t="s">
        <v>878</v>
      </c>
      <c r="G3841" s="3" t="s">
        <v>877</v>
      </c>
      <c r="H3841" s="3" t="s">
        <v>477</v>
      </c>
      <c r="I3841" s="3" t="s">
        <v>79</v>
      </c>
      <c r="J3841" s="3" t="s">
        <v>78</v>
      </c>
      <c r="K3841" s="3" t="s">
        <v>79</v>
      </c>
      <c r="O3841"/>
      <c r="P3841"/>
    </row>
    <row r="3842" spans="1:16" x14ac:dyDescent="0.35">
      <c r="A3842" s="3" t="s">
        <v>8009</v>
      </c>
      <c r="B3842" s="3" t="s">
        <v>8009</v>
      </c>
      <c r="C3842" s="3" t="s">
        <v>8010</v>
      </c>
      <c r="D3842" s="3" t="s">
        <v>739</v>
      </c>
      <c r="E3842" s="3" t="s">
        <v>1417</v>
      </c>
      <c r="F3842" s="3" t="s">
        <v>878</v>
      </c>
      <c r="G3842" s="3" t="s">
        <v>877</v>
      </c>
      <c r="H3842" s="3" t="s">
        <v>477</v>
      </c>
      <c r="I3842" s="3" t="s">
        <v>79</v>
      </c>
      <c r="J3842" s="3" t="s">
        <v>78</v>
      </c>
      <c r="K3842" s="3" t="s">
        <v>79</v>
      </c>
      <c r="O3842"/>
      <c r="P3842"/>
    </row>
    <row r="3843" spans="1:16" x14ac:dyDescent="0.35">
      <c r="A3843" s="3" t="s">
        <v>8011</v>
      </c>
      <c r="B3843" s="3" t="s">
        <v>8011</v>
      </c>
      <c r="C3843" s="3" t="s">
        <v>8012</v>
      </c>
      <c r="D3843" s="3" t="s">
        <v>7918</v>
      </c>
      <c r="E3843" s="3" t="s">
        <v>7919</v>
      </c>
      <c r="F3843" s="3" t="s">
        <v>878</v>
      </c>
      <c r="G3843" s="3" t="s">
        <v>877</v>
      </c>
      <c r="H3843" s="3" t="s">
        <v>477</v>
      </c>
      <c r="I3843" s="3" t="s">
        <v>79</v>
      </c>
      <c r="J3843" s="3" t="s">
        <v>78</v>
      </c>
      <c r="K3843" s="3" t="s">
        <v>79</v>
      </c>
      <c r="O3843"/>
      <c r="P3843"/>
    </row>
    <row r="3844" spans="1:16" x14ac:dyDescent="0.35">
      <c r="A3844" s="3" t="s">
        <v>7940</v>
      </c>
      <c r="B3844" s="3" t="s">
        <v>7940</v>
      </c>
      <c r="C3844" s="3" t="s">
        <v>7941</v>
      </c>
      <c r="D3844" s="3" t="s">
        <v>7942</v>
      </c>
      <c r="E3844" s="3" t="s">
        <v>7943</v>
      </c>
      <c r="F3844" s="3" t="s">
        <v>878</v>
      </c>
      <c r="G3844" s="3" t="s">
        <v>877</v>
      </c>
      <c r="H3844" s="3" t="s">
        <v>477</v>
      </c>
      <c r="I3844" s="3" t="s">
        <v>79</v>
      </c>
      <c r="J3844" s="3" t="s">
        <v>78</v>
      </c>
      <c r="K3844" s="3" t="s">
        <v>79</v>
      </c>
      <c r="O3844"/>
      <c r="P3844"/>
    </row>
    <row r="3845" spans="1:16" x14ac:dyDescent="0.35">
      <c r="A3845" s="3" t="s">
        <v>8013</v>
      </c>
      <c r="B3845" s="3" t="s">
        <v>8013</v>
      </c>
      <c r="C3845" s="3" t="s">
        <v>8014</v>
      </c>
      <c r="D3845" s="3" t="s">
        <v>8015</v>
      </c>
      <c r="E3845" s="3" t="s">
        <v>8016</v>
      </c>
      <c r="F3845" s="3" t="s">
        <v>878</v>
      </c>
      <c r="G3845" s="3" t="s">
        <v>877</v>
      </c>
      <c r="H3845" s="3" t="s">
        <v>477</v>
      </c>
      <c r="I3845" s="3" t="s">
        <v>79</v>
      </c>
      <c r="J3845" s="3" t="s">
        <v>78</v>
      </c>
      <c r="K3845" s="3" t="s">
        <v>79</v>
      </c>
      <c r="O3845"/>
      <c r="P3845"/>
    </row>
    <row r="3846" spans="1:16" x14ac:dyDescent="0.35">
      <c r="A3846" s="3" t="s">
        <v>8017</v>
      </c>
      <c r="B3846" s="3" t="s">
        <v>8017</v>
      </c>
      <c r="C3846" s="3" t="s">
        <v>8018</v>
      </c>
      <c r="D3846" s="3" t="s">
        <v>7918</v>
      </c>
      <c r="E3846" s="3" t="s">
        <v>7919</v>
      </c>
      <c r="F3846" s="3" t="s">
        <v>878</v>
      </c>
      <c r="G3846" s="3" t="s">
        <v>877</v>
      </c>
      <c r="H3846" s="3" t="s">
        <v>477</v>
      </c>
      <c r="I3846" s="3" t="s">
        <v>79</v>
      </c>
      <c r="J3846" s="3" t="s">
        <v>78</v>
      </c>
      <c r="K3846" s="3" t="s">
        <v>79</v>
      </c>
      <c r="O3846"/>
      <c r="P3846"/>
    </row>
    <row r="3847" spans="1:16" x14ac:dyDescent="0.35">
      <c r="A3847" s="3" t="s">
        <v>8019</v>
      </c>
      <c r="B3847" s="3" t="s">
        <v>8019</v>
      </c>
      <c r="C3847" s="3" t="s">
        <v>8020</v>
      </c>
      <c r="D3847" s="3" t="s">
        <v>7918</v>
      </c>
      <c r="E3847" s="3" t="s">
        <v>7919</v>
      </c>
      <c r="F3847" s="3" t="s">
        <v>878</v>
      </c>
      <c r="G3847" s="3" t="s">
        <v>877</v>
      </c>
      <c r="H3847" s="3" t="s">
        <v>477</v>
      </c>
      <c r="I3847" s="3" t="s">
        <v>79</v>
      </c>
      <c r="J3847" s="3" t="s">
        <v>78</v>
      </c>
      <c r="K3847" s="3" t="s">
        <v>79</v>
      </c>
      <c r="O3847"/>
      <c r="P3847"/>
    </row>
    <row r="3848" spans="1:16" x14ac:dyDescent="0.35">
      <c r="A3848" s="3" t="s">
        <v>8021</v>
      </c>
      <c r="B3848" s="3" t="s">
        <v>8021</v>
      </c>
      <c r="C3848" s="3" t="s">
        <v>8022</v>
      </c>
      <c r="D3848" s="3" t="s">
        <v>7918</v>
      </c>
      <c r="E3848" s="3" t="s">
        <v>7919</v>
      </c>
      <c r="F3848" s="3" t="s">
        <v>878</v>
      </c>
      <c r="G3848" s="3" t="s">
        <v>877</v>
      </c>
      <c r="H3848" s="3" t="s">
        <v>477</v>
      </c>
      <c r="I3848" s="3" t="s">
        <v>79</v>
      </c>
      <c r="J3848" s="3" t="s">
        <v>78</v>
      </c>
      <c r="K3848" s="3" t="s">
        <v>79</v>
      </c>
      <c r="O3848"/>
      <c r="P3848"/>
    </row>
    <row r="3849" spans="1:16" x14ac:dyDescent="0.35">
      <c r="A3849" s="3" t="s">
        <v>8023</v>
      </c>
      <c r="B3849" s="3" t="s">
        <v>8023</v>
      </c>
      <c r="C3849" s="3" t="s">
        <v>8024</v>
      </c>
      <c r="D3849" s="3" t="s">
        <v>7918</v>
      </c>
      <c r="E3849" s="3" t="s">
        <v>7919</v>
      </c>
      <c r="F3849" s="3" t="s">
        <v>878</v>
      </c>
      <c r="G3849" s="3" t="s">
        <v>877</v>
      </c>
      <c r="H3849" s="3" t="s">
        <v>477</v>
      </c>
      <c r="I3849" s="3" t="s">
        <v>79</v>
      </c>
      <c r="J3849" s="3" t="s">
        <v>78</v>
      </c>
      <c r="K3849" s="3" t="s">
        <v>79</v>
      </c>
      <c r="O3849"/>
      <c r="P3849"/>
    </row>
    <row r="3850" spans="1:16" x14ac:dyDescent="0.35">
      <c r="A3850" s="3" t="s">
        <v>8025</v>
      </c>
      <c r="B3850" s="3" t="s">
        <v>8025</v>
      </c>
      <c r="C3850" s="3" t="s">
        <v>8026</v>
      </c>
      <c r="D3850" s="3" t="s">
        <v>7918</v>
      </c>
      <c r="E3850" s="3" t="s">
        <v>7919</v>
      </c>
      <c r="F3850" s="3" t="s">
        <v>878</v>
      </c>
      <c r="G3850" s="3" t="s">
        <v>877</v>
      </c>
      <c r="H3850" s="3" t="s">
        <v>477</v>
      </c>
      <c r="I3850" s="3" t="s">
        <v>79</v>
      </c>
      <c r="J3850" s="3" t="s">
        <v>78</v>
      </c>
      <c r="K3850" s="3" t="s">
        <v>79</v>
      </c>
      <c r="O3850"/>
      <c r="P3850"/>
    </row>
    <row r="3851" spans="1:16" x14ac:dyDescent="0.35">
      <c r="A3851" s="3" t="s">
        <v>8027</v>
      </c>
      <c r="B3851" s="3" t="s">
        <v>8027</v>
      </c>
      <c r="C3851" s="3" t="s">
        <v>547</v>
      </c>
      <c r="D3851" s="3" t="s">
        <v>8028</v>
      </c>
      <c r="E3851" s="3" t="s">
        <v>8029</v>
      </c>
      <c r="F3851" s="3" t="s">
        <v>878</v>
      </c>
      <c r="G3851" s="3" t="s">
        <v>877</v>
      </c>
      <c r="H3851" s="3" t="s">
        <v>477</v>
      </c>
      <c r="I3851" s="3" t="s">
        <v>79</v>
      </c>
      <c r="J3851" s="3" t="s">
        <v>78</v>
      </c>
      <c r="K3851" s="3" t="s">
        <v>79</v>
      </c>
      <c r="O3851"/>
      <c r="P3851"/>
    </row>
    <row r="3852" spans="1:16" x14ac:dyDescent="0.35">
      <c r="A3852" s="3" t="s">
        <v>8030</v>
      </c>
      <c r="B3852" s="3" t="s">
        <v>8030</v>
      </c>
      <c r="C3852" s="3" t="s">
        <v>8031</v>
      </c>
      <c r="D3852" s="3" t="s">
        <v>7915</v>
      </c>
      <c r="E3852" s="3" t="s">
        <v>7909</v>
      </c>
      <c r="F3852" s="3" t="s">
        <v>878</v>
      </c>
      <c r="G3852" s="3" t="s">
        <v>877</v>
      </c>
      <c r="H3852" s="3" t="s">
        <v>477</v>
      </c>
      <c r="I3852" s="3" t="s">
        <v>79</v>
      </c>
      <c r="J3852" s="3" t="s">
        <v>78</v>
      </c>
      <c r="K3852" s="3" t="s">
        <v>79</v>
      </c>
      <c r="O3852"/>
      <c r="P3852"/>
    </row>
    <row r="3853" spans="1:16" x14ac:dyDescent="0.35">
      <c r="A3853" s="3" t="s">
        <v>8032</v>
      </c>
      <c r="B3853" s="3" t="s">
        <v>8032</v>
      </c>
      <c r="C3853" s="3" t="s">
        <v>8033</v>
      </c>
      <c r="D3853" s="3" t="s">
        <v>7922</v>
      </c>
      <c r="E3853" s="3" t="s">
        <v>7923</v>
      </c>
      <c r="F3853" s="3" t="s">
        <v>878</v>
      </c>
      <c r="G3853" s="3" t="s">
        <v>877</v>
      </c>
      <c r="H3853" s="3" t="s">
        <v>477</v>
      </c>
      <c r="I3853" s="3" t="s">
        <v>79</v>
      </c>
      <c r="J3853" s="3" t="s">
        <v>78</v>
      </c>
      <c r="K3853" s="3" t="s">
        <v>79</v>
      </c>
      <c r="O3853"/>
      <c r="P3853"/>
    </row>
    <row r="3854" spans="1:16" x14ac:dyDescent="0.35">
      <c r="A3854" s="3" t="s">
        <v>8034</v>
      </c>
      <c r="B3854" s="3" t="s">
        <v>8034</v>
      </c>
      <c r="C3854" s="3" t="s">
        <v>8035</v>
      </c>
      <c r="D3854" s="3" t="s">
        <v>8036</v>
      </c>
      <c r="E3854" s="3" t="s">
        <v>8037</v>
      </c>
      <c r="F3854" s="3" t="s">
        <v>878</v>
      </c>
      <c r="G3854" s="3" t="s">
        <v>877</v>
      </c>
      <c r="H3854" s="3" t="s">
        <v>477</v>
      </c>
      <c r="I3854" s="3" t="s">
        <v>79</v>
      </c>
      <c r="J3854" s="3" t="s">
        <v>78</v>
      </c>
      <c r="K3854" s="3" t="s">
        <v>79</v>
      </c>
      <c r="O3854"/>
      <c r="P3854"/>
    </row>
    <row r="3855" spans="1:16" x14ac:dyDescent="0.35">
      <c r="A3855" s="3" t="s">
        <v>8038</v>
      </c>
      <c r="B3855" s="3" t="s">
        <v>8038</v>
      </c>
      <c r="C3855" s="3" t="s">
        <v>8039</v>
      </c>
      <c r="D3855" s="3" t="s">
        <v>204</v>
      </c>
      <c r="E3855" s="3" t="s">
        <v>7970</v>
      </c>
      <c r="F3855" s="3" t="s">
        <v>878</v>
      </c>
      <c r="G3855" s="3" t="s">
        <v>877</v>
      </c>
      <c r="H3855" s="3" t="s">
        <v>477</v>
      </c>
      <c r="I3855" s="3" t="s">
        <v>79</v>
      </c>
      <c r="J3855" s="3" t="s">
        <v>78</v>
      </c>
      <c r="K3855" s="3" t="s">
        <v>79</v>
      </c>
      <c r="O3855"/>
      <c r="P3855"/>
    </row>
    <row r="3856" spans="1:16" x14ac:dyDescent="0.35">
      <c r="A3856" s="3" t="s">
        <v>8040</v>
      </c>
      <c r="B3856" s="3" t="s">
        <v>8040</v>
      </c>
      <c r="C3856" s="3" t="s">
        <v>8041</v>
      </c>
      <c r="D3856" s="3" t="s">
        <v>833</v>
      </c>
      <c r="E3856" s="3" t="s">
        <v>834</v>
      </c>
      <c r="F3856" s="3" t="s">
        <v>878</v>
      </c>
      <c r="G3856" s="3" t="s">
        <v>877</v>
      </c>
      <c r="H3856" s="3" t="s">
        <v>477</v>
      </c>
      <c r="I3856" s="3" t="s">
        <v>79</v>
      </c>
      <c r="J3856" s="3" t="s">
        <v>78</v>
      </c>
      <c r="K3856" s="3" t="s">
        <v>79</v>
      </c>
      <c r="O3856"/>
      <c r="P3856"/>
    </row>
    <row r="3857" spans="1:16" x14ac:dyDescent="0.35">
      <c r="A3857" s="3" t="s">
        <v>8042</v>
      </c>
      <c r="B3857" s="3" t="s">
        <v>8042</v>
      </c>
      <c r="C3857" s="3" t="s">
        <v>8043</v>
      </c>
      <c r="D3857" s="3" t="s">
        <v>25</v>
      </c>
      <c r="E3857" s="3" t="s">
        <v>8044</v>
      </c>
      <c r="F3857" s="3" t="s">
        <v>878</v>
      </c>
      <c r="G3857" s="3" t="s">
        <v>877</v>
      </c>
      <c r="H3857" s="3" t="s">
        <v>477</v>
      </c>
      <c r="I3857" s="3" t="s">
        <v>79</v>
      </c>
      <c r="J3857" s="3" t="s">
        <v>78</v>
      </c>
      <c r="K3857" s="3" t="s">
        <v>79</v>
      </c>
      <c r="O3857"/>
      <c r="P3857"/>
    </row>
    <row r="3858" spans="1:16" x14ac:dyDescent="0.35">
      <c r="A3858" s="3" t="s">
        <v>8045</v>
      </c>
      <c r="B3858" s="3" t="s">
        <v>8045</v>
      </c>
      <c r="C3858" s="3" t="s">
        <v>8046</v>
      </c>
      <c r="D3858" s="3" t="s">
        <v>7915</v>
      </c>
      <c r="E3858" s="3" t="s">
        <v>7909</v>
      </c>
      <c r="F3858" s="3" t="s">
        <v>878</v>
      </c>
      <c r="G3858" s="3" t="s">
        <v>877</v>
      </c>
      <c r="H3858" s="3" t="s">
        <v>477</v>
      </c>
      <c r="I3858" s="3" t="s">
        <v>79</v>
      </c>
      <c r="J3858" s="3" t="s">
        <v>78</v>
      </c>
      <c r="K3858" s="3" t="s">
        <v>79</v>
      </c>
      <c r="O3858"/>
      <c r="P3858"/>
    </row>
    <row r="3859" spans="1:16" x14ac:dyDescent="0.35">
      <c r="A3859" s="3" t="s">
        <v>8047</v>
      </c>
      <c r="B3859" s="3" t="s">
        <v>8047</v>
      </c>
      <c r="C3859" s="3" t="s">
        <v>5728</v>
      </c>
      <c r="D3859" s="3" t="s">
        <v>7969</v>
      </c>
      <c r="E3859" s="3" t="s">
        <v>7970</v>
      </c>
      <c r="F3859" s="3" t="s">
        <v>878</v>
      </c>
      <c r="G3859" s="3" t="s">
        <v>877</v>
      </c>
      <c r="H3859" s="3" t="s">
        <v>477</v>
      </c>
      <c r="I3859" s="3" t="s">
        <v>79</v>
      </c>
      <c r="J3859" s="3" t="s">
        <v>78</v>
      </c>
      <c r="K3859" s="3" t="s">
        <v>79</v>
      </c>
      <c r="O3859"/>
      <c r="P3859"/>
    </row>
    <row r="3860" spans="1:16" x14ac:dyDescent="0.35">
      <c r="A3860" s="3" t="s">
        <v>8048</v>
      </c>
      <c r="B3860" s="3" t="s">
        <v>8048</v>
      </c>
      <c r="C3860" s="3" t="s">
        <v>2230</v>
      </c>
      <c r="D3860" s="3" t="s">
        <v>7929</v>
      </c>
      <c r="E3860" s="3" t="s">
        <v>7930</v>
      </c>
      <c r="F3860" s="3" t="s">
        <v>878</v>
      </c>
      <c r="G3860" s="3" t="s">
        <v>877</v>
      </c>
      <c r="H3860" s="3" t="s">
        <v>477</v>
      </c>
      <c r="I3860" s="3" t="s">
        <v>79</v>
      </c>
      <c r="J3860" s="3" t="s">
        <v>78</v>
      </c>
      <c r="K3860" s="3" t="s">
        <v>79</v>
      </c>
      <c r="O3860"/>
      <c r="P3860"/>
    </row>
    <row r="3861" spans="1:16" x14ac:dyDescent="0.35">
      <c r="A3861" s="3" t="s">
        <v>8049</v>
      </c>
      <c r="B3861" s="3" t="s">
        <v>8049</v>
      </c>
      <c r="C3861" s="3" t="s">
        <v>8050</v>
      </c>
      <c r="D3861" s="3" t="s">
        <v>8036</v>
      </c>
      <c r="E3861" s="3" t="s">
        <v>8037</v>
      </c>
      <c r="F3861" s="3" t="s">
        <v>878</v>
      </c>
      <c r="G3861" s="3" t="s">
        <v>877</v>
      </c>
      <c r="H3861" s="3" t="s">
        <v>477</v>
      </c>
      <c r="I3861" s="3" t="s">
        <v>79</v>
      </c>
      <c r="J3861" s="3" t="s">
        <v>78</v>
      </c>
      <c r="K3861" s="3" t="s">
        <v>79</v>
      </c>
      <c r="O3861"/>
      <c r="P3861"/>
    </row>
    <row r="3862" spans="1:16" x14ac:dyDescent="0.35">
      <c r="A3862" s="3" t="s">
        <v>8051</v>
      </c>
      <c r="B3862" s="3" t="s">
        <v>8051</v>
      </c>
      <c r="C3862" s="3" t="s">
        <v>8052</v>
      </c>
      <c r="D3862" s="3" t="s">
        <v>164</v>
      </c>
      <c r="E3862" s="3" t="s">
        <v>7938</v>
      </c>
      <c r="F3862" s="3" t="s">
        <v>878</v>
      </c>
      <c r="G3862" s="3" t="s">
        <v>877</v>
      </c>
      <c r="H3862" s="3" t="s">
        <v>477</v>
      </c>
      <c r="I3862" s="3" t="s">
        <v>79</v>
      </c>
      <c r="J3862" s="3" t="s">
        <v>78</v>
      </c>
      <c r="K3862" s="3" t="s">
        <v>79</v>
      </c>
      <c r="O3862"/>
      <c r="P3862"/>
    </row>
    <row r="3863" spans="1:16" x14ac:dyDescent="0.35">
      <c r="A3863" s="3" t="s">
        <v>8053</v>
      </c>
      <c r="B3863" s="3" t="s">
        <v>8053</v>
      </c>
      <c r="C3863" s="3" t="s">
        <v>8054</v>
      </c>
      <c r="D3863" s="3" t="s">
        <v>25</v>
      </c>
      <c r="E3863" s="3" t="s">
        <v>8044</v>
      </c>
      <c r="F3863" s="3" t="s">
        <v>878</v>
      </c>
      <c r="G3863" s="3" t="s">
        <v>877</v>
      </c>
      <c r="H3863" s="3" t="s">
        <v>477</v>
      </c>
      <c r="I3863" s="3" t="s">
        <v>79</v>
      </c>
      <c r="J3863" s="3" t="s">
        <v>78</v>
      </c>
      <c r="K3863" s="3" t="s">
        <v>79</v>
      </c>
      <c r="O3863"/>
      <c r="P3863"/>
    </row>
    <row r="3864" spans="1:16" x14ac:dyDescent="0.35">
      <c r="A3864" s="3" t="s">
        <v>8055</v>
      </c>
      <c r="B3864" s="3" t="s">
        <v>8055</v>
      </c>
      <c r="C3864" s="3" t="s">
        <v>8056</v>
      </c>
      <c r="D3864" s="3" t="s">
        <v>7918</v>
      </c>
      <c r="E3864" s="3" t="s">
        <v>7919</v>
      </c>
      <c r="F3864" s="3" t="s">
        <v>878</v>
      </c>
      <c r="G3864" s="3" t="s">
        <v>877</v>
      </c>
      <c r="H3864" s="3" t="s">
        <v>477</v>
      </c>
      <c r="I3864" s="3" t="s">
        <v>79</v>
      </c>
      <c r="J3864" s="3" t="s">
        <v>78</v>
      </c>
      <c r="K3864" s="3" t="s">
        <v>79</v>
      </c>
      <c r="O3864"/>
      <c r="P3864"/>
    </row>
    <row r="3865" spans="1:16" x14ac:dyDescent="0.35">
      <c r="A3865" s="3" t="s">
        <v>8057</v>
      </c>
      <c r="B3865" s="3" t="s">
        <v>8057</v>
      </c>
      <c r="C3865" s="3" t="s">
        <v>8007</v>
      </c>
      <c r="D3865" s="3" t="s">
        <v>739</v>
      </c>
      <c r="E3865" s="3" t="s">
        <v>1417</v>
      </c>
      <c r="F3865" s="3" t="s">
        <v>878</v>
      </c>
      <c r="G3865" s="3" t="s">
        <v>877</v>
      </c>
      <c r="H3865" s="3" t="s">
        <v>477</v>
      </c>
      <c r="I3865" s="3" t="s">
        <v>79</v>
      </c>
      <c r="J3865" s="3" t="s">
        <v>78</v>
      </c>
      <c r="K3865" s="3" t="s">
        <v>79</v>
      </c>
      <c r="O3865"/>
      <c r="P3865"/>
    </row>
    <row r="3866" spans="1:16" x14ac:dyDescent="0.35">
      <c r="A3866" s="3" t="s">
        <v>8058</v>
      </c>
      <c r="B3866" s="3" t="s">
        <v>8058</v>
      </c>
      <c r="C3866" s="3" t="s">
        <v>8059</v>
      </c>
      <c r="D3866" s="3" t="s">
        <v>7918</v>
      </c>
      <c r="E3866" s="3" t="s">
        <v>7919</v>
      </c>
      <c r="F3866" s="3" t="s">
        <v>878</v>
      </c>
      <c r="G3866" s="3" t="s">
        <v>877</v>
      </c>
      <c r="H3866" s="3" t="s">
        <v>477</v>
      </c>
      <c r="I3866" s="3" t="s">
        <v>79</v>
      </c>
      <c r="J3866" s="3" t="s">
        <v>78</v>
      </c>
      <c r="K3866" s="3" t="s">
        <v>79</v>
      </c>
      <c r="O3866"/>
      <c r="P3866"/>
    </row>
    <row r="3867" spans="1:16" x14ac:dyDescent="0.35">
      <c r="A3867" s="3" t="s">
        <v>8060</v>
      </c>
      <c r="B3867" s="3" t="s">
        <v>8060</v>
      </c>
      <c r="C3867" s="3" t="s">
        <v>8061</v>
      </c>
      <c r="D3867" s="3" t="s">
        <v>7918</v>
      </c>
      <c r="E3867" s="3" t="s">
        <v>7919</v>
      </c>
      <c r="F3867" s="3" t="s">
        <v>878</v>
      </c>
      <c r="G3867" s="3" t="s">
        <v>877</v>
      </c>
      <c r="H3867" s="3" t="s">
        <v>477</v>
      </c>
      <c r="I3867" s="3" t="s">
        <v>79</v>
      </c>
      <c r="J3867" s="3" t="s">
        <v>78</v>
      </c>
      <c r="K3867" s="3" t="s">
        <v>79</v>
      </c>
      <c r="O3867"/>
      <c r="P3867"/>
    </row>
    <row r="3868" spans="1:16" x14ac:dyDescent="0.35">
      <c r="A3868" s="3" t="s">
        <v>8062</v>
      </c>
      <c r="B3868" s="3" t="s">
        <v>8062</v>
      </c>
      <c r="C3868" s="3" t="s">
        <v>8063</v>
      </c>
      <c r="D3868" s="3" t="s">
        <v>561</v>
      </c>
      <c r="E3868" s="3" t="s">
        <v>7959</v>
      </c>
      <c r="F3868" s="3" t="s">
        <v>878</v>
      </c>
      <c r="G3868" s="3" t="s">
        <v>877</v>
      </c>
      <c r="H3868" s="3" t="s">
        <v>477</v>
      </c>
      <c r="I3868" s="3" t="s">
        <v>79</v>
      </c>
      <c r="J3868" s="3" t="s">
        <v>78</v>
      </c>
      <c r="K3868" s="3" t="s">
        <v>79</v>
      </c>
      <c r="O3868"/>
      <c r="P3868"/>
    </row>
    <row r="3869" spans="1:16" x14ac:dyDescent="0.35">
      <c r="A3869" s="3" t="s">
        <v>8064</v>
      </c>
      <c r="B3869" s="3" t="s">
        <v>8064</v>
      </c>
      <c r="C3869" s="3" t="s">
        <v>35</v>
      </c>
      <c r="D3869" s="3" t="s">
        <v>397</v>
      </c>
      <c r="E3869" s="3" t="s">
        <v>8008</v>
      </c>
      <c r="F3869" s="3" t="s">
        <v>878</v>
      </c>
      <c r="G3869" s="3" t="s">
        <v>877</v>
      </c>
      <c r="H3869" s="3" t="s">
        <v>477</v>
      </c>
      <c r="I3869" s="3" t="s">
        <v>79</v>
      </c>
      <c r="J3869" s="3" t="s">
        <v>78</v>
      </c>
      <c r="K3869" s="3" t="s">
        <v>79</v>
      </c>
      <c r="O3869"/>
      <c r="P3869"/>
    </row>
    <row r="3870" spans="1:16" x14ac:dyDescent="0.35">
      <c r="A3870" s="3" t="s">
        <v>8065</v>
      </c>
      <c r="B3870" s="3" t="s">
        <v>8065</v>
      </c>
      <c r="C3870" s="3" t="s">
        <v>8066</v>
      </c>
      <c r="D3870" s="3" t="s">
        <v>7918</v>
      </c>
      <c r="E3870" s="3" t="s">
        <v>7919</v>
      </c>
      <c r="F3870" s="3" t="s">
        <v>878</v>
      </c>
      <c r="G3870" s="3" t="s">
        <v>877</v>
      </c>
      <c r="H3870" s="3" t="s">
        <v>477</v>
      </c>
      <c r="I3870" s="3" t="s">
        <v>79</v>
      </c>
      <c r="J3870" s="3" t="s">
        <v>78</v>
      </c>
      <c r="K3870" s="3" t="s">
        <v>79</v>
      </c>
      <c r="O3870"/>
      <c r="P3870"/>
    </row>
    <row r="3871" spans="1:16" x14ac:dyDescent="0.35">
      <c r="A3871" s="3" t="s">
        <v>8067</v>
      </c>
      <c r="B3871" s="3" t="s">
        <v>8067</v>
      </c>
      <c r="C3871" s="3" t="s">
        <v>8068</v>
      </c>
      <c r="D3871" s="3" t="s">
        <v>8069</v>
      </c>
      <c r="E3871" s="3" t="s">
        <v>8070</v>
      </c>
      <c r="F3871" s="3" t="s">
        <v>878</v>
      </c>
      <c r="G3871" s="3" t="s">
        <v>877</v>
      </c>
      <c r="H3871" s="3" t="s">
        <v>477</v>
      </c>
      <c r="I3871" s="3" t="s">
        <v>79</v>
      </c>
      <c r="J3871" s="3" t="s">
        <v>78</v>
      </c>
      <c r="K3871" s="3" t="s">
        <v>79</v>
      </c>
      <c r="O3871"/>
      <c r="P3871"/>
    </row>
    <row r="3872" spans="1:16" x14ac:dyDescent="0.35">
      <c r="A3872" s="3" t="s">
        <v>8071</v>
      </c>
      <c r="B3872" s="3" t="s">
        <v>8071</v>
      </c>
      <c r="C3872" s="3" t="s">
        <v>8072</v>
      </c>
      <c r="D3872" s="3" t="s">
        <v>652</v>
      </c>
      <c r="E3872" s="3" t="s">
        <v>7912</v>
      </c>
      <c r="F3872" s="3" t="s">
        <v>878</v>
      </c>
      <c r="G3872" s="3" t="s">
        <v>877</v>
      </c>
      <c r="H3872" s="3" t="s">
        <v>477</v>
      </c>
      <c r="I3872" s="3" t="s">
        <v>79</v>
      </c>
      <c r="J3872" s="3" t="s">
        <v>78</v>
      </c>
      <c r="K3872" s="3" t="s">
        <v>79</v>
      </c>
      <c r="O3872"/>
      <c r="P3872"/>
    </row>
    <row r="3873" spans="1:16" x14ac:dyDescent="0.35">
      <c r="A3873" s="3" t="s">
        <v>8073</v>
      </c>
      <c r="B3873" s="3" t="s">
        <v>8073</v>
      </c>
      <c r="C3873" s="3" t="s">
        <v>8074</v>
      </c>
      <c r="D3873" s="3" t="s">
        <v>204</v>
      </c>
      <c r="E3873" s="3" t="s">
        <v>7970</v>
      </c>
      <c r="F3873" s="3" t="s">
        <v>878</v>
      </c>
      <c r="G3873" s="3" t="s">
        <v>877</v>
      </c>
      <c r="H3873" s="3" t="s">
        <v>477</v>
      </c>
      <c r="I3873" s="3" t="s">
        <v>79</v>
      </c>
      <c r="J3873" s="3" t="s">
        <v>78</v>
      </c>
      <c r="K3873" s="3" t="s">
        <v>79</v>
      </c>
      <c r="O3873"/>
      <c r="P3873"/>
    </row>
    <row r="3874" spans="1:16" x14ac:dyDescent="0.35">
      <c r="A3874" s="3" t="s">
        <v>8075</v>
      </c>
      <c r="B3874" s="3" t="s">
        <v>8075</v>
      </c>
      <c r="C3874" s="3" t="s">
        <v>8076</v>
      </c>
      <c r="D3874" s="3" t="s">
        <v>164</v>
      </c>
      <c r="E3874" s="3" t="s">
        <v>7938</v>
      </c>
      <c r="F3874" s="3" t="s">
        <v>878</v>
      </c>
      <c r="G3874" s="3" t="s">
        <v>877</v>
      </c>
      <c r="H3874" s="3" t="s">
        <v>477</v>
      </c>
      <c r="I3874" s="3" t="s">
        <v>79</v>
      </c>
      <c r="J3874" s="3" t="s">
        <v>78</v>
      </c>
      <c r="K3874" s="3" t="s">
        <v>79</v>
      </c>
      <c r="O3874"/>
      <c r="P3874"/>
    </row>
    <row r="3875" spans="1:16" x14ac:dyDescent="0.35">
      <c r="A3875" s="3" t="s">
        <v>8077</v>
      </c>
      <c r="B3875" s="3" t="s">
        <v>8077</v>
      </c>
      <c r="C3875" s="3" t="s">
        <v>4903</v>
      </c>
      <c r="D3875" s="3" t="s">
        <v>8078</v>
      </c>
      <c r="E3875" s="3" t="s">
        <v>8079</v>
      </c>
      <c r="F3875" s="3" t="s">
        <v>878</v>
      </c>
      <c r="G3875" s="3" t="s">
        <v>877</v>
      </c>
      <c r="H3875" s="3" t="s">
        <v>477</v>
      </c>
      <c r="I3875" s="3" t="s">
        <v>79</v>
      </c>
      <c r="J3875" s="3" t="s">
        <v>78</v>
      </c>
      <c r="K3875" s="3" t="s">
        <v>79</v>
      </c>
      <c r="O3875"/>
      <c r="P3875"/>
    </row>
    <row r="3876" spans="1:16" x14ac:dyDescent="0.35">
      <c r="A3876" s="3" t="s">
        <v>8080</v>
      </c>
      <c r="B3876" s="3" t="s">
        <v>8080</v>
      </c>
      <c r="C3876" s="3" t="s">
        <v>3909</v>
      </c>
      <c r="D3876" s="3" t="s">
        <v>561</v>
      </c>
      <c r="E3876" s="3" t="s">
        <v>7959</v>
      </c>
      <c r="F3876" s="3" t="s">
        <v>878</v>
      </c>
      <c r="G3876" s="3" t="s">
        <v>877</v>
      </c>
      <c r="H3876" s="3" t="s">
        <v>477</v>
      </c>
      <c r="I3876" s="3" t="s">
        <v>79</v>
      </c>
      <c r="J3876" s="3" t="s">
        <v>78</v>
      </c>
      <c r="K3876" s="3" t="s">
        <v>79</v>
      </c>
      <c r="O3876"/>
      <c r="P3876"/>
    </row>
    <row r="3877" spans="1:16" x14ac:dyDescent="0.35">
      <c r="A3877" s="3" t="s">
        <v>8081</v>
      </c>
      <c r="B3877" s="3" t="s">
        <v>8081</v>
      </c>
      <c r="C3877" s="3" t="s">
        <v>8082</v>
      </c>
      <c r="D3877" s="3" t="s">
        <v>7929</v>
      </c>
      <c r="E3877" s="3" t="s">
        <v>7930</v>
      </c>
      <c r="F3877" s="3" t="s">
        <v>878</v>
      </c>
      <c r="G3877" s="3" t="s">
        <v>877</v>
      </c>
      <c r="H3877" s="3" t="s">
        <v>477</v>
      </c>
      <c r="I3877" s="3" t="s">
        <v>79</v>
      </c>
      <c r="J3877" s="3" t="s">
        <v>78</v>
      </c>
      <c r="K3877" s="3" t="s">
        <v>79</v>
      </c>
      <c r="O3877"/>
      <c r="P3877"/>
    </row>
    <row r="3878" spans="1:16" x14ac:dyDescent="0.35">
      <c r="A3878" s="3" t="s">
        <v>8083</v>
      </c>
      <c r="B3878" s="3" t="s">
        <v>8083</v>
      </c>
      <c r="C3878" s="3" t="s">
        <v>8074</v>
      </c>
      <c r="D3878" s="3" t="s">
        <v>844</v>
      </c>
      <c r="E3878" s="3" t="s">
        <v>8084</v>
      </c>
      <c r="F3878" s="3" t="s">
        <v>878</v>
      </c>
      <c r="G3878" s="3" t="s">
        <v>877</v>
      </c>
      <c r="H3878" s="3" t="s">
        <v>477</v>
      </c>
      <c r="I3878" s="3" t="s">
        <v>79</v>
      </c>
      <c r="J3878" s="3" t="s">
        <v>78</v>
      </c>
      <c r="K3878" s="3" t="s">
        <v>79</v>
      </c>
      <c r="O3878"/>
      <c r="P3878"/>
    </row>
    <row r="3879" spans="1:16" x14ac:dyDescent="0.35">
      <c r="A3879" s="3" t="s">
        <v>8085</v>
      </c>
      <c r="B3879" s="3" t="s">
        <v>8085</v>
      </c>
      <c r="C3879" s="3" t="s">
        <v>8086</v>
      </c>
      <c r="D3879" s="3" t="s">
        <v>164</v>
      </c>
      <c r="E3879" s="3" t="s">
        <v>7938</v>
      </c>
      <c r="F3879" s="3" t="s">
        <v>878</v>
      </c>
      <c r="G3879" s="3" t="s">
        <v>877</v>
      </c>
      <c r="H3879" s="3" t="s">
        <v>477</v>
      </c>
      <c r="I3879" s="3" t="s">
        <v>79</v>
      </c>
      <c r="J3879" s="3" t="s">
        <v>78</v>
      </c>
      <c r="K3879" s="3" t="s">
        <v>79</v>
      </c>
      <c r="O3879"/>
      <c r="P3879"/>
    </row>
    <row r="3880" spans="1:16" x14ac:dyDescent="0.35">
      <c r="A3880" s="3" t="s">
        <v>8087</v>
      </c>
      <c r="B3880" s="3" t="s">
        <v>8087</v>
      </c>
      <c r="C3880" s="3" t="s">
        <v>8088</v>
      </c>
      <c r="D3880" s="3" t="s">
        <v>7918</v>
      </c>
      <c r="E3880" s="3" t="s">
        <v>7919</v>
      </c>
      <c r="F3880" s="3" t="s">
        <v>878</v>
      </c>
      <c r="G3880" s="3" t="s">
        <v>877</v>
      </c>
      <c r="H3880" s="3" t="s">
        <v>477</v>
      </c>
      <c r="I3880" s="3" t="s">
        <v>79</v>
      </c>
      <c r="J3880" s="3" t="s">
        <v>78</v>
      </c>
      <c r="K3880" s="3" t="s">
        <v>79</v>
      </c>
      <c r="O3880"/>
      <c r="P3880"/>
    </row>
    <row r="3881" spans="1:16" x14ac:dyDescent="0.35">
      <c r="A3881" s="3" t="s">
        <v>8089</v>
      </c>
      <c r="B3881" s="3" t="s">
        <v>8089</v>
      </c>
      <c r="C3881" s="3" t="s">
        <v>8090</v>
      </c>
      <c r="D3881" s="3" t="s">
        <v>7929</v>
      </c>
      <c r="E3881" s="3" t="s">
        <v>7930</v>
      </c>
      <c r="F3881" s="3" t="s">
        <v>878</v>
      </c>
      <c r="G3881" s="3" t="s">
        <v>877</v>
      </c>
      <c r="H3881" s="3" t="s">
        <v>477</v>
      </c>
      <c r="I3881" s="3" t="s">
        <v>79</v>
      </c>
      <c r="J3881" s="3" t="s">
        <v>78</v>
      </c>
      <c r="K3881" s="3" t="s">
        <v>79</v>
      </c>
      <c r="O3881"/>
      <c r="P3881"/>
    </row>
    <row r="3882" spans="1:16" x14ac:dyDescent="0.35">
      <c r="A3882" s="3" t="s">
        <v>8091</v>
      </c>
      <c r="B3882" s="3" t="s">
        <v>8091</v>
      </c>
      <c r="C3882" s="3" t="s">
        <v>8092</v>
      </c>
      <c r="D3882" s="3" t="s">
        <v>7918</v>
      </c>
      <c r="E3882" s="3" t="s">
        <v>7919</v>
      </c>
      <c r="F3882" s="3" t="s">
        <v>878</v>
      </c>
      <c r="G3882" s="3" t="s">
        <v>877</v>
      </c>
      <c r="H3882" s="3" t="s">
        <v>477</v>
      </c>
      <c r="I3882" s="3" t="s">
        <v>79</v>
      </c>
      <c r="J3882" s="3" t="s">
        <v>78</v>
      </c>
      <c r="K3882" s="3" t="s">
        <v>79</v>
      </c>
      <c r="O3882"/>
      <c r="P3882"/>
    </row>
    <row r="3883" spans="1:16" x14ac:dyDescent="0.35">
      <c r="A3883" s="3" t="s">
        <v>8093</v>
      </c>
      <c r="B3883" s="3" t="s">
        <v>8093</v>
      </c>
      <c r="C3883" s="3" t="s">
        <v>8094</v>
      </c>
      <c r="D3883" s="3" t="s">
        <v>8095</v>
      </c>
      <c r="E3883" s="3" t="s">
        <v>2995</v>
      </c>
      <c r="F3883" s="3" t="s">
        <v>878</v>
      </c>
      <c r="G3883" s="3" t="s">
        <v>877</v>
      </c>
      <c r="H3883" s="3" t="s">
        <v>477</v>
      </c>
      <c r="I3883" s="3" t="s">
        <v>79</v>
      </c>
      <c r="J3883" s="3" t="s">
        <v>78</v>
      </c>
      <c r="K3883" s="3" t="s">
        <v>79</v>
      </c>
      <c r="O3883"/>
      <c r="P3883"/>
    </row>
    <row r="3884" spans="1:16" x14ac:dyDescent="0.35">
      <c r="A3884" s="3" t="s">
        <v>8096</v>
      </c>
      <c r="B3884" s="3" t="s">
        <v>8096</v>
      </c>
      <c r="C3884" s="3" t="s">
        <v>8097</v>
      </c>
      <c r="D3884" s="3" t="s">
        <v>8028</v>
      </c>
      <c r="E3884" s="3" t="s">
        <v>8029</v>
      </c>
      <c r="F3884" s="3" t="s">
        <v>878</v>
      </c>
      <c r="G3884" s="3" t="s">
        <v>877</v>
      </c>
      <c r="H3884" s="3" t="s">
        <v>477</v>
      </c>
      <c r="I3884" s="3" t="s">
        <v>79</v>
      </c>
      <c r="J3884" s="3" t="s">
        <v>78</v>
      </c>
      <c r="K3884" s="3" t="s">
        <v>79</v>
      </c>
      <c r="O3884"/>
      <c r="P3884"/>
    </row>
    <row r="3885" spans="1:16" x14ac:dyDescent="0.35">
      <c r="A3885" s="3" t="s">
        <v>8098</v>
      </c>
      <c r="B3885" s="3" t="s">
        <v>8098</v>
      </c>
      <c r="C3885" s="3" t="s">
        <v>8099</v>
      </c>
      <c r="D3885" s="3" t="s">
        <v>7997</v>
      </c>
      <c r="E3885" s="3" t="s">
        <v>7998</v>
      </c>
      <c r="F3885" s="3" t="s">
        <v>878</v>
      </c>
      <c r="G3885" s="3" t="s">
        <v>877</v>
      </c>
      <c r="H3885" s="3" t="s">
        <v>477</v>
      </c>
      <c r="I3885" s="3" t="s">
        <v>79</v>
      </c>
      <c r="J3885" s="3" t="s">
        <v>78</v>
      </c>
      <c r="K3885" s="3" t="s">
        <v>79</v>
      </c>
      <c r="O3885"/>
      <c r="P3885"/>
    </row>
    <row r="3886" spans="1:16" x14ac:dyDescent="0.35">
      <c r="A3886" s="3" t="s">
        <v>8100</v>
      </c>
      <c r="B3886" s="3" t="s">
        <v>8100</v>
      </c>
      <c r="C3886" s="3" t="s">
        <v>8101</v>
      </c>
      <c r="D3886" s="3" t="s">
        <v>7942</v>
      </c>
      <c r="E3886" s="3" t="s">
        <v>7943</v>
      </c>
      <c r="F3886" s="3" t="s">
        <v>878</v>
      </c>
      <c r="G3886" s="3" t="s">
        <v>877</v>
      </c>
      <c r="H3886" s="3" t="s">
        <v>477</v>
      </c>
      <c r="I3886" s="3" t="s">
        <v>79</v>
      </c>
      <c r="J3886" s="3" t="s">
        <v>78</v>
      </c>
      <c r="K3886" s="3" t="s">
        <v>79</v>
      </c>
      <c r="O3886"/>
      <c r="P3886"/>
    </row>
    <row r="3887" spans="1:16" x14ac:dyDescent="0.35">
      <c r="A3887" s="3" t="s">
        <v>8102</v>
      </c>
      <c r="B3887" s="3" t="s">
        <v>8102</v>
      </c>
      <c r="C3887" s="3" t="s">
        <v>8103</v>
      </c>
      <c r="D3887" s="3" t="s">
        <v>204</v>
      </c>
      <c r="E3887" s="3" t="s">
        <v>7970</v>
      </c>
      <c r="F3887" s="3" t="s">
        <v>878</v>
      </c>
      <c r="G3887" s="3" t="s">
        <v>877</v>
      </c>
      <c r="H3887" s="3" t="s">
        <v>477</v>
      </c>
      <c r="I3887" s="3" t="s">
        <v>79</v>
      </c>
      <c r="J3887" s="3" t="s">
        <v>78</v>
      </c>
      <c r="K3887" s="3" t="s">
        <v>79</v>
      </c>
      <c r="O3887"/>
      <c r="P3887"/>
    </row>
    <row r="3888" spans="1:16" x14ac:dyDescent="0.35">
      <c r="A3888" s="3" t="s">
        <v>8104</v>
      </c>
      <c r="B3888" s="3" t="s">
        <v>8104</v>
      </c>
      <c r="C3888" s="3" t="s">
        <v>8105</v>
      </c>
      <c r="D3888" s="3" t="s">
        <v>7973</v>
      </c>
      <c r="E3888" s="3" t="s">
        <v>7974</v>
      </c>
      <c r="F3888" s="3" t="s">
        <v>878</v>
      </c>
      <c r="G3888" s="3" t="s">
        <v>877</v>
      </c>
      <c r="H3888" s="3" t="s">
        <v>477</v>
      </c>
      <c r="I3888" s="3" t="s">
        <v>79</v>
      </c>
      <c r="J3888" s="3" t="s">
        <v>78</v>
      </c>
      <c r="K3888" s="3" t="s">
        <v>79</v>
      </c>
      <c r="O3888"/>
      <c r="P3888"/>
    </row>
    <row r="3889" spans="1:16" x14ac:dyDescent="0.35">
      <c r="A3889" s="3" t="s">
        <v>8106</v>
      </c>
      <c r="B3889" s="3" t="s">
        <v>8106</v>
      </c>
      <c r="C3889" s="3" t="s">
        <v>8107</v>
      </c>
      <c r="D3889" s="3" t="s">
        <v>7915</v>
      </c>
      <c r="E3889" s="3" t="s">
        <v>7909</v>
      </c>
      <c r="F3889" s="3" t="s">
        <v>878</v>
      </c>
      <c r="G3889" s="3" t="s">
        <v>877</v>
      </c>
      <c r="H3889" s="3" t="s">
        <v>477</v>
      </c>
      <c r="I3889" s="3" t="s">
        <v>79</v>
      </c>
      <c r="J3889" s="3" t="s">
        <v>78</v>
      </c>
      <c r="K3889" s="3" t="s">
        <v>79</v>
      </c>
      <c r="O3889"/>
      <c r="P3889"/>
    </row>
    <row r="3890" spans="1:16" x14ac:dyDescent="0.35">
      <c r="A3890" s="3" t="s">
        <v>8108</v>
      </c>
      <c r="B3890" s="3" t="s">
        <v>8108</v>
      </c>
      <c r="C3890" s="3" t="s">
        <v>8109</v>
      </c>
      <c r="D3890" s="3" t="s">
        <v>8001</v>
      </c>
      <c r="E3890" s="3" t="s">
        <v>8002</v>
      </c>
      <c r="F3890" s="3" t="s">
        <v>878</v>
      </c>
      <c r="G3890" s="3" t="s">
        <v>877</v>
      </c>
      <c r="H3890" s="3" t="s">
        <v>477</v>
      </c>
      <c r="I3890" s="3" t="s">
        <v>79</v>
      </c>
      <c r="J3890" s="3" t="s">
        <v>78</v>
      </c>
      <c r="K3890" s="3" t="s">
        <v>79</v>
      </c>
      <c r="O3890"/>
      <c r="P3890"/>
    </row>
    <row r="3891" spans="1:16" x14ac:dyDescent="0.35">
      <c r="A3891" s="3" t="s">
        <v>8110</v>
      </c>
      <c r="B3891" s="3" t="s">
        <v>8110</v>
      </c>
      <c r="C3891" s="3" t="s">
        <v>8111</v>
      </c>
      <c r="D3891" s="3" t="s">
        <v>7918</v>
      </c>
      <c r="E3891" s="3" t="s">
        <v>7919</v>
      </c>
      <c r="F3891" s="3" t="s">
        <v>878</v>
      </c>
      <c r="G3891" s="3" t="s">
        <v>877</v>
      </c>
      <c r="H3891" s="3" t="s">
        <v>477</v>
      </c>
      <c r="I3891" s="3" t="s">
        <v>79</v>
      </c>
      <c r="J3891" s="3" t="s">
        <v>78</v>
      </c>
      <c r="K3891" s="3" t="s">
        <v>79</v>
      </c>
      <c r="O3891"/>
      <c r="P3891"/>
    </row>
    <row r="3892" spans="1:16" x14ac:dyDescent="0.35">
      <c r="A3892" s="3" t="s">
        <v>8112</v>
      </c>
      <c r="B3892" s="3" t="s">
        <v>8112</v>
      </c>
      <c r="C3892" s="3" t="s">
        <v>8113</v>
      </c>
      <c r="D3892" s="3" t="s">
        <v>321</v>
      </c>
      <c r="E3892" s="3" t="s">
        <v>324</v>
      </c>
      <c r="F3892" s="3" t="s">
        <v>878</v>
      </c>
      <c r="G3892" s="3" t="s">
        <v>877</v>
      </c>
      <c r="H3892" s="3" t="s">
        <v>477</v>
      </c>
      <c r="I3892" s="3" t="s">
        <v>79</v>
      </c>
      <c r="J3892" s="3" t="s">
        <v>78</v>
      </c>
      <c r="K3892" s="3" t="s">
        <v>79</v>
      </c>
      <c r="O3892"/>
      <c r="P3892"/>
    </row>
    <row r="3893" spans="1:16" x14ac:dyDescent="0.35">
      <c r="A3893" s="3" t="s">
        <v>8114</v>
      </c>
      <c r="B3893" s="3" t="s">
        <v>8114</v>
      </c>
      <c r="C3893" s="3" t="s">
        <v>4211</v>
      </c>
      <c r="D3893" s="3" t="s">
        <v>8115</v>
      </c>
      <c r="E3893" s="3" t="s">
        <v>8116</v>
      </c>
      <c r="F3893" s="3" t="s">
        <v>878</v>
      </c>
      <c r="G3893" s="3" t="s">
        <v>877</v>
      </c>
      <c r="H3893" s="3" t="s">
        <v>477</v>
      </c>
      <c r="I3893" s="3" t="s">
        <v>79</v>
      </c>
      <c r="J3893" s="3" t="s">
        <v>78</v>
      </c>
      <c r="K3893" s="3" t="s">
        <v>79</v>
      </c>
      <c r="O3893"/>
      <c r="P3893"/>
    </row>
    <row r="3894" spans="1:16" x14ac:dyDescent="0.35">
      <c r="A3894" s="3" t="s">
        <v>8117</v>
      </c>
      <c r="B3894" s="3" t="s">
        <v>8117</v>
      </c>
      <c r="C3894" s="3" t="s">
        <v>8118</v>
      </c>
      <c r="D3894" s="3" t="s">
        <v>7922</v>
      </c>
      <c r="E3894" s="3" t="s">
        <v>7923</v>
      </c>
      <c r="F3894" s="3" t="s">
        <v>878</v>
      </c>
      <c r="G3894" s="3" t="s">
        <v>877</v>
      </c>
      <c r="H3894" s="3" t="s">
        <v>477</v>
      </c>
      <c r="I3894" s="3" t="s">
        <v>79</v>
      </c>
      <c r="J3894" s="3" t="s">
        <v>78</v>
      </c>
      <c r="K3894" s="3" t="s">
        <v>79</v>
      </c>
      <c r="O3894"/>
      <c r="P3894"/>
    </row>
    <row r="3895" spans="1:16" x14ac:dyDescent="0.35">
      <c r="A3895" s="3" t="s">
        <v>8119</v>
      </c>
      <c r="B3895" s="3" t="s">
        <v>8119</v>
      </c>
      <c r="C3895" s="3" t="s">
        <v>8120</v>
      </c>
      <c r="D3895" s="3" t="s">
        <v>7918</v>
      </c>
      <c r="E3895" s="3" t="s">
        <v>7919</v>
      </c>
      <c r="F3895" s="3" t="s">
        <v>878</v>
      </c>
      <c r="G3895" s="3" t="s">
        <v>877</v>
      </c>
      <c r="H3895" s="3" t="s">
        <v>477</v>
      </c>
      <c r="I3895" s="3" t="s">
        <v>79</v>
      </c>
      <c r="J3895" s="3" t="s">
        <v>78</v>
      </c>
      <c r="K3895" s="3" t="s">
        <v>79</v>
      </c>
      <c r="O3895"/>
      <c r="P3895"/>
    </row>
    <row r="3896" spans="1:16" x14ac:dyDescent="0.35">
      <c r="A3896" s="3" t="s">
        <v>8121</v>
      </c>
      <c r="B3896" s="3" t="s">
        <v>8121</v>
      </c>
      <c r="C3896" s="3" t="s">
        <v>8122</v>
      </c>
      <c r="D3896" s="3" t="s">
        <v>7997</v>
      </c>
      <c r="E3896" s="3" t="s">
        <v>7998</v>
      </c>
      <c r="F3896" s="3" t="s">
        <v>878</v>
      </c>
      <c r="G3896" s="3" t="s">
        <v>877</v>
      </c>
      <c r="H3896" s="3" t="s">
        <v>477</v>
      </c>
      <c r="I3896" s="3" t="s">
        <v>79</v>
      </c>
      <c r="J3896" s="3" t="s">
        <v>78</v>
      </c>
      <c r="K3896" s="3" t="s">
        <v>79</v>
      </c>
      <c r="O3896"/>
      <c r="P3896"/>
    </row>
    <row r="3897" spans="1:16" x14ac:dyDescent="0.35">
      <c r="A3897" s="3" t="s">
        <v>8123</v>
      </c>
      <c r="B3897" s="3" t="s">
        <v>8123</v>
      </c>
      <c r="C3897" s="3" t="s">
        <v>8097</v>
      </c>
      <c r="D3897" s="3" t="s">
        <v>782</v>
      </c>
      <c r="E3897" s="3" t="s">
        <v>7925</v>
      </c>
      <c r="F3897" s="3" t="s">
        <v>878</v>
      </c>
      <c r="G3897" s="3" t="s">
        <v>877</v>
      </c>
      <c r="H3897" s="3" t="s">
        <v>477</v>
      </c>
      <c r="I3897" s="3" t="s">
        <v>79</v>
      </c>
      <c r="J3897" s="3" t="s">
        <v>78</v>
      </c>
      <c r="K3897" s="3" t="s">
        <v>79</v>
      </c>
      <c r="O3897"/>
      <c r="P3897"/>
    </row>
    <row r="3898" spans="1:16" x14ac:dyDescent="0.35">
      <c r="A3898" s="3" t="s">
        <v>8124</v>
      </c>
      <c r="B3898" s="3" t="s">
        <v>8124</v>
      </c>
      <c r="C3898" s="3" t="s">
        <v>7988</v>
      </c>
      <c r="D3898" s="3" t="s">
        <v>573</v>
      </c>
      <c r="E3898" s="3" t="s">
        <v>8125</v>
      </c>
      <c r="F3898" s="3" t="s">
        <v>878</v>
      </c>
      <c r="G3898" s="3" t="s">
        <v>877</v>
      </c>
      <c r="H3898" s="3" t="s">
        <v>477</v>
      </c>
      <c r="I3898" s="3" t="s">
        <v>79</v>
      </c>
      <c r="J3898" s="3" t="s">
        <v>78</v>
      </c>
      <c r="K3898" s="3" t="s">
        <v>79</v>
      </c>
      <c r="O3898"/>
      <c r="P3898"/>
    </row>
    <row r="3899" spans="1:16" x14ac:dyDescent="0.35">
      <c r="A3899" s="3" t="s">
        <v>8126</v>
      </c>
      <c r="B3899" s="3" t="s">
        <v>8126</v>
      </c>
      <c r="C3899" s="3" t="s">
        <v>8127</v>
      </c>
      <c r="D3899" s="3" t="s">
        <v>7918</v>
      </c>
      <c r="E3899" s="3" t="s">
        <v>7919</v>
      </c>
      <c r="F3899" s="3" t="s">
        <v>878</v>
      </c>
      <c r="G3899" s="3" t="s">
        <v>877</v>
      </c>
      <c r="H3899" s="3" t="s">
        <v>477</v>
      </c>
      <c r="I3899" s="3" t="s">
        <v>79</v>
      </c>
      <c r="J3899" s="3" t="s">
        <v>78</v>
      </c>
      <c r="K3899" s="3" t="s">
        <v>79</v>
      </c>
      <c r="O3899"/>
      <c r="P3899"/>
    </row>
    <row r="3900" spans="1:16" x14ac:dyDescent="0.35">
      <c r="A3900" s="3" t="s">
        <v>8128</v>
      </c>
      <c r="B3900" s="3" t="s">
        <v>8128</v>
      </c>
      <c r="C3900" s="3" t="s">
        <v>8129</v>
      </c>
      <c r="D3900" s="3" t="s">
        <v>569</v>
      </c>
      <c r="E3900" s="3" t="s">
        <v>7962</v>
      </c>
      <c r="F3900" s="3" t="s">
        <v>878</v>
      </c>
      <c r="G3900" s="3" t="s">
        <v>877</v>
      </c>
      <c r="H3900" s="3" t="s">
        <v>477</v>
      </c>
      <c r="I3900" s="3" t="s">
        <v>79</v>
      </c>
      <c r="J3900" s="3" t="s">
        <v>78</v>
      </c>
      <c r="K3900" s="3" t="s">
        <v>79</v>
      </c>
      <c r="O3900"/>
      <c r="P3900"/>
    </row>
    <row r="3901" spans="1:16" x14ac:dyDescent="0.35">
      <c r="A3901" s="3" t="s">
        <v>8130</v>
      </c>
      <c r="B3901" s="3" t="s">
        <v>8130</v>
      </c>
      <c r="C3901" s="3" t="s">
        <v>8131</v>
      </c>
      <c r="D3901" s="3" t="s">
        <v>164</v>
      </c>
      <c r="E3901" s="3" t="s">
        <v>7938</v>
      </c>
      <c r="F3901" s="3" t="s">
        <v>878</v>
      </c>
      <c r="G3901" s="3" t="s">
        <v>877</v>
      </c>
      <c r="H3901" s="3" t="s">
        <v>477</v>
      </c>
      <c r="I3901" s="3" t="s">
        <v>79</v>
      </c>
      <c r="J3901" s="3" t="s">
        <v>78</v>
      </c>
      <c r="K3901" s="3" t="s">
        <v>79</v>
      </c>
      <c r="O3901"/>
      <c r="P3901"/>
    </row>
    <row r="3902" spans="1:16" x14ac:dyDescent="0.35">
      <c r="A3902" s="3" t="s">
        <v>8132</v>
      </c>
      <c r="B3902" s="3" t="s">
        <v>8132</v>
      </c>
      <c r="C3902" s="3" t="s">
        <v>8133</v>
      </c>
      <c r="D3902" s="3" t="s">
        <v>25</v>
      </c>
      <c r="E3902" s="3" t="s">
        <v>8044</v>
      </c>
      <c r="F3902" s="3" t="s">
        <v>878</v>
      </c>
      <c r="G3902" s="3" t="s">
        <v>877</v>
      </c>
      <c r="H3902" s="3" t="s">
        <v>477</v>
      </c>
      <c r="I3902" s="3" t="s">
        <v>79</v>
      </c>
      <c r="J3902" s="3" t="s">
        <v>78</v>
      </c>
      <c r="K3902" s="3" t="s">
        <v>79</v>
      </c>
      <c r="O3902"/>
      <c r="P3902"/>
    </row>
    <row r="3903" spans="1:16" x14ac:dyDescent="0.35">
      <c r="A3903" s="3" t="s">
        <v>8134</v>
      </c>
      <c r="B3903" s="3" t="s">
        <v>8134</v>
      </c>
      <c r="C3903" s="3" t="s">
        <v>8129</v>
      </c>
      <c r="D3903" s="3" t="s">
        <v>7915</v>
      </c>
      <c r="E3903" s="3" t="s">
        <v>7909</v>
      </c>
      <c r="F3903" s="3" t="s">
        <v>878</v>
      </c>
      <c r="G3903" s="3" t="s">
        <v>877</v>
      </c>
      <c r="H3903" s="3" t="s">
        <v>477</v>
      </c>
      <c r="I3903" s="3" t="s">
        <v>79</v>
      </c>
      <c r="J3903" s="3" t="s">
        <v>78</v>
      </c>
      <c r="K3903" s="3" t="s">
        <v>79</v>
      </c>
      <c r="O3903"/>
      <c r="P3903"/>
    </row>
    <row r="3904" spans="1:16" x14ac:dyDescent="0.35">
      <c r="A3904" s="3" t="s">
        <v>8135</v>
      </c>
      <c r="B3904" s="3" t="s">
        <v>8135</v>
      </c>
      <c r="C3904" s="3" t="s">
        <v>8136</v>
      </c>
      <c r="D3904" s="3" t="s">
        <v>7997</v>
      </c>
      <c r="E3904" s="3" t="s">
        <v>7998</v>
      </c>
      <c r="F3904" s="3" t="s">
        <v>878</v>
      </c>
      <c r="G3904" s="3" t="s">
        <v>877</v>
      </c>
      <c r="H3904" s="3" t="s">
        <v>477</v>
      </c>
      <c r="I3904" s="3" t="s">
        <v>79</v>
      </c>
      <c r="J3904" s="3" t="s">
        <v>78</v>
      </c>
      <c r="K3904" s="3" t="s">
        <v>79</v>
      </c>
      <c r="O3904"/>
      <c r="P3904"/>
    </row>
    <row r="3905" spans="1:16" x14ac:dyDescent="0.35">
      <c r="A3905" s="3" t="s">
        <v>8137</v>
      </c>
      <c r="B3905" s="3" t="s">
        <v>8137</v>
      </c>
      <c r="C3905" s="3" t="s">
        <v>8138</v>
      </c>
      <c r="D3905" s="3" t="s">
        <v>418</v>
      </c>
      <c r="E3905" s="3" t="s">
        <v>8139</v>
      </c>
      <c r="F3905" s="3" t="s">
        <v>878</v>
      </c>
      <c r="G3905" s="3" t="s">
        <v>877</v>
      </c>
      <c r="H3905" s="3" t="s">
        <v>477</v>
      </c>
      <c r="I3905" s="3" t="s">
        <v>79</v>
      </c>
      <c r="J3905" s="3" t="s">
        <v>78</v>
      </c>
      <c r="K3905" s="3" t="s">
        <v>79</v>
      </c>
      <c r="O3905"/>
      <c r="P3905"/>
    </row>
    <row r="3906" spans="1:16" x14ac:dyDescent="0.35">
      <c r="A3906" s="3" t="s">
        <v>8140</v>
      </c>
      <c r="B3906" s="3" t="s">
        <v>8140</v>
      </c>
      <c r="C3906" s="3" t="s">
        <v>8141</v>
      </c>
      <c r="D3906" s="3" t="s">
        <v>604</v>
      </c>
      <c r="E3906" s="3" t="s">
        <v>8142</v>
      </c>
      <c r="F3906" s="3" t="s">
        <v>878</v>
      </c>
      <c r="G3906" s="3" t="s">
        <v>877</v>
      </c>
      <c r="H3906" s="3" t="s">
        <v>477</v>
      </c>
      <c r="I3906" s="3" t="s">
        <v>79</v>
      </c>
      <c r="J3906" s="3" t="s">
        <v>78</v>
      </c>
      <c r="K3906" s="3" t="s">
        <v>79</v>
      </c>
      <c r="O3906"/>
      <c r="P3906"/>
    </row>
    <row r="3907" spans="1:16" x14ac:dyDescent="0.35">
      <c r="A3907" s="3" t="s">
        <v>8143</v>
      </c>
      <c r="B3907" s="3" t="s">
        <v>8143</v>
      </c>
      <c r="C3907" s="3" t="s">
        <v>8144</v>
      </c>
      <c r="D3907" s="3" t="s">
        <v>652</v>
      </c>
      <c r="E3907" s="3" t="s">
        <v>7912</v>
      </c>
      <c r="F3907" s="3" t="s">
        <v>878</v>
      </c>
      <c r="G3907" s="3" t="s">
        <v>877</v>
      </c>
      <c r="H3907" s="3" t="s">
        <v>477</v>
      </c>
      <c r="I3907" s="3" t="s">
        <v>79</v>
      </c>
      <c r="J3907" s="3" t="s">
        <v>78</v>
      </c>
      <c r="K3907" s="3" t="s">
        <v>79</v>
      </c>
      <c r="O3907"/>
      <c r="P3907"/>
    </row>
    <row r="3908" spans="1:16" x14ac:dyDescent="0.35">
      <c r="A3908" s="3" t="s">
        <v>8145</v>
      </c>
      <c r="B3908" s="3" t="s">
        <v>8145</v>
      </c>
      <c r="C3908" s="3" t="s">
        <v>8146</v>
      </c>
      <c r="D3908" s="3" t="s">
        <v>8147</v>
      </c>
      <c r="E3908" s="3" t="s">
        <v>8148</v>
      </c>
      <c r="F3908" s="3" t="s">
        <v>878</v>
      </c>
      <c r="G3908" s="3" t="s">
        <v>877</v>
      </c>
      <c r="H3908" s="3" t="s">
        <v>477</v>
      </c>
      <c r="I3908" s="3" t="s">
        <v>79</v>
      </c>
      <c r="J3908" s="3" t="s">
        <v>78</v>
      </c>
      <c r="K3908" s="3" t="s">
        <v>79</v>
      </c>
      <c r="O3908"/>
      <c r="P3908"/>
    </row>
    <row r="3909" spans="1:16" x14ac:dyDescent="0.35">
      <c r="A3909" s="3" t="s">
        <v>8149</v>
      </c>
      <c r="B3909" s="3" t="s">
        <v>8149</v>
      </c>
      <c r="C3909" s="3" t="s">
        <v>8150</v>
      </c>
      <c r="D3909" s="3" t="s">
        <v>164</v>
      </c>
      <c r="E3909" s="3" t="s">
        <v>7938</v>
      </c>
      <c r="F3909" s="3" t="s">
        <v>878</v>
      </c>
      <c r="G3909" s="3" t="s">
        <v>877</v>
      </c>
      <c r="H3909" s="3" t="s">
        <v>477</v>
      </c>
      <c r="I3909" s="3" t="s">
        <v>79</v>
      </c>
      <c r="J3909" s="3" t="s">
        <v>78</v>
      </c>
      <c r="K3909" s="3" t="s">
        <v>79</v>
      </c>
      <c r="O3909"/>
      <c r="P3909"/>
    </row>
    <row r="3910" spans="1:16" x14ac:dyDescent="0.35">
      <c r="A3910" s="3" t="s">
        <v>8151</v>
      </c>
      <c r="B3910" s="3" t="s">
        <v>8151</v>
      </c>
      <c r="C3910" s="3" t="s">
        <v>8152</v>
      </c>
      <c r="D3910" s="3" t="s">
        <v>8028</v>
      </c>
      <c r="E3910" s="3" t="s">
        <v>8029</v>
      </c>
      <c r="F3910" s="3" t="s">
        <v>878</v>
      </c>
      <c r="G3910" s="3" t="s">
        <v>877</v>
      </c>
      <c r="H3910" s="3" t="s">
        <v>477</v>
      </c>
      <c r="I3910" s="3" t="s">
        <v>79</v>
      </c>
      <c r="J3910" s="3" t="s">
        <v>78</v>
      </c>
      <c r="K3910" s="3" t="s">
        <v>79</v>
      </c>
      <c r="O3910"/>
      <c r="P3910"/>
    </row>
    <row r="3911" spans="1:16" x14ac:dyDescent="0.35">
      <c r="A3911" s="3" t="s">
        <v>8153</v>
      </c>
      <c r="B3911" s="3" t="s">
        <v>8153</v>
      </c>
      <c r="C3911" s="3" t="s">
        <v>8154</v>
      </c>
      <c r="D3911" s="3" t="s">
        <v>8155</v>
      </c>
      <c r="E3911" s="3" t="s">
        <v>8116</v>
      </c>
      <c r="F3911" s="3" t="s">
        <v>878</v>
      </c>
      <c r="G3911" s="3" t="s">
        <v>877</v>
      </c>
      <c r="H3911" s="3" t="s">
        <v>477</v>
      </c>
      <c r="I3911" s="3" t="s">
        <v>79</v>
      </c>
      <c r="J3911" s="3" t="s">
        <v>78</v>
      </c>
      <c r="K3911" s="3" t="s">
        <v>79</v>
      </c>
      <c r="O3911"/>
      <c r="P3911"/>
    </row>
    <row r="3912" spans="1:16" x14ac:dyDescent="0.35">
      <c r="A3912" s="3" t="s">
        <v>8156</v>
      </c>
      <c r="B3912" s="3" t="s">
        <v>8156</v>
      </c>
      <c r="C3912" s="3" t="s">
        <v>8157</v>
      </c>
      <c r="D3912" s="3" t="s">
        <v>8028</v>
      </c>
      <c r="E3912" s="3" t="s">
        <v>8029</v>
      </c>
      <c r="F3912" s="3" t="s">
        <v>878</v>
      </c>
      <c r="G3912" s="3" t="s">
        <v>877</v>
      </c>
      <c r="H3912" s="3" t="s">
        <v>477</v>
      </c>
      <c r="I3912" s="3" t="s">
        <v>79</v>
      </c>
      <c r="J3912" s="3" t="s">
        <v>78</v>
      </c>
      <c r="K3912" s="3" t="s">
        <v>79</v>
      </c>
      <c r="O3912"/>
      <c r="P3912"/>
    </row>
    <row r="3913" spans="1:16" x14ac:dyDescent="0.35">
      <c r="A3913" s="3" t="s">
        <v>8158</v>
      </c>
      <c r="B3913" s="3" t="s">
        <v>8158</v>
      </c>
      <c r="C3913" s="3" t="s">
        <v>8159</v>
      </c>
      <c r="D3913" s="3" t="s">
        <v>65</v>
      </c>
      <c r="E3913" s="3" t="s">
        <v>8148</v>
      </c>
      <c r="F3913" s="3" t="s">
        <v>878</v>
      </c>
      <c r="G3913" s="3" t="s">
        <v>877</v>
      </c>
      <c r="H3913" s="3" t="s">
        <v>477</v>
      </c>
      <c r="I3913" s="3" t="s">
        <v>79</v>
      </c>
      <c r="J3913" s="3" t="s">
        <v>78</v>
      </c>
      <c r="K3913" s="3" t="s">
        <v>79</v>
      </c>
      <c r="O3913"/>
      <c r="P3913"/>
    </row>
    <row r="3914" spans="1:16" x14ac:dyDescent="0.35">
      <c r="A3914" s="3" t="s">
        <v>8160</v>
      </c>
      <c r="B3914" s="3" t="s">
        <v>8160</v>
      </c>
      <c r="C3914" s="3" t="s">
        <v>8161</v>
      </c>
      <c r="D3914" s="3" t="s">
        <v>7929</v>
      </c>
      <c r="E3914" s="3" t="s">
        <v>7930</v>
      </c>
      <c r="F3914" s="3" t="s">
        <v>878</v>
      </c>
      <c r="G3914" s="3" t="s">
        <v>877</v>
      </c>
      <c r="H3914" s="3" t="s">
        <v>477</v>
      </c>
      <c r="I3914" s="3" t="s">
        <v>79</v>
      </c>
      <c r="J3914" s="3" t="s">
        <v>78</v>
      </c>
      <c r="K3914" s="3" t="s">
        <v>79</v>
      </c>
      <c r="O3914"/>
      <c r="P3914"/>
    </row>
    <row r="3915" spans="1:16" x14ac:dyDescent="0.35">
      <c r="A3915" s="3" t="s">
        <v>8162</v>
      </c>
      <c r="B3915" s="3" t="s">
        <v>8162</v>
      </c>
      <c r="C3915" s="3" t="s">
        <v>8163</v>
      </c>
      <c r="D3915" s="3" t="s">
        <v>7991</v>
      </c>
      <c r="E3915" s="3" t="s">
        <v>7938</v>
      </c>
      <c r="F3915" s="3" t="s">
        <v>878</v>
      </c>
      <c r="G3915" s="3" t="s">
        <v>877</v>
      </c>
      <c r="H3915" s="3" t="s">
        <v>477</v>
      </c>
      <c r="I3915" s="3" t="s">
        <v>79</v>
      </c>
      <c r="J3915" s="3" t="s">
        <v>78</v>
      </c>
      <c r="K3915" s="3" t="s">
        <v>79</v>
      </c>
      <c r="O3915"/>
      <c r="P3915"/>
    </row>
    <row r="3916" spans="1:16" x14ac:dyDescent="0.35">
      <c r="A3916" s="3" t="s">
        <v>8164</v>
      </c>
      <c r="B3916" s="3" t="s">
        <v>8165</v>
      </c>
      <c r="C3916" s="3" t="s">
        <v>8166</v>
      </c>
      <c r="D3916" s="3" t="s">
        <v>466</v>
      </c>
      <c r="E3916" s="3" t="s">
        <v>7966</v>
      </c>
      <c r="F3916" s="3" t="s">
        <v>878</v>
      </c>
      <c r="G3916" s="3" t="s">
        <v>877</v>
      </c>
      <c r="H3916" s="3" t="s">
        <v>477</v>
      </c>
      <c r="I3916" s="3" t="s">
        <v>79</v>
      </c>
      <c r="J3916" s="3" t="s">
        <v>78</v>
      </c>
      <c r="K3916" s="3" t="s">
        <v>79</v>
      </c>
      <c r="O3916"/>
      <c r="P3916"/>
    </row>
    <row r="3917" spans="1:16" x14ac:dyDescent="0.35">
      <c r="A3917" s="3" t="s">
        <v>8167</v>
      </c>
      <c r="B3917" s="3" t="s">
        <v>8167</v>
      </c>
      <c r="C3917" s="3" t="s">
        <v>8168</v>
      </c>
      <c r="D3917" s="3" t="s">
        <v>8169</v>
      </c>
      <c r="E3917" s="3" t="s">
        <v>7933</v>
      </c>
      <c r="F3917" s="3" t="s">
        <v>878</v>
      </c>
      <c r="G3917" s="3" t="s">
        <v>877</v>
      </c>
      <c r="H3917" s="3" t="s">
        <v>477</v>
      </c>
      <c r="I3917" s="3" t="s">
        <v>79</v>
      </c>
      <c r="J3917" s="3" t="s">
        <v>78</v>
      </c>
      <c r="K3917" s="3" t="s">
        <v>79</v>
      </c>
      <c r="O3917"/>
      <c r="P3917"/>
    </row>
    <row r="3918" spans="1:16" x14ac:dyDescent="0.35">
      <c r="A3918" s="3" t="s">
        <v>8170</v>
      </c>
      <c r="B3918" s="3" t="s">
        <v>8170</v>
      </c>
      <c r="C3918" s="3" t="s">
        <v>8171</v>
      </c>
      <c r="D3918" s="3" t="s">
        <v>577</v>
      </c>
      <c r="E3918" s="3" t="s">
        <v>7933</v>
      </c>
      <c r="F3918" s="3" t="s">
        <v>878</v>
      </c>
      <c r="G3918" s="3" t="s">
        <v>877</v>
      </c>
      <c r="H3918" s="3" t="s">
        <v>477</v>
      </c>
      <c r="I3918" s="3" t="s">
        <v>79</v>
      </c>
      <c r="J3918" s="3" t="s">
        <v>78</v>
      </c>
      <c r="K3918" s="3" t="s">
        <v>79</v>
      </c>
      <c r="O3918"/>
      <c r="P3918"/>
    </row>
    <row r="3919" spans="1:16" x14ac:dyDescent="0.35">
      <c r="A3919" s="3" t="s">
        <v>8172</v>
      </c>
      <c r="B3919" s="3" t="s">
        <v>8172</v>
      </c>
      <c r="C3919" s="3" t="s">
        <v>8173</v>
      </c>
      <c r="D3919" s="3" t="s">
        <v>8174</v>
      </c>
      <c r="E3919" s="3" t="s">
        <v>8175</v>
      </c>
      <c r="F3919" s="3" t="s">
        <v>878</v>
      </c>
      <c r="G3919" s="3" t="s">
        <v>877</v>
      </c>
      <c r="H3919" s="3" t="s">
        <v>477</v>
      </c>
      <c r="I3919" s="3" t="s">
        <v>79</v>
      </c>
      <c r="J3919" s="3" t="s">
        <v>78</v>
      </c>
      <c r="K3919" s="3" t="s">
        <v>79</v>
      </c>
      <c r="O3919"/>
      <c r="P3919"/>
    </row>
    <row r="3920" spans="1:16" x14ac:dyDescent="0.35">
      <c r="A3920" s="3" t="s">
        <v>8176</v>
      </c>
      <c r="B3920" s="3" t="s">
        <v>8176</v>
      </c>
      <c r="C3920" s="3" t="s">
        <v>8177</v>
      </c>
      <c r="D3920" s="3" t="s">
        <v>466</v>
      </c>
      <c r="E3920" s="3" t="s">
        <v>7966</v>
      </c>
      <c r="F3920" s="3" t="s">
        <v>878</v>
      </c>
      <c r="G3920" s="3" t="s">
        <v>877</v>
      </c>
      <c r="H3920" s="3" t="s">
        <v>477</v>
      </c>
      <c r="I3920" s="3" t="s">
        <v>79</v>
      </c>
      <c r="J3920" s="3" t="s">
        <v>78</v>
      </c>
      <c r="K3920" s="3" t="s">
        <v>79</v>
      </c>
      <c r="O3920"/>
      <c r="P3920"/>
    </row>
    <row r="3921" spans="1:16" x14ac:dyDescent="0.35">
      <c r="A3921" s="3" t="s">
        <v>8178</v>
      </c>
      <c r="B3921" s="3" t="s">
        <v>8178</v>
      </c>
      <c r="C3921" s="3" t="s">
        <v>8179</v>
      </c>
      <c r="D3921" s="3" t="s">
        <v>8078</v>
      </c>
      <c r="E3921" s="3" t="s">
        <v>8079</v>
      </c>
      <c r="F3921" s="3" t="s">
        <v>878</v>
      </c>
      <c r="G3921" s="3" t="s">
        <v>877</v>
      </c>
      <c r="H3921" s="3" t="s">
        <v>477</v>
      </c>
      <c r="I3921" s="3" t="s">
        <v>79</v>
      </c>
      <c r="J3921" s="3" t="s">
        <v>78</v>
      </c>
      <c r="K3921" s="3" t="s">
        <v>79</v>
      </c>
      <c r="O3921"/>
      <c r="P3921"/>
    </row>
    <row r="3922" spans="1:16" x14ac:dyDescent="0.35">
      <c r="A3922" s="3" t="s">
        <v>8180</v>
      </c>
      <c r="B3922" s="3" t="s">
        <v>8180</v>
      </c>
      <c r="C3922" s="3" t="s">
        <v>8181</v>
      </c>
      <c r="D3922" s="3" t="s">
        <v>418</v>
      </c>
      <c r="E3922" s="3" t="s">
        <v>8139</v>
      </c>
      <c r="F3922" s="3" t="s">
        <v>878</v>
      </c>
      <c r="G3922" s="3" t="s">
        <v>877</v>
      </c>
      <c r="H3922" s="3" t="s">
        <v>477</v>
      </c>
      <c r="I3922" s="3" t="s">
        <v>79</v>
      </c>
      <c r="J3922" s="3" t="s">
        <v>78</v>
      </c>
      <c r="K3922" s="3" t="s">
        <v>79</v>
      </c>
      <c r="O3922"/>
      <c r="P3922"/>
    </row>
    <row r="3923" spans="1:16" x14ac:dyDescent="0.35">
      <c r="A3923" s="3" t="s">
        <v>8182</v>
      </c>
      <c r="B3923" s="3" t="s">
        <v>8182</v>
      </c>
      <c r="C3923" s="3" t="s">
        <v>8183</v>
      </c>
      <c r="D3923" s="3" t="s">
        <v>8184</v>
      </c>
      <c r="E3923" s="3" t="s">
        <v>8185</v>
      </c>
      <c r="F3923" s="3" t="s">
        <v>878</v>
      </c>
      <c r="G3923" s="3" t="s">
        <v>877</v>
      </c>
      <c r="H3923" s="3" t="s">
        <v>477</v>
      </c>
      <c r="I3923" s="3" t="s">
        <v>79</v>
      </c>
      <c r="J3923" s="3" t="s">
        <v>78</v>
      </c>
      <c r="K3923" s="3" t="s">
        <v>79</v>
      </c>
      <c r="O3923"/>
      <c r="P3923"/>
    </row>
    <row r="3924" spans="1:16" x14ac:dyDescent="0.35">
      <c r="A3924" s="3" t="s">
        <v>8186</v>
      </c>
      <c r="B3924" s="3" t="s">
        <v>8187</v>
      </c>
      <c r="C3924" s="3" t="s">
        <v>8188</v>
      </c>
      <c r="D3924" s="3" t="s">
        <v>8189</v>
      </c>
      <c r="E3924" s="3" t="s">
        <v>8190</v>
      </c>
      <c r="F3924" s="3" t="s">
        <v>878</v>
      </c>
      <c r="G3924" s="3" t="s">
        <v>877</v>
      </c>
      <c r="H3924" s="3" t="s">
        <v>477</v>
      </c>
      <c r="I3924" s="3" t="s">
        <v>79</v>
      </c>
      <c r="J3924" s="3" t="s">
        <v>78</v>
      </c>
      <c r="K3924" s="3" t="s">
        <v>79</v>
      </c>
      <c r="O3924"/>
      <c r="P3924"/>
    </row>
    <row r="3925" spans="1:16" x14ac:dyDescent="0.35">
      <c r="A3925" s="3" t="s">
        <v>8191</v>
      </c>
      <c r="B3925" s="3" t="s">
        <v>8191</v>
      </c>
      <c r="C3925" s="3" t="s">
        <v>8192</v>
      </c>
      <c r="D3925" s="3" t="s">
        <v>8189</v>
      </c>
      <c r="E3925" s="3" t="s">
        <v>8190</v>
      </c>
      <c r="F3925" s="3" t="s">
        <v>878</v>
      </c>
      <c r="G3925" s="3" t="s">
        <v>877</v>
      </c>
      <c r="H3925" s="3" t="s">
        <v>477</v>
      </c>
      <c r="I3925" s="3" t="s">
        <v>79</v>
      </c>
      <c r="J3925" s="3" t="s">
        <v>78</v>
      </c>
      <c r="K3925" s="3" t="s">
        <v>79</v>
      </c>
      <c r="O3925"/>
      <c r="P3925"/>
    </row>
    <row r="3926" spans="1:16" x14ac:dyDescent="0.35">
      <c r="A3926" s="3" t="s">
        <v>8193</v>
      </c>
      <c r="B3926" s="3" t="s">
        <v>8193</v>
      </c>
      <c r="C3926" s="3" t="s">
        <v>8194</v>
      </c>
      <c r="D3926" s="3" t="s">
        <v>8001</v>
      </c>
      <c r="E3926" s="3" t="s">
        <v>8002</v>
      </c>
      <c r="F3926" s="3" t="s">
        <v>878</v>
      </c>
      <c r="G3926" s="3" t="s">
        <v>877</v>
      </c>
      <c r="H3926" s="3" t="s">
        <v>477</v>
      </c>
      <c r="I3926" s="3" t="s">
        <v>79</v>
      </c>
      <c r="J3926" s="3" t="s">
        <v>78</v>
      </c>
      <c r="K3926" s="3" t="s">
        <v>79</v>
      </c>
      <c r="O3926"/>
      <c r="P3926"/>
    </row>
    <row r="3927" spans="1:16" x14ac:dyDescent="0.35">
      <c r="A3927" s="3" t="s">
        <v>8195</v>
      </c>
      <c r="B3927" s="3" t="s">
        <v>8195</v>
      </c>
      <c r="C3927" s="3" t="s">
        <v>8196</v>
      </c>
      <c r="D3927" s="3" t="s">
        <v>8197</v>
      </c>
      <c r="E3927" s="3" t="s">
        <v>8070</v>
      </c>
      <c r="F3927" s="3" t="s">
        <v>878</v>
      </c>
      <c r="G3927" s="3" t="s">
        <v>877</v>
      </c>
      <c r="H3927" s="3" t="s">
        <v>477</v>
      </c>
      <c r="I3927" s="3" t="s">
        <v>79</v>
      </c>
      <c r="J3927" s="3" t="s">
        <v>78</v>
      </c>
      <c r="K3927" s="3" t="s">
        <v>79</v>
      </c>
      <c r="O3927"/>
      <c r="P3927"/>
    </row>
    <row r="3928" spans="1:16" x14ac:dyDescent="0.35">
      <c r="A3928" s="3" t="s">
        <v>8198</v>
      </c>
      <c r="B3928" s="3" t="s">
        <v>8198</v>
      </c>
      <c r="C3928" s="3" t="s">
        <v>8199</v>
      </c>
      <c r="D3928" s="3" t="s">
        <v>577</v>
      </c>
      <c r="E3928" s="3" t="s">
        <v>7933</v>
      </c>
      <c r="F3928" s="3" t="s">
        <v>878</v>
      </c>
      <c r="G3928" s="3" t="s">
        <v>877</v>
      </c>
      <c r="H3928" s="3" t="s">
        <v>477</v>
      </c>
      <c r="I3928" s="3" t="s">
        <v>79</v>
      </c>
      <c r="J3928" s="3" t="s">
        <v>78</v>
      </c>
      <c r="K3928" s="3" t="s">
        <v>79</v>
      </c>
      <c r="O3928"/>
      <c r="P3928"/>
    </row>
    <row r="3929" spans="1:16" x14ac:dyDescent="0.35">
      <c r="A3929" s="3" t="s">
        <v>8200</v>
      </c>
      <c r="B3929" s="3" t="s">
        <v>8200</v>
      </c>
      <c r="C3929" s="3" t="s">
        <v>8201</v>
      </c>
      <c r="D3929" s="3" t="s">
        <v>7929</v>
      </c>
      <c r="E3929" s="3" t="s">
        <v>7930</v>
      </c>
      <c r="F3929" s="3" t="s">
        <v>878</v>
      </c>
      <c r="G3929" s="3" t="s">
        <v>877</v>
      </c>
      <c r="H3929" s="3" t="s">
        <v>477</v>
      </c>
      <c r="I3929" s="3" t="s">
        <v>79</v>
      </c>
      <c r="J3929" s="3" t="s">
        <v>78</v>
      </c>
      <c r="K3929" s="3" t="s">
        <v>79</v>
      </c>
      <c r="O3929"/>
      <c r="P3929"/>
    </row>
    <row r="3930" spans="1:16" x14ac:dyDescent="0.35">
      <c r="A3930" s="3" t="s">
        <v>8202</v>
      </c>
      <c r="B3930" s="3" t="s">
        <v>8202</v>
      </c>
      <c r="C3930" s="3" t="s">
        <v>8203</v>
      </c>
      <c r="D3930" s="3" t="s">
        <v>7918</v>
      </c>
      <c r="E3930" s="3" t="s">
        <v>7919</v>
      </c>
      <c r="F3930" s="3" t="s">
        <v>878</v>
      </c>
      <c r="G3930" s="3" t="s">
        <v>877</v>
      </c>
      <c r="H3930" s="3" t="s">
        <v>477</v>
      </c>
      <c r="I3930" s="3" t="s">
        <v>79</v>
      </c>
      <c r="J3930" s="3" t="s">
        <v>78</v>
      </c>
      <c r="K3930" s="3" t="s">
        <v>79</v>
      </c>
      <c r="O3930"/>
      <c r="P3930"/>
    </row>
    <row r="3931" spans="1:16" x14ac:dyDescent="0.35">
      <c r="A3931" s="3" t="s">
        <v>8204</v>
      </c>
      <c r="B3931" s="3" t="s">
        <v>8204</v>
      </c>
      <c r="C3931" s="3" t="s">
        <v>8205</v>
      </c>
      <c r="D3931" s="3" t="s">
        <v>7918</v>
      </c>
      <c r="E3931" s="3" t="s">
        <v>7919</v>
      </c>
      <c r="F3931" s="3" t="s">
        <v>878</v>
      </c>
      <c r="G3931" s="3" t="s">
        <v>877</v>
      </c>
      <c r="H3931" s="3" t="s">
        <v>477</v>
      </c>
      <c r="I3931" s="3" t="s">
        <v>79</v>
      </c>
      <c r="J3931" s="3" t="s">
        <v>78</v>
      </c>
      <c r="K3931" s="3" t="s">
        <v>79</v>
      </c>
      <c r="O3931"/>
      <c r="P3931"/>
    </row>
    <row r="3932" spans="1:16" x14ac:dyDescent="0.35">
      <c r="A3932" s="3" t="s">
        <v>8206</v>
      </c>
      <c r="B3932" s="3" t="s">
        <v>8206</v>
      </c>
      <c r="C3932" s="3" t="s">
        <v>8181</v>
      </c>
      <c r="D3932" s="3" t="s">
        <v>652</v>
      </c>
      <c r="E3932" s="3" t="s">
        <v>7912</v>
      </c>
      <c r="F3932" s="3" t="s">
        <v>878</v>
      </c>
      <c r="G3932" s="3" t="s">
        <v>877</v>
      </c>
      <c r="H3932" s="3" t="s">
        <v>477</v>
      </c>
      <c r="I3932" s="3" t="s">
        <v>79</v>
      </c>
      <c r="J3932" s="3" t="s">
        <v>78</v>
      </c>
      <c r="K3932" s="3" t="s">
        <v>79</v>
      </c>
      <c r="O3932"/>
      <c r="P3932"/>
    </row>
    <row r="3933" spans="1:16" x14ac:dyDescent="0.35">
      <c r="A3933" s="3" t="s">
        <v>8207</v>
      </c>
      <c r="B3933" s="3" t="s">
        <v>8207</v>
      </c>
      <c r="C3933" s="3" t="s">
        <v>8208</v>
      </c>
      <c r="D3933" s="3" t="s">
        <v>616</v>
      </c>
      <c r="E3933" s="3" t="s">
        <v>7994</v>
      </c>
      <c r="F3933" s="3" t="s">
        <v>878</v>
      </c>
      <c r="G3933" s="3" t="s">
        <v>877</v>
      </c>
      <c r="H3933" s="3" t="s">
        <v>477</v>
      </c>
      <c r="I3933" s="3" t="s">
        <v>79</v>
      </c>
      <c r="J3933" s="3" t="s">
        <v>78</v>
      </c>
      <c r="K3933" s="3" t="s">
        <v>79</v>
      </c>
      <c r="O3933"/>
      <c r="P3933"/>
    </row>
    <row r="3934" spans="1:16" x14ac:dyDescent="0.35">
      <c r="A3934" s="3" t="s">
        <v>8209</v>
      </c>
      <c r="B3934" s="3" t="s">
        <v>8209</v>
      </c>
      <c r="C3934" s="3" t="s">
        <v>8210</v>
      </c>
      <c r="D3934" s="3" t="s">
        <v>833</v>
      </c>
      <c r="E3934" s="3" t="s">
        <v>834</v>
      </c>
      <c r="F3934" s="3" t="s">
        <v>878</v>
      </c>
      <c r="G3934" s="3" t="s">
        <v>877</v>
      </c>
      <c r="H3934" s="3" t="s">
        <v>477</v>
      </c>
      <c r="I3934" s="3" t="s">
        <v>79</v>
      </c>
      <c r="J3934" s="3" t="s">
        <v>78</v>
      </c>
      <c r="K3934" s="3" t="s">
        <v>79</v>
      </c>
      <c r="O3934"/>
      <c r="P3934"/>
    </row>
    <row r="3935" spans="1:16" x14ac:dyDescent="0.35">
      <c r="A3935" s="3" t="s">
        <v>8211</v>
      </c>
      <c r="B3935" s="3" t="s">
        <v>8211</v>
      </c>
      <c r="C3935" s="3" t="s">
        <v>8074</v>
      </c>
      <c r="D3935" s="3" t="s">
        <v>7969</v>
      </c>
      <c r="E3935" s="3" t="s">
        <v>7970</v>
      </c>
      <c r="F3935" s="3" t="s">
        <v>878</v>
      </c>
      <c r="G3935" s="3" t="s">
        <v>877</v>
      </c>
      <c r="H3935" s="3" t="s">
        <v>477</v>
      </c>
      <c r="I3935" s="3" t="s">
        <v>79</v>
      </c>
      <c r="J3935" s="3" t="s">
        <v>78</v>
      </c>
      <c r="K3935" s="3" t="s">
        <v>79</v>
      </c>
      <c r="O3935"/>
      <c r="P3935"/>
    </row>
    <row r="3936" spans="1:16" x14ac:dyDescent="0.35">
      <c r="A3936" s="3" t="s">
        <v>8212</v>
      </c>
      <c r="B3936" s="3" t="s">
        <v>8212</v>
      </c>
      <c r="C3936" s="3" t="s">
        <v>8213</v>
      </c>
      <c r="D3936" s="3" t="s">
        <v>164</v>
      </c>
      <c r="E3936" s="3" t="s">
        <v>7938</v>
      </c>
      <c r="F3936" s="3" t="s">
        <v>878</v>
      </c>
      <c r="G3936" s="3" t="s">
        <v>877</v>
      </c>
      <c r="H3936" s="3" t="s">
        <v>477</v>
      </c>
      <c r="I3936" s="3" t="s">
        <v>79</v>
      </c>
      <c r="J3936" s="3" t="s">
        <v>78</v>
      </c>
      <c r="K3936" s="3" t="s">
        <v>79</v>
      </c>
      <c r="O3936"/>
      <c r="P3936"/>
    </row>
    <row r="3937" spans="1:16" x14ac:dyDescent="0.35">
      <c r="A3937" s="3" t="s">
        <v>8214</v>
      </c>
      <c r="B3937" s="3" t="s">
        <v>8215</v>
      </c>
      <c r="C3937" s="3" t="s">
        <v>8216</v>
      </c>
      <c r="D3937" s="3" t="s">
        <v>25</v>
      </c>
      <c r="E3937" s="3" t="s">
        <v>8044</v>
      </c>
      <c r="F3937" s="3" t="s">
        <v>878</v>
      </c>
      <c r="G3937" s="3" t="s">
        <v>877</v>
      </c>
      <c r="H3937" s="3" t="s">
        <v>477</v>
      </c>
      <c r="I3937" s="3" t="s">
        <v>79</v>
      </c>
      <c r="J3937" s="3" t="s">
        <v>78</v>
      </c>
      <c r="K3937" s="3" t="s">
        <v>79</v>
      </c>
      <c r="O3937"/>
      <c r="P3937"/>
    </row>
    <row r="3938" spans="1:16" x14ac:dyDescent="0.35">
      <c r="A3938" s="3" t="s">
        <v>8217</v>
      </c>
      <c r="B3938" s="3" t="s">
        <v>8217</v>
      </c>
      <c r="C3938" s="3" t="s">
        <v>8218</v>
      </c>
      <c r="D3938" s="3" t="s">
        <v>652</v>
      </c>
      <c r="E3938" s="3" t="s">
        <v>7912</v>
      </c>
      <c r="F3938" s="3" t="s">
        <v>878</v>
      </c>
      <c r="G3938" s="3" t="s">
        <v>877</v>
      </c>
      <c r="H3938" s="3" t="s">
        <v>477</v>
      </c>
      <c r="I3938" s="3" t="s">
        <v>79</v>
      </c>
      <c r="J3938" s="3" t="s">
        <v>78</v>
      </c>
      <c r="K3938" s="3" t="s">
        <v>79</v>
      </c>
      <c r="O3938"/>
      <c r="P3938"/>
    </row>
    <row r="3939" spans="1:16" x14ac:dyDescent="0.35">
      <c r="A3939" s="3" t="s">
        <v>8219</v>
      </c>
      <c r="B3939" s="3" t="s">
        <v>8219</v>
      </c>
      <c r="C3939" s="3" t="s">
        <v>8220</v>
      </c>
      <c r="D3939" s="3" t="s">
        <v>739</v>
      </c>
      <c r="E3939" s="3" t="s">
        <v>1417</v>
      </c>
      <c r="F3939" s="3" t="s">
        <v>878</v>
      </c>
      <c r="G3939" s="3" t="s">
        <v>877</v>
      </c>
      <c r="H3939" s="3" t="s">
        <v>477</v>
      </c>
      <c r="I3939" s="3" t="s">
        <v>79</v>
      </c>
      <c r="J3939" s="3" t="s">
        <v>78</v>
      </c>
      <c r="K3939" s="3" t="s">
        <v>79</v>
      </c>
      <c r="O3939"/>
      <c r="P3939"/>
    </row>
    <row r="3940" spans="1:16" x14ac:dyDescent="0.35">
      <c r="A3940" s="3" t="s">
        <v>8221</v>
      </c>
      <c r="B3940" s="3" t="s">
        <v>8221</v>
      </c>
      <c r="C3940" s="3" t="s">
        <v>8222</v>
      </c>
      <c r="D3940" s="3" t="s">
        <v>7915</v>
      </c>
      <c r="E3940" s="3" t="s">
        <v>7909</v>
      </c>
      <c r="F3940" s="3" t="s">
        <v>878</v>
      </c>
      <c r="G3940" s="3" t="s">
        <v>877</v>
      </c>
      <c r="H3940" s="3" t="s">
        <v>477</v>
      </c>
      <c r="I3940" s="3" t="s">
        <v>79</v>
      </c>
      <c r="J3940" s="3" t="s">
        <v>78</v>
      </c>
      <c r="K3940" s="3" t="s">
        <v>79</v>
      </c>
      <c r="O3940"/>
      <c r="P3940"/>
    </row>
    <row r="3941" spans="1:16" x14ac:dyDescent="0.35">
      <c r="A3941" s="3" t="s">
        <v>8223</v>
      </c>
      <c r="B3941" s="3" t="s">
        <v>8223</v>
      </c>
      <c r="C3941" s="3" t="s">
        <v>8224</v>
      </c>
      <c r="D3941" s="3" t="s">
        <v>321</v>
      </c>
      <c r="E3941" s="3" t="s">
        <v>324</v>
      </c>
      <c r="F3941" s="3" t="s">
        <v>878</v>
      </c>
      <c r="G3941" s="3" t="s">
        <v>877</v>
      </c>
      <c r="H3941" s="3" t="s">
        <v>477</v>
      </c>
      <c r="I3941" s="3" t="s">
        <v>79</v>
      </c>
      <c r="J3941" s="3" t="s">
        <v>78</v>
      </c>
      <c r="K3941" s="3" t="s">
        <v>79</v>
      </c>
      <c r="O3941"/>
      <c r="P3941"/>
    </row>
    <row r="3942" spans="1:16" x14ac:dyDescent="0.35">
      <c r="A3942" s="3" t="s">
        <v>8225</v>
      </c>
      <c r="B3942" s="3" t="s">
        <v>8225</v>
      </c>
      <c r="C3942" s="3" t="s">
        <v>8226</v>
      </c>
      <c r="D3942" s="3" t="s">
        <v>8028</v>
      </c>
      <c r="E3942" s="3" t="s">
        <v>8029</v>
      </c>
      <c r="F3942" s="3" t="s">
        <v>878</v>
      </c>
      <c r="G3942" s="3" t="s">
        <v>877</v>
      </c>
      <c r="H3942" s="3" t="s">
        <v>477</v>
      </c>
      <c r="I3942" s="3" t="s">
        <v>79</v>
      </c>
      <c r="J3942" s="3" t="s">
        <v>78</v>
      </c>
      <c r="K3942" s="3" t="s">
        <v>79</v>
      </c>
      <c r="O3942"/>
      <c r="P3942"/>
    </row>
    <row r="3943" spans="1:16" x14ac:dyDescent="0.35">
      <c r="A3943" s="3" t="s">
        <v>8227</v>
      </c>
      <c r="B3943" s="3" t="s">
        <v>8227</v>
      </c>
      <c r="C3943" s="3" t="s">
        <v>8228</v>
      </c>
      <c r="D3943" s="3" t="s">
        <v>573</v>
      </c>
      <c r="E3943" s="3" t="s">
        <v>8125</v>
      </c>
      <c r="F3943" s="3" t="s">
        <v>878</v>
      </c>
      <c r="G3943" s="3" t="s">
        <v>877</v>
      </c>
      <c r="H3943" s="3" t="s">
        <v>477</v>
      </c>
      <c r="I3943" s="3" t="s">
        <v>79</v>
      </c>
      <c r="J3943" s="3" t="s">
        <v>78</v>
      </c>
      <c r="K3943" s="3" t="s">
        <v>79</v>
      </c>
      <c r="O3943"/>
      <c r="P3943"/>
    </row>
    <row r="3944" spans="1:16" x14ac:dyDescent="0.35">
      <c r="A3944" s="3" t="s">
        <v>8229</v>
      </c>
      <c r="B3944" s="3" t="s">
        <v>8229</v>
      </c>
      <c r="C3944" s="3" t="s">
        <v>8230</v>
      </c>
      <c r="D3944" s="3" t="s">
        <v>7915</v>
      </c>
      <c r="E3944" s="3" t="s">
        <v>7909</v>
      </c>
      <c r="F3944" s="3" t="s">
        <v>878</v>
      </c>
      <c r="G3944" s="3" t="s">
        <v>877</v>
      </c>
      <c r="H3944" s="3" t="s">
        <v>477</v>
      </c>
      <c r="I3944" s="3" t="s">
        <v>79</v>
      </c>
      <c r="J3944" s="3" t="s">
        <v>78</v>
      </c>
      <c r="K3944" s="3" t="s">
        <v>79</v>
      </c>
      <c r="O3944"/>
      <c r="P3944"/>
    </row>
    <row r="3945" spans="1:16" x14ac:dyDescent="0.35">
      <c r="A3945" s="3" t="s">
        <v>8231</v>
      </c>
      <c r="B3945" s="3" t="s">
        <v>8231</v>
      </c>
      <c r="C3945" s="3" t="s">
        <v>8232</v>
      </c>
      <c r="D3945" s="3" t="s">
        <v>65</v>
      </c>
      <c r="E3945" s="3" t="s">
        <v>8148</v>
      </c>
      <c r="F3945" s="3" t="s">
        <v>878</v>
      </c>
      <c r="G3945" s="3" t="s">
        <v>877</v>
      </c>
      <c r="H3945" s="3" t="s">
        <v>477</v>
      </c>
      <c r="I3945" s="3" t="s">
        <v>79</v>
      </c>
      <c r="J3945" s="3" t="s">
        <v>78</v>
      </c>
      <c r="K3945" s="3" t="s">
        <v>79</v>
      </c>
      <c r="O3945"/>
      <c r="P3945"/>
    </row>
    <row r="3946" spans="1:16" x14ac:dyDescent="0.35">
      <c r="A3946" s="3" t="s">
        <v>8233</v>
      </c>
      <c r="B3946" s="3" t="s">
        <v>8233</v>
      </c>
      <c r="C3946" s="3" t="s">
        <v>8234</v>
      </c>
      <c r="D3946" s="3" t="s">
        <v>573</v>
      </c>
      <c r="E3946" s="3" t="s">
        <v>8125</v>
      </c>
      <c r="F3946" s="3" t="s">
        <v>878</v>
      </c>
      <c r="G3946" s="3" t="s">
        <v>877</v>
      </c>
      <c r="H3946" s="3" t="s">
        <v>477</v>
      </c>
      <c r="I3946" s="3" t="s">
        <v>79</v>
      </c>
      <c r="J3946" s="3" t="s">
        <v>78</v>
      </c>
      <c r="K3946" s="3" t="s">
        <v>79</v>
      </c>
      <c r="O3946"/>
      <c r="P3946"/>
    </row>
    <row r="3947" spans="1:16" x14ac:dyDescent="0.35">
      <c r="A3947" s="3" t="s">
        <v>8235</v>
      </c>
      <c r="B3947" s="3" t="s">
        <v>8235</v>
      </c>
      <c r="C3947" s="3" t="s">
        <v>3928</v>
      </c>
      <c r="D3947" s="3" t="s">
        <v>25</v>
      </c>
      <c r="E3947" s="3" t="s">
        <v>8044</v>
      </c>
      <c r="F3947" s="3" t="s">
        <v>878</v>
      </c>
      <c r="G3947" s="3" t="s">
        <v>877</v>
      </c>
      <c r="H3947" s="3" t="s">
        <v>477</v>
      </c>
      <c r="I3947" s="3" t="s">
        <v>79</v>
      </c>
      <c r="J3947" s="3" t="s">
        <v>78</v>
      </c>
      <c r="K3947" s="3" t="s">
        <v>79</v>
      </c>
      <c r="O3947"/>
      <c r="P3947"/>
    </row>
    <row r="3948" spans="1:16" x14ac:dyDescent="0.35">
      <c r="A3948" s="3" t="s">
        <v>8236</v>
      </c>
      <c r="B3948" s="3" t="s">
        <v>8236</v>
      </c>
      <c r="C3948" s="3" t="s">
        <v>8237</v>
      </c>
      <c r="D3948" s="3" t="s">
        <v>8238</v>
      </c>
      <c r="E3948" s="3" t="s">
        <v>8239</v>
      </c>
      <c r="F3948" s="3" t="s">
        <v>878</v>
      </c>
      <c r="G3948" s="3" t="s">
        <v>877</v>
      </c>
      <c r="H3948" s="3" t="s">
        <v>477</v>
      </c>
      <c r="I3948" s="3" t="s">
        <v>79</v>
      </c>
      <c r="J3948" s="3" t="s">
        <v>78</v>
      </c>
      <c r="K3948" s="3" t="s">
        <v>79</v>
      </c>
      <c r="O3948"/>
      <c r="P3948"/>
    </row>
    <row r="3949" spans="1:16" x14ac:dyDescent="0.35">
      <c r="A3949" s="3" t="s">
        <v>8240</v>
      </c>
      <c r="B3949" s="3" t="s">
        <v>8240</v>
      </c>
      <c r="C3949" s="3" t="s">
        <v>8241</v>
      </c>
      <c r="D3949" s="3" t="s">
        <v>164</v>
      </c>
      <c r="E3949" s="3" t="s">
        <v>7938</v>
      </c>
      <c r="F3949" s="3" t="s">
        <v>878</v>
      </c>
      <c r="G3949" s="3" t="s">
        <v>877</v>
      </c>
      <c r="H3949" s="3" t="s">
        <v>477</v>
      </c>
      <c r="I3949" s="3" t="s">
        <v>79</v>
      </c>
      <c r="J3949" s="3" t="s">
        <v>78</v>
      </c>
      <c r="K3949" s="3" t="s">
        <v>79</v>
      </c>
      <c r="O3949"/>
      <c r="P3949"/>
    </row>
    <row r="3950" spans="1:16" x14ac:dyDescent="0.35">
      <c r="A3950" s="3" t="s">
        <v>8242</v>
      </c>
      <c r="B3950" s="3" t="s">
        <v>8242</v>
      </c>
      <c r="C3950" s="3" t="s">
        <v>8243</v>
      </c>
      <c r="D3950" s="3" t="s">
        <v>529</v>
      </c>
      <c r="E3950" s="3" t="s">
        <v>8244</v>
      </c>
      <c r="F3950" s="3" t="s">
        <v>878</v>
      </c>
      <c r="G3950" s="3" t="s">
        <v>877</v>
      </c>
      <c r="H3950" s="3" t="s">
        <v>477</v>
      </c>
      <c r="I3950" s="3" t="s">
        <v>79</v>
      </c>
      <c r="J3950" s="3" t="s">
        <v>78</v>
      </c>
      <c r="K3950" s="3" t="s">
        <v>79</v>
      </c>
      <c r="O3950"/>
      <c r="P3950"/>
    </row>
    <row r="3951" spans="1:16" x14ac:dyDescent="0.35">
      <c r="A3951" s="3" t="s">
        <v>8245</v>
      </c>
      <c r="B3951" s="3" t="s">
        <v>8245</v>
      </c>
      <c r="C3951" s="3" t="s">
        <v>8246</v>
      </c>
      <c r="D3951" s="3" t="s">
        <v>8247</v>
      </c>
      <c r="E3951" s="3" t="s">
        <v>8248</v>
      </c>
      <c r="F3951" s="3" t="s">
        <v>878</v>
      </c>
      <c r="G3951" s="3" t="s">
        <v>877</v>
      </c>
      <c r="H3951" s="3" t="s">
        <v>477</v>
      </c>
      <c r="I3951" s="3" t="s">
        <v>79</v>
      </c>
      <c r="J3951" s="3" t="s">
        <v>78</v>
      </c>
      <c r="K3951" s="3" t="s">
        <v>79</v>
      </c>
      <c r="O3951"/>
      <c r="P3951"/>
    </row>
    <row r="3952" spans="1:16" x14ac:dyDescent="0.35">
      <c r="A3952" s="3" t="s">
        <v>8249</v>
      </c>
      <c r="B3952" s="3" t="s">
        <v>8249</v>
      </c>
      <c r="C3952" s="3" t="s">
        <v>8250</v>
      </c>
      <c r="D3952" s="3" t="s">
        <v>8251</v>
      </c>
      <c r="E3952" s="3" t="s">
        <v>8252</v>
      </c>
      <c r="F3952" s="3" t="s">
        <v>878</v>
      </c>
      <c r="G3952" s="3" t="s">
        <v>877</v>
      </c>
      <c r="H3952" s="3" t="s">
        <v>477</v>
      </c>
      <c r="I3952" s="3" t="s">
        <v>79</v>
      </c>
      <c r="J3952" s="3" t="s">
        <v>78</v>
      </c>
      <c r="K3952" s="3" t="s">
        <v>79</v>
      </c>
      <c r="O3952"/>
      <c r="P3952"/>
    </row>
    <row r="3953" spans="1:16" x14ac:dyDescent="0.35">
      <c r="A3953" s="3" t="s">
        <v>8253</v>
      </c>
      <c r="B3953" s="3" t="s">
        <v>8253</v>
      </c>
      <c r="C3953" s="3" t="s">
        <v>8254</v>
      </c>
      <c r="D3953" s="3" t="s">
        <v>204</v>
      </c>
      <c r="E3953" s="3" t="s">
        <v>7970</v>
      </c>
      <c r="F3953" s="3" t="s">
        <v>878</v>
      </c>
      <c r="G3953" s="3" t="s">
        <v>877</v>
      </c>
      <c r="H3953" s="3" t="s">
        <v>477</v>
      </c>
      <c r="I3953" s="3" t="s">
        <v>79</v>
      </c>
      <c r="J3953" s="3" t="s">
        <v>78</v>
      </c>
      <c r="K3953" s="3" t="s">
        <v>79</v>
      </c>
      <c r="O3953"/>
      <c r="P3953"/>
    </row>
    <row r="3954" spans="1:16" x14ac:dyDescent="0.35">
      <c r="A3954" s="3" t="s">
        <v>8255</v>
      </c>
      <c r="B3954" s="3" t="s">
        <v>8255</v>
      </c>
      <c r="C3954" s="3" t="s">
        <v>8256</v>
      </c>
      <c r="D3954" s="3" t="s">
        <v>569</v>
      </c>
      <c r="E3954" s="3" t="s">
        <v>7962</v>
      </c>
      <c r="F3954" s="3" t="s">
        <v>878</v>
      </c>
      <c r="G3954" s="3" t="s">
        <v>877</v>
      </c>
      <c r="H3954" s="3" t="s">
        <v>477</v>
      </c>
      <c r="I3954" s="3" t="s">
        <v>79</v>
      </c>
      <c r="J3954" s="3" t="s">
        <v>78</v>
      </c>
      <c r="K3954" s="3" t="s">
        <v>79</v>
      </c>
      <c r="O3954"/>
      <c r="P3954"/>
    </row>
    <row r="3955" spans="1:16" x14ac:dyDescent="0.35">
      <c r="A3955" s="3" t="s">
        <v>8257</v>
      </c>
      <c r="B3955" s="3" t="s">
        <v>8257</v>
      </c>
      <c r="C3955" s="3" t="s">
        <v>8258</v>
      </c>
      <c r="D3955" s="3" t="s">
        <v>8155</v>
      </c>
      <c r="E3955" s="3" t="s">
        <v>8116</v>
      </c>
      <c r="F3955" s="3" t="s">
        <v>878</v>
      </c>
      <c r="G3955" s="3" t="s">
        <v>877</v>
      </c>
      <c r="H3955" s="3" t="s">
        <v>477</v>
      </c>
      <c r="I3955" s="3" t="s">
        <v>79</v>
      </c>
      <c r="J3955" s="3" t="s">
        <v>78</v>
      </c>
      <c r="K3955" s="3" t="s">
        <v>79</v>
      </c>
      <c r="O3955"/>
      <c r="P3955"/>
    </row>
    <row r="3956" spans="1:16" x14ac:dyDescent="0.35">
      <c r="A3956" s="3" t="s">
        <v>8259</v>
      </c>
      <c r="B3956" s="3" t="s">
        <v>8259</v>
      </c>
      <c r="C3956" s="3" t="s">
        <v>8260</v>
      </c>
      <c r="D3956" s="3" t="s">
        <v>7918</v>
      </c>
      <c r="E3956" s="3" t="s">
        <v>7919</v>
      </c>
      <c r="F3956" s="3" t="s">
        <v>878</v>
      </c>
      <c r="G3956" s="3" t="s">
        <v>877</v>
      </c>
      <c r="H3956" s="3" t="s">
        <v>477</v>
      </c>
      <c r="I3956" s="3" t="s">
        <v>79</v>
      </c>
      <c r="J3956" s="3" t="s">
        <v>78</v>
      </c>
      <c r="K3956" s="3" t="s">
        <v>79</v>
      </c>
      <c r="O3956"/>
      <c r="P3956"/>
    </row>
    <row r="3957" spans="1:16" x14ac:dyDescent="0.35">
      <c r="A3957" s="3" t="s">
        <v>8261</v>
      </c>
      <c r="B3957" s="3" t="s">
        <v>8261</v>
      </c>
      <c r="C3957" s="3" t="s">
        <v>8262</v>
      </c>
      <c r="D3957" s="3" t="s">
        <v>500</v>
      </c>
      <c r="E3957" s="3" t="s">
        <v>8016</v>
      </c>
      <c r="F3957" s="3" t="s">
        <v>878</v>
      </c>
      <c r="G3957" s="3" t="s">
        <v>877</v>
      </c>
      <c r="H3957" s="3" t="s">
        <v>477</v>
      </c>
      <c r="I3957" s="3" t="s">
        <v>79</v>
      </c>
      <c r="J3957" s="3" t="s">
        <v>78</v>
      </c>
      <c r="K3957" s="3" t="s">
        <v>79</v>
      </c>
      <c r="O3957"/>
      <c r="P3957"/>
    </row>
    <row r="3958" spans="1:16" x14ac:dyDescent="0.35">
      <c r="A3958" s="3" t="s">
        <v>8263</v>
      </c>
      <c r="B3958" s="3" t="s">
        <v>8263</v>
      </c>
      <c r="C3958" s="3" t="s">
        <v>8264</v>
      </c>
      <c r="D3958" s="3" t="s">
        <v>8265</v>
      </c>
      <c r="E3958" s="3" t="s">
        <v>8266</v>
      </c>
      <c r="F3958" s="3" t="s">
        <v>878</v>
      </c>
      <c r="G3958" s="3" t="s">
        <v>877</v>
      </c>
      <c r="H3958" s="3" t="s">
        <v>477</v>
      </c>
      <c r="I3958" s="3" t="s">
        <v>79</v>
      </c>
      <c r="J3958" s="3" t="s">
        <v>78</v>
      </c>
      <c r="K3958" s="3" t="s">
        <v>79</v>
      </c>
      <c r="O3958"/>
      <c r="P3958"/>
    </row>
    <row r="3959" spans="1:16" x14ac:dyDescent="0.35">
      <c r="A3959" s="3" t="s">
        <v>8267</v>
      </c>
      <c r="B3959" s="3" t="s">
        <v>8267</v>
      </c>
      <c r="C3959" s="3" t="s">
        <v>8268</v>
      </c>
      <c r="D3959" s="3" t="s">
        <v>8155</v>
      </c>
      <c r="E3959" s="3" t="s">
        <v>8116</v>
      </c>
      <c r="F3959" s="3" t="s">
        <v>878</v>
      </c>
      <c r="G3959" s="3" t="s">
        <v>877</v>
      </c>
      <c r="H3959" s="3" t="s">
        <v>477</v>
      </c>
      <c r="I3959" s="3" t="s">
        <v>79</v>
      </c>
      <c r="J3959" s="3" t="s">
        <v>78</v>
      </c>
      <c r="K3959" s="3" t="s">
        <v>79</v>
      </c>
      <c r="O3959"/>
      <c r="P3959"/>
    </row>
    <row r="3960" spans="1:16" x14ac:dyDescent="0.35">
      <c r="A3960" s="3" t="s">
        <v>8269</v>
      </c>
      <c r="B3960" s="3" t="s">
        <v>8269</v>
      </c>
      <c r="C3960" s="3" t="s">
        <v>8270</v>
      </c>
      <c r="D3960" s="3" t="s">
        <v>8174</v>
      </c>
      <c r="E3960" s="3" t="s">
        <v>8175</v>
      </c>
      <c r="F3960" s="3" t="s">
        <v>878</v>
      </c>
      <c r="G3960" s="3" t="s">
        <v>877</v>
      </c>
      <c r="H3960" s="3" t="s">
        <v>477</v>
      </c>
      <c r="I3960" s="3" t="s">
        <v>79</v>
      </c>
      <c r="J3960" s="3" t="s">
        <v>78</v>
      </c>
      <c r="K3960" s="3" t="s">
        <v>79</v>
      </c>
      <c r="O3960"/>
      <c r="P3960"/>
    </row>
    <row r="3961" spans="1:16" x14ac:dyDescent="0.35">
      <c r="A3961" s="3" t="s">
        <v>8271</v>
      </c>
      <c r="B3961" s="3" t="s">
        <v>8271</v>
      </c>
      <c r="C3961" s="3" t="s">
        <v>8272</v>
      </c>
      <c r="D3961" s="3" t="s">
        <v>8273</v>
      </c>
      <c r="E3961" s="3" t="s">
        <v>8274</v>
      </c>
      <c r="F3961" s="3" t="s">
        <v>878</v>
      </c>
      <c r="G3961" s="3" t="s">
        <v>877</v>
      </c>
      <c r="H3961" s="3" t="s">
        <v>477</v>
      </c>
      <c r="I3961" s="3" t="s">
        <v>79</v>
      </c>
      <c r="J3961" s="3" t="s">
        <v>78</v>
      </c>
      <c r="K3961" s="3" t="s">
        <v>79</v>
      </c>
      <c r="O3961"/>
      <c r="P3961"/>
    </row>
    <row r="3962" spans="1:16" x14ac:dyDescent="0.35">
      <c r="A3962" s="3" t="s">
        <v>8275</v>
      </c>
      <c r="B3962" s="3" t="s">
        <v>8275</v>
      </c>
      <c r="C3962" s="3" t="s">
        <v>8276</v>
      </c>
      <c r="D3962" s="3" t="s">
        <v>782</v>
      </c>
      <c r="E3962" s="3" t="s">
        <v>7925</v>
      </c>
      <c r="F3962" s="3" t="s">
        <v>878</v>
      </c>
      <c r="G3962" s="3" t="s">
        <v>877</v>
      </c>
      <c r="H3962" s="3" t="s">
        <v>477</v>
      </c>
      <c r="I3962" s="3" t="s">
        <v>79</v>
      </c>
      <c r="J3962" s="3" t="s">
        <v>78</v>
      </c>
      <c r="K3962" s="3" t="s">
        <v>79</v>
      </c>
      <c r="O3962"/>
      <c r="P3962"/>
    </row>
    <row r="3963" spans="1:16" x14ac:dyDescent="0.35">
      <c r="A3963" s="3" t="s">
        <v>8277</v>
      </c>
      <c r="B3963" s="3" t="s">
        <v>8278</v>
      </c>
      <c r="C3963" s="3" t="s">
        <v>8279</v>
      </c>
      <c r="D3963" s="3" t="s">
        <v>8280</v>
      </c>
      <c r="E3963" s="3" t="s">
        <v>8281</v>
      </c>
      <c r="F3963" s="3" t="s">
        <v>878</v>
      </c>
      <c r="G3963" s="3" t="s">
        <v>877</v>
      </c>
      <c r="H3963" s="3" t="s">
        <v>477</v>
      </c>
      <c r="I3963" s="3" t="s">
        <v>79</v>
      </c>
      <c r="J3963" s="3" t="s">
        <v>78</v>
      </c>
      <c r="K3963" s="3" t="s">
        <v>79</v>
      </c>
      <c r="O3963"/>
      <c r="P3963"/>
    </row>
    <row r="3964" spans="1:16" x14ac:dyDescent="0.35">
      <c r="A3964" s="3" t="s">
        <v>8282</v>
      </c>
      <c r="B3964" s="3" t="s">
        <v>8282</v>
      </c>
      <c r="C3964" s="3" t="s">
        <v>8283</v>
      </c>
      <c r="D3964" s="3" t="s">
        <v>8273</v>
      </c>
      <c r="E3964" s="3" t="s">
        <v>8274</v>
      </c>
      <c r="F3964" s="3" t="s">
        <v>878</v>
      </c>
      <c r="G3964" s="3" t="s">
        <v>877</v>
      </c>
      <c r="H3964" s="3" t="s">
        <v>477</v>
      </c>
      <c r="I3964" s="3" t="s">
        <v>79</v>
      </c>
      <c r="J3964" s="3" t="s">
        <v>78</v>
      </c>
      <c r="K3964" s="3" t="s">
        <v>79</v>
      </c>
      <c r="O3964"/>
      <c r="P3964"/>
    </row>
    <row r="3965" spans="1:16" x14ac:dyDescent="0.35">
      <c r="A3965" s="3" t="s">
        <v>8284</v>
      </c>
      <c r="B3965" s="3" t="s">
        <v>8284</v>
      </c>
      <c r="C3965" s="3" t="s">
        <v>8285</v>
      </c>
      <c r="D3965" s="3" t="s">
        <v>833</v>
      </c>
      <c r="E3965" s="3" t="s">
        <v>834</v>
      </c>
      <c r="F3965" s="3" t="s">
        <v>878</v>
      </c>
      <c r="G3965" s="3" t="s">
        <v>877</v>
      </c>
      <c r="H3965" s="3" t="s">
        <v>477</v>
      </c>
      <c r="I3965" s="3" t="s">
        <v>79</v>
      </c>
      <c r="J3965" s="3" t="s">
        <v>78</v>
      </c>
      <c r="K3965" s="3" t="s">
        <v>79</v>
      </c>
      <c r="O3965"/>
      <c r="P3965"/>
    </row>
    <row r="3966" spans="1:16" x14ac:dyDescent="0.35">
      <c r="A3966" s="3" t="s">
        <v>8286</v>
      </c>
      <c r="B3966" s="3" t="s">
        <v>8286</v>
      </c>
      <c r="C3966" s="3" t="s">
        <v>8287</v>
      </c>
      <c r="D3966" s="3" t="s">
        <v>7942</v>
      </c>
      <c r="E3966" s="3" t="s">
        <v>7943</v>
      </c>
      <c r="F3966" s="3" t="s">
        <v>878</v>
      </c>
      <c r="G3966" s="3" t="s">
        <v>877</v>
      </c>
      <c r="H3966" s="3" t="s">
        <v>477</v>
      </c>
      <c r="I3966" s="3" t="s">
        <v>79</v>
      </c>
      <c r="J3966" s="3" t="s">
        <v>78</v>
      </c>
      <c r="K3966" s="3" t="s">
        <v>79</v>
      </c>
      <c r="O3966"/>
      <c r="P3966"/>
    </row>
    <row r="3967" spans="1:16" x14ac:dyDescent="0.35">
      <c r="A3967" s="3" t="s">
        <v>8288</v>
      </c>
      <c r="B3967" s="3" t="s">
        <v>8288</v>
      </c>
      <c r="C3967" s="3" t="s">
        <v>8289</v>
      </c>
      <c r="D3967" s="3" t="s">
        <v>418</v>
      </c>
      <c r="E3967" s="3" t="s">
        <v>8139</v>
      </c>
      <c r="F3967" s="3" t="s">
        <v>878</v>
      </c>
      <c r="G3967" s="3" t="s">
        <v>877</v>
      </c>
      <c r="H3967" s="3" t="s">
        <v>477</v>
      </c>
      <c r="I3967" s="3" t="s">
        <v>79</v>
      </c>
      <c r="J3967" s="3" t="s">
        <v>78</v>
      </c>
      <c r="K3967" s="3" t="s">
        <v>79</v>
      </c>
      <c r="O3967"/>
      <c r="P3967"/>
    </row>
    <row r="3968" spans="1:16" x14ac:dyDescent="0.35">
      <c r="A3968" s="3" t="s">
        <v>8290</v>
      </c>
      <c r="B3968" s="3" t="s">
        <v>8290</v>
      </c>
      <c r="C3968" s="3" t="s">
        <v>8291</v>
      </c>
      <c r="D3968" s="3" t="s">
        <v>8265</v>
      </c>
      <c r="E3968" s="3" t="s">
        <v>8266</v>
      </c>
      <c r="F3968" s="3" t="s">
        <v>878</v>
      </c>
      <c r="G3968" s="3" t="s">
        <v>877</v>
      </c>
      <c r="H3968" s="3" t="s">
        <v>477</v>
      </c>
      <c r="I3968" s="3" t="s">
        <v>79</v>
      </c>
      <c r="J3968" s="3" t="s">
        <v>78</v>
      </c>
      <c r="K3968" s="3" t="s">
        <v>79</v>
      </c>
      <c r="O3968"/>
      <c r="P3968"/>
    </row>
    <row r="3969" spans="1:16" x14ac:dyDescent="0.35">
      <c r="A3969" s="3" t="s">
        <v>8292</v>
      </c>
      <c r="B3969" s="3" t="s">
        <v>8292</v>
      </c>
      <c r="C3969" s="3" t="s">
        <v>8293</v>
      </c>
      <c r="D3969" s="3" t="s">
        <v>8184</v>
      </c>
      <c r="E3969" s="3" t="s">
        <v>8185</v>
      </c>
      <c r="F3969" s="3" t="s">
        <v>878</v>
      </c>
      <c r="G3969" s="3" t="s">
        <v>877</v>
      </c>
      <c r="H3969" s="3" t="s">
        <v>477</v>
      </c>
      <c r="I3969" s="3" t="s">
        <v>79</v>
      </c>
      <c r="J3969" s="3" t="s">
        <v>78</v>
      </c>
      <c r="K3969" s="3" t="s">
        <v>79</v>
      </c>
      <c r="O3969"/>
      <c r="P3969"/>
    </row>
    <row r="3970" spans="1:16" x14ac:dyDescent="0.35">
      <c r="A3970" s="3" t="s">
        <v>8294</v>
      </c>
      <c r="B3970" s="3" t="s">
        <v>8294</v>
      </c>
      <c r="C3970" s="3" t="s">
        <v>8295</v>
      </c>
      <c r="D3970" s="3" t="s">
        <v>397</v>
      </c>
      <c r="E3970" s="3" t="s">
        <v>8008</v>
      </c>
      <c r="F3970" s="3" t="s">
        <v>878</v>
      </c>
      <c r="G3970" s="3" t="s">
        <v>877</v>
      </c>
      <c r="H3970" s="3" t="s">
        <v>477</v>
      </c>
      <c r="I3970" s="3" t="s">
        <v>79</v>
      </c>
      <c r="J3970" s="3" t="s">
        <v>78</v>
      </c>
      <c r="K3970" s="3" t="s">
        <v>79</v>
      </c>
      <c r="O3970"/>
      <c r="P3970"/>
    </row>
    <row r="3971" spans="1:16" x14ac:dyDescent="0.35">
      <c r="A3971" s="3" t="s">
        <v>8296</v>
      </c>
      <c r="B3971" s="3" t="s">
        <v>8296</v>
      </c>
      <c r="C3971" s="3" t="s">
        <v>8297</v>
      </c>
      <c r="D3971" s="3" t="s">
        <v>418</v>
      </c>
      <c r="E3971" s="3" t="s">
        <v>8139</v>
      </c>
      <c r="F3971" s="3" t="s">
        <v>878</v>
      </c>
      <c r="G3971" s="3" t="s">
        <v>877</v>
      </c>
      <c r="H3971" s="3" t="s">
        <v>477</v>
      </c>
      <c r="I3971" s="3" t="s">
        <v>79</v>
      </c>
      <c r="J3971" s="3" t="s">
        <v>78</v>
      </c>
      <c r="K3971" s="3" t="s">
        <v>79</v>
      </c>
      <c r="O3971"/>
      <c r="P3971"/>
    </row>
    <row r="3972" spans="1:16" x14ac:dyDescent="0.35">
      <c r="A3972" s="3" t="s">
        <v>8298</v>
      </c>
      <c r="B3972" s="3" t="s">
        <v>8299</v>
      </c>
      <c r="C3972" s="3" t="s">
        <v>8300</v>
      </c>
      <c r="D3972" s="3" t="s">
        <v>7915</v>
      </c>
      <c r="E3972" s="3" t="s">
        <v>7909</v>
      </c>
      <c r="F3972" s="3" t="s">
        <v>878</v>
      </c>
      <c r="G3972" s="3" t="s">
        <v>877</v>
      </c>
      <c r="H3972" s="3" t="s">
        <v>477</v>
      </c>
      <c r="I3972" s="3" t="s">
        <v>79</v>
      </c>
      <c r="J3972" s="3" t="s">
        <v>78</v>
      </c>
      <c r="K3972" s="3" t="s">
        <v>79</v>
      </c>
      <c r="O3972"/>
      <c r="P3972"/>
    </row>
    <row r="3973" spans="1:16" x14ac:dyDescent="0.35">
      <c r="A3973" s="3" t="s">
        <v>8301</v>
      </c>
      <c r="B3973" s="3" t="s">
        <v>8301</v>
      </c>
      <c r="C3973" s="3" t="s">
        <v>8302</v>
      </c>
      <c r="D3973" s="3" t="s">
        <v>844</v>
      </c>
      <c r="E3973" s="3" t="s">
        <v>8084</v>
      </c>
      <c r="F3973" s="3" t="s">
        <v>878</v>
      </c>
      <c r="G3973" s="3" t="s">
        <v>877</v>
      </c>
      <c r="H3973" s="3" t="s">
        <v>477</v>
      </c>
      <c r="I3973" s="3" t="s">
        <v>79</v>
      </c>
      <c r="J3973" s="3" t="s">
        <v>78</v>
      </c>
      <c r="K3973" s="3" t="s">
        <v>79</v>
      </c>
      <c r="O3973"/>
      <c r="P3973"/>
    </row>
    <row r="3974" spans="1:16" x14ac:dyDescent="0.35">
      <c r="A3974" s="3" t="s">
        <v>8303</v>
      </c>
      <c r="B3974" s="3" t="s">
        <v>8303</v>
      </c>
      <c r="C3974" s="3" t="s">
        <v>8304</v>
      </c>
      <c r="D3974" s="3" t="s">
        <v>8305</v>
      </c>
      <c r="E3974" s="3" t="s">
        <v>7919</v>
      </c>
      <c r="F3974" s="3" t="s">
        <v>878</v>
      </c>
      <c r="G3974" s="3" t="s">
        <v>877</v>
      </c>
      <c r="H3974" s="3" t="s">
        <v>477</v>
      </c>
      <c r="I3974" s="3" t="s">
        <v>79</v>
      </c>
      <c r="J3974" s="3" t="s">
        <v>78</v>
      </c>
      <c r="K3974" s="3" t="s">
        <v>79</v>
      </c>
      <c r="O3974"/>
      <c r="P3974"/>
    </row>
    <row r="3975" spans="1:16" x14ac:dyDescent="0.35">
      <c r="A3975" s="3" t="s">
        <v>8306</v>
      </c>
      <c r="B3975" s="3" t="s">
        <v>8306</v>
      </c>
      <c r="C3975" s="3" t="s">
        <v>8307</v>
      </c>
      <c r="D3975" s="3" t="s">
        <v>164</v>
      </c>
      <c r="E3975" s="3" t="s">
        <v>7938</v>
      </c>
      <c r="F3975" s="3" t="s">
        <v>878</v>
      </c>
      <c r="G3975" s="3" t="s">
        <v>877</v>
      </c>
      <c r="H3975" s="3" t="s">
        <v>477</v>
      </c>
      <c r="I3975" s="3" t="s">
        <v>79</v>
      </c>
      <c r="J3975" s="3" t="s">
        <v>78</v>
      </c>
      <c r="K3975" s="3" t="s">
        <v>79</v>
      </c>
      <c r="O3975"/>
      <c r="P3975"/>
    </row>
    <row r="3976" spans="1:16" x14ac:dyDescent="0.35">
      <c r="A3976" s="3" t="s">
        <v>8308</v>
      </c>
      <c r="B3976" s="3" t="s">
        <v>8186</v>
      </c>
      <c r="C3976" s="3" t="s">
        <v>8188</v>
      </c>
      <c r="D3976" s="3" t="s">
        <v>8189</v>
      </c>
      <c r="E3976" s="3" t="s">
        <v>8190</v>
      </c>
      <c r="F3976" s="3" t="s">
        <v>878</v>
      </c>
      <c r="G3976" s="3" t="s">
        <v>877</v>
      </c>
      <c r="H3976" s="3" t="s">
        <v>477</v>
      </c>
      <c r="I3976" s="3" t="s">
        <v>79</v>
      </c>
      <c r="J3976" s="3" t="s">
        <v>78</v>
      </c>
      <c r="K3976" s="3" t="s">
        <v>79</v>
      </c>
      <c r="O3976"/>
      <c r="P3976"/>
    </row>
    <row r="3977" spans="1:16" x14ac:dyDescent="0.35">
      <c r="A3977" s="3" t="s">
        <v>8309</v>
      </c>
      <c r="B3977" s="3" t="s">
        <v>8309</v>
      </c>
      <c r="C3977" s="3" t="s">
        <v>8310</v>
      </c>
      <c r="D3977" s="3" t="s">
        <v>739</v>
      </c>
      <c r="E3977" s="3" t="s">
        <v>1417</v>
      </c>
      <c r="F3977" s="3" t="s">
        <v>878</v>
      </c>
      <c r="G3977" s="3" t="s">
        <v>877</v>
      </c>
      <c r="H3977" s="3" t="s">
        <v>477</v>
      </c>
      <c r="I3977" s="3" t="s">
        <v>79</v>
      </c>
      <c r="J3977" s="3" t="s">
        <v>78</v>
      </c>
      <c r="K3977" s="3" t="s">
        <v>79</v>
      </c>
      <c r="O3977"/>
      <c r="P3977"/>
    </row>
    <row r="3978" spans="1:16" x14ac:dyDescent="0.35">
      <c r="A3978" s="3" t="s">
        <v>8311</v>
      </c>
      <c r="B3978" s="3" t="s">
        <v>8311</v>
      </c>
      <c r="C3978" s="3" t="s">
        <v>8312</v>
      </c>
      <c r="D3978" s="3" t="s">
        <v>8036</v>
      </c>
      <c r="E3978" s="3" t="s">
        <v>8037</v>
      </c>
      <c r="F3978" s="3" t="s">
        <v>878</v>
      </c>
      <c r="G3978" s="3" t="s">
        <v>877</v>
      </c>
      <c r="H3978" s="3" t="s">
        <v>477</v>
      </c>
      <c r="I3978" s="3" t="s">
        <v>79</v>
      </c>
      <c r="J3978" s="3" t="s">
        <v>78</v>
      </c>
      <c r="K3978" s="3" t="s">
        <v>79</v>
      </c>
      <c r="O3978"/>
      <c r="P3978"/>
    </row>
    <row r="3979" spans="1:16" x14ac:dyDescent="0.35">
      <c r="A3979" s="3" t="s">
        <v>8313</v>
      </c>
      <c r="B3979" s="3" t="s">
        <v>8313</v>
      </c>
      <c r="C3979" s="3" t="s">
        <v>8314</v>
      </c>
      <c r="D3979" s="3" t="s">
        <v>402</v>
      </c>
      <c r="E3979" s="3" t="s">
        <v>8315</v>
      </c>
      <c r="F3979" s="3" t="s">
        <v>878</v>
      </c>
      <c r="G3979" s="3" t="s">
        <v>877</v>
      </c>
      <c r="H3979" s="3" t="s">
        <v>477</v>
      </c>
      <c r="I3979" s="3" t="s">
        <v>79</v>
      </c>
      <c r="J3979" s="3" t="s">
        <v>78</v>
      </c>
      <c r="K3979" s="3" t="s">
        <v>79</v>
      </c>
      <c r="O3979"/>
      <c r="P3979"/>
    </row>
    <row r="3980" spans="1:16" x14ac:dyDescent="0.35">
      <c r="A3980" s="3" t="s">
        <v>8316</v>
      </c>
      <c r="B3980" s="3" t="s">
        <v>8316</v>
      </c>
      <c r="C3980" s="3" t="s">
        <v>8317</v>
      </c>
      <c r="D3980" s="3" t="s">
        <v>577</v>
      </c>
      <c r="E3980" s="3" t="s">
        <v>7933</v>
      </c>
      <c r="F3980" s="3" t="s">
        <v>878</v>
      </c>
      <c r="G3980" s="3" t="s">
        <v>877</v>
      </c>
      <c r="H3980" s="3" t="s">
        <v>477</v>
      </c>
      <c r="I3980" s="3" t="s">
        <v>79</v>
      </c>
      <c r="J3980" s="3" t="s">
        <v>78</v>
      </c>
      <c r="K3980" s="3" t="s">
        <v>79</v>
      </c>
      <c r="O3980"/>
      <c r="P3980"/>
    </row>
    <row r="3981" spans="1:16" x14ac:dyDescent="0.35">
      <c r="A3981" s="3" t="s">
        <v>8318</v>
      </c>
      <c r="B3981" s="3" t="s">
        <v>8318</v>
      </c>
      <c r="C3981" s="3" t="s">
        <v>8319</v>
      </c>
      <c r="D3981" s="3" t="s">
        <v>8078</v>
      </c>
      <c r="E3981" s="3" t="s">
        <v>8079</v>
      </c>
      <c r="F3981" s="3" t="s">
        <v>878</v>
      </c>
      <c r="G3981" s="3" t="s">
        <v>877</v>
      </c>
      <c r="H3981" s="3" t="s">
        <v>477</v>
      </c>
      <c r="I3981" s="3" t="s">
        <v>79</v>
      </c>
      <c r="J3981" s="3" t="s">
        <v>78</v>
      </c>
      <c r="K3981" s="3" t="s">
        <v>79</v>
      </c>
      <c r="O3981"/>
      <c r="P3981"/>
    </row>
    <row r="3982" spans="1:16" x14ac:dyDescent="0.35">
      <c r="A3982" s="3" t="s">
        <v>8320</v>
      </c>
      <c r="B3982" s="3" t="s">
        <v>8320</v>
      </c>
      <c r="C3982" s="3" t="s">
        <v>8321</v>
      </c>
      <c r="D3982" s="3" t="s">
        <v>8028</v>
      </c>
      <c r="E3982" s="3" t="s">
        <v>8029</v>
      </c>
      <c r="F3982" s="3" t="s">
        <v>878</v>
      </c>
      <c r="G3982" s="3" t="s">
        <v>877</v>
      </c>
      <c r="H3982" s="3" t="s">
        <v>477</v>
      </c>
      <c r="I3982" s="3" t="s">
        <v>79</v>
      </c>
      <c r="J3982" s="3" t="s">
        <v>78</v>
      </c>
      <c r="K3982" s="3" t="s">
        <v>79</v>
      </c>
      <c r="O3982"/>
      <c r="P3982"/>
    </row>
    <row r="3983" spans="1:16" x14ac:dyDescent="0.35">
      <c r="A3983" s="3" t="s">
        <v>8299</v>
      </c>
      <c r="B3983" s="3" t="s">
        <v>8299</v>
      </c>
      <c r="C3983" s="3" t="s">
        <v>8300</v>
      </c>
      <c r="D3983" s="3" t="s">
        <v>7915</v>
      </c>
      <c r="E3983" s="3" t="s">
        <v>7909</v>
      </c>
      <c r="F3983" s="3" t="s">
        <v>878</v>
      </c>
      <c r="G3983" s="3" t="s">
        <v>877</v>
      </c>
      <c r="H3983" s="3" t="s">
        <v>477</v>
      </c>
      <c r="I3983" s="3" t="s">
        <v>79</v>
      </c>
      <c r="J3983" s="3" t="s">
        <v>78</v>
      </c>
      <c r="K3983" s="3" t="s">
        <v>79</v>
      </c>
      <c r="O3983"/>
      <c r="P3983"/>
    </row>
    <row r="3984" spans="1:16" x14ac:dyDescent="0.35">
      <c r="A3984" s="3" t="s">
        <v>8322</v>
      </c>
      <c r="B3984" s="3" t="s">
        <v>8323</v>
      </c>
      <c r="C3984" s="3" t="s">
        <v>8324</v>
      </c>
      <c r="D3984" s="3" t="s">
        <v>321</v>
      </c>
      <c r="E3984" s="3" t="s">
        <v>324</v>
      </c>
      <c r="F3984" s="3" t="s">
        <v>878</v>
      </c>
      <c r="G3984" s="3" t="s">
        <v>877</v>
      </c>
      <c r="H3984" s="3" t="s">
        <v>477</v>
      </c>
      <c r="I3984" s="3" t="s">
        <v>79</v>
      </c>
      <c r="J3984" s="3" t="s">
        <v>78</v>
      </c>
      <c r="K3984" s="3" t="s">
        <v>79</v>
      </c>
      <c r="O3984"/>
      <c r="P3984"/>
    </row>
    <row r="3985" spans="1:16" x14ac:dyDescent="0.35">
      <c r="A3985" s="3" t="s">
        <v>8325</v>
      </c>
      <c r="B3985" s="3" t="s">
        <v>8325</v>
      </c>
      <c r="C3985" s="3" t="s">
        <v>8326</v>
      </c>
      <c r="D3985" s="3" t="s">
        <v>8095</v>
      </c>
      <c r="E3985" s="3" t="s">
        <v>2995</v>
      </c>
      <c r="F3985" s="3" t="s">
        <v>878</v>
      </c>
      <c r="G3985" s="3" t="s">
        <v>877</v>
      </c>
      <c r="H3985" s="3" t="s">
        <v>477</v>
      </c>
      <c r="I3985" s="3" t="s">
        <v>79</v>
      </c>
      <c r="J3985" s="3" t="s">
        <v>78</v>
      </c>
      <c r="K3985" s="3" t="s">
        <v>79</v>
      </c>
      <c r="O3985"/>
      <c r="P3985"/>
    </row>
    <row r="3986" spans="1:16" x14ac:dyDescent="0.35">
      <c r="A3986" s="3" t="s">
        <v>8327</v>
      </c>
      <c r="B3986" s="3" t="s">
        <v>8328</v>
      </c>
      <c r="C3986" s="3" t="s">
        <v>8329</v>
      </c>
      <c r="D3986" s="3" t="s">
        <v>7918</v>
      </c>
      <c r="E3986" s="3" t="s">
        <v>7919</v>
      </c>
      <c r="F3986" s="3" t="s">
        <v>878</v>
      </c>
      <c r="G3986" s="3" t="s">
        <v>877</v>
      </c>
      <c r="H3986" s="3" t="s">
        <v>477</v>
      </c>
      <c r="I3986" s="3" t="s">
        <v>79</v>
      </c>
      <c r="J3986" s="3" t="s">
        <v>78</v>
      </c>
      <c r="K3986" s="3" t="s">
        <v>79</v>
      </c>
      <c r="O3986"/>
      <c r="P3986"/>
    </row>
    <row r="3987" spans="1:16" x14ac:dyDescent="0.35">
      <c r="A3987" s="3" t="s">
        <v>8330</v>
      </c>
      <c r="B3987" s="3" t="s">
        <v>8330</v>
      </c>
      <c r="C3987" s="3" t="s">
        <v>8331</v>
      </c>
      <c r="D3987" s="3" t="s">
        <v>569</v>
      </c>
      <c r="E3987" s="3" t="s">
        <v>7962</v>
      </c>
      <c r="F3987" s="3" t="s">
        <v>878</v>
      </c>
      <c r="G3987" s="3" t="s">
        <v>877</v>
      </c>
      <c r="H3987" s="3" t="s">
        <v>477</v>
      </c>
      <c r="I3987" s="3" t="s">
        <v>79</v>
      </c>
      <c r="J3987" s="3" t="s">
        <v>78</v>
      </c>
      <c r="K3987" s="3" t="s">
        <v>79</v>
      </c>
      <c r="O3987"/>
      <c r="P3987"/>
    </row>
    <row r="3988" spans="1:16" x14ac:dyDescent="0.35">
      <c r="A3988" s="3" t="s">
        <v>8332</v>
      </c>
      <c r="B3988" s="3" t="s">
        <v>8332</v>
      </c>
      <c r="C3988" s="3" t="s">
        <v>8171</v>
      </c>
      <c r="D3988" s="3" t="s">
        <v>8036</v>
      </c>
      <c r="E3988" s="3" t="s">
        <v>8037</v>
      </c>
      <c r="F3988" s="3" t="s">
        <v>878</v>
      </c>
      <c r="G3988" s="3" t="s">
        <v>877</v>
      </c>
      <c r="H3988" s="3" t="s">
        <v>477</v>
      </c>
      <c r="I3988" s="3" t="s">
        <v>79</v>
      </c>
      <c r="J3988" s="3" t="s">
        <v>78</v>
      </c>
      <c r="K3988" s="3" t="s">
        <v>79</v>
      </c>
      <c r="O3988"/>
      <c r="P3988"/>
    </row>
    <row r="3989" spans="1:16" x14ac:dyDescent="0.35">
      <c r="A3989" s="3" t="s">
        <v>8333</v>
      </c>
      <c r="B3989" s="3" t="s">
        <v>8333</v>
      </c>
      <c r="C3989" s="3" t="s">
        <v>8334</v>
      </c>
      <c r="D3989" s="3" t="s">
        <v>7915</v>
      </c>
      <c r="E3989" s="3" t="s">
        <v>7909</v>
      </c>
      <c r="F3989" s="3" t="s">
        <v>878</v>
      </c>
      <c r="G3989" s="3" t="s">
        <v>877</v>
      </c>
      <c r="H3989" s="3" t="s">
        <v>477</v>
      </c>
      <c r="I3989" s="3" t="s">
        <v>79</v>
      </c>
      <c r="J3989" s="3" t="s">
        <v>78</v>
      </c>
      <c r="K3989" s="3" t="s">
        <v>79</v>
      </c>
      <c r="O3989"/>
      <c r="P3989"/>
    </row>
    <row r="3990" spans="1:16" x14ac:dyDescent="0.35">
      <c r="A3990" s="3" t="s">
        <v>8335</v>
      </c>
      <c r="B3990" s="3" t="s">
        <v>8335</v>
      </c>
      <c r="C3990" s="3" t="s">
        <v>8336</v>
      </c>
      <c r="D3990" s="3" t="s">
        <v>7918</v>
      </c>
      <c r="E3990" s="3" t="s">
        <v>7919</v>
      </c>
      <c r="F3990" s="3" t="s">
        <v>878</v>
      </c>
      <c r="G3990" s="3" t="s">
        <v>877</v>
      </c>
      <c r="H3990" s="3" t="s">
        <v>477</v>
      </c>
      <c r="I3990" s="3" t="s">
        <v>79</v>
      </c>
      <c r="J3990" s="3" t="s">
        <v>78</v>
      </c>
      <c r="K3990" s="3" t="s">
        <v>79</v>
      </c>
      <c r="O3990"/>
      <c r="P3990"/>
    </row>
    <row r="3991" spans="1:16" x14ac:dyDescent="0.35">
      <c r="A3991" s="3" t="s">
        <v>8337</v>
      </c>
      <c r="B3991" s="3" t="s">
        <v>8337</v>
      </c>
      <c r="C3991" s="3" t="s">
        <v>8338</v>
      </c>
      <c r="D3991" s="3" t="s">
        <v>172</v>
      </c>
      <c r="E3991" s="3" t="s">
        <v>8339</v>
      </c>
      <c r="F3991" s="3" t="s">
        <v>878</v>
      </c>
      <c r="G3991" s="3" t="s">
        <v>877</v>
      </c>
      <c r="H3991" s="3" t="s">
        <v>477</v>
      </c>
      <c r="I3991" s="3" t="s">
        <v>79</v>
      </c>
      <c r="J3991" s="3" t="s">
        <v>78</v>
      </c>
      <c r="K3991" s="3" t="s">
        <v>79</v>
      </c>
      <c r="O3991"/>
      <c r="P3991"/>
    </row>
    <row r="3992" spans="1:16" x14ac:dyDescent="0.35">
      <c r="A3992" s="3" t="s">
        <v>8340</v>
      </c>
      <c r="B3992" s="3" t="s">
        <v>8340</v>
      </c>
      <c r="C3992" s="3" t="s">
        <v>8341</v>
      </c>
      <c r="D3992" s="3" t="s">
        <v>652</v>
      </c>
      <c r="E3992" s="3" t="s">
        <v>7912</v>
      </c>
      <c r="F3992" s="3" t="s">
        <v>878</v>
      </c>
      <c r="G3992" s="3" t="s">
        <v>877</v>
      </c>
      <c r="H3992" s="3" t="s">
        <v>477</v>
      </c>
      <c r="I3992" s="3" t="s">
        <v>79</v>
      </c>
      <c r="J3992" s="3" t="s">
        <v>78</v>
      </c>
      <c r="K3992" s="3" t="s">
        <v>79</v>
      </c>
      <c r="O3992"/>
      <c r="P3992"/>
    </row>
    <row r="3993" spans="1:16" x14ac:dyDescent="0.35">
      <c r="A3993" s="3" t="s">
        <v>8342</v>
      </c>
      <c r="B3993" s="3" t="s">
        <v>8342</v>
      </c>
      <c r="C3993" s="3" t="s">
        <v>8343</v>
      </c>
      <c r="D3993" s="3" t="s">
        <v>7918</v>
      </c>
      <c r="E3993" s="3" t="s">
        <v>7919</v>
      </c>
      <c r="F3993" s="3" t="s">
        <v>878</v>
      </c>
      <c r="G3993" s="3" t="s">
        <v>877</v>
      </c>
      <c r="H3993" s="3" t="s">
        <v>477</v>
      </c>
      <c r="I3993" s="3" t="s">
        <v>79</v>
      </c>
      <c r="J3993" s="3" t="s">
        <v>78</v>
      </c>
      <c r="K3993" s="3" t="s">
        <v>79</v>
      </c>
      <c r="O3993"/>
      <c r="P3993"/>
    </row>
    <row r="3994" spans="1:16" x14ac:dyDescent="0.35">
      <c r="A3994" s="3" t="s">
        <v>8344</v>
      </c>
      <c r="B3994" s="3" t="s">
        <v>8344</v>
      </c>
      <c r="C3994" s="3" t="s">
        <v>8345</v>
      </c>
      <c r="D3994" s="3" t="s">
        <v>8184</v>
      </c>
      <c r="E3994" s="3" t="s">
        <v>8185</v>
      </c>
      <c r="F3994" s="3" t="s">
        <v>878</v>
      </c>
      <c r="G3994" s="3" t="s">
        <v>877</v>
      </c>
      <c r="H3994" s="3" t="s">
        <v>477</v>
      </c>
      <c r="I3994" s="3" t="s">
        <v>79</v>
      </c>
      <c r="J3994" s="3" t="s">
        <v>78</v>
      </c>
      <c r="K3994" s="3" t="s">
        <v>79</v>
      </c>
      <c r="O3994"/>
      <c r="P3994"/>
    </row>
    <row r="3995" spans="1:16" x14ac:dyDescent="0.35">
      <c r="A3995" s="3" t="s">
        <v>8346</v>
      </c>
      <c r="B3995" s="3" t="s">
        <v>8346</v>
      </c>
      <c r="C3995" s="3" t="s">
        <v>8347</v>
      </c>
      <c r="D3995" s="3" t="s">
        <v>7918</v>
      </c>
      <c r="E3995" s="3" t="s">
        <v>7919</v>
      </c>
      <c r="F3995" s="3" t="s">
        <v>878</v>
      </c>
      <c r="G3995" s="3" t="s">
        <v>877</v>
      </c>
      <c r="H3995" s="3" t="s">
        <v>477</v>
      </c>
      <c r="I3995" s="3" t="s">
        <v>79</v>
      </c>
      <c r="J3995" s="3" t="s">
        <v>78</v>
      </c>
      <c r="K3995" s="3" t="s">
        <v>79</v>
      </c>
      <c r="O3995"/>
      <c r="P3995"/>
    </row>
    <row r="3996" spans="1:16" x14ac:dyDescent="0.35">
      <c r="A3996" s="3" t="s">
        <v>8348</v>
      </c>
      <c r="B3996" s="3" t="s">
        <v>8348</v>
      </c>
      <c r="C3996" s="3" t="s">
        <v>8349</v>
      </c>
      <c r="D3996" s="3" t="s">
        <v>7929</v>
      </c>
      <c r="E3996" s="3" t="s">
        <v>7930</v>
      </c>
      <c r="F3996" s="3" t="s">
        <v>878</v>
      </c>
      <c r="G3996" s="3" t="s">
        <v>877</v>
      </c>
      <c r="H3996" s="3" t="s">
        <v>477</v>
      </c>
      <c r="I3996" s="3" t="s">
        <v>79</v>
      </c>
      <c r="J3996" s="3" t="s">
        <v>78</v>
      </c>
      <c r="K3996" s="3" t="s">
        <v>79</v>
      </c>
      <c r="O3996"/>
      <c r="P3996"/>
    </row>
    <row r="3997" spans="1:16" x14ac:dyDescent="0.35">
      <c r="A3997" s="3" t="s">
        <v>8350</v>
      </c>
      <c r="B3997" s="3" t="s">
        <v>8350</v>
      </c>
      <c r="C3997" s="3" t="s">
        <v>8351</v>
      </c>
      <c r="D3997" s="3" t="s">
        <v>529</v>
      </c>
      <c r="E3997" s="3" t="s">
        <v>8244</v>
      </c>
      <c r="F3997" s="3" t="s">
        <v>878</v>
      </c>
      <c r="G3997" s="3" t="s">
        <v>877</v>
      </c>
      <c r="H3997" s="3" t="s">
        <v>477</v>
      </c>
      <c r="I3997" s="3" t="s">
        <v>79</v>
      </c>
      <c r="J3997" s="3" t="s">
        <v>78</v>
      </c>
      <c r="K3997" s="3" t="s">
        <v>79</v>
      </c>
      <c r="O3997"/>
      <c r="P3997"/>
    </row>
    <row r="3998" spans="1:16" x14ac:dyDescent="0.35">
      <c r="A3998" s="3" t="s">
        <v>8352</v>
      </c>
      <c r="B3998" s="3" t="s">
        <v>8352</v>
      </c>
      <c r="C3998" s="3" t="s">
        <v>8353</v>
      </c>
      <c r="D3998" s="3" t="s">
        <v>739</v>
      </c>
      <c r="E3998" s="3" t="s">
        <v>1417</v>
      </c>
      <c r="F3998" s="3" t="s">
        <v>878</v>
      </c>
      <c r="G3998" s="3" t="s">
        <v>877</v>
      </c>
      <c r="H3998" s="3" t="s">
        <v>477</v>
      </c>
      <c r="I3998" s="3" t="s">
        <v>79</v>
      </c>
      <c r="J3998" s="3" t="s">
        <v>78</v>
      </c>
      <c r="K3998" s="3" t="s">
        <v>79</v>
      </c>
      <c r="O3998"/>
      <c r="P3998"/>
    </row>
    <row r="3999" spans="1:16" x14ac:dyDescent="0.35">
      <c r="A3999" s="3" t="s">
        <v>8354</v>
      </c>
      <c r="B3999" s="3" t="s">
        <v>8354</v>
      </c>
      <c r="C3999" s="3" t="s">
        <v>8355</v>
      </c>
      <c r="D3999" s="3" t="s">
        <v>652</v>
      </c>
      <c r="E3999" s="3" t="s">
        <v>7912</v>
      </c>
      <c r="F3999" s="3" t="s">
        <v>878</v>
      </c>
      <c r="G3999" s="3" t="s">
        <v>877</v>
      </c>
      <c r="H3999" s="3" t="s">
        <v>477</v>
      </c>
      <c r="I3999" s="3" t="s">
        <v>79</v>
      </c>
      <c r="J3999" s="3" t="s">
        <v>78</v>
      </c>
      <c r="K3999" s="3" t="s">
        <v>79</v>
      </c>
      <c r="O3999"/>
      <c r="P3999"/>
    </row>
    <row r="4000" spans="1:16" x14ac:dyDescent="0.35">
      <c r="A4000" s="3" t="s">
        <v>8356</v>
      </c>
      <c r="B4000" s="3" t="s">
        <v>8356</v>
      </c>
      <c r="C4000" s="3" t="s">
        <v>8357</v>
      </c>
      <c r="D4000" s="3" t="s">
        <v>466</v>
      </c>
      <c r="E4000" s="3" t="s">
        <v>7966</v>
      </c>
      <c r="F4000" s="3" t="s">
        <v>878</v>
      </c>
      <c r="G4000" s="3" t="s">
        <v>877</v>
      </c>
      <c r="H4000" s="3" t="s">
        <v>477</v>
      </c>
      <c r="I4000" s="3" t="s">
        <v>79</v>
      </c>
      <c r="J4000" s="3" t="s">
        <v>78</v>
      </c>
      <c r="K4000" s="3" t="s">
        <v>79</v>
      </c>
      <c r="O4000"/>
      <c r="P4000"/>
    </row>
    <row r="4001" spans="1:16" x14ac:dyDescent="0.35">
      <c r="A4001" s="3" t="s">
        <v>8358</v>
      </c>
      <c r="B4001" s="3" t="s">
        <v>8358</v>
      </c>
      <c r="C4001" s="3" t="s">
        <v>8359</v>
      </c>
      <c r="D4001" s="3" t="s">
        <v>7918</v>
      </c>
      <c r="E4001" s="3" t="s">
        <v>7919</v>
      </c>
      <c r="F4001" s="3" t="s">
        <v>878</v>
      </c>
      <c r="G4001" s="3" t="s">
        <v>877</v>
      </c>
      <c r="H4001" s="3" t="s">
        <v>477</v>
      </c>
      <c r="I4001" s="3" t="s">
        <v>79</v>
      </c>
      <c r="J4001" s="3" t="s">
        <v>78</v>
      </c>
      <c r="K4001" s="3" t="s">
        <v>79</v>
      </c>
      <c r="O4001"/>
      <c r="P4001"/>
    </row>
    <row r="4002" spans="1:16" x14ac:dyDescent="0.35">
      <c r="A4002" s="3" t="s">
        <v>8360</v>
      </c>
      <c r="B4002" s="3" t="s">
        <v>8360</v>
      </c>
      <c r="C4002" s="3" t="s">
        <v>8171</v>
      </c>
      <c r="D4002" s="3" t="s">
        <v>8361</v>
      </c>
      <c r="E4002" s="3" t="s">
        <v>8362</v>
      </c>
      <c r="F4002" s="3" t="s">
        <v>878</v>
      </c>
      <c r="G4002" s="3" t="s">
        <v>877</v>
      </c>
      <c r="H4002" s="3" t="s">
        <v>477</v>
      </c>
      <c r="I4002" s="3" t="s">
        <v>79</v>
      </c>
      <c r="J4002" s="3" t="s">
        <v>78</v>
      </c>
      <c r="K4002" s="3" t="s">
        <v>79</v>
      </c>
      <c r="O4002"/>
      <c r="P4002"/>
    </row>
    <row r="4003" spans="1:16" x14ac:dyDescent="0.35">
      <c r="A4003" s="3" t="s">
        <v>8363</v>
      </c>
      <c r="B4003" s="3" t="s">
        <v>8363</v>
      </c>
      <c r="C4003" s="3" t="s">
        <v>8364</v>
      </c>
      <c r="D4003" s="3" t="s">
        <v>8028</v>
      </c>
      <c r="E4003" s="3" t="s">
        <v>8029</v>
      </c>
      <c r="F4003" s="3" t="s">
        <v>878</v>
      </c>
      <c r="G4003" s="3" t="s">
        <v>877</v>
      </c>
      <c r="H4003" s="3" t="s">
        <v>477</v>
      </c>
      <c r="I4003" s="3" t="s">
        <v>79</v>
      </c>
      <c r="J4003" s="3" t="s">
        <v>78</v>
      </c>
      <c r="K4003" s="3" t="s">
        <v>79</v>
      </c>
      <c r="O4003"/>
      <c r="P4003"/>
    </row>
    <row r="4004" spans="1:16" x14ac:dyDescent="0.35">
      <c r="A4004" s="3" t="s">
        <v>8365</v>
      </c>
      <c r="B4004" s="3" t="s">
        <v>8365</v>
      </c>
      <c r="C4004" s="3" t="s">
        <v>8366</v>
      </c>
      <c r="D4004" s="3" t="s">
        <v>164</v>
      </c>
      <c r="E4004" s="3" t="s">
        <v>7938</v>
      </c>
      <c r="F4004" s="3" t="s">
        <v>878</v>
      </c>
      <c r="G4004" s="3" t="s">
        <v>877</v>
      </c>
      <c r="H4004" s="3" t="s">
        <v>477</v>
      </c>
      <c r="I4004" s="3" t="s">
        <v>79</v>
      </c>
      <c r="J4004" s="3" t="s">
        <v>78</v>
      </c>
      <c r="K4004" s="3" t="s">
        <v>79</v>
      </c>
      <c r="O4004"/>
      <c r="P4004"/>
    </row>
    <row r="4005" spans="1:16" x14ac:dyDescent="0.35">
      <c r="A4005" s="3" t="s">
        <v>8367</v>
      </c>
      <c r="B4005" s="3" t="s">
        <v>8367</v>
      </c>
      <c r="C4005" s="3" t="s">
        <v>8368</v>
      </c>
      <c r="D4005" s="3" t="s">
        <v>7918</v>
      </c>
      <c r="E4005" s="3" t="s">
        <v>7919</v>
      </c>
      <c r="F4005" s="3" t="s">
        <v>878</v>
      </c>
      <c r="G4005" s="3" t="s">
        <v>877</v>
      </c>
      <c r="H4005" s="3" t="s">
        <v>477</v>
      </c>
      <c r="I4005" s="3" t="s">
        <v>79</v>
      </c>
      <c r="J4005" s="3" t="s">
        <v>78</v>
      </c>
      <c r="K4005" s="3" t="s">
        <v>79</v>
      </c>
      <c r="O4005"/>
      <c r="P4005"/>
    </row>
    <row r="4006" spans="1:16" x14ac:dyDescent="0.35">
      <c r="A4006" s="3" t="s">
        <v>8369</v>
      </c>
      <c r="B4006" s="3" t="s">
        <v>8369</v>
      </c>
      <c r="C4006" s="3" t="s">
        <v>8370</v>
      </c>
      <c r="D4006" s="3" t="s">
        <v>7949</v>
      </c>
      <c r="E4006" s="3" t="s">
        <v>7950</v>
      </c>
      <c r="F4006" s="3" t="s">
        <v>878</v>
      </c>
      <c r="G4006" s="3" t="s">
        <v>877</v>
      </c>
      <c r="H4006" s="3" t="s">
        <v>477</v>
      </c>
      <c r="I4006" s="3" t="s">
        <v>79</v>
      </c>
      <c r="J4006" s="3" t="s">
        <v>78</v>
      </c>
      <c r="K4006" s="3" t="s">
        <v>79</v>
      </c>
      <c r="O4006"/>
      <c r="P4006"/>
    </row>
    <row r="4007" spans="1:16" x14ac:dyDescent="0.35">
      <c r="A4007" s="3" t="s">
        <v>8371</v>
      </c>
      <c r="B4007" s="3" t="s">
        <v>8371</v>
      </c>
      <c r="C4007" s="3" t="s">
        <v>8372</v>
      </c>
      <c r="D4007" s="3" t="s">
        <v>7918</v>
      </c>
      <c r="E4007" s="3" t="s">
        <v>7919</v>
      </c>
      <c r="F4007" s="3" t="s">
        <v>878</v>
      </c>
      <c r="G4007" s="3" t="s">
        <v>877</v>
      </c>
      <c r="H4007" s="3" t="s">
        <v>477</v>
      </c>
      <c r="I4007" s="3" t="s">
        <v>79</v>
      </c>
      <c r="J4007" s="3" t="s">
        <v>78</v>
      </c>
      <c r="K4007" s="3" t="s">
        <v>79</v>
      </c>
      <c r="O4007"/>
      <c r="P4007"/>
    </row>
    <row r="4008" spans="1:16" x14ac:dyDescent="0.35">
      <c r="A4008" s="3" t="s">
        <v>8373</v>
      </c>
      <c r="B4008" s="3" t="s">
        <v>8373</v>
      </c>
      <c r="C4008" s="3" t="s">
        <v>8374</v>
      </c>
      <c r="D4008" s="3" t="s">
        <v>8316</v>
      </c>
      <c r="E4008" s="3" t="s">
        <v>14</v>
      </c>
      <c r="F4008" s="3" t="s">
        <v>878</v>
      </c>
      <c r="G4008" s="3" t="s">
        <v>877</v>
      </c>
      <c r="H4008" s="3" t="s">
        <v>477</v>
      </c>
      <c r="I4008" s="3" t="s">
        <v>79</v>
      </c>
      <c r="J4008" s="3" t="s">
        <v>78</v>
      </c>
      <c r="K4008" s="3" t="s">
        <v>79</v>
      </c>
      <c r="O4008"/>
      <c r="P4008"/>
    </row>
    <row r="4009" spans="1:16" x14ac:dyDescent="0.35">
      <c r="A4009" s="3" t="s">
        <v>8375</v>
      </c>
      <c r="B4009" s="3" t="s">
        <v>8375</v>
      </c>
      <c r="C4009" s="3" t="s">
        <v>8376</v>
      </c>
      <c r="D4009" s="3" t="s">
        <v>7915</v>
      </c>
      <c r="E4009" s="3" t="s">
        <v>7909</v>
      </c>
      <c r="F4009" s="3" t="s">
        <v>878</v>
      </c>
      <c r="G4009" s="3" t="s">
        <v>877</v>
      </c>
      <c r="H4009" s="3" t="s">
        <v>477</v>
      </c>
      <c r="I4009" s="3" t="s">
        <v>79</v>
      </c>
      <c r="J4009" s="3" t="s">
        <v>78</v>
      </c>
      <c r="K4009" s="3" t="s">
        <v>79</v>
      </c>
      <c r="O4009"/>
      <c r="P4009"/>
    </row>
    <row r="4010" spans="1:16" x14ac:dyDescent="0.35">
      <c r="A4010" s="3" t="s">
        <v>8377</v>
      </c>
      <c r="B4010" s="3" t="s">
        <v>8378</v>
      </c>
      <c r="C4010" s="3" t="s">
        <v>8379</v>
      </c>
      <c r="D4010" s="3" t="s">
        <v>2460</v>
      </c>
      <c r="E4010" s="3" t="s">
        <v>2461</v>
      </c>
      <c r="F4010" s="3" t="s">
        <v>878</v>
      </c>
      <c r="G4010" s="3" t="s">
        <v>877</v>
      </c>
      <c r="H4010" s="3" t="s">
        <v>477</v>
      </c>
      <c r="I4010" s="3" t="s">
        <v>79</v>
      </c>
      <c r="J4010" s="3" t="s">
        <v>78</v>
      </c>
      <c r="K4010" s="3" t="s">
        <v>79</v>
      </c>
      <c r="O4010"/>
      <c r="P4010"/>
    </row>
    <row r="4011" spans="1:16" x14ac:dyDescent="0.35">
      <c r="A4011" s="3" t="s">
        <v>8380</v>
      </c>
      <c r="B4011" s="3" t="s">
        <v>8380</v>
      </c>
      <c r="C4011" s="3" t="s">
        <v>8381</v>
      </c>
      <c r="D4011" s="3" t="s">
        <v>7918</v>
      </c>
      <c r="E4011" s="3" t="s">
        <v>7919</v>
      </c>
      <c r="F4011" s="3" t="s">
        <v>878</v>
      </c>
      <c r="G4011" s="3" t="s">
        <v>877</v>
      </c>
      <c r="H4011" s="3" t="s">
        <v>477</v>
      </c>
      <c r="I4011" s="3" t="s">
        <v>79</v>
      </c>
      <c r="J4011" s="3" t="s">
        <v>78</v>
      </c>
      <c r="K4011" s="3" t="s">
        <v>79</v>
      </c>
      <c r="O4011"/>
      <c r="P4011"/>
    </row>
    <row r="4012" spans="1:16" x14ac:dyDescent="0.35">
      <c r="A4012" s="3" t="s">
        <v>8382</v>
      </c>
      <c r="B4012" s="3" t="s">
        <v>8382</v>
      </c>
      <c r="C4012" s="3" t="s">
        <v>8383</v>
      </c>
      <c r="D4012" s="3" t="s">
        <v>8384</v>
      </c>
      <c r="E4012" s="3" t="s">
        <v>8315</v>
      </c>
      <c r="F4012" s="3" t="s">
        <v>878</v>
      </c>
      <c r="G4012" s="3" t="s">
        <v>877</v>
      </c>
      <c r="H4012" s="3" t="s">
        <v>477</v>
      </c>
      <c r="I4012" s="3" t="s">
        <v>79</v>
      </c>
      <c r="J4012" s="3" t="s">
        <v>78</v>
      </c>
      <c r="K4012" s="3" t="s">
        <v>79</v>
      </c>
      <c r="O4012"/>
      <c r="P4012"/>
    </row>
    <row r="4013" spans="1:16" x14ac:dyDescent="0.35">
      <c r="A4013" s="3" t="s">
        <v>8385</v>
      </c>
      <c r="B4013" s="3" t="s">
        <v>8386</v>
      </c>
      <c r="C4013" s="3" t="s">
        <v>8387</v>
      </c>
      <c r="D4013" s="3" t="s">
        <v>164</v>
      </c>
      <c r="E4013" s="3" t="s">
        <v>7938</v>
      </c>
      <c r="F4013" s="3" t="s">
        <v>878</v>
      </c>
      <c r="G4013" s="3" t="s">
        <v>877</v>
      </c>
      <c r="H4013" s="3" t="s">
        <v>477</v>
      </c>
      <c r="I4013" s="3" t="s">
        <v>79</v>
      </c>
      <c r="J4013" s="3" t="s">
        <v>78</v>
      </c>
      <c r="K4013" s="3" t="s">
        <v>79</v>
      </c>
      <c r="O4013"/>
      <c r="P4013"/>
    </row>
    <row r="4014" spans="1:16" x14ac:dyDescent="0.35">
      <c r="A4014" s="3" t="s">
        <v>8388</v>
      </c>
      <c r="B4014" s="3" t="s">
        <v>8388</v>
      </c>
      <c r="C4014" s="3" t="s">
        <v>8389</v>
      </c>
      <c r="D4014" s="3" t="s">
        <v>529</v>
      </c>
      <c r="E4014" s="3" t="s">
        <v>8244</v>
      </c>
      <c r="F4014" s="3" t="s">
        <v>878</v>
      </c>
      <c r="G4014" s="3" t="s">
        <v>877</v>
      </c>
      <c r="H4014" s="3" t="s">
        <v>477</v>
      </c>
      <c r="I4014" s="3" t="s">
        <v>79</v>
      </c>
      <c r="J4014" s="3" t="s">
        <v>78</v>
      </c>
      <c r="K4014" s="3" t="s">
        <v>79</v>
      </c>
      <c r="O4014"/>
      <c r="P4014"/>
    </row>
    <row r="4015" spans="1:16" x14ac:dyDescent="0.35">
      <c r="A4015" s="3" t="s">
        <v>8390</v>
      </c>
      <c r="B4015" s="3" t="s">
        <v>8390</v>
      </c>
      <c r="C4015" s="3" t="s">
        <v>8379</v>
      </c>
      <c r="D4015" s="3" t="s">
        <v>8391</v>
      </c>
      <c r="E4015" s="3" t="s">
        <v>2461</v>
      </c>
      <c r="F4015" s="3" t="s">
        <v>878</v>
      </c>
      <c r="G4015" s="3" t="s">
        <v>877</v>
      </c>
      <c r="H4015" s="3" t="s">
        <v>477</v>
      </c>
      <c r="I4015" s="3" t="s">
        <v>79</v>
      </c>
      <c r="J4015" s="3" t="s">
        <v>78</v>
      </c>
      <c r="K4015" s="3" t="s">
        <v>79</v>
      </c>
      <c r="O4015"/>
      <c r="P4015"/>
    </row>
    <row r="4016" spans="1:16" x14ac:dyDescent="0.35">
      <c r="A4016" s="3" t="s">
        <v>8392</v>
      </c>
      <c r="B4016" s="3" t="s">
        <v>8392</v>
      </c>
      <c r="C4016" s="3" t="s">
        <v>8393</v>
      </c>
      <c r="D4016" s="3" t="s">
        <v>7929</v>
      </c>
      <c r="E4016" s="3" t="s">
        <v>7930</v>
      </c>
      <c r="F4016" s="3" t="s">
        <v>878</v>
      </c>
      <c r="G4016" s="3" t="s">
        <v>877</v>
      </c>
      <c r="H4016" s="3" t="s">
        <v>477</v>
      </c>
      <c r="I4016" s="3" t="s">
        <v>79</v>
      </c>
      <c r="J4016" s="3" t="s">
        <v>78</v>
      </c>
      <c r="K4016" s="3" t="s">
        <v>79</v>
      </c>
      <c r="O4016"/>
      <c r="P4016"/>
    </row>
    <row r="4017" spans="1:16" x14ac:dyDescent="0.35">
      <c r="A4017" s="3" t="s">
        <v>8394</v>
      </c>
      <c r="B4017" s="3" t="s">
        <v>8394</v>
      </c>
      <c r="C4017" s="3" t="s">
        <v>8395</v>
      </c>
      <c r="D4017" s="3" t="s">
        <v>739</v>
      </c>
      <c r="E4017" s="3" t="s">
        <v>1417</v>
      </c>
      <c r="F4017" s="3" t="s">
        <v>878</v>
      </c>
      <c r="G4017" s="3" t="s">
        <v>877</v>
      </c>
      <c r="H4017" s="3" t="s">
        <v>477</v>
      </c>
      <c r="I4017" s="3" t="s">
        <v>79</v>
      </c>
      <c r="J4017" s="3" t="s">
        <v>78</v>
      </c>
      <c r="K4017" s="3" t="s">
        <v>79</v>
      </c>
      <c r="O4017"/>
      <c r="P4017"/>
    </row>
    <row r="4018" spans="1:16" x14ac:dyDescent="0.35">
      <c r="A4018" s="3" t="s">
        <v>8396</v>
      </c>
      <c r="B4018" s="3" t="s">
        <v>8396</v>
      </c>
      <c r="C4018" s="3" t="s">
        <v>8397</v>
      </c>
      <c r="D4018" s="3" t="s">
        <v>8115</v>
      </c>
      <c r="E4018" s="3" t="s">
        <v>8116</v>
      </c>
      <c r="F4018" s="3" t="s">
        <v>878</v>
      </c>
      <c r="G4018" s="3" t="s">
        <v>877</v>
      </c>
      <c r="H4018" s="3" t="s">
        <v>477</v>
      </c>
      <c r="I4018" s="3" t="s">
        <v>79</v>
      </c>
      <c r="J4018" s="3" t="s">
        <v>78</v>
      </c>
      <c r="K4018" s="3" t="s">
        <v>79</v>
      </c>
      <c r="O4018"/>
      <c r="P4018"/>
    </row>
    <row r="4019" spans="1:16" x14ac:dyDescent="0.35">
      <c r="A4019" s="3" t="s">
        <v>76</v>
      </c>
      <c r="B4019" s="3" t="s">
        <v>76</v>
      </c>
      <c r="C4019" s="3" t="s">
        <v>8398</v>
      </c>
      <c r="D4019" s="3" t="s">
        <v>8399</v>
      </c>
      <c r="E4019" s="3" t="s">
        <v>8125</v>
      </c>
      <c r="F4019" s="3" t="s">
        <v>878</v>
      </c>
      <c r="G4019" s="3" t="s">
        <v>877</v>
      </c>
      <c r="H4019" s="3" t="s">
        <v>477</v>
      </c>
      <c r="I4019" s="3" t="s">
        <v>79</v>
      </c>
      <c r="J4019" s="3" t="s">
        <v>78</v>
      </c>
      <c r="K4019" s="3" t="s">
        <v>79</v>
      </c>
      <c r="O4019"/>
      <c r="P4019"/>
    </row>
    <row r="4020" spans="1:16" x14ac:dyDescent="0.35">
      <c r="A4020" s="3" t="s">
        <v>8400</v>
      </c>
      <c r="B4020" s="3" t="s">
        <v>8400</v>
      </c>
      <c r="C4020" s="3" t="s">
        <v>8401</v>
      </c>
      <c r="D4020" s="3" t="s">
        <v>561</v>
      </c>
      <c r="E4020" s="3" t="s">
        <v>7959</v>
      </c>
      <c r="F4020" s="3" t="s">
        <v>878</v>
      </c>
      <c r="G4020" s="3" t="s">
        <v>877</v>
      </c>
      <c r="H4020" s="3" t="s">
        <v>477</v>
      </c>
      <c r="I4020" s="3" t="s">
        <v>79</v>
      </c>
      <c r="J4020" s="3" t="s">
        <v>78</v>
      </c>
      <c r="K4020" s="3" t="s">
        <v>79</v>
      </c>
      <c r="O4020"/>
      <c r="P4020"/>
    </row>
    <row r="4021" spans="1:16" x14ac:dyDescent="0.35">
      <c r="A4021" s="3" t="s">
        <v>8402</v>
      </c>
      <c r="B4021" s="3" t="s">
        <v>8402</v>
      </c>
      <c r="C4021" s="3" t="s">
        <v>8403</v>
      </c>
      <c r="D4021" s="3" t="s">
        <v>8404</v>
      </c>
      <c r="E4021" s="3" t="s">
        <v>8252</v>
      </c>
      <c r="F4021" s="3" t="s">
        <v>878</v>
      </c>
      <c r="G4021" s="3" t="s">
        <v>877</v>
      </c>
      <c r="H4021" s="3" t="s">
        <v>477</v>
      </c>
      <c r="I4021" s="3" t="s">
        <v>79</v>
      </c>
      <c r="J4021" s="3" t="s">
        <v>78</v>
      </c>
      <c r="K4021" s="3" t="s">
        <v>79</v>
      </c>
      <c r="O4021"/>
      <c r="P4021"/>
    </row>
    <row r="4022" spans="1:16" x14ac:dyDescent="0.35">
      <c r="A4022" s="3" t="s">
        <v>8405</v>
      </c>
      <c r="B4022" s="3" t="s">
        <v>8405</v>
      </c>
      <c r="C4022" s="3" t="s">
        <v>8406</v>
      </c>
      <c r="D4022" s="3" t="s">
        <v>8407</v>
      </c>
      <c r="E4022" s="3" t="s">
        <v>7986</v>
      </c>
      <c r="F4022" s="3" t="s">
        <v>878</v>
      </c>
      <c r="G4022" s="3" t="s">
        <v>877</v>
      </c>
      <c r="H4022" s="3" t="s">
        <v>477</v>
      </c>
      <c r="I4022" s="3" t="s">
        <v>79</v>
      </c>
      <c r="J4022" s="3" t="s">
        <v>78</v>
      </c>
      <c r="K4022" s="3" t="s">
        <v>79</v>
      </c>
      <c r="O4022"/>
      <c r="P4022"/>
    </row>
    <row r="4023" spans="1:16" x14ac:dyDescent="0.35">
      <c r="A4023" s="3" t="s">
        <v>8408</v>
      </c>
      <c r="B4023" s="3" t="s">
        <v>8408</v>
      </c>
      <c r="C4023" s="3" t="s">
        <v>8409</v>
      </c>
      <c r="D4023" s="3" t="s">
        <v>164</v>
      </c>
      <c r="E4023" s="3" t="s">
        <v>7938</v>
      </c>
      <c r="F4023" s="3" t="s">
        <v>878</v>
      </c>
      <c r="G4023" s="3" t="s">
        <v>877</v>
      </c>
      <c r="H4023" s="3" t="s">
        <v>477</v>
      </c>
      <c r="I4023" s="3" t="s">
        <v>79</v>
      </c>
      <c r="J4023" s="3" t="s">
        <v>78</v>
      </c>
      <c r="K4023" s="3" t="s">
        <v>79</v>
      </c>
      <c r="O4023"/>
      <c r="P4023"/>
    </row>
    <row r="4024" spans="1:16" x14ac:dyDescent="0.35">
      <c r="A4024" s="3" t="s">
        <v>8410</v>
      </c>
      <c r="B4024" s="3" t="s">
        <v>8410</v>
      </c>
      <c r="C4024" s="3" t="s">
        <v>8411</v>
      </c>
      <c r="D4024" s="3" t="s">
        <v>7918</v>
      </c>
      <c r="E4024" s="3" t="s">
        <v>7919</v>
      </c>
      <c r="F4024" s="3" t="s">
        <v>878</v>
      </c>
      <c r="G4024" s="3" t="s">
        <v>877</v>
      </c>
      <c r="H4024" s="3" t="s">
        <v>477</v>
      </c>
      <c r="I4024" s="3" t="s">
        <v>79</v>
      </c>
      <c r="J4024" s="3" t="s">
        <v>78</v>
      </c>
      <c r="K4024" s="3" t="s">
        <v>79</v>
      </c>
      <c r="O4024"/>
      <c r="P4024"/>
    </row>
    <row r="4025" spans="1:16" x14ac:dyDescent="0.35">
      <c r="A4025" s="3" t="s">
        <v>8412</v>
      </c>
      <c r="B4025" s="3" t="s">
        <v>8412</v>
      </c>
      <c r="C4025" s="3" t="s">
        <v>8413</v>
      </c>
      <c r="D4025" s="3" t="s">
        <v>8184</v>
      </c>
      <c r="E4025" s="3" t="s">
        <v>8185</v>
      </c>
      <c r="F4025" s="3" t="s">
        <v>878</v>
      </c>
      <c r="G4025" s="3" t="s">
        <v>877</v>
      </c>
      <c r="H4025" s="3" t="s">
        <v>477</v>
      </c>
      <c r="I4025" s="3" t="s">
        <v>79</v>
      </c>
      <c r="J4025" s="3" t="s">
        <v>78</v>
      </c>
      <c r="K4025" s="3" t="s">
        <v>79</v>
      </c>
      <c r="O4025"/>
      <c r="P4025"/>
    </row>
    <row r="4026" spans="1:16" x14ac:dyDescent="0.35">
      <c r="A4026" s="3" t="s">
        <v>8414</v>
      </c>
      <c r="B4026" s="3" t="s">
        <v>8414</v>
      </c>
      <c r="C4026" s="3" t="s">
        <v>8415</v>
      </c>
      <c r="D4026" s="3" t="s">
        <v>7918</v>
      </c>
      <c r="E4026" s="3" t="s">
        <v>7919</v>
      </c>
      <c r="F4026" s="3" t="s">
        <v>878</v>
      </c>
      <c r="G4026" s="3" t="s">
        <v>877</v>
      </c>
      <c r="H4026" s="3" t="s">
        <v>477</v>
      </c>
      <c r="I4026" s="3" t="s">
        <v>79</v>
      </c>
      <c r="J4026" s="3" t="s">
        <v>78</v>
      </c>
      <c r="K4026" s="3" t="s">
        <v>79</v>
      </c>
      <c r="O4026"/>
      <c r="P4026"/>
    </row>
    <row r="4027" spans="1:16" x14ac:dyDescent="0.35">
      <c r="A4027" s="3" t="s">
        <v>8416</v>
      </c>
      <c r="B4027" s="3" t="s">
        <v>8416</v>
      </c>
      <c r="C4027" s="3" t="s">
        <v>8417</v>
      </c>
      <c r="D4027" s="3" t="s">
        <v>616</v>
      </c>
      <c r="E4027" s="3" t="s">
        <v>7994</v>
      </c>
      <c r="F4027" s="3" t="s">
        <v>878</v>
      </c>
      <c r="G4027" s="3" t="s">
        <v>877</v>
      </c>
      <c r="H4027" s="3" t="s">
        <v>477</v>
      </c>
      <c r="I4027" s="3" t="s">
        <v>79</v>
      </c>
      <c r="J4027" s="3" t="s">
        <v>78</v>
      </c>
      <c r="K4027" s="3" t="s">
        <v>79</v>
      </c>
      <c r="O4027"/>
      <c r="P4027"/>
    </row>
    <row r="4028" spans="1:16" x14ac:dyDescent="0.35">
      <c r="A4028" s="3" t="s">
        <v>8418</v>
      </c>
      <c r="B4028" s="3" t="s">
        <v>8418</v>
      </c>
      <c r="C4028" s="3" t="s">
        <v>8419</v>
      </c>
      <c r="D4028" s="3" t="s">
        <v>7918</v>
      </c>
      <c r="E4028" s="3" t="s">
        <v>7919</v>
      </c>
      <c r="F4028" s="3" t="s">
        <v>878</v>
      </c>
      <c r="G4028" s="3" t="s">
        <v>877</v>
      </c>
      <c r="H4028" s="3" t="s">
        <v>477</v>
      </c>
      <c r="I4028" s="3" t="s">
        <v>79</v>
      </c>
      <c r="J4028" s="3" t="s">
        <v>78</v>
      </c>
      <c r="K4028" s="3" t="s">
        <v>79</v>
      </c>
      <c r="O4028"/>
      <c r="P4028"/>
    </row>
    <row r="4029" spans="1:16" x14ac:dyDescent="0.35">
      <c r="A4029" s="3" t="s">
        <v>8420</v>
      </c>
      <c r="B4029" s="3" t="s">
        <v>8420</v>
      </c>
      <c r="C4029" s="3" t="s">
        <v>8421</v>
      </c>
      <c r="D4029" s="3" t="s">
        <v>164</v>
      </c>
      <c r="E4029" s="3" t="s">
        <v>7938</v>
      </c>
      <c r="F4029" s="3" t="s">
        <v>878</v>
      </c>
      <c r="G4029" s="3" t="s">
        <v>877</v>
      </c>
      <c r="H4029" s="3" t="s">
        <v>477</v>
      </c>
      <c r="I4029" s="3" t="s">
        <v>79</v>
      </c>
      <c r="J4029" s="3" t="s">
        <v>78</v>
      </c>
      <c r="K4029" s="3" t="s">
        <v>79</v>
      </c>
      <c r="O4029"/>
      <c r="P4029"/>
    </row>
    <row r="4030" spans="1:16" x14ac:dyDescent="0.35">
      <c r="A4030" s="3" t="s">
        <v>8422</v>
      </c>
      <c r="B4030" s="3" t="s">
        <v>8422</v>
      </c>
      <c r="C4030" s="3" t="s">
        <v>8423</v>
      </c>
      <c r="D4030" s="3" t="s">
        <v>7918</v>
      </c>
      <c r="E4030" s="3" t="s">
        <v>7919</v>
      </c>
      <c r="F4030" s="3" t="s">
        <v>878</v>
      </c>
      <c r="G4030" s="3" t="s">
        <v>877</v>
      </c>
      <c r="H4030" s="3" t="s">
        <v>477</v>
      </c>
      <c r="I4030" s="3" t="s">
        <v>79</v>
      </c>
      <c r="J4030" s="3" t="s">
        <v>78</v>
      </c>
      <c r="K4030" s="3" t="s">
        <v>79</v>
      </c>
      <c r="O4030"/>
      <c r="P4030"/>
    </row>
    <row r="4031" spans="1:16" x14ac:dyDescent="0.35">
      <c r="A4031" s="3" t="s">
        <v>8424</v>
      </c>
      <c r="B4031" s="3" t="s">
        <v>8424</v>
      </c>
      <c r="C4031" s="3" t="s">
        <v>8425</v>
      </c>
      <c r="D4031" s="3" t="s">
        <v>204</v>
      </c>
      <c r="E4031" s="3" t="s">
        <v>7970</v>
      </c>
      <c r="F4031" s="3" t="s">
        <v>878</v>
      </c>
      <c r="G4031" s="3" t="s">
        <v>877</v>
      </c>
      <c r="H4031" s="3" t="s">
        <v>477</v>
      </c>
      <c r="I4031" s="3" t="s">
        <v>79</v>
      </c>
      <c r="J4031" s="3" t="s">
        <v>78</v>
      </c>
      <c r="K4031" s="3" t="s">
        <v>79</v>
      </c>
      <c r="O4031"/>
      <c r="P4031"/>
    </row>
    <row r="4032" spans="1:16" x14ac:dyDescent="0.35">
      <c r="A4032" s="3" t="s">
        <v>8426</v>
      </c>
      <c r="B4032" s="3" t="s">
        <v>8426</v>
      </c>
      <c r="C4032" s="3" t="s">
        <v>8427</v>
      </c>
      <c r="D4032" s="3" t="s">
        <v>7918</v>
      </c>
      <c r="E4032" s="3" t="s">
        <v>7919</v>
      </c>
      <c r="F4032" s="3" t="s">
        <v>878</v>
      </c>
      <c r="G4032" s="3" t="s">
        <v>877</v>
      </c>
      <c r="H4032" s="3" t="s">
        <v>477</v>
      </c>
      <c r="I4032" s="3" t="s">
        <v>79</v>
      </c>
      <c r="J4032" s="3" t="s">
        <v>78</v>
      </c>
      <c r="K4032" s="3" t="s">
        <v>79</v>
      </c>
      <c r="O4032"/>
      <c r="P4032"/>
    </row>
    <row r="4033" spans="1:16" x14ac:dyDescent="0.35">
      <c r="A4033" s="3" t="s">
        <v>8428</v>
      </c>
      <c r="B4033" s="3" t="s">
        <v>8428</v>
      </c>
      <c r="C4033" s="3" t="s">
        <v>8429</v>
      </c>
      <c r="D4033" s="3" t="s">
        <v>500</v>
      </c>
      <c r="E4033" s="3" t="s">
        <v>8016</v>
      </c>
      <c r="F4033" s="3" t="s">
        <v>878</v>
      </c>
      <c r="G4033" s="3" t="s">
        <v>877</v>
      </c>
      <c r="H4033" s="3" t="s">
        <v>477</v>
      </c>
      <c r="I4033" s="3" t="s">
        <v>79</v>
      </c>
      <c r="J4033" s="3" t="s">
        <v>78</v>
      </c>
      <c r="K4033" s="3" t="s">
        <v>79</v>
      </c>
      <c r="O4033"/>
      <c r="P4033"/>
    </row>
    <row r="4034" spans="1:16" x14ac:dyDescent="0.35">
      <c r="A4034" s="3" t="s">
        <v>8430</v>
      </c>
      <c r="B4034" s="3" t="s">
        <v>8430</v>
      </c>
      <c r="C4034" s="3" t="s">
        <v>8431</v>
      </c>
      <c r="D4034" s="3" t="s">
        <v>844</v>
      </c>
      <c r="E4034" s="3" t="s">
        <v>8084</v>
      </c>
      <c r="F4034" s="3" t="s">
        <v>878</v>
      </c>
      <c r="G4034" s="3" t="s">
        <v>877</v>
      </c>
      <c r="H4034" s="3" t="s">
        <v>477</v>
      </c>
      <c r="I4034" s="3" t="s">
        <v>79</v>
      </c>
      <c r="J4034" s="3" t="s">
        <v>78</v>
      </c>
      <c r="K4034" s="3" t="s">
        <v>79</v>
      </c>
      <c r="O4034"/>
      <c r="P4034"/>
    </row>
    <row r="4035" spans="1:16" x14ac:dyDescent="0.35">
      <c r="A4035" s="3" t="s">
        <v>8432</v>
      </c>
      <c r="B4035" s="3" t="s">
        <v>8432</v>
      </c>
      <c r="C4035" s="3" t="s">
        <v>8433</v>
      </c>
      <c r="D4035" s="3" t="s">
        <v>65</v>
      </c>
      <c r="E4035" s="3" t="s">
        <v>8148</v>
      </c>
      <c r="F4035" s="3" t="s">
        <v>878</v>
      </c>
      <c r="G4035" s="3" t="s">
        <v>877</v>
      </c>
      <c r="H4035" s="3" t="s">
        <v>477</v>
      </c>
      <c r="I4035" s="3" t="s">
        <v>79</v>
      </c>
      <c r="J4035" s="3" t="s">
        <v>78</v>
      </c>
      <c r="K4035" s="3" t="s">
        <v>79</v>
      </c>
      <c r="O4035"/>
      <c r="P4035"/>
    </row>
    <row r="4036" spans="1:16" x14ac:dyDescent="0.35">
      <c r="A4036" s="3" t="s">
        <v>8434</v>
      </c>
      <c r="B4036" s="3" t="s">
        <v>8434</v>
      </c>
      <c r="C4036" s="3" t="s">
        <v>8435</v>
      </c>
      <c r="D4036" s="3" t="s">
        <v>418</v>
      </c>
      <c r="E4036" s="3" t="s">
        <v>8139</v>
      </c>
      <c r="F4036" s="3" t="s">
        <v>878</v>
      </c>
      <c r="G4036" s="3" t="s">
        <v>877</v>
      </c>
      <c r="H4036" s="3" t="s">
        <v>477</v>
      </c>
      <c r="I4036" s="3" t="s">
        <v>79</v>
      </c>
      <c r="J4036" s="3" t="s">
        <v>78</v>
      </c>
      <c r="K4036" s="3" t="s">
        <v>79</v>
      </c>
      <c r="O4036"/>
      <c r="P4036"/>
    </row>
    <row r="4037" spans="1:16" x14ac:dyDescent="0.35">
      <c r="A4037" s="3" t="s">
        <v>8436</v>
      </c>
      <c r="B4037" s="3" t="s">
        <v>8436</v>
      </c>
      <c r="C4037" s="3" t="s">
        <v>8437</v>
      </c>
      <c r="D4037" s="3" t="s">
        <v>8174</v>
      </c>
      <c r="E4037" s="3" t="s">
        <v>8175</v>
      </c>
      <c r="F4037" s="3" t="s">
        <v>878</v>
      </c>
      <c r="G4037" s="3" t="s">
        <v>877</v>
      </c>
      <c r="H4037" s="3" t="s">
        <v>477</v>
      </c>
      <c r="I4037" s="3" t="s">
        <v>79</v>
      </c>
      <c r="J4037" s="3" t="s">
        <v>78</v>
      </c>
      <c r="K4037" s="3" t="s">
        <v>79</v>
      </c>
      <c r="O4037"/>
      <c r="P4037"/>
    </row>
    <row r="4038" spans="1:16" x14ac:dyDescent="0.35">
      <c r="A4038" s="3" t="s">
        <v>8438</v>
      </c>
      <c r="B4038" s="3" t="s">
        <v>8438</v>
      </c>
      <c r="C4038" s="3" t="s">
        <v>8439</v>
      </c>
      <c r="D4038" s="3" t="s">
        <v>7918</v>
      </c>
      <c r="E4038" s="3" t="s">
        <v>7919</v>
      </c>
      <c r="F4038" s="3" t="s">
        <v>878</v>
      </c>
      <c r="G4038" s="3" t="s">
        <v>877</v>
      </c>
      <c r="H4038" s="3" t="s">
        <v>477</v>
      </c>
      <c r="I4038" s="3" t="s">
        <v>79</v>
      </c>
      <c r="J4038" s="3" t="s">
        <v>78</v>
      </c>
      <c r="K4038" s="3" t="s">
        <v>79</v>
      </c>
      <c r="O4038"/>
      <c r="P4038"/>
    </row>
    <row r="4039" spans="1:16" x14ac:dyDescent="0.35">
      <c r="A4039" s="3" t="s">
        <v>8440</v>
      </c>
      <c r="B4039" s="3" t="s">
        <v>8440</v>
      </c>
      <c r="C4039" s="3" t="s">
        <v>8441</v>
      </c>
      <c r="D4039" s="3" t="s">
        <v>739</v>
      </c>
      <c r="E4039" s="3" t="s">
        <v>1417</v>
      </c>
      <c r="F4039" s="3" t="s">
        <v>878</v>
      </c>
      <c r="G4039" s="3" t="s">
        <v>877</v>
      </c>
      <c r="H4039" s="3" t="s">
        <v>477</v>
      </c>
      <c r="I4039" s="3" t="s">
        <v>79</v>
      </c>
      <c r="J4039" s="3" t="s">
        <v>78</v>
      </c>
      <c r="K4039" s="3" t="s">
        <v>79</v>
      </c>
      <c r="O4039"/>
      <c r="P4039"/>
    </row>
    <row r="4040" spans="1:16" x14ac:dyDescent="0.35">
      <c r="A4040" s="3" t="s">
        <v>8442</v>
      </c>
      <c r="B4040" s="3" t="s">
        <v>8442</v>
      </c>
      <c r="C4040" s="3" t="s">
        <v>8443</v>
      </c>
      <c r="D4040" s="3" t="s">
        <v>7918</v>
      </c>
      <c r="E4040" s="3" t="s">
        <v>7919</v>
      </c>
      <c r="F4040" s="3" t="s">
        <v>878</v>
      </c>
      <c r="G4040" s="3" t="s">
        <v>877</v>
      </c>
      <c r="H4040" s="3" t="s">
        <v>477</v>
      </c>
      <c r="I4040" s="3" t="s">
        <v>79</v>
      </c>
      <c r="J4040" s="3" t="s">
        <v>78</v>
      </c>
      <c r="K4040" s="3" t="s">
        <v>79</v>
      </c>
      <c r="O4040"/>
      <c r="P4040"/>
    </row>
    <row r="4041" spans="1:16" x14ac:dyDescent="0.35">
      <c r="A4041" s="3" t="s">
        <v>8444</v>
      </c>
      <c r="B4041" s="3" t="s">
        <v>8444</v>
      </c>
      <c r="C4041" s="3" t="s">
        <v>8445</v>
      </c>
      <c r="D4041" s="3" t="s">
        <v>164</v>
      </c>
      <c r="E4041" s="3" t="s">
        <v>7938</v>
      </c>
      <c r="F4041" s="3" t="s">
        <v>878</v>
      </c>
      <c r="G4041" s="3" t="s">
        <v>877</v>
      </c>
      <c r="H4041" s="3" t="s">
        <v>477</v>
      </c>
      <c r="I4041" s="3" t="s">
        <v>79</v>
      </c>
      <c r="J4041" s="3" t="s">
        <v>78</v>
      </c>
      <c r="K4041" s="3" t="s">
        <v>79</v>
      </c>
      <c r="O4041"/>
      <c r="P4041"/>
    </row>
    <row r="4042" spans="1:16" x14ac:dyDescent="0.35">
      <c r="A4042" s="3" t="s">
        <v>8446</v>
      </c>
      <c r="B4042" s="3" t="s">
        <v>8446</v>
      </c>
      <c r="C4042" s="3" t="s">
        <v>8447</v>
      </c>
      <c r="D4042" s="3" t="s">
        <v>8036</v>
      </c>
      <c r="E4042" s="3" t="s">
        <v>8037</v>
      </c>
      <c r="F4042" s="3" t="s">
        <v>878</v>
      </c>
      <c r="G4042" s="3" t="s">
        <v>877</v>
      </c>
      <c r="H4042" s="3" t="s">
        <v>477</v>
      </c>
      <c r="I4042" s="3" t="s">
        <v>79</v>
      </c>
      <c r="J4042" s="3" t="s">
        <v>78</v>
      </c>
      <c r="K4042" s="3" t="s">
        <v>79</v>
      </c>
      <c r="O4042"/>
      <c r="P4042"/>
    </row>
    <row r="4043" spans="1:16" x14ac:dyDescent="0.35">
      <c r="A4043" s="3" t="s">
        <v>8448</v>
      </c>
      <c r="B4043" s="3" t="s">
        <v>8448</v>
      </c>
      <c r="C4043" s="3" t="s">
        <v>8449</v>
      </c>
      <c r="D4043" s="3" t="s">
        <v>7918</v>
      </c>
      <c r="E4043" s="3" t="s">
        <v>7919</v>
      </c>
      <c r="F4043" s="3" t="s">
        <v>878</v>
      </c>
      <c r="G4043" s="3" t="s">
        <v>877</v>
      </c>
      <c r="H4043" s="3" t="s">
        <v>477</v>
      </c>
      <c r="I4043" s="3" t="s">
        <v>79</v>
      </c>
      <c r="J4043" s="3" t="s">
        <v>78</v>
      </c>
      <c r="K4043" s="3" t="s">
        <v>79</v>
      </c>
      <c r="O4043"/>
      <c r="P4043"/>
    </row>
    <row r="4044" spans="1:16" x14ac:dyDescent="0.35">
      <c r="A4044" s="3" t="s">
        <v>8450</v>
      </c>
      <c r="B4044" s="3" t="s">
        <v>8451</v>
      </c>
      <c r="C4044" s="3" t="s">
        <v>8452</v>
      </c>
      <c r="D4044" s="3" t="s">
        <v>7929</v>
      </c>
      <c r="E4044" s="3" t="s">
        <v>7930</v>
      </c>
      <c r="F4044" s="3" t="s">
        <v>878</v>
      </c>
      <c r="G4044" s="3" t="s">
        <v>877</v>
      </c>
      <c r="H4044" s="3" t="s">
        <v>477</v>
      </c>
      <c r="I4044" s="3" t="s">
        <v>79</v>
      </c>
      <c r="J4044" s="3" t="s">
        <v>78</v>
      </c>
      <c r="K4044" s="3" t="s">
        <v>79</v>
      </c>
      <c r="O4044"/>
      <c r="P4044"/>
    </row>
    <row r="4045" spans="1:16" x14ac:dyDescent="0.35">
      <c r="A4045" s="3" t="s">
        <v>8453</v>
      </c>
      <c r="B4045" s="3" t="s">
        <v>8453</v>
      </c>
      <c r="C4045" s="3" t="s">
        <v>8454</v>
      </c>
      <c r="D4045" s="3" t="s">
        <v>8273</v>
      </c>
      <c r="E4045" s="3" t="s">
        <v>8274</v>
      </c>
      <c r="F4045" s="3" t="s">
        <v>878</v>
      </c>
      <c r="G4045" s="3" t="s">
        <v>877</v>
      </c>
      <c r="H4045" s="3" t="s">
        <v>477</v>
      </c>
      <c r="I4045" s="3" t="s">
        <v>79</v>
      </c>
      <c r="J4045" s="3" t="s">
        <v>78</v>
      </c>
      <c r="K4045" s="3" t="s">
        <v>79</v>
      </c>
      <c r="O4045"/>
      <c r="P4045"/>
    </row>
    <row r="4046" spans="1:16" x14ac:dyDescent="0.35">
      <c r="A4046" s="3" t="s">
        <v>8455</v>
      </c>
      <c r="B4046" s="3" t="s">
        <v>8455</v>
      </c>
      <c r="C4046" s="3" t="s">
        <v>8456</v>
      </c>
      <c r="D4046" s="3" t="s">
        <v>7918</v>
      </c>
      <c r="E4046" s="3" t="s">
        <v>7919</v>
      </c>
      <c r="F4046" s="3" t="s">
        <v>878</v>
      </c>
      <c r="G4046" s="3" t="s">
        <v>877</v>
      </c>
      <c r="H4046" s="3" t="s">
        <v>477</v>
      </c>
      <c r="I4046" s="3" t="s">
        <v>79</v>
      </c>
      <c r="J4046" s="3" t="s">
        <v>78</v>
      </c>
      <c r="K4046" s="3" t="s">
        <v>79</v>
      </c>
      <c r="O4046"/>
      <c r="P4046"/>
    </row>
    <row r="4047" spans="1:16" x14ac:dyDescent="0.35">
      <c r="A4047" s="3" t="s">
        <v>8457</v>
      </c>
      <c r="B4047" s="3" t="s">
        <v>8457</v>
      </c>
      <c r="C4047" s="3" t="s">
        <v>8458</v>
      </c>
      <c r="D4047" s="3" t="s">
        <v>7918</v>
      </c>
      <c r="E4047" s="3" t="s">
        <v>7919</v>
      </c>
      <c r="F4047" s="3" t="s">
        <v>878</v>
      </c>
      <c r="G4047" s="3" t="s">
        <v>877</v>
      </c>
      <c r="H4047" s="3" t="s">
        <v>477</v>
      </c>
      <c r="I4047" s="3" t="s">
        <v>79</v>
      </c>
      <c r="J4047" s="3" t="s">
        <v>78</v>
      </c>
      <c r="K4047" s="3" t="s">
        <v>79</v>
      </c>
      <c r="O4047"/>
      <c r="P4047"/>
    </row>
    <row r="4048" spans="1:16" x14ac:dyDescent="0.35">
      <c r="A4048" s="3" t="s">
        <v>8459</v>
      </c>
      <c r="B4048" s="3" t="s">
        <v>8459</v>
      </c>
      <c r="C4048" s="3" t="s">
        <v>8460</v>
      </c>
      <c r="D4048" s="3" t="s">
        <v>164</v>
      </c>
      <c r="E4048" s="3" t="s">
        <v>7938</v>
      </c>
      <c r="F4048" s="3" t="s">
        <v>878</v>
      </c>
      <c r="G4048" s="3" t="s">
        <v>877</v>
      </c>
      <c r="H4048" s="3" t="s">
        <v>477</v>
      </c>
      <c r="I4048" s="3" t="s">
        <v>79</v>
      </c>
      <c r="J4048" s="3" t="s">
        <v>78</v>
      </c>
      <c r="K4048" s="3" t="s">
        <v>79</v>
      </c>
      <c r="O4048"/>
      <c r="P4048"/>
    </row>
    <row r="4049" spans="1:16" x14ac:dyDescent="0.35">
      <c r="A4049" s="3" t="s">
        <v>8461</v>
      </c>
      <c r="B4049" s="3" t="s">
        <v>8461</v>
      </c>
      <c r="C4049" s="3" t="s">
        <v>8268</v>
      </c>
      <c r="D4049" s="3" t="s">
        <v>8115</v>
      </c>
      <c r="E4049" s="3" t="s">
        <v>8116</v>
      </c>
      <c r="F4049" s="3" t="s">
        <v>878</v>
      </c>
      <c r="G4049" s="3" t="s">
        <v>877</v>
      </c>
      <c r="H4049" s="3" t="s">
        <v>477</v>
      </c>
      <c r="I4049" s="3" t="s">
        <v>79</v>
      </c>
      <c r="J4049" s="3" t="s">
        <v>78</v>
      </c>
      <c r="K4049" s="3" t="s">
        <v>79</v>
      </c>
      <c r="O4049"/>
      <c r="P4049"/>
    </row>
    <row r="4050" spans="1:16" x14ac:dyDescent="0.35">
      <c r="A4050" s="3" t="s">
        <v>8462</v>
      </c>
      <c r="B4050" s="3" t="s">
        <v>8462</v>
      </c>
      <c r="C4050" s="3" t="s">
        <v>8463</v>
      </c>
      <c r="D4050" s="3" t="s">
        <v>7915</v>
      </c>
      <c r="E4050" s="3" t="s">
        <v>7909</v>
      </c>
      <c r="F4050" s="3" t="s">
        <v>878</v>
      </c>
      <c r="G4050" s="3" t="s">
        <v>877</v>
      </c>
      <c r="H4050" s="3" t="s">
        <v>477</v>
      </c>
      <c r="I4050" s="3" t="s">
        <v>79</v>
      </c>
      <c r="J4050" s="3" t="s">
        <v>78</v>
      </c>
      <c r="K4050" s="3" t="s">
        <v>79</v>
      </c>
      <c r="O4050"/>
      <c r="P4050"/>
    </row>
    <row r="4051" spans="1:16" x14ac:dyDescent="0.35">
      <c r="A4051" s="3" t="s">
        <v>8464</v>
      </c>
      <c r="B4051" s="3" t="s">
        <v>8464</v>
      </c>
      <c r="C4051" s="3" t="s">
        <v>8465</v>
      </c>
      <c r="D4051" s="3" t="s">
        <v>833</v>
      </c>
      <c r="E4051" s="3" t="s">
        <v>834</v>
      </c>
      <c r="F4051" s="3" t="s">
        <v>878</v>
      </c>
      <c r="G4051" s="3" t="s">
        <v>877</v>
      </c>
      <c r="H4051" s="3" t="s">
        <v>477</v>
      </c>
      <c r="I4051" s="3" t="s">
        <v>79</v>
      </c>
      <c r="J4051" s="3" t="s">
        <v>78</v>
      </c>
      <c r="K4051" s="3" t="s">
        <v>79</v>
      </c>
      <c r="O4051"/>
      <c r="P4051"/>
    </row>
    <row r="4052" spans="1:16" x14ac:dyDescent="0.35">
      <c r="A4052" s="3" t="s">
        <v>8466</v>
      </c>
      <c r="B4052" s="3" t="s">
        <v>8466</v>
      </c>
      <c r="C4052" s="3" t="s">
        <v>8467</v>
      </c>
      <c r="D4052" s="3" t="s">
        <v>7918</v>
      </c>
      <c r="E4052" s="3" t="s">
        <v>7919</v>
      </c>
      <c r="F4052" s="3" t="s">
        <v>878</v>
      </c>
      <c r="G4052" s="3" t="s">
        <v>877</v>
      </c>
      <c r="H4052" s="3" t="s">
        <v>477</v>
      </c>
      <c r="I4052" s="3" t="s">
        <v>79</v>
      </c>
      <c r="J4052" s="3" t="s">
        <v>78</v>
      </c>
      <c r="K4052" s="3" t="s">
        <v>79</v>
      </c>
      <c r="O4052"/>
      <c r="P4052"/>
    </row>
    <row r="4053" spans="1:16" x14ac:dyDescent="0.35">
      <c r="A4053" s="3" t="s">
        <v>8468</v>
      </c>
      <c r="B4053" s="3" t="s">
        <v>8468</v>
      </c>
      <c r="C4053" s="3" t="s">
        <v>8469</v>
      </c>
      <c r="D4053" s="3" t="s">
        <v>604</v>
      </c>
      <c r="E4053" s="3" t="s">
        <v>8142</v>
      </c>
      <c r="F4053" s="3" t="s">
        <v>878</v>
      </c>
      <c r="G4053" s="3" t="s">
        <v>877</v>
      </c>
      <c r="H4053" s="3" t="s">
        <v>477</v>
      </c>
      <c r="I4053" s="3" t="s">
        <v>79</v>
      </c>
      <c r="J4053" s="3" t="s">
        <v>78</v>
      </c>
      <c r="K4053" s="3" t="s">
        <v>79</v>
      </c>
      <c r="O4053"/>
      <c r="P4053"/>
    </row>
    <row r="4054" spans="1:16" x14ac:dyDescent="0.35">
      <c r="A4054" s="3" t="s">
        <v>8470</v>
      </c>
      <c r="B4054" s="3" t="s">
        <v>8470</v>
      </c>
      <c r="C4054" s="3" t="s">
        <v>8471</v>
      </c>
      <c r="D4054" s="3" t="s">
        <v>397</v>
      </c>
      <c r="E4054" s="3" t="s">
        <v>8008</v>
      </c>
      <c r="F4054" s="3" t="s">
        <v>878</v>
      </c>
      <c r="G4054" s="3" t="s">
        <v>877</v>
      </c>
      <c r="H4054" s="3" t="s">
        <v>477</v>
      </c>
      <c r="I4054" s="3" t="s">
        <v>79</v>
      </c>
      <c r="J4054" s="3" t="s">
        <v>78</v>
      </c>
      <c r="K4054" s="3" t="s">
        <v>79</v>
      </c>
      <c r="O4054"/>
      <c r="P4054"/>
    </row>
    <row r="4055" spans="1:16" x14ac:dyDescent="0.35">
      <c r="A4055" s="3" t="s">
        <v>8472</v>
      </c>
      <c r="B4055" s="3" t="s">
        <v>8472</v>
      </c>
      <c r="C4055" s="3" t="s">
        <v>8471</v>
      </c>
      <c r="D4055" s="3" t="s">
        <v>8115</v>
      </c>
      <c r="E4055" s="3" t="s">
        <v>8116</v>
      </c>
      <c r="F4055" s="3" t="s">
        <v>878</v>
      </c>
      <c r="G4055" s="3" t="s">
        <v>877</v>
      </c>
      <c r="H4055" s="3" t="s">
        <v>477</v>
      </c>
      <c r="I4055" s="3" t="s">
        <v>79</v>
      </c>
      <c r="J4055" s="3" t="s">
        <v>78</v>
      </c>
      <c r="K4055" s="3" t="s">
        <v>79</v>
      </c>
      <c r="O4055"/>
      <c r="P4055"/>
    </row>
    <row r="4056" spans="1:16" x14ac:dyDescent="0.35">
      <c r="A4056" s="3" t="s">
        <v>8473</v>
      </c>
      <c r="B4056" s="3" t="s">
        <v>8473</v>
      </c>
      <c r="C4056" s="3" t="s">
        <v>8474</v>
      </c>
      <c r="D4056" s="3" t="s">
        <v>418</v>
      </c>
      <c r="E4056" s="3" t="s">
        <v>8139</v>
      </c>
      <c r="F4056" s="3" t="s">
        <v>878</v>
      </c>
      <c r="G4056" s="3" t="s">
        <v>877</v>
      </c>
      <c r="H4056" s="3" t="s">
        <v>477</v>
      </c>
      <c r="I4056" s="3" t="s">
        <v>79</v>
      </c>
      <c r="J4056" s="3" t="s">
        <v>78</v>
      </c>
      <c r="K4056" s="3" t="s">
        <v>79</v>
      </c>
      <c r="O4056"/>
      <c r="P4056"/>
    </row>
    <row r="4057" spans="1:16" x14ac:dyDescent="0.35">
      <c r="A4057" s="3" t="s">
        <v>8475</v>
      </c>
      <c r="B4057" s="3" t="s">
        <v>8475</v>
      </c>
      <c r="C4057" s="3" t="s">
        <v>8476</v>
      </c>
      <c r="D4057" s="3" t="s">
        <v>7929</v>
      </c>
      <c r="E4057" s="3" t="s">
        <v>7930</v>
      </c>
      <c r="F4057" s="3" t="s">
        <v>878</v>
      </c>
      <c r="G4057" s="3" t="s">
        <v>877</v>
      </c>
      <c r="H4057" s="3" t="s">
        <v>477</v>
      </c>
      <c r="I4057" s="3" t="s">
        <v>79</v>
      </c>
      <c r="J4057" s="3" t="s">
        <v>78</v>
      </c>
      <c r="K4057" s="3" t="s">
        <v>79</v>
      </c>
      <c r="O4057"/>
      <c r="P4057"/>
    </row>
    <row r="4058" spans="1:16" x14ac:dyDescent="0.35">
      <c r="A4058" s="3" t="s">
        <v>8477</v>
      </c>
      <c r="B4058" s="3" t="s">
        <v>8477</v>
      </c>
      <c r="C4058" s="3" t="s">
        <v>8460</v>
      </c>
      <c r="D4058" s="3" t="s">
        <v>7922</v>
      </c>
      <c r="E4058" s="3" t="s">
        <v>7923</v>
      </c>
      <c r="F4058" s="3" t="s">
        <v>878</v>
      </c>
      <c r="G4058" s="3" t="s">
        <v>877</v>
      </c>
      <c r="H4058" s="3" t="s">
        <v>477</v>
      </c>
      <c r="I4058" s="3" t="s">
        <v>79</v>
      </c>
      <c r="J4058" s="3" t="s">
        <v>78</v>
      </c>
      <c r="K4058" s="3" t="s">
        <v>79</v>
      </c>
      <c r="O4058"/>
      <c r="P4058"/>
    </row>
    <row r="4059" spans="1:16" x14ac:dyDescent="0.35">
      <c r="A4059" s="3" t="s">
        <v>8478</v>
      </c>
      <c r="B4059" s="3" t="s">
        <v>7934</v>
      </c>
      <c r="C4059" s="3" t="s">
        <v>7935</v>
      </c>
      <c r="D4059" s="3" t="s">
        <v>7915</v>
      </c>
      <c r="E4059" s="3" t="s">
        <v>7909</v>
      </c>
      <c r="F4059" s="3" t="s">
        <v>878</v>
      </c>
      <c r="G4059" s="3" t="s">
        <v>877</v>
      </c>
      <c r="H4059" s="3" t="s">
        <v>477</v>
      </c>
      <c r="I4059" s="3" t="s">
        <v>79</v>
      </c>
      <c r="J4059" s="3" t="s">
        <v>78</v>
      </c>
      <c r="K4059" s="3" t="s">
        <v>79</v>
      </c>
      <c r="O4059"/>
      <c r="P4059"/>
    </row>
    <row r="4060" spans="1:16" x14ac:dyDescent="0.35">
      <c r="A4060" s="3" t="s">
        <v>8479</v>
      </c>
      <c r="B4060" s="3" t="s">
        <v>8479</v>
      </c>
      <c r="C4060" s="3" t="s">
        <v>8480</v>
      </c>
      <c r="D4060" s="3" t="s">
        <v>8184</v>
      </c>
      <c r="E4060" s="3" t="s">
        <v>8185</v>
      </c>
      <c r="F4060" s="3" t="s">
        <v>878</v>
      </c>
      <c r="G4060" s="3" t="s">
        <v>877</v>
      </c>
      <c r="H4060" s="3" t="s">
        <v>477</v>
      </c>
      <c r="I4060" s="3" t="s">
        <v>79</v>
      </c>
      <c r="J4060" s="3" t="s">
        <v>78</v>
      </c>
      <c r="K4060" s="3" t="s">
        <v>79</v>
      </c>
      <c r="O4060"/>
      <c r="P4060"/>
    </row>
    <row r="4061" spans="1:16" x14ac:dyDescent="0.35">
      <c r="A4061" s="3" t="s">
        <v>8481</v>
      </c>
      <c r="B4061" s="3" t="s">
        <v>8481</v>
      </c>
      <c r="C4061" s="3" t="s">
        <v>8482</v>
      </c>
      <c r="D4061" s="3" t="s">
        <v>7977</v>
      </c>
      <c r="E4061" s="3" t="s">
        <v>7978</v>
      </c>
      <c r="F4061" s="3" t="s">
        <v>878</v>
      </c>
      <c r="G4061" s="3" t="s">
        <v>877</v>
      </c>
      <c r="H4061" s="3" t="s">
        <v>477</v>
      </c>
      <c r="I4061" s="3" t="s">
        <v>79</v>
      </c>
      <c r="J4061" s="3" t="s">
        <v>78</v>
      </c>
      <c r="K4061" s="3" t="s">
        <v>79</v>
      </c>
      <c r="O4061"/>
      <c r="P4061"/>
    </row>
    <row r="4062" spans="1:16" x14ac:dyDescent="0.35">
      <c r="A4062" s="3" t="s">
        <v>8483</v>
      </c>
      <c r="B4062" s="3" t="s">
        <v>8483</v>
      </c>
      <c r="C4062" s="3" t="s">
        <v>8484</v>
      </c>
      <c r="D4062" s="3" t="s">
        <v>8485</v>
      </c>
      <c r="E4062" s="3" t="s">
        <v>8079</v>
      </c>
      <c r="F4062" s="3" t="s">
        <v>878</v>
      </c>
      <c r="G4062" s="3" t="s">
        <v>877</v>
      </c>
      <c r="H4062" s="3" t="s">
        <v>477</v>
      </c>
      <c r="I4062" s="3" t="s">
        <v>79</v>
      </c>
      <c r="J4062" s="3" t="s">
        <v>78</v>
      </c>
      <c r="K4062" s="3" t="s">
        <v>79</v>
      </c>
      <c r="O4062"/>
      <c r="P4062"/>
    </row>
    <row r="4063" spans="1:16" x14ac:dyDescent="0.35">
      <c r="A4063" s="3" t="s">
        <v>8486</v>
      </c>
      <c r="B4063" s="3" t="s">
        <v>8486</v>
      </c>
      <c r="C4063" s="3" t="s">
        <v>8484</v>
      </c>
      <c r="D4063" s="3" t="s">
        <v>8078</v>
      </c>
      <c r="E4063" s="3" t="s">
        <v>8079</v>
      </c>
      <c r="F4063" s="3" t="s">
        <v>878</v>
      </c>
      <c r="G4063" s="3" t="s">
        <v>877</v>
      </c>
      <c r="H4063" s="3" t="s">
        <v>477</v>
      </c>
      <c r="I4063" s="3" t="s">
        <v>79</v>
      </c>
      <c r="J4063" s="3" t="s">
        <v>78</v>
      </c>
      <c r="K4063" s="3" t="s">
        <v>79</v>
      </c>
      <c r="O4063"/>
      <c r="P4063"/>
    </row>
    <row r="4064" spans="1:16" x14ac:dyDescent="0.35">
      <c r="A4064" s="3" t="s">
        <v>8487</v>
      </c>
      <c r="B4064" s="3" t="s">
        <v>8487</v>
      </c>
      <c r="C4064" s="3" t="s">
        <v>7968</v>
      </c>
      <c r="D4064" s="3" t="s">
        <v>204</v>
      </c>
      <c r="E4064" s="3" t="s">
        <v>7970</v>
      </c>
      <c r="F4064" s="3" t="s">
        <v>878</v>
      </c>
      <c r="G4064" s="3" t="s">
        <v>877</v>
      </c>
      <c r="H4064" s="3" t="s">
        <v>477</v>
      </c>
      <c r="I4064" s="3" t="s">
        <v>79</v>
      </c>
      <c r="J4064" s="3" t="s">
        <v>78</v>
      </c>
      <c r="K4064" s="3" t="s">
        <v>79</v>
      </c>
      <c r="O4064"/>
      <c r="P4064"/>
    </row>
    <row r="4065" spans="1:16" x14ac:dyDescent="0.35">
      <c r="A4065" s="3" t="s">
        <v>8488</v>
      </c>
      <c r="B4065" s="3" t="s">
        <v>8488</v>
      </c>
      <c r="C4065" s="3" t="s">
        <v>8395</v>
      </c>
      <c r="D4065" s="3" t="s">
        <v>500</v>
      </c>
      <c r="E4065" s="3" t="s">
        <v>8016</v>
      </c>
      <c r="F4065" s="3" t="s">
        <v>878</v>
      </c>
      <c r="G4065" s="3" t="s">
        <v>877</v>
      </c>
      <c r="H4065" s="3" t="s">
        <v>477</v>
      </c>
      <c r="I4065" s="3" t="s">
        <v>79</v>
      </c>
      <c r="J4065" s="3" t="s">
        <v>78</v>
      </c>
      <c r="K4065" s="3" t="s">
        <v>79</v>
      </c>
      <c r="O4065"/>
      <c r="P4065"/>
    </row>
    <row r="4066" spans="1:16" x14ac:dyDescent="0.35">
      <c r="A4066" s="3" t="s">
        <v>8489</v>
      </c>
      <c r="B4066" s="3" t="s">
        <v>8489</v>
      </c>
      <c r="C4066" s="3" t="s">
        <v>8490</v>
      </c>
      <c r="D4066" s="3" t="s">
        <v>7991</v>
      </c>
      <c r="E4066" s="3" t="s">
        <v>7938</v>
      </c>
      <c r="F4066" s="3" t="s">
        <v>878</v>
      </c>
      <c r="G4066" s="3" t="s">
        <v>877</v>
      </c>
      <c r="H4066" s="3" t="s">
        <v>477</v>
      </c>
      <c r="I4066" s="3" t="s">
        <v>79</v>
      </c>
      <c r="J4066" s="3" t="s">
        <v>78</v>
      </c>
      <c r="K4066" s="3" t="s">
        <v>79</v>
      </c>
      <c r="O4066"/>
      <c r="P4066"/>
    </row>
    <row r="4067" spans="1:16" x14ac:dyDescent="0.35">
      <c r="A4067" s="3" t="s">
        <v>8491</v>
      </c>
      <c r="B4067" s="3" t="s">
        <v>8491</v>
      </c>
      <c r="C4067" s="3" t="s">
        <v>8492</v>
      </c>
      <c r="D4067" s="3" t="s">
        <v>7977</v>
      </c>
      <c r="E4067" s="3" t="s">
        <v>7978</v>
      </c>
      <c r="F4067" s="3" t="s">
        <v>878</v>
      </c>
      <c r="G4067" s="3" t="s">
        <v>877</v>
      </c>
      <c r="H4067" s="3" t="s">
        <v>477</v>
      </c>
      <c r="I4067" s="3" t="s">
        <v>79</v>
      </c>
      <c r="J4067" s="3" t="s">
        <v>78</v>
      </c>
      <c r="K4067" s="3" t="s">
        <v>79</v>
      </c>
      <c r="O4067"/>
      <c r="P4067"/>
    </row>
    <row r="4068" spans="1:16" x14ac:dyDescent="0.35">
      <c r="A4068" s="3" t="s">
        <v>8493</v>
      </c>
      <c r="B4068" s="3" t="s">
        <v>8494</v>
      </c>
      <c r="C4068" s="3" t="s">
        <v>7533</v>
      </c>
      <c r="D4068" s="3" t="s">
        <v>500</v>
      </c>
      <c r="E4068" s="3" t="s">
        <v>8016</v>
      </c>
      <c r="F4068" s="3" t="s">
        <v>878</v>
      </c>
      <c r="G4068" s="3" t="s">
        <v>877</v>
      </c>
      <c r="H4068" s="3" t="s">
        <v>477</v>
      </c>
      <c r="I4068" s="3" t="s">
        <v>79</v>
      </c>
      <c r="J4068" s="3" t="s">
        <v>78</v>
      </c>
      <c r="K4068" s="3" t="s">
        <v>79</v>
      </c>
      <c r="O4068"/>
      <c r="P4068"/>
    </row>
    <row r="4069" spans="1:16" x14ac:dyDescent="0.35">
      <c r="A4069" s="3" t="s">
        <v>8495</v>
      </c>
      <c r="B4069" s="3" t="s">
        <v>8495</v>
      </c>
      <c r="C4069" s="3" t="s">
        <v>8496</v>
      </c>
      <c r="D4069" s="3" t="s">
        <v>8095</v>
      </c>
      <c r="E4069" s="3" t="s">
        <v>2995</v>
      </c>
      <c r="F4069" s="3" t="s">
        <v>878</v>
      </c>
      <c r="G4069" s="3" t="s">
        <v>877</v>
      </c>
      <c r="H4069" s="3" t="s">
        <v>477</v>
      </c>
      <c r="I4069" s="3" t="s">
        <v>79</v>
      </c>
      <c r="J4069" s="3" t="s">
        <v>78</v>
      </c>
      <c r="K4069" s="3" t="s">
        <v>79</v>
      </c>
      <c r="O4069"/>
      <c r="P4069"/>
    </row>
    <row r="4070" spans="1:16" x14ac:dyDescent="0.35">
      <c r="A4070" s="3" t="s">
        <v>8497</v>
      </c>
      <c r="B4070" s="3" t="s">
        <v>8498</v>
      </c>
      <c r="C4070" s="3" t="s">
        <v>8499</v>
      </c>
      <c r="D4070" s="3" t="s">
        <v>739</v>
      </c>
      <c r="E4070" s="3" t="s">
        <v>1417</v>
      </c>
      <c r="F4070" s="3" t="s">
        <v>878</v>
      </c>
      <c r="G4070" s="3" t="s">
        <v>877</v>
      </c>
      <c r="H4070" s="3" t="s">
        <v>477</v>
      </c>
      <c r="I4070" s="3" t="s">
        <v>79</v>
      </c>
      <c r="J4070" s="3" t="s">
        <v>78</v>
      </c>
      <c r="K4070" s="3" t="s">
        <v>79</v>
      </c>
      <c r="O4070"/>
      <c r="P4070"/>
    </row>
    <row r="4071" spans="1:16" x14ac:dyDescent="0.35">
      <c r="A4071" s="3" t="s">
        <v>8500</v>
      </c>
      <c r="B4071" s="3" t="s">
        <v>8501</v>
      </c>
      <c r="C4071" s="3" t="s">
        <v>8502</v>
      </c>
      <c r="D4071" s="3" t="s">
        <v>8078</v>
      </c>
      <c r="E4071" s="3" t="s">
        <v>8079</v>
      </c>
      <c r="F4071" s="3" t="s">
        <v>878</v>
      </c>
      <c r="G4071" s="3" t="s">
        <v>877</v>
      </c>
      <c r="H4071" s="3" t="s">
        <v>477</v>
      </c>
      <c r="I4071" s="3" t="s">
        <v>79</v>
      </c>
      <c r="J4071" s="3" t="s">
        <v>78</v>
      </c>
      <c r="K4071" s="3" t="s">
        <v>79</v>
      </c>
      <c r="O4071"/>
      <c r="P4071"/>
    </row>
    <row r="4072" spans="1:16" x14ac:dyDescent="0.35">
      <c r="A4072" s="3" t="s">
        <v>8503</v>
      </c>
      <c r="B4072" s="3" t="s">
        <v>8503</v>
      </c>
      <c r="C4072" s="3" t="s">
        <v>8504</v>
      </c>
      <c r="D4072" s="3" t="s">
        <v>7991</v>
      </c>
      <c r="E4072" s="3" t="s">
        <v>7938</v>
      </c>
      <c r="F4072" s="3" t="s">
        <v>878</v>
      </c>
      <c r="G4072" s="3" t="s">
        <v>877</v>
      </c>
      <c r="H4072" s="3" t="s">
        <v>477</v>
      </c>
      <c r="I4072" s="3" t="s">
        <v>79</v>
      </c>
      <c r="J4072" s="3" t="s">
        <v>78</v>
      </c>
      <c r="K4072" s="3" t="s">
        <v>79</v>
      </c>
      <c r="O4072"/>
      <c r="P4072"/>
    </row>
    <row r="4073" spans="1:16" x14ac:dyDescent="0.35">
      <c r="A4073" s="3" t="s">
        <v>8505</v>
      </c>
      <c r="B4073" s="3" t="s">
        <v>8505</v>
      </c>
      <c r="C4073" s="3" t="s">
        <v>8506</v>
      </c>
      <c r="D4073" s="3" t="s">
        <v>7915</v>
      </c>
      <c r="E4073" s="3" t="s">
        <v>7909</v>
      </c>
      <c r="F4073" s="3" t="s">
        <v>878</v>
      </c>
      <c r="G4073" s="3" t="s">
        <v>877</v>
      </c>
      <c r="H4073" s="3" t="s">
        <v>477</v>
      </c>
      <c r="I4073" s="3" t="s">
        <v>79</v>
      </c>
      <c r="J4073" s="3" t="s">
        <v>78</v>
      </c>
      <c r="K4073" s="3" t="s">
        <v>79</v>
      </c>
      <c r="O4073"/>
      <c r="P4073"/>
    </row>
    <row r="4074" spans="1:16" x14ac:dyDescent="0.35">
      <c r="A4074" s="3" t="s">
        <v>8507</v>
      </c>
      <c r="B4074" s="3" t="s">
        <v>8507</v>
      </c>
      <c r="C4074" s="3" t="s">
        <v>8508</v>
      </c>
      <c r="D4074" s="3" t="s">
        <v>8407</v>
      </c>
      <c r="E4074" s="3" t="s">
        <v>7986</v>
      </c>
      <c r="F4074" s="3" t="s">
        <v>878</v>
      </c>
      <c r="G4074" s="3" t="s">
        <v>877</v>
      </c>
      <c r="H4074" s="3" t="s">
        <v>477</v>
      </c>
      <c r="I4074" s="3" t="s">
        <v>79</v>
      </c>
      <c r="J4074" s="3" t="s">
        <v>78</v>
      </c>
      <c r="K4074" s="3" t="s">
        <v>79</v>
      </c>
      <c r="O4074"/>
      <c r="P4074"/>
    </row>
    <row r="4075" spans="1:16" x14ac:dyDescent="0.35">
      <c r="A4075" s="3" t="s">
        <v>8509</v>
      </c>
      <c r="B4075" s="3" t="s">
        <v>8509</v>
      </c>
      <c r="C4075" s="3" t="s">
        <v>8441</v>
      </c>
      <c r="D4075" s="3" t="s">
        <v>8273</v>
      </c>
      <c r="E4075" s="3" t="s">
        <v>8274</v>
      </c>
      <c r="F4075" s="3" t="s">
        <v>878</v>
      </c>
      <c r="G4075" s="3" t="s">
        <v>877</v>
      </c>
      <c r="H4075" s="3" t="s">
        <v>477</v>
      </c>
      <c r="I4075" s="3" t="s">
        <v>79</v>
      </c>
      <c r="J4075" s="3" t="s">
        <v>78</v>
      </c>
      <c r="K4075" s="3" t="s">
        <v>79</v>
      </c>
      <c r="O4075"/>
      <c r="P4075"/>
    </row>
    <row r="4076" spans="1:16" x14ac:dyDescent="0.35">
      <c r="A4076" s="3" t="s">
        <v>8510</v>
      </c>
      <c r="B4076" s="3" t="s">
        <v>8510</v>
      </c>
      <c r="C4076" s="3" t="s">
        <v>8511</v>
      </c>
      <c r="D4076" s="3" t="s">
        <v>204</v>
      </c>
      <c r="E4076" s="3" t="s">
        <v>7970</v>
      </c>
      <c r="F4076" s="3" t="s">
        <v>878</v>
      </c>
      <c r="G4076" s="3" t="s">
        <v>877</v>
      </c>
      <c r="H4076" s="3" t="s">
        <v>477</v>
      </c>
      <c r="I4076" s="3" t="s">
        <v>79</v>
      </c>
      <c r="J4076" s="3" t="s">
        <v>78</v>
      </c>
      <c r="K4076" s="3" t="s">
        <v>79</v>
      </c>
      <c r="O4076"/>
      <c r="P4076"/>
    </row>
    <row r="4077" spans="1:16" x14ac:dyDescent="0.35">
      <c r="A4077" s="3" t="s">
        <v>8512</v>
      </c>
      <c r="B4077" s="3" t="s">
        <v>8512</v>
      </c>
      <c r="C4077" s="3" t="s">
        <v>8513</v>
      </c>
      <c r="D4077" s="3" t="s">
        <v>321</v>
      </c>
      <c r="E4077" s="3" t="s">
        <v>324</v>
      </c>
      <c r="F4077" s="3" t="s">
        <v>878</v>
      </c>
      <c r="G4077" s="3" t="s">
        <v>877</v>
      </c>
      <c r="H4077" s="3" t="s">
        <v>477</v>
      </c>
      <c r="I4077" s="3" t="s">
        <v>79</v>
      </c>
      <c r="J4077" s="3" t="s">
        <v>78</v>
      </c>
      <c r="K4077" s="3" t="s">
        <v>79</v>
      </c>
      <c r="O4077"/>
      <c r="P4077"/>
    </row>
    <row r="4078" spans="1:16" x14ac:dyDescent="0.35">
      <c r="A4078" s="3" t="s">
        <v>8514</v>
      </c>
      <c r="B4078" s="3" t="s">
        <v>8514</v>
      </c>
      <c r="C4078" s="3" t="s">
        <v>8515</v>
      </c>
      <c r="D4078" s="3" t="s">
        <v>164</v>
      </c>
      <c r="E4078" s="3" t="s">
        <v>7938</v>
      </c>
      <c r="F4078" s="3" t="s">
        <v>878</v>
      </c>
      <c r="G4078" s="3" t="s">
        <v>877</v>
      </c>
      <c r="H4078" s="3" t="s">
        <v>477</v>
      </c>
      <c r="I4078" s="3" t="s">
        <v>79</v>
      </c>
      <c r="J4078" s="3" t="s">
        <v>78</v>
      </c>
      <c r="K4078" s="3" t="s">
        <v>79</v>
      </c>
      <c r="O4078"/>
      <c r="P4078"/>
    </row>
    <row r="4079" spans="1:16" x14ac:dyDescent="0.35">
      <c r="A4079" s="3" t="s">
        <v>8516</v>
      </c>
      <c r="B4079" s="3" t="s">
        <v>8516</v>
      </c>
      <c r="C4079" s="3" t="s">
        <v>8517</v>
      </c>
      <c r="D4079" s="3" t="s">
        <v>7949</v>
      </c>
      <c r="E4079" s="3" t="s">
        <v>7950</v>
      </c>
      <c r="F4079" s="3" t="s">
        <v>878</v>
      </c>
      <c r="G4079" s="3" t="s">
        <v>877</v>
      </c>
      <c r="H4079" s="3" t="s">
        <v>477</v>
      </c>
      <c r="I4079" s="3" t="s">
        <v>79</v>
      </c>
      <c r="J4079" s="3" t="s">
        <v>78</v>
      </c>
      <c r="K4079" s="3" t="s">
        <v>79</v>
      </c>
      <c r="O4079"/>
      <c r="P4079"/>
    </row>
    <row r="4080" spans="1:16" x14ac:dyDescent="0.35">
      <c r="A4080" s="3" t="s">
        <v>8518</v>
      </c>
      <c r="B4080" s="3" t="s">
        <v>8518</v>
      </c>
      <c r="C4080" s="3" t="s">
        <v>8519</v>
      </c>
      <c r="D4080" s="3" t="s">
        <v>8280</v>
      </c>
      <c r="E4080" s="3" t="s">
        <v>8281</v>
      </c>
      <c r="F4080" s="3" t="s">
        <v>878</v>
      </c>
      <c r="G4080" s="3" t="s">
        <v>877</v>
      </c>
      <c r="H4080" s="3" t="s">
        <v>477</v>
      </c>
      <c r="I4080" s="3" t="s">
        <v>79</v>
      </c>
      <c r="J4080" s="3" t="s">
        <v>78</v>
      </c>
      <c r="K4080" s="3" t="s">
        <v>79</v>
      </c>
      <c r="O4080"/>
      <c r="P4080"/>
    </row>
    <row r="4081" spans="1:16" x14ac:dyDescent="0.35">
      <c r="A4081" s="3" t="s">
        <v>8520</v>
      </c>
      <c r="B4081" s="3" t="s">
        <v>8520</v>
      </c>
      <c r="C4081" s="3" t="s">
        <v>8521</v>
      </c>
      <c r="D4081" s="3" t="s">
        <v>8522</v>
      </c>
      <c r="E4081" s="3" t="s">
        <v>8037</v>
      </c>
      <c r="F4081" s="3" t="s">
        <v>878</v>
      </c>
      <c r="G4081" s="3" t="s">
        <v>877</v>
      </c>
      <c r="H4081" s="3" t="s">
        <v>477</v>
      </c>
      <c r="I4081" s="3" t="s">
        <v>79</v>
      </c>
      <c r="J4081" s="3" t="s">
        <v>78</v>
      </c>
      <c r="K4081" s="3" t="s">
        <v>79</v>
      </c>
      <c r="O4081"/>
      <c r="P4081"/>
    </row>
    <row r="4082" spans="1:16" x14ac:dyDescent="0.35">
      <c r="A4082" s="3" t="s">
        <v>8523</v>
      </c>
      <c r="B4082" s="3" t="s">
        <v>8523</v>
      </c>
      <c r="C4082" s="3" t="s">
        <v>8524</v>
      </c>
      <c r="D4082" s="3" t="s">
        <v>7981</v>
      </c>
      <c r="E4082" s="3" t="s">
        <v>7912</v>
      </c>
      <c r="F4082" s="3" t="s">
        <v>878</v>
      </c>
      <c r="G4082" s="3" t="s">
        <v>877</v>
      </c>
      <c r="H4082" s="3" t="s">
        <v>477</v>
      </c>
      <c r="I4082" s="3" t="s">
        <v>79</v>
      </c>
      <c r="J4082" s="3" t="s">
        <v>78</v>
      </c>
      <c r="K4082" s="3" t="s">
        <v>79</v>
      </c>
      <c r="O4082"/>
      <c r="P4082"/>
    </row>
    <row r="4083" spans="1:16" x14ac:dyDescent="0.35">
      <c r="A4083" s="3" t="s">
        <v>8525</v>
      </c>
      <c r="B4083" s="3" t="s">
        <v>8525</v>
      </c>
      <c r="C4083" s="3" t="s">
        <v>8526</v>
      </c>
      <c r="D4083" s="3" t="s">
        <v>7981</v>
      </c>
      <c r="E4083" s="3" t="s">
        <v>7912</v>
      </c>
      <c r="F4083" s="3" t="s">
        <v>878</v>
      </c>
      <c r="G4083" s="3" t="s">
        <v>877</v>
      </c>
      <c r="H4083" s="3" t="s">
        <v>477</v>
      </c>
      <c r="I4083" s="3" t="s">
        <v>79</v>
      </c>
      <c r="J4083" s="3" t="s">
        <v>78</v>
      </c>
      <c r="K4083" s="3" t="s">
        <v>79</v>
      </c>
      <c r="O4083"/>
      <c r="P4083"/>
    </row>
    <row r="4084" spans="1:16" x14ac:dyDescent="0.35">
      <c r="A4084" s="3" t="s">
        <v>8527</v>
      </c>
      <c r="B4084" s="3" t="s">
        <v>8527</v>
      </c>
      <c r="C4084" s="3" t="s">
        <v>8528</v>
      </c>
      <c r="D4084" s="3" t="s">
        <v>8529</v>
      </c>
      <c r="E4084" s="3" t="s">
        <v>7925</v>
      </c>
      <c r="F4084" s="3" t="s">
        <v>878</v>
      </c>
      <c r="G4084" s="3" t="s">
        <v>877</v>
      </c>
      <c r="H4084" s="3" t="s">
        <v>477</v>
      </c>
      <c r="I4084" s="3" t="s">
        <v>79</v>
      </c>
      <c r="J4084" s="3" t="s">
        <v>78</v>
      </c>
      <c r="K4084" s="3" t="s">
        <v>79</v>
      </c>
      <c r="O4084"/>
      <c r="P4084"/>
    </row>
    <row r="4085" spans="1:16" x14ac:dyDescent="0.35">
      <c r="A4085" s="3" t="s">
        <v>8530</v>
      </c>
      <c r="B4085" s="3" t="s">
        <v>8530</v>
      </c>
      <c r="C4085" s="3" t="s">
        <v>8531</v>
      </c>
      <c r="D4085" s="3" t="s">
        <v>8532</v>
      </c>
      <c r="E4085" s="3" t="s">
        <v>14</v>
      </c>
      <c r="F4085" s="3" t="s">
        <v>878</v>
      </c>
      <c r="G4085" s="3" t="s">
        <v>877</v>
      </c>
      <c r="H4085" s="3" t="s">
        <v>477</v>
      </c>
      <c r="I4085" s="3" t="s">
        <v>79</v>
      </c>
      <c r="J4085" s="3" t="s">
        <v>78</v>
      </c>
      <c r="K4085" s="3" t="s">
        <v>79</v>
      </c>
      <c r="O4085"/>
      <c r="P4085"/>
    </row>
    <row r="4086" spans="1:16" x14ac:dyDescent="0.35">
      <c r="A4086" s="3" t="s">
        <v>8533</v>
      </c>
      <c r="B4086" s="3" t="s">
        <v>8533</v>
      </c>
      <c r="C4086" s="3" t="s">
        <v>8534</v>
      </c>
      <c r="D4086" s="3" t="s">
        <v>8147</v>
      </c>
      <c r="E4086" s="3" t="s">
        <v>8148</v>
      </c>
      <c r="F4086" s="3" t="s">
        <v>878</v>
      </c>
      <c r="G4086" s="3" t="s">
        <v>877</v>
      </c>
      <c r="H4086" s="3" t="s">
        <v>477</v>
      </c>
      <c r="I4086" s="3" t="s">
        <v>79</v>
      </c>
      <c r="J4086" s="3" t="s">
        <v>78</v>
      </c>
      <c r="K4086" s="3" t="s">
        <v>79</v>
      </c>
      <c r="O4086"/>
      <c r="P4086"/>
    </row>
    <row r="4087" spans="1:16" x14ac:dyDescent="0.35">
      <c r="A4087" s="3" t="s">
        <v>8535</v>
      </c>
      <c r="B4087" s="3" t="s">
        <v>8535</v>
      </c>
      <c r="C4087" s="3" t="s">
        <v>8536</v>
      </c>
      <c r="D4087" s="3" t="s">
        <v>8537</v>
      </c>
      <c r="E4087" s="3" t="s">
        <v>8029</v>
      </c>
      <c r="F4087" s="3" t="s">
        <v>878</v>
      </c>
      <c r="G4087" s="3" t="s">
        <v>877</v>
      </c>
      <c r="H4087" s="3" t="s">
        <v>477</v>
      </c>
      <c r="I4087" s="3" t="s">
        <v>79</v>
      </c>
      <c r="J4087" s="3" t="s">
        <v>78</v>
      </c>
      <c r="K4087" s="3" t="s">
        <v>79</v>
      </c>
      <c r="O4087"/>
      <c r="P4087"/>
    </row>
    <row r="4088" spans="1:16" x14ac:dyDescent="0.35">
      <c r="A4088" s="3" t="s">
        <v>8538</v>
      </c>
      <c r="B4088" s="3" t="s">
        <v>8538</v>
      </c>
      <c r="C4088" s="3" t="s">
        <v>8517</v>
      </c>
      <c r="D4088" s="3" t="s">
        <v>8539</v>
      </c>
      <c r="E4088" s="3" t="s">
        <v>8142</v>
      </c>
      <c r="F4088" s="3" t="s">
        <v>878</v>
      </c>
      <c r="G4088" s="3" t="s">
        <v>877</v>
      </c>
      <c r="H4088" s="3" t="s">
        <v>477</v>
      </c>
      <c r="I4088" s="3" t="s">
        <v>79</v>
      </c>
      <c r="J4088" s="3" t="s">
        <v>78</v>
      </c>
      <c r="K4088" s="3" t="s">
        <v>79</v>
      </c>
      <c r="O4088"/>
      <c r="P4088"/>
    </row>
    <row r="4089" spans="1:16" x14ac:dyDescent="0.35">
      <c r="A4089" s="3" t="s">
        <v>8540</v>
      </c>
      <c r="B4089" s="3" t="s">
        <v>8394</v>
      </c>
      <c r="C4089" s="3" t="s">
        <v>8395</v>
      </c>
      <c r="D4089" s="3" t="s">
        <v>739</v>
      </c>
      <c r="E4089" s="3" t="s">
        <v>1417</v>
      </c>
      <c r="F4089" s="3" t="s">
        <v>878</v>
      </c>
      <c r="G4089" s="3" t="s">
        <v>877</v>
      </c>
      <c r="H4089" s="3" t="s">
        <v>477</v>
      </c>
      <c r="I4089" s="3" t="s">
        <v>79</v>
      </c>
      <c r="J4089" s="3" t="s">
        <v>78</v>
      </c>
      <c r="K4089" s="3" t="s">
        <v>79</v>
      </c>
      <c r="O4089"/>
      <c r="P4089"/>
    </row>
    <row r="4090" spans="1:16" x14ac:dyDescent="0.35">
      <c r="A4090" s="3" t="s">
        <v>8541</v>
      </c>
      <c r="B4090" s="3" t="s">
        <v>8541</v>
      </c>
      <c r="C4090" s="3" t="s">
        <v>8542</v>
      </c>
      <c r="D4090" s="3" t="s">
        <v>7918</v>
      </c>
      <c r="E4090" s="3" t="s">
        <v>7919</v>
      </c>
      <c r="F4090" s="3" t="s">
        <v>878</v>
      </c>
      <c r="G4090" s="3" t="s">
        <v>877</v>
      </c>
      <c r="H4090" s="3" t="s">
        <v>477</v>
      </c>
      <c r="I4090" s="3" t="s">
        <v>79</v>
      </c>
      <c r="J4090" s="3" t="s">
        <v>78</v>
      </c>
      <c r="K4090" s="3" t="s">
        <v>79</v>
      </c>
      <c r="O4090"/>
      <c r="P4090"/>
    </row>
    <row r="4091" spans="1:16" x14ac:dyDescent="0.35">
      <c r="A4091" s="3" t="s">
        <v>8543</v>
      </c>
      <c r="B4091" s="3" t="s">
        <v>8505</v>
      </c>
      <c r="C4091" s="3" t="s">
        <v>8506</v>
      </c>
      <c r="D4091" s="3" t="s">
        <v>7915</v>
      </c>
      <c r="E4091" s="3" t="s">
        <v>7909</v>
      </c>
      <c r="F4091" s="3" t="s">
        <v>878</v>
      </c>
      <c r="G4091" s="3" t="s">
        <v>877</v>
      </c>
      <c r="H4091" s="3" t="s">
        <v>477</v>
      </c>
      <c r="I4091" s="3" t="s">
        <v>79</v>
      </c>
      <c r="J4091" s="3" t="s">
        <v>78</v>
      </c>
      <c r="K4091" s="3" t="s">
        <v>79</v>
      </c>
      <c r="O4091"/>
      <c r="P4091"/>
    </row>
    <row r="4092" spans="1:16" x14ac:dyDescent="0.35">
      <c r="A4092" s="3" t="s">
        <v>8544</v>
      </c>
      <c r="B4092" s="3" t="s">
        <v>8544</v>
      </c>
      <c r="C4092" s="3" t="s">
        <v>8545</v>
      </c>
      <c r="D4092" s="3" t="s">
        <v>8115</v>
      </c>
      <c r="E4092" s="3" t="s">
        <v>8116</v>
      </c>
      <c r="F4092" s="3" t="s">
        <v>878</v>
      </c>
      <c r="G4092" s="3" t="s">
        <v>877</v>
      </c>
      <c r="H4092" s="3" t="s">
        <v>477</v>
      </c>
      <c r="I4092" s="3" t="s">
        <v>79</v>
      </c>
      <c r="J4092" s="3" t="s">
        <v>78</v>
      </c>
      <c r="K4092" s="3" t="s">
        <v>79</v>
      </c>
      <c r="O4092"/>
      <c r="P4092"/>
    </row>
    <row r="4093" spans="1:16" x14ac:dyDescent="0.35">
      <c r="A4093" s="3" t="s">
        <v>8546</v>
      </c>
      <c r="B4093" s="3" t="s">
        <v>8546</v>
      </c>
      <c r="C4093" s="3" t="s">
        <v>8547</v>
      </c>
      <c r="D4093" s="3" t="s">
        <v>7922</v>
      </c>
      <c r="E4093" s="3" t="s">
        <v>7923</v>
      </c>
      <c r="F4093" s="3" t="s">
        <v>878</v>
      </c>
      <c r="G4093" s="3" t="s">
        <v>877</v>
      </c>
      <c r="H4093" s="3" t="s">
        <v>477</v>
      </c>
      <c r="I4093" s="3" t="s">
        <v>79</v>
      </c>
      <c r="J4093" s="3" t="s">
        <v>78</v>
      </c>
      <c r="K4093" s="3" t="s">
        <v>79</v>
      </c>
      <c r="O4093"/>
      <c r="P4093"/>
    </row>
    <row r="4094" spans="1:16" x14ac:dyDescent="0.35">
      <c r="A4094" s="3" t="s">
        <v>8548</v>
      </c>
      <c r="B4094" s="3" t="s">
        <v>8548</v>
      </c>
      <c r="C4094" s="3" t="s">
        <v>8549</v>
      </c>
      <c r="D4094" s="3" t="s">
        <v>8001</v>
      </c>
      <c r="E4094" s="3" t="s">
        <v>8002</v>
      </c>
      <c r="F4094" s="3" t="s">
        <v>878</v>
      </c>
      <c r="G4094" s="3" t="s">
        <v>877</v>
      </c>
      <c r="H4094" s="3" t="s">
        <v>477</v>
      </c>
      <c r="I4094" s="3" t="s">
        <v>79</v>
      </c>
      <c r="J4094" s="3" t="s">
        <v>78</v>
      </c>
      <c r="K4094" s="3" t="s">
        <v>79</v>
      </c>
      <c r="O4094"/>
      <c r="P4094"/>
    </row>
    <row r="4095" spans="1:16" x14ac:dyDescent="0.35">
      <c r="A4095" s="3" t="s">
        <v>8550</v>
      </c>
      <c r="B4095" s="3" t="s">
        <v>8550</v>
      </c>
      <c r="C4095" s="3" t="s">
        <v>8551</v>
      </c>
      <c r="D4095" s="3" t="s">
        <v>7991</v>
      </c>
      <c r="E4095" s="3" t="s">
        <v>7938</v>
      </c>
      <c r="F4095" s="3" t="s">
        <v>878</v>
      </c>
      <c r="G4095" s="3" t="s">
        <v>877</v>
      </c>
      <c r="H4095" s="3" t="s">
        <v>477</v>
      </c>
      <c r="I4095" s="3" t="s">
        <v>79</v>
      </c>
      <c r="J4095" s="3" t="s">
        <v>78</v>
      </c>
      <c r="K4095" s="3" t="s">
        <v>79</v>
      </c>
      <c r="O4095"/>
      <c r="P4095"/>
    </row>
    <row r="4096" spans="1:16" x14ac:dyDescent="0.35">
      <c r="A4096" s="3" t="s">
        <v>8552</v>
      </c>
      <c r="B4096" s="3" t="s">
        <v>8546</v>
      </c>
      <c r="C4096" s="3" t="s">
        <v>8547</v>
      </c>
      <c r="D4096" s="3" t="s">
        <v>7922</v>
      </c>
      <c r="E4096" s="3" t="s">
        <v>7923</v>
      </c>
      <c r="F4096" s="3" t="s">
        <v>878</v>
      </c>
      <c r="G4096" s="3" t="s">
        <v>877</v>
      </c>
      <c r="H4096" s="3" t="s">
        <v>477</v>
      </c>
      <c r="I4096" s="3" t="s">
        <v>79</v>
      </c>
      <c r="J4096" s="3" t="s">
        <v>78</v>
      </c>
      <c r="K4096" s="3" t="s">
        <v>79</v>
      </c>
      <c r="O4096"/>
      <c r="P4096"/>
    </row>
    <row r="4097" spans="1:16" x14ac:dyDescent="0.35">
      <c r="A4097" s="3" t="s">
        <v>8553</v>
      </c>
      <c r="B4097" s="3" t="s">
        <v>8135</v>
      </c>
      <c r="C4097" s="3" t="s">
        <v>8136</v>
      </c>
      <c r="D4097" s="3" t="s">
        <v>7997</v>
      </c>
      <c r="E4097" s="3" t="s">
        <v>7998</v>
      </c>
      <c r="F4097" s="3" t="s">
        <v>878</v>
      </c>
      <c r="G4097" s="3" t="s">
        <v>877</v>
      </c>
      <c r="H4097" s="3" t="s">
        <v>477</v>
      </c>
      <c r="I4097" s="3" t="s">
        <v>79</v>
      </c>
      <c r="J4097" s="3" t="s">
        <v>78</v>
      </c>
      <c r="K4097" s="3" t="s">
        <v>79</v>
      </c>
      <c r="O4097"/>
      <c r="P4097"/>
    </row>
    <row r="4098" spans="1:16" x14ac:dyDescent="0.35">
      <c r="A4098" s="3" t="s">
        <v>8554</v>
      </c>
      <c r="B4098" s="3" t="s">
        <v>8555</v>
      </c>
      <c r="C4098" s="3" t="s">
        <v>8556</v>
      </c>
      <c r="D4098" s="3" t="s">
        <v>466</v>
      </c>
      <c r="E4098" s="3" t="s">
        <v>7966</v>
      </c>
      <c r="F4098" s="3" t="s">
        <v>878</v>
      </c>
      <c r="G4098" s="3" t="s">
        <v>877</v>
      </c>
      <c r="H4098" s="3" t="s">
        <v>477</v>
      </c>
      <c r="I4098" s="3" t="s">
        <v>79</v>
      </c>
      <c r="J4098" s="3" t="s">
        <v>78</v>
      </c>
      <c r="K4098" s="3" t="s">
        <v>79</v>
      </c>
      <c r="O4098"/>
      <c r="P4098"/>
    </row>
    <row r="4099" spans="1:16" x14ac:dyDescent="0.35">
      <c r="A4099" s="3" t="s">
        <v>8557</v>
      </c>
      <c r="B4099" s="3" t="s">
        <v>8557</v>
      </c>
      <c r="C4099" s="3" t="s">
        <v>8558</v>
      </c>
      <c r="D4099" s="3" t="s">
        <v>6341</v>
      </c>
      <c r="E4099" s="3" t="s">
        <v>324</v>
      </c>
      <c r="F4099" s="3" t="s">
        <v>878</v>
      </c>
      <c r="G4099" s="3" t="s">
        <v>877</v>
      </c>
      <c r="H4099" s="3" t="s">
        <v>477</v>
      </c>
      <c r="I4099" s="3" t="s">
        <v>79</v>
      </c>
      <c r="J4099" s="3" t="s">
        <v>78</v>
      </c>
      <c r="K4099" s="3" t="s">
        <v>79</v>
      </c>
      <c r="O4099"/>
      <c r="P4099"/>
    </row>
    <row r="4100" spans="1:16" x14ac:dyDescent="0.35">
      <c r="A4100" s="3" t="s">
        <v>8559</v>
      </c>
      <c r="B4100" s="3" t="s">
        <v>8559</v>
      </c>
      <c r="C4100" s="3" t="s">
        <v>8517</v>
      </c>
      <c r="D4100" s="3" t="s">
        <v>8522</v>
      </c>
      <c r="E4100" s="3" t="s">
        <v>8037</v>
      </c>
      <c r="F4100" s="3" t="s">
        <v>878</v>
      </c>
      <c r="G4100" s="3" t="s">
        <v>877</v>
      </c>
      <c r="H4100" s="3" t="s">
        <v>477</v>
      </c>
      <c r="I4100" s="3" t="s">
        <v>79</v>
      </c>
      <c r="J4100" s="3" t="s">
        <v>78</v>
      </c>
      <c r="K4100" s="3" t="s">
        <v>79</v>
      </c>
      <c r="O4100"/>
      <c r="P4100"/>
    </row>
    <row r="4101" spans="1:16" x14ac:dyDescent="0.35">
      <c r="A4101" s="3" t="s">
        <v>8560</v>
      </c>
      <c r="B4101" s="3" t="s">
        <v>8560</v>
      </c>
      <c r="C4101" s="3" t="s">
        <v>8561</v>
      </c>
      <c r="D4101" s="3" t="s">
        <v>8562</v>
      </c>
      <c r="E4101" s="3" t="s">
        <v>834</v>
      </c>
      <c r="F4101" s="3" t="s">
        <v>878</v>
      </c>
      <c r="G4101" s="3" t="s">
        <v>877</v>
      </c>
      <c r="H4101" s="3" t="s">
        <v>477</v>
      </c>
      <c r="I4101" s="3" t="s">
        <v>79</v>
      </c>
      <c r="J4101" s="3" t="s">
        <v>78</v>
      </c>
      <c r="K4101" s="3" t="s">
        <v>79</v>
      </c>
      <c r="O4101"/>
      <c r="P4101"/>
    </row>
    <row r="4102" spans="1:16" x14ac:dyDescent="0.35">
      <c r="A4102" s="3" t="s">
        <v>8563</v>
      </c>
      <c r="B4102" s="3" t="s">
        <v>8563</v>
      </c>
      <c r="C4102" s="3" t="s">
        <v>8564</v>
      </c>
      <c r="D4102" s="3" t="s">
        <v>7908</v>
      </c>
      <c r="E4102" s="3" t="s">
        <v>7909</v>
      </c>
      <c r="F4102" s="3" t="s">
        <v>878</v>
      </c>
      <c r="G4102" s="3" t="s">
        <v>877</v>
      </c>
      <c r="H4102" s="3" t="s">
        <v>477</v>
      </c>
      <c r="I4102" s="3" t="s">
        <v>79</v>
      </c>
      <c r="J4102" s="3" t="s">
        <v>78</v>
      </c>
      <c r="K4102" s="3" t="s">
        <v>79</v>
      </c>
      <c r="O4102"/>
      <c r="P4102"/>
    </row>
    <row r="4103" spans="1:16" x14ac:dyDescent="0.35">
      <c r="A4103" s="3" t="s">
        <v>8565</v>
      </c>
      <c r="B4103" s="3" t="s">
        <v>8565</v>
      </c>
      <c r="C4103" s="3" t="s">
        <v>8566</v>
      </c>
      <c r="D4103" s="3" t="s">
        <v>7981</v>
      </c>
      <c r="E4103" s="3" t="s">
        <v>7912</v>
      </c>
      <c r="F4103" s="3" t="s">
        <v>878</v>
      </c>
      <c r="G4103" s="3" t="s">
        <v>877</v>
      </c>
      <c r="H4103" s="3" t="s">
        <v>477</v>
      </c>
      <c r="I4103" s="3" t="s">
        <v>79</v>
      </c>
      <c r="J4103" s="3" t="s">
        <v>78</v>
      </c>
      <c r="K4103" s="3" t="s">
        <v>79</v>
      </c>
      <c r="O4103"/>
      <c r="P4103"/>
    </row>
    <row r="4104" spans="1:16" x14ac:dyDescent="0.35">
      <c r="A4104" s="3" t="s">
        <v>8567</v>
      </c>
      <c r="B4104" s="3" t="s">
        <v>8567</v>
      </c>
      <c r="C4104" s="3" t="s">
        <v>8568</v>
      </c>
      <c r="D4104" s="3" t="s">
        <v>7977</v>
      </c>
      <c r="E4104" s="3" t="s">
        <v>7978</v>
      </c>
      <c r="F4104" s="3" t="s">
        <v>878</v>
      </c>
      <c r="G4104" s="3" t="s">
        <v>877</v>
      </c>
      <c r="H4104" s="3" t="s">
        <v>477</v>
      </c>
      <c r="I4104" s="3" t="s">
        <v>79</v>
      </c>
      <c r="J4104" s="3" t="s">
        <v>78</v>
      </c>
      <c r="K4104" s="3" t="s">
        <v>79</v>
      </c>
      <c r="O4104"/>
      <c r="P4104"/>
    </row>
    <row r="4105" spans="1:16" x14ac:dyDescent="0.35">
      <c r="A4105" s="3" t="s">
        <v>8569</v>
      </c>
      <c r="B4105" s="3" t="s">
        <v>8569</v>
      </c>
      <c r="C4105" s="3" t="s">
        <v>8570</v>
      </c>
      <c r="D4105" s="3" t="s">
        <v>8571</v>
      </c>
      <c r="E4105" s="3" t="s">
        <v>8002</v>
      </c>
      <c r="F4105" s="3" t="s">
        <v>878</v>
      </c>
      <c r="G4105" s="3" t="s">
        <v>877</v>
      </c>
      <c r="H4105" s="3" t="s">
        <v>477</v>
      </c>
      <c r="I4105" s="3" t="s">
        <v>79</v>
      </c>
      <c r="J4105" s="3" t="s">
        <v>78</v>
      </c>
      <c r="K4105" s="3" t="s">
        <v>79</v>
      </c>
      <c r="O4105"/>
      <c r="P4105"/>
    </row>
    <row r="4106" spans="1:16" x14ac:dyDescent="0.35">
      <c r="A4106" s="3" t="s">
        <v>8572</v>
      </c>
      <c r="B4106" s="3" t="s">
        <v>8572</v>
      </c>
      <c r="C4106" s="3" t="s">
        <v>8573</v>
      </c>
      <c r="D4106" s="3" t="s">
        <v>7918</v>
      </c>
      <c r="E4106" s="3" t="s">
        <v>7919</v>
      </c>
      <c r="F4106" s="3" t="s">
        <v>878</v>
      </c>
      <c r="G4106" s="3" t="s">
        <v>877</v>
      </c>
      <c r="H4106" s="3" t="s">
        <v>477</v>
      </c>
      <c r="I4106" s="3" t="s">
        <v>79</v>
      </c>
      <c r="J4106" s="3" t="s">
        <v>78</v>
      </c>
      <c r="K4106" s="3" t="s">
        <v>79</v>
      </c>
      <c r="O4106"/>
      <c r="P4106"/>
    </row>
    <row r="4107" spans="1:16" x14ac:dyDescent="0.35">
      <c r="A4107" s="3" t="s">
        <v>8574</v>
      </c>
      <c r="B4107" s="3" t="s">
        <v>8574</v>
      </c>
      <c r="C4107" s="3" t="s">
        <v>8575</v>
      </c>
      <c r="D4107" s="3" t="s">
        <v>8078</v>
      </c>
      <c r="E4107" s="3" t="s">
        <v>8079</v>
      </c>
      <c r="F4107" s="3" t="s">
        <v>878</v>
      </c>
      <c r="G4107" s="3" t="s">
        <v>877</v>
      </c>
      <c r="H4107" s="3" t="s">
        <v>477</v>
      </c>
      <c r="I4107" s="3" t="s">
        <v>79</v>
      </c>
      <c r="J4107" s="3" t="s">
        <v>78</v>
      </c>
      <c r="K4107" s="3" t="s">
        <v>79</v>
      </c>
      <c r="O4107"/>
      <c r="P4107"/>
    </row>
    <row r="4108" spans="1:16" x14ac:dyDescent="0.35">
      <c r="A4108" s="3" t="s">
        <v>8576</v>
      </c>
      <c r="B4108" s="3" t="s">
        <v>8577</v>
      </c>
      <c r="C4108" s="3" t="s">
        <v>7956</v>
      </c>
      <c r="D4108" s="3" t="s">
        <v>7915</v>
      </c>
      <c r="E4108" s="3" t="s">
        <v>7909</v>
      </c>
      <c r="F4108" s="3" t="s">
        <v>878</v>
      </c>
      <c r="G4108" s="3" t="s">
        <v>877</v>
      </c>
      <c r="H4108" s="3" t="s">
        <v>477</v>
      </c>
      <c r="I4108" s="3" t="s">
        <v>79</v>
      </c>
      <c r="J4108" s="3" t="s">
        <v>78</v>
      </c>
      <c r="K4108" s="3" t="s">
        <v>79</v>
      </c>
      <c r="O4108"/>
      <c r="P4108"/>
    </row>
    <row r="4109" spans="1:16" x14ac:dyDescent="0.35">
      <c r="A4109" s="3" t="s">
        <v>8578</v>
      </c>
      <c r="B4109" s="3" t="s">
        <v>8578</v>
      </c>
      <c r="C4109" s="3" t="s">
        <v>8579</v>
      </c>
      <c r="D4109" s="3" t="s">
        <v>8115</v>
      </c>
      <c r="E4109" s="3" t="s">
        <v>8116</v>
      </c>
      <c r="F4109" s="3" t="s">
        <v>878</v>
      </c>
      <c r="G4109" s="3" t="s">
        <v>877</v>
      </c>
      <c r="H4109" s="3" t="s">
        <v>477</v>
      </c>
      <c r="I4109" s="3" t="s">
        <v>79</v>
      </c>
      <c r="J4109" s="3" t="s">
        <v>78</v>
      </c>
      <c r="K4109" s="3" t="s">
        <v>79</v>
      </c>
      <c r="O4109"/>
      <c r="P4109"/>
    </row>
    <row r="4110" spans="1:16" x14ac:dyDescent="0.35">
      <c r="A4110" s="3" t="s">
        <v>8580</v>
      </c>
      <c r="B4110" s="3" t="s">
        <v>8580</v>
      </c>
      <c r="C4110" s="3" t="s">
        <v>8581</v>
      </c>
      <c r="D4110" s="3" t="s">
        <v>8036</v>
      </c>
      <c r="E4110" s="3" t="s">
        <v>8037</v>
      </c>
      <c r="F4110" s="3" t="s">
        <v>878</v>
      </c>
      <c r="G4110" s="3" t="s">
        <v>877</v>
      </c>
      <c r="H4110" s="3" t="s">
        <v>477</v>
      </c>
      <c r="I4110" s="3" t="s">
        <v>79</v>
      </c>
      <c r="J4110" s="3" t="s">
        <v>78</v>
      </c>
      <c r="K4110" s="3" t="s">
        <v>79</v>
      </c>
      <c r="O4110"/>
      <c r="P4110"/>
    </row>
    <row r="4111" spans="1:16" x14ac:dyDescent="0.35">
      <c r="A4111" s="3" t="s">
        <v>8582</v>
      </c>
      <c r="B4111" s="3" t="s">
        <v>8378</v>
      </c>
      <c r="C4111" s="3" t="s">
        <v>8379</v>
      </c>
      <c r="D4111" s="3" t="s">
        <v>2460</v>
      </c>
      <c r="E4111" s="3" t="s">
        <v>2461</v>
      </c>
      <c r="F4111" s="3" t="s">
        <v>878</v>
      </c>
      <c r="G4111" s="3" t="s">
        <v>877</v>
      </c>
      <c r="H4111" s="3" t="s">
        <v>477</v>
      </c>
      <c r="I4111" s="3" t="s">
        <v>79</v>
      </c>
      <c r="J4111" s="3" t="s">
        <v>78</v>
      </c>
      <c r="K4111" s="3" t="s">
        <v>79</v>
      </c>
      <c r="O4111"/>
      <c r="P4111"/>
    </row>
    <row r="4112" spans="1:16" x14ac:dyDescent="0.35">
      <c r="A4112" s="3" t="s">
        <v>8583</v>
      </c>
      <c r="B4112" s="3" t="s">
        <v>8583</v>
      </c>
      <c r="C4112" s="3" t="s">
        <v>8584</v>
      </c>
      <c r="D4112" s="3" t="s">
        <v>8585</v>
      </c>
      <c r="E4112" s="3" t="s">
        <v>8044</v>
      </c>
      <c r="F4112" s="3" t="s">
        <v>878</v>
      </c>
      <c r="G4112" s="3" t="s">
        <v>877</v>
      </c>
      <c r="H4112" s="3" t="s">
        <v>477</v>
      </c>
      <c r="I4112" s="3" t="s">
        <v>79</v>
      </c>
      <c r="J4112" s="3" t="s">
        <v>78</v>
      </c>
      <c r="K4112" s="3" t="s">
        <v>79</v>
      </c>
      <c r="O4112"/>
      <c r="P4112"/>
    </row>
    <row r="4113" spans="1:16" x14ac:dyDescent="0.35">
      <c r="A4113" s="3" t="s">
        <v>8586</v>
      </c>
      <c r="B4113" s="3" t="s">
        <v>8586</v>
      </c>
      <c r="C4113" s="3" t="s">
        <v>8587</v>
      </c>
      <c r="D4113" s="3" t="s">
        <v>8069</v>
      </c>
      <c r="E4113" s="3" t="s">
        <v>8070</v>
      </c>
      <c r="F4113" s="3" t="s">
        <v>878</v>
      </c>
      <c r="G4113" s="3" t="s">
        <v>877</v>
      </c>
      <c r="H4113" s="3" t="s">
        <v>477</v>
      </c>
      <c r="I4113" s="3" t="s">
        <v>79</v>
      </c>
      <c r="J4113" s="3" t="s">
        <v>78</v>
      </c>
      <c r="K4113" s="3" t="s">
        <v>79</v>
      </c>
      <c r="O4113"/>
      <c r="P4113"/>
    </row>
    <row r="4114" spans="1:16" x14ac:dyDescent="0.35">
      <c r="A4114" s="3" t="s">
        <v>8588</v>
      </c>
      <c r="B4114" s="3" t="s">
        <v>8588</v>
      </c>
      <c r="C4114" s="3" t="s">
        <v>8584</v>
      </c>
      <c r="D4114" s="3" t="s">
        <v>418</v>
      </c>
      <c r="E4114" s="3" t="s">
        <v>8139</v>
      </c>
      <c r="F4114" s="3" t="s">
        <v>878</v>
      </c>
      <c r="G4114" s="3" t="s">
        <v>877</v>
      </c>
      <c r="H4114" s="3" t="s">
        <v>477</v>
      </c>
      <c r="I4114" s="3" t="s">
        <v>79</v>
      </c>
      <c r="J4114" s="3" t="s">
        <v>78</v>
      </c>
      <c r="K4114" s="3" t="s">
        <v>79</v>
      </c>
      <c r="O4114"/>
      <c r="P4114"/>
    </row>
    <row r="4115" spans="1:16" x14ac:dyDescent="0.35">
      <c r="A4115" s="3" t="s">
        <v>8589</v>
      </c>
      <c r="B4115" s="3" t="s">
        <v>8589</v>
      </c>
      <c r="C4115" s="3" t="s">
        <v>8074</v>
      </c>
      <c r="D4115" s="3" t="s">
        <v>204</v>
      </c>
      <c r="E4115" s="3" t="s">
        <v>7970</v>
      </c>
      <c r="F4115" s="3" t="s">
        <v>878</v>
      </c>
      <c r="G4115" s="3" t="s">
        <v>877</v>
      </c>
      <c r="H4115" s="3" t="s">
        <v>477</v>
      </c>
      <c r="I4115" s="3" t="s">
        <v>79</v>
      </c>
      <c r="J4115" s="3" t="s">
        <v>78</v>
      </c>
      <c r="K4115" s="3" t="s">
        <v>79</v>
      </c>
      <c r="O4115"/>
      <c r="P4115"/>
    </row>
    <row r="4116" spans="1:16" x14ac:dyDescent="0.35">
      <c r="A4116" s="3" t="s">
        <v>8577</v>
      </c>
      <c r="B4116" s="3" t="s">
        <v>8577</v>
      </c>
      <c r="C4116" s="3" t="s">
        <v>7956</v>
      </c>
      <c r="D4116" s="3" t="s">
        <v>7915</v>
      </c>
      <c r="E4116" s="3" t="s">
        <v>7909</v>
      </c>
      <c r="F4116" s="3" t="s">
        <v>878</v>
      </c>
      <c r="G4116" s="3" t="s">
        <v>877</v>
      </c>
      <c r="H4116" s="3" t="s">
        <v>477</v>
      </c>
      <c r="I4116" s="3" t="s">
        <v>79</v>
      </c>
      <c r="J4116" s="3" t="s">
        <v>78</v>
      </c>
      <c r="K4116" s="3" t="s">
        <v>79</v>
      </c>
      <c r="O4116"/>
      <c r="P4116"/>
    </row>
    <row r="4117" spans="1:16" x14ac:dyDescent="0.35">
      <c r="A4117" s="3" t="s">
        <v>8590</v>
      </c>
      <c r="B4117" s="3" t="s">
        <v>8590</v>
      </c>
      <c r="C4117" s="3" t="s">
        <v>8591</v>
      </c>
      <c r="D4117" s="3" t="s">
        <v>8592</v>
      </c>
      <c r="E4117" s="3" t="s">
        <v>8175</v>
      </c>
      <c r="F4117" s="3" t="s">
        <v>878</v>
      </c>
      <c r="G4117" s="3" t="s">
        <v>877</v>
      </c>
      <c r="H4117" s="3" t="s">
        <v>477</v>
      </c>
      <c r="I4117" s="3" t="s">
        <v>79</v>
      </c>
      <c r="J4117" s="3" t="s">
        <v>78</v>
      </c>
      <c r="K4117" s="3" t="s">
        <v>79</v>
      </c>
      <c r="O4117"/>
      <c r="P4117"/>
    </row>
    <row r="4118" spans="1:16" x14ac:dyDescent="0.35">
      <c r="A4118" s="3" t="s">
        <v>8593</v>
      </c>
      <c r="B4118" s="3" t="s">
        <v>8593</v>
      </c>
      <c r="C4118" s="3" t="s">
        <v>8594</v>
      </c>
      <c r="D4118" s="3" t="s">
        <v>25</v>
      </c>
      <c r="E4118" s="3" t="s">
        <v>8044</v>
      </c>
      <c r="F4118" s="3" t="s">
        <v>878</v>
      </c>
      <c r="G4118" s="3" t="s">
        <v>877</v>
      </c>
      <c r="H4118" s="3" t="s">
        <v>477</v>
      </c>
      <c r="I4118" s="3" t="s">
        <v>79</v>
      </c>
      <c r="J4118" s="3" t="s">
        <v>78</v>
      </c>
      <c r="K4118" s="3" t="s">
        <v>79</v>
      </c>
      <c r="O4118"/>
      <c r="P4118"/>
    </row>
    <row r="4119" spans="1:16" x14ac:dyDescent="0.35">
      <c r="A4119" s="3" t="s">
        <v>8595</v>
      </c>
      <c r="B4119" s="3" t="s">
        <v>8595</v>
      </c>
      <c r="C4119" s="3" t="s">
        <v>8596</v>
      </c>
      <c r="D4119" s="3" t="s">
        <v>8247</v>
      </c>
      <c r="E4119" s="3" t="s">
        <v>8248</v>
      </c>
      <c r="F4119" s="3" t="s">
        <v>878</v>
      </c>
      <c r="G4119" s="3" t="s">
        <v>877</v>
      </c>
      <c r="H4119" s="3" t="s">
        <v>477</v>
      </c>
      <c r="I4119" s="3" t="s">
        <v>79</v>
      </c>
      <c r="J4119" s="3" t="s">
        <v>78</v>
      </c>
      <c r="K4119" s="3" t="s">
        <v>79</v>
      </c>
      <c r="O4119"/>
      <c r="P4119"/>
    </row>
    <row r="4120" spans="1:16" x14ac:dyDescent="0.35">
      <c r="A4120" s="3" t="s">
        <v>8597</v>
      </c>
      <c r="B4120" s="3" t="s">
        <v>8597</v>
      </c>
      <c r="C4120" s="3" t="s">
        <v>8598</v>
      </c>
      <c r="D4120" s="3" t="s">
        <v>7918</v>
      </c>
      <c r="E4120" s="3" t="s">
        <v>7919</v>
      </c>
      <c r="F4120" s="3" t="s">
        <v>878</v>
      </c>
      <c r="G4120" s="3" t="s">
        <v>877</v>
      </c>
      <c r="H4120" s="3" t="s">
        <v>477</v>
      </c>
      <c r="I4120" s="3" t="s">
        <v>79</v>
      </c>
      <c r="J4120" s="3" t="s">
        <v>78</v>
      </c>
      <c r="K4120" s="3" t="s">
        <v>79</v>
      </c>
      <c r="O4120"/>
      <c r="P4120"/>
    </row>
    <row r="4121" spans="1:16" x14ac:dyDescent="0.35">
      <c r="A4121" s="3" t="s">
        <v>8599</v>
      </c>
      <c r="B4121" s="3" t="s">
        <v>8599</v>
      </c>
      <c r="C4121" s="3" t="s">
        <v>8600</v>
      </c>
      <c r="D4121" s="3" t="s">
        <v>7918</v>
      </c>
      <c r="E4121" s="3" t="s">
        <v>7919</v>
      </c>
      <c r="F4121" s="3" t="s">
        <v>878</v>
      </c>
      <c r="G4121" s="3" t="s">
        <v>877</v>
      </c>
      <c r="H4121" s="3" t="s">
        <v>477</v>
      </c>
      <c r="I4121" s="3" t="s">
        <v>79</v>
      </c>
      <c r="J4121" s="3" t="s">
        <v>78</v>
      </c>
      <c r="K4121" s="3" t="s">
        <v>79</v>
      </c>
      <c r="O4121"/>
      <c r="P4121"/>
    </row>
    <row r="4122" spans="1:16" x14ac:dyDescent="0.35">
      <c r="A4122" s="3" t="s">
        <v>8601</v>
      </c>
      <c r="B4122" s="3" t="s">
        <v>8601</v>
      </c>
      <c r="C4122" s="3" t="s">
        <v>8602</v>
      </c>
      <c r="D4122" s="3" t="s">
        <v>7918</v>
      </c>
      <c r="E4122" s="3" t="s">
        <v>7919</v>
      </c>
      <c r="F4122" s="3" t="s">
        <v>878</v>
      </c>
      <c r="G4122" s="3" t="s">
        <v>877</v>
      </c>
      <c r="H4122" s="3" t="s">
        <v>477</v>
      </c>
      <c r="I4122" s="3" t="s">
        <v>79</v>
      </c>
      <c r="J4122" s="3" t="s">
        <v>78</v>
      </c>
      <c r="K4122" s="3" t="s">
        <v>79</v>
      </c>
      <c r="O4122"/>
      <c r="P4122"/>
    </row>
    <row r="4123" spans="1:16" x14ac:dyDescent="0.35">
      <c r="A4123" s="3" t="s">
        <v>8603</v>
      </c>
      <c r="B4123" s="3" t="s">
        <v>8603</v>
      </c>
      <c r="C4123" s="3" t="s">
        <v>8604</v>
      </c>
      <c r="D4123" s="3" t="s">
        <v>569</v>
      </c>
      <c r="E4123" s="3" t="s">
        <v>7962</v>
      </c>
      <c r="F4123" s="3" t="s">
        <v>878</v>
      </c>
      <c r="G4123" s="3" t="s">
        <v>877</v>
      </c>
      <c r="H4123" s="3" t="s">
        <v>477</v>
      </c>
      <c r="I4123" s="3" t="s">
        <v>79</v>
      </c>
      <c r="J4123" s="3" t="s">
        <v>78</v>
      </c>
      <c r="K4123" s="3" t="s">
        <v>79</v>
      </c>
      <c r="O4123"/>
      <c r="P4123"/>
    </row>
    <row r="4124" spans="1:16" x14ac:dyDescent="0.35">
      <c r="A4124" s="3" t="s">
        <v>8605</v>
      </c>
      <c r="B4124" s="3" t="s">
        <v>8606</v>
      </c>
      <c r="C4124" s="3" t="s">
        <v>8146</v>
      </c>
      <c r="D4124" s="3" t="s">
        <v>65</v>
      </c>
      <c r="E4124" s="3" t="s">
        <v>8148</v>
      </c>
      <c r="F4124" s="3" t="s">
        <v>878</v>
      </c>
      <c r="G4124" s="3" t="s">
        <v>877</v>
      </c>
      <c r="H4124" s="3" t="s">
        <v>477</v>
      </c>
      <c r="I4124" s="3" t="s">
        <v>79</v>
      </c>
      <c r="J4124" s="3" t="s">
        <v>78</v>
      </c>
      <c r="K4124" s="3" t="s">
        <v>79</v>
      </c>
      <c r="O4124"/>
      <c r="P4124"/>
    </row>
    <row r="4125" spans="1:16" x14ac:dyDescent="0.35">
      <c r="A4125" s="3" t="s">
        <v>8607</v>
      </c>
      <c r="B4125" s="3" t="s">
        <v>8577</v>
      </c>
      <c r="C4125" s="3" t="s">
        <v>7956</v>
      </c>
      <c r="D4125" s="3" t="s">
        <v>7915</v>
      </c>
      <c r="E4125" s="3" t="s">
        <v>7909</v>
      </c>
      <c r="F4125" s="3" t="s">
        <v>878</v>
      </c>
      <c r="G4125" s="3" t="s">
        <v>877</v>
      </c>
      <c r="H4125" s="3" t="s">
        <v>477</v>
      </c>
      <c r="I4125" s="3" t="s">
        <v>79</v>
      </c>
      <c r="J4125" s="3" t="s">
        <v>78</v>
      </c>
      <c r="K4125" s="3" t="s">
        <v>79</v>
      </c>
      <c r="O4125"/>
      <c r="P4125"/>
    </row>
    <row r="4126" spans="1:16" x14ac:dyDescent="0.35">
      <c r="A4126" s="3" t="s">
        <v>8608</v>
      </c>
      <c r="B4126" s="3" t="s">
        <v>8608</v>
      </c>
      <c r="C4126" s="3" t="s">
        <v>8609</v>
      </c>
      <c r="D4126" s="3" t="s">
        <v>321</v>
      </c>
      <c r="E4126" s="3" t="s">
        <v>324</v>
      </c>
      <c r="F4126" s="3" t="s">
        <v>878</v>
      </c>
      <c r="G4126" s="3" t="s">
        <v>877</v>
      </c>
      <c r="H4126" s="3" t="s">
        <v>477</v>
      </c>
      <c r="I4126" s="3" t="s">
        <v>79</v>
      </c>
      <c r="J4126" s="3" t="s">
        <v>78</v>
      </c>
      <c r="K4126" s="3" t="s">
        <v>79</v>
      </c>
      <c r="O4126"/>
      <c r="P4126"/>
    </row>
    <row r="4127" spans="1:16" x14ac:dyDescent="0.35">
      <c r="A4127" s="3" t="s">
        <v>8610</v>
      </c>
      <c r="B4127" s="3" t="s">
        <v>8610</v>
      </c>
      <c r="C4127" s="3" t="s">
        <v>8611</v>
      </c>
      <c r="D4127" s="3" t="s">
        <v>8612</v>
      </c>
      <c r="E4127" s="3" t="s">
        <v>8613</v>
      </c>
      <c r="F4127" s="3" t="s">
        <v>878</v>
      </c>
      <c r="G4127" s="3" t="s">
        <v>877</v>
      </c>
      <c r="H4127" s="3" t="s">
        <v>477</v>
      </c>
      <c r="I4127" s="3" t="s">
        <v>79</v>
      </c>
      <c r="J4127" s="3" t="s">
        <v>78</v>
      </c>
      <c r="K4127" s="3" t="s">
        <v>79</v>
      </c>
      <c r="O4127"/>
      <c r="P4127"/>
    </row>
    <row r="4128" spans="1:16" x14ac:dyDescent="0.35">
      <c r="A4128" s="3" t="s">
        <v>8614</v>
      </c>
      <c r="B4128" s="3" t="s">
        <v>8434</v>
      </c>
      <c r="C4128" s="3" t="s">
        <v>8435</v>
      </c>
      <c r="D4128" s="3" t="s">
        <v>418</v>
      </c>
      <c r="E4128" s="3" t="s">
        <v>8139</v>
      </c>
      <c r="F4128" s="3" t="s">
        <v>878</v>
      </c>
      <c r="G4128" s="3" t="s">
        <v>877</v>
      </c>
      <c r="H4128" s="3" t="s">
        <v>477</v>
      </c>
      <c r="I4128" s="3" t="s">
        <v>79</v>
      </c>
      <c r="J4128" s="3" t="s">
        <v>78</v>
      </c>
      <c r="K4128" s="3" t="s">
        <v>79</v>
      </c>
      <c r="O4128"/>
      <c r="P4128"/>
    </row>
    <row r="4129" spans="1:16" x14ac:dyDescent="0.35">
      <c r="A4129" s="3" t="s">
        <v>8615</v>
      </c>
      <c r="B4129" s="3" t="s">
        <v>8615</v>
      </c>
      <c r="C4129" s="3" t="s">
        <v>8616</v>
      </c>
      <c r="D4129" s="3" t="s">
        <v>8028</v>
      </c>
      <c r="E4129" s="3" t="s">
        <v>8029</v>
      </c>
      <c r="F4129" s="3" t="s">
        <v>878</v>
      </c>
      <c r="G4129" s="3" t="s">
        <v>877</v>
      </c>
      <c r="H4129" s="3" t="s">
        <v>477</v>
      </c>
      <c r="I4129" s="3" t="s">
        <v>79</v>
      </c>
      <c r="J4129" s="3" t="s">
        <v>78</v>
      </c>
      <c r="K4129" s="3" t="s">
        <v>79</v>
      </c>
      <c r="O4129"/>
      <c r="P4129"/>
    </row>
    <row r="4130" spans="1:16" x14ac:dyDescent="0.35">
      <c r="A4130" s="3" t="s">
        <v>8617</v>
      </c>
      <c r="B4130" s="3" t="s">
        <v>8617</v>
      </c>
      <c r="C4130" s="3" t="s">
        <v>8618</v>
      </c>
      <c r="D4130" s="3" t="s">
        <v>7929</v>
      </c>
      <c r="E4130" s="3" t="s">
        <v>7930</v>
      </c>
      <c r="F4130" s="3" t="s">
        <v>878</v>
      </c>
      <c r="G4130" s="3" t="s">
        <v>877</v>
      </c>
      <c r="H4130" s="3" t="s">
        <v>477</v>
      </c>
      <c r="I4130" s="3" t="s">
        <v>79</v>
      </c>
      <c r="J4130" s="3" t="s">
        <v>78</v>
      </c>
      <c r="K4130" s="3" t="s">
        <v>79</v>
      </c>
      <c r="O4130"/>
      <c r="P4130"/>
    </row>
    <row r="4131" spans="1:16" x14ac:dyDescent="0.35">
      <c r="A4131" s="3" t="s">
        <v>8619</v>
      </c>
      <c r="B4131" s="3" t="s">
        <v>8619</v>
      </c>
      <c r="C4131" s="3" t="s">
        <v>8620</v>
      </c>
      <c r="D4131" s="3" t="s">
        <v>7918</v>
      </c>
      <c r="E4131" s="3" t="s">
        <v>7919</v>
      </c>
      <c r="F4131" s="3" t="s">
        <v>878</v>
      </c>
      <c r="G4131" s="3" t="s">
        <v>877</v>
      </c>
      <c r="H4131" s="3" t="s">
        <v>477</v>
      </c>
      <c r="I4131" s="3" t="s">
        <v>79</v>
      </c>
      <c r="J4131" s="3" t="s">
        <v>78</v>
      </c>
      <c r="K4131" s="3" t="s">
        <v>79</v>
      </c>
      <c r="O4131"/>
      <c r="P4131"/>
    </row>
    <row r="4132" spans="1:16" x14ac:dyDescent="0.35">
      <c r="A4132" s="3" t="s">
        <v>8621</v>
      </c>
      <c r="B4132" s="3" t="s">
        <v>8621</v>
      </c>
      <c r="C4132" s="3" t="s">
        <v>8622</v>
      </c>
      <c r="D4132" s="3" t="s">
        <v>7918</v>
      </c>
      <c r="E4132" s="3" t="s">
        <v>7919</v>
      </c>
      <c r="F4132" s="3" t="s">
        <v>878</v>
      </c>
      <c r="G4132" s="3" t="s">
        <v>877</v>
      </c>
      <c r="H4132" s="3" t="s">
        <v>477</v>
      </c>
      <c r="I4132" s="3" t="s">
        <v>79</v>
      </c>
      <c r="J4132" s="3" t="s">
        <v>78</v>
      </c>
      <c r="K4132" s="3" t="s">
        <v>79</v>
      </c>
      <c r="O4132"/>
      <c r="P4132"/>
    </row>
    <row r="4133" spans="1:16" x14ac:dyDescent="0.35">
      <c r="A4133" s="3" t="s">
        <v>8623</v>
      </c>
      <c r="B4133" s="3" t="s">
        <v>8623</v>
      </c>
      <c r="C4133" s="3" t="s">
        <v>8624</v>
      </c>
      <c r="D4133" s="3" t="s">
        <v>466</v>
      </c>
      <c r="E4133" s="3" t="s">
        <v>7966</v>
      </c>
      <c r="F4133" s="3" t="s">
        <v>878</v>
      </c>
      <c r="G4133" s="3" t="s">
        <v>877</v>
      </c>
      <c r="H4133" s="3" t="s">
        <v>477</v>
      </c>
      <c r="I4133" s="3" t="s">
        <v>79</v>
      </c>
      <c r="J4133" s="3" t="s">
        <v>78</v>
      </c>
      <c r="K4133" s="3" t="s">
        <v>79</v>
      </c>
      <c r="O4133"/>
      <c r="P4133"/>
    </row>
    <row r="4134" spans="1:16" x14ac:dyDescent="0.35">
      <c r="A4134" s="3" t="s">
        <v>8625</v>
      </c>
      <c r="B4134" s="3" t="s">
        <v>8625</v>
      </c>
      <c r="C4134" s="3" t="s">
        <v>5728</v>
      </c>
      <c r="D4134" s="3" t="s">
        <v>204</v>
      </c>
      <c r="E4134" s="3" t="s">
        <v>7970</v>
      </c>
      <c r="F4134" s="3" t="s">
        <v>878</v>
      </c>
      <c r="G4134" s="3" t="s">
        <v>877</v>
      </c>
      <c r="H4134" s="3" t="s">
        <v>477</v>
      </c>
      <c r="I4134" s="3" t="s">
        <v>79</v>
      </c>
      <c r="J4134" s="3" t="s">
        <v>78</v>
      </c>
      <c r="K4134" s="3" t="s">
        <v>79</v>
      </c>
      <c r="O4134"/>
      <c r="P4134"/>
    </row>
    <row r="4135" spans="1:16" x14ac:dyDescent="0.35">
      <c r="A4135" s="3" t="s">
        <v>8626</v>
      </c>
      <c r="B4135" s="3" t="s">
        <v>8626</v>
      </c>
      <c r="C4135" s="3" t="s">
        <v>8627</v>
      </c>
      <c r="D4135" s="3" t="s">
        <v>7915</v>
      </c>
      <c r="E4135" s="3" t="s">
        <v>7909</v>
      </c>
      <c r="F4135" s="3" t="s">
        <v>878</v>
      </c>
      <c r="G4135" s="3" t="s">
        <v>877</v>
      </c>
      <c r="H4135" s="3" t="s">
        <v>477</v>
      </c>
      <c r="I4135" s="3" t="s">
        <v>79</v>
      </c>
      <c r="J4135" s="3" t="s">
        <v>78</v>
      </c>
      <c r="K4135" s="3" t="s">
        <v>79</v>
      </c>
      <c r="O4135"/>
      <c r="P4135"/>
    </row>
    <row r="4136" spans="1:16" x14ac:dyDescent="0.35">
      <c r="A4136" s="3" t="s">
        <v>8628</v>
      </c>
      <c r="B4136" s="3" t="s">
        <v>8628</v>
      </c>
      <c r="C4136" s="3" t="s">
        <v>8629</v>
      </c>
      <c r="D4136" s="3" t="s">
        <v>529</v>
      </c>
      <c r="E4136" s="3" t="s">
        <v>8244</v>
      </c>
      <c r="F4136" s="3" t="s">
        <v>878</v>
      </c>
      <c r="G4136" s="3" t="s">
        <v>877</v>
      </c>
      <c r="H4136" s="3" t="s">
        <v>477</v>
      </c>
      <c r="I4136" s="3" t="s">
        <v>79</v>
      </c>
      <c r="J4136" s="3" t="s">
        <v>78</v>
      </c>
      <c r="K4136" s="3" t="s">
        <v>79</v>
      </c>
      <c r="O4136"/>
      <c r="P4136"/>
    </row>
    <row r="4137" spans="1:16" x14ac:dyDescent="0.35">
      <c r="A4137" s="3" t="s">
        <v>8630</v>
      </c>
      <c r="B4137" s="3" t="s">
        <v>8630</v>
      </c>
      <c r="C4137" s="3" t="s">
        <v>8631</v>
      </c>
      <c r="D4137" s="3" t="s">
        <v>8078</v>
      </c>
      <c r="E4137" s="3" t="s">
        <v>8079</v>
      </c>
      <c r="F4137" s="3" t="s">
        <v>878</v>
      </c>
      <c r="G4137" s="3" t="s">
        <v>877</v>
      </c>
      <c r="H4137" s="3" t="s">
        <v>477</v>
      </c>
      <c r="I4137" s="3" t="s">
        <v>79</v>
      </c>
      <c r="J4137" s="3" t="s">
        <v>78</v>
      </c>
      <c r="K4137" s="3" t="s">
        <v>79</v>
      </c>
      <c r="O4137"/>
      <c r="P4137"/>
    </row>
    <row r="4138" spans="1:16" x14ac:dyDescent="0.35">
      <c r="A4138" s="3" t="s">
        <v>8632</v>
      </c>
      <c r="B4138" s="3" t="s">
        <v>8632</v>
      </c>
      <c r="C4138" s="3" t="s">
        <v>8633</v>
      </c>
      <c r="D4138" s="3" t="s">
        <v>8036</v>
      </c>
      <c r="E4138" s="3" t="s">
        <v>8037</v>
      </c>
      <c r="F4138" s="3" t="s">
        <v>878</v>
      </c>
      <c r="G4138" s="3" t="s">
        <v>877</v>
      </c>
      <c r="H4138" s="3" t="s">
        <v>477</v>
      </c>
      <c r="I4138" s="3" t="s">
        <v>79</v>
      </c>
      <c r="J4138" s="3" t="s">
        <v>78</v>
      </c>
      <c r="K4138" s="3" t="s">
        <v>79</v>
      </c>
      <c r="O4138"/>
      <c r="P4138"/>
    </row>
    <row r="4139" spans="1:16" x14ac:dyDescent="0.35">
      <c r="A4139" s="3" t="s">
        <v>8634</v>
      </c>
      <c r="B4139" s="3" t="s">
        <v>8634</v>
      </c>
      <c r="C4139" s="3" t="s">
        <v>8635</v>
      </c>
      <c r="D4139" s="3" t="s">
        <v>8537</v>
      </c>
      <c r="E4139" s="3" t="s">
        <v>8029</v>
      </c>
      <c r="F4139" s="3" t="s">
        <v>878</v>
      </c>
      <c r="G4139" s="3" t="s">
        <v>877</v>
      </c>
      <c r="H4139" s="3" t="s">
        <v>477</v>
      </c>
      <c r="I4139" s="3" t="s">
        <v>79</v>
      </c>
      <c r="J4139" s="3" t="s">
        <v>78</v>
      </c>
      <c r="K4139" s="3" t="s">
        <v>79</v>
      </c>
      <c r="O4139"/>
      <c r="P4139"/>
    </row>
    <row r="4140" spans="1:16" x14ac:dyDescent="0.35">
      <c r="A4140" s="3" t="s">
        <v>8636</v>
      </c>
      <c r="B4140" s="3" t="s">
        <v>8636</v>
      </c>
      <c r="C4140" s="3" t="s">
        <v>8637</v>
      </c>
      <c r="D4140" s="3" t="s">
        <v>8184</v>
      </c>
      <c r="E4140" s="3" t="s">
        <v>8185</v>
      </c>
      <c r="F4140" s="3" t="s">
        <v>878</v>
      </c>
      <c r="G4140" s="3" t="s">
        <v>877</v>
      </c>
      <c r="H4140" s="3" t="s">
        <v>477</v>
      </c>
      <c r="I4140" s="3" t="s">
        <v>79</v>
      </c>
      <c r="J4140" s="3" t="s">
        <v>78</v>
      </c>
      <c r="K4140" s="3" t="s">
        <v>79</v>
      </c>
      <c r="O4140"/>
      <c r="P4140"/>
    </row>
    <row r="4141" spans="1:16" x14ac:dyDescent="0.35">
      <c r="A4141" s="3" t="s">
        <v>8638</v>
      </c>
      <c r="B4141" s="3" t="s">
        <v>8165</v>
      </c>
      <c r="C4141" s="3" t="s">
        <v>8166</v>
      </c>
      <c r="D4141" s="3" t="s">
        <v>466</v>
      </c>
      <c r="E4141" s="3" t="s">
        <v>7966</v>
      </c>
      <c r="F4141" s="3" t="s">
        <v>878</v>
      </c>
      <c r="G4141" s="3" t="s">
        <v>877</v>
      </c>
      <c r="H4141" s="3" t="s">
        <v>477</v>
      </c>
      <c r="I4141" s="3" t="s">
        <v>79</v>
      </c>
      <c r="J4141" s="3" t="s">
        <v>78</v>
      </c>
      <c r="K4141" s="3" t="s">
        <v>79</v>
      </c>
      <c r="O4141"/>
      <c r="P4141"/>
    </row>
    <row r="4142" spans="1:16" x14ac:dyDescent="0.35">
      <c r="A4142" s="3" t="s">
        <v>8639</v>
      </c>
      <c r="B4142" s="3" t="s">
        <v>8639</v>
      </c>
      <c r="C4142" s="3" t="s">
        <v>8640</v>
      </c>
      <c r="D4142" s="3" t="s">
        <v>833</v>
      </c>
      <c r="E4142" s="3" t="s">
        <v>834</v>
      </c>
      <c r="F4142" s="3" t="s">
        <v>878</v>
      </c>
      <c r="G4142" s="3" t="s">
        <v>877</v>
      </c>
      <c r="H4142" s="3" t="s">
        <v>477</v>
      </c>
      <c r="I4142" s="3" t="s">
        <v>79</v>
      </c>
      <c r="J4142" s="3" t="s">
        <v>78</v>
      </c>
      <c r="K4142" s="3" t="s">
        <v>79</v>
      </c>
      <c r="O4142"/>
      <c r="P4142"/>
    </row>
    <row r="4143" spans="1:16" x14ac:dyDescent="0.35">
      <c r="A4143" s="3" t="s">
        <v>8641</v>
      </c>
      <c r="B4143" s="3" t="s">
        <v>8641</v>
      </c>
      <c r="C4143" s="3" t="s">
        <v>8642</v>
      </c>
      <c r="D4143" s="3" t="s">
        <v>7929</v>
      </c>
      <c r="E4143" s="3" t="s">
        <v>7930</v>
      </c>
      <c r="F4143" s="3" t="s">
        <v>878</v>
      </c>
      <c r="G4143" s="3" t="s">
        <v>877</v>
      </c>
      <c r="H4143" s="3" t="s">
        <v>477</v>
      </c>
      <c r="I4143" s="3" t="s">
        <v>79</v>
      </c>
      <c r="J4143" s="3" t="s">
        <v>78</v>
      </c>
      <c r="K4143" s="3" t="s">
        <v>79</v>
      </c>
      <c r="O4143"/>
      <c r="P4143"/>
    </row>
    <row r="4144" spans="1:16" x14ac:dyDescent="0.35">
      <c r="A4144" s="3" t="s">
        <v>8643</v>
      </c>
      <c r="B4144" s="3" t="s">
        <v>8641</v>
      </c>
      <c r="C4144" s="3" t="s">
        <v>8642</v>
      </c>
      <c r="D4144" s="3" t="s">
        <v>7929</v>
      </c>
      <c r="E4144" s="3" t="s">
        <v>7930</v>
      </c>
      <c r="F4144" s="3" t="s">
        <v>878</v>
      </c>
      <c r="G4144" s="3" t="s">
        <v>877</v>
      </c>
      <c r="H4144" s="3" t="s">
        <v>477</v>
      </c>
      <c r="I4144" s="3" t="s">
        <v>79</v>
      </c>
      <c r="J4144" s="3" t="s">
        <v>78</v>
      </c>
      <c r="K4144" s="3" t="s">
        <v>79</v>
      </c>
      <c r="O4144"/>
      <c r="P4144"/>
    </row>
    <row r="4145" spans="1:16" x14ac:dyDescent="0.35">
      <c r="A4145" s="3" t="s">
        <v>8644</v>
      </c>
      <c r="B4145" s="3" t="s">
        <v>8644</v>
      </c>
      <c r="C4145" s="3" t="s">
        <v>8645</v>
      </c>
      <c r="D4145" s="3" t="s">
        <v>7949</v>
      </c>
      <c r="E4145" s="3" t="s">
        <v>7950</v>
      </c>
      <c r="F4145" s="3" t="s">
        <v>878</v>
      </c>
      <c r="G4145" s="3" t="s">
        <v>877</v>
      </c>
      <c r="H4145" s="3" t="s">
        <v>477</v>
      </c>
      <c r="I4145" s="3" t="s">
        <v>79</v>
      </c>
      <c r="J4145" s="3" t="s">
        <v>78</v>
      </c>
      <c r="K4145" s="3" t="s">
        <v>79</v>
      </c>
      <c r="O4145"/>
      <c r="P4145"/>
    </row>
    <row r="4146" spans="1:16" x14ac:dyDescent="0.35">
      <c r="A4146" s="3" t="s">
        <v>8646</v>
      </c>
      <c r="B4146" s="3" t="s">
        <v>8646</v>
      </c>
      <c r="C4146" s="3" t="s">
        <v>8647</v>
      </c>
      <c r="D4146" s="3" t="s">
        <v>65</v>
      </c>
      <c r="E4146" s="3" t="s">
        <v>8148</v>
      </c>
      <c r="F4146" s="3" t="s">
        <v>878</v>
      </c>
      <c r="G4146" s="3" t="s">
        <v>877</v>
      </c>
      <c r="H4146" s="3" t="s">
        <v>477</v>
      </c>
      <c r="I4146" s="3" t="s">
        <v>79</v>
      </c>
      <c r="J4146" s="3" t="s">
        <v>78</v>
      </c>
      <c r="K4146" s="3" t="s">
        <v>79</v>
      </c>
      <c r="O4146"/>
      <c r="P4146"/>
    </row>
    <row r="4147" spans="1:16" x14ac:dyDescent="0.35">
      <c r="A4147" s="3" t="s">
        <v>8648</v>
      </c>
      <c r="B4147" s="3" t="s">
        <v>8648</v>
      </c>
      <c r="C4147" s="3" t="s">
        <v>8649</v>
      </c>
      <c r="D4147" s="3" t="s">
        <v>652</v>
      </c>
      <c r="E4147" s="3" t="s">
        <v>7912</v>
      </c>
      <c r="F4147" s="3" t="s">
        <v>878</v>
      </c>
      <c r="G4147" s="3" t="s">
        <v>877</v>
      </c>
      <c r="H4147" s="3" t="s">
        <v>477</v>
      </c>
      <c r="I4147" s="3" t="s">
        <v>79</v>
      </c>
      <c r="J4147" s="3" t="s">
        <v>78</v>
      </c>
      <c r="K4147" s="3" t="s">
        <v>79</v>
      </c>
      <c r="O4147"/>
      <c r="P4147"/>
    </row>
    <row r="4148" spans="1:16" x14ac:dyDescent="0.35">
      <c r="A4148" s="3" t="s">
        <v>8650</v>
      </c>
      <c r="B4148" s="3" t="s">
        <v>8650</v>
      </c>
      <c r="C4148" s="3" t="s">
        <v>8651</v>
      </c>
      <c r="D4148" s="3" t="s">
        <v>7918</v>
      </c>
      <c r="E4148" s="3" t="s">
        <v>7919</v>
      </c>
      <c r="F4148" s="3" t="s">
        <v>878</v>
      </c>
      <c r="G4148" s="3" t="s">
        <v>877</v>
      </c>
      <c r="H4148" s="3" t="s">
        <v>477</v>
      </c>
      <c r="I4148" s="3" t="s">
        <v>79</v>
      </c>
      <c r="J4148" s="3" t="s">
        <v>78</v>
      </c>
      <c r="K4148" s="3" t="s">
        <v>79</v>
      </c>
      <c r="O4148"/>
      <c r="P4148"/>
    </row>
    <row r="4149" spans="1:16" x14ac:dyDescent="0.35">
      <c r="A4149" s="3" t="s">
        <v>8652</v>
      </c>
      <c r="B4149" s="3" t="s">
        <v>8652</v>
      </c>
      <c r="C4149" s="3" t="s">
        <v>8653</v>
      </c>
      <c r="D4149" s="3" t="s">
        <v>8247</v>
      </c>
      <c r="E4149" s="3" t="s">
        <v>8248</v>
      </c>
      <c r="F4149" s="3" t="s">
        <v>878</v>
      </c>
      <c r="G4149" s="3" t="s">
        <v>877</v>
      </c>
      <c r="H4149" s="3" t="s">
        <v>477</v>
      </c>
      <c r="I4149" s="3" t="s">
        <v>79</v>
      </c>
      <c r="J4149" s="3" t="s">
        <v>78</v>
      </c>
      <c r="K4149" s="3" t="s">
        <v>79</v>
      </c>
      <c r="O4149"/>
      <c r="P4149"/>
    </row>
    <row r="4150" spans="1:16" x14ac:dyDescent="0.35">
      <c r="A4150" s="3" t="s">
        <v>8654</v>
      </c>
      <c r="B4150" s="3" t="s">
        <v>8655</v>
      </c>
      <c r="C4150" s="3" t="s">
        <v>8656</v>
      </c>
      <c r="D4150" s="3" t="s">
        <v>65</v>
      </c>
      <c r="E4150" s="3" t="s">
        <v>8148</v>
      </c>
      <c r="F4150" s="3" t="s">
        <v>878</v>
      </c>
      <c r="G4150" s="3" t="s">
        <v>877</v>
      </c>
      <c r="H4150" s="3" t="s">
        <v>477</v>
      </c>
      <c r="I4150" s="3" t="s">
        <v>79</v>
      </c>
      <c r="J4150" s="3" t="s">
        <v>78</v>
      </c>
      <c r="K4150" s="3" t="s">
        <v>79</v>
      </c>
      <c r="O4150"/>
      <c r="P4150"/>
    </row>
    <row r="4151" spans="1:16" x14ac:dyDescent="0.35">
      <c r="A4151" s="3" t="s">
        <v>8657</v>
      </c>
      <c r="B4151" s="3" t="s">
        <v>8578</v>
      </c>
      <c r="C4151" s="3" t="s">
        <v>8579</v>
      </c>
      <c r="D4151" s="3" t="s">
        <v>8115</v>
      </c>
      <c r="E4151" s="3" t="s">
        <v>8116</v>
      </c>
      <c r="F4151" s="3" t="s">
        <v>878</v>
      </c>
      <c r="G4151" s="3" t="s">
        <v>877</v>
      </c>
      <c r="H4151" s="3" t="s">
        <v>477</v>
      </c>
      <c r="I4151" s="3" t="s">
        <v>79</v>
      </c>
      <c r="J4151" s="3" t="s">
        <v>78</v>
      </c>
      <c r="K4151" s="3" t="s">
        <v>79</v>
      </c>
      <c r="O4151"/>
      <c r="P4151"/>
    </row>
    <row r="4152" spans="1:16" x14ac:dyDescent="0.35">
      <c r="A4152" s="3" t="s">
        <v>8658</v>
      </c>
      <c r="B4152" s="3" t="s">
        <v>8659</v>
      </c>
      <c r="C4152" s="3" t="s">
        <v>7907</v>
      </c>
      <c r="D4152" s="3" t="s">
        <v>7915</v>
      </c>
      <c r="E4152" s="3" t="s">
        <v>7909</v>
      </c>
      <c r="F4152" s="3" t="s">
        <v>878</v>
      </c>
      <c r="G4152" s="3" t="s">
        <v>877</v>
      </c>
      <c r="H4152" s="3" t="s">
        <v>477</v>
      </c>
      <c r="I4152" s="3" t="s">
        <v>79</v>
      </c>
      <c r="J4152" s="3" t="s">
        <v>78</v>
      </c>
      <c r="K4152" s="3" t="s">
        <v>79</v>
      </c>
      <c r="O4152"/>
      <c r="P4152"/>
    </row>
    <row r="4153" spans="1:16" x14ac:dyDescent="0.35">
      <c r="A4153" s="3" t="s">
        <v>8660</v>
      </c>
      <c r="B4153" s="3" t="s">
        <v>8661</v>
      </c>
      <c r="C4153" s="3" t="s">
        <v>8662</v>
      </c>
      <c r="D4153" s="3" t="s">
        <v>8078</v>
      </c>
      <c r="E4153" s="3" t="s">
        <v>8079</v>
      </c>
      <c r="F4153" s="3" t="s">
        <v>878</v>
      </c>
      <c r="G4153" s="3" t="s">
        <v>877</v>
      </c>
      <c r="H4153" s="3" t="s">
        <v>477</v>
      </c>
      <c r="I4153" s="3" t="s">
        <v>79</v>
      </c>
      <c r="J4153" s="3" t="s">
        <v>78</v>
      </c>
      <c r="K4153" s="3" t="s">
        <v>79</v>
      </c>
      <c r="O4153"/>
      <c r="P4153"/>
    </row>
    <row r="4154" spans="1:16" x14ac:dyDescent="0.35">
      <c r="A4154" s="3" t="s">
        <v>8663</v>
      </c>
      <c r="B4154" s="3" t="s">
        <v>8663</v>
      </c>
      <c r="C4154" s="3" t="s">
        <v>8664</v>
      </c>
      <c r="D4154" s="3" t="s">
        <v>8251</v>
      </c>
      <c r="E4154" s="3" t="s">
        <v>8252</v>
      </c>
      <c r="F4154" s="3" t="s">
        <v>878</v>
      </c>
      <c r="G4154" s="3" t="s">
        <v>877</v>
      </c>
      <c r="H4154" s="3" t="s">
        <v>477</v>
      </c>
      <c r="I4154" s="3" t="s">
        <v>79</v>
      </c>
      <c r="J4154" s="3" t="s">
        <v>78</v>
      </c>
      <c r="K4154" s="3" t="s">
        <v>79</v>
      </c>
      <c r="O4154"/>
      <c r="P4154"/>
    </row>
    <row r="4155" spans="1:16" x14ac:dyDescent="0.35">
      <c r="A4155" s="3" t="s">
        <v>8665</v>
      </c>
      <c r="B4155" s="3" t="s">
        <v>8665</v>
      </c>
      <c r="C4155" s="3" t="s">
        <v>8666</v>
      </c>
      <c r="D4155" s="3" t="s">
        <v>8667</v>
      </c>
      <c r="E4155" s="3" t="s">
        <v>8190</v>
      </c>
      <c r="F4155" s="3" t="s">
        <v>878</v>
      </c>
      <c r="G4155" s="3" t="s">
        <v>877</v>
      </c>
      <c r="H4155" s="3" t="s">
        <v>477</v>
      </c>
      <c r="I4155" s="3" t="s">
        <v>79</v>
      </c>
      <c r="J4155" s="3" t="s">
        <v>78</v>
      </c>
      <c r="K4155" s="3" t="s">
        <v>79</v>
      </c>
      <c r="O4155"/>
      <c r="P4155"/>
    </row>
    <row r="4156" spans="1:16" x14ac:dyDescent="0.35">
      <c r="A4156" s="3" t="s">
        <v>8668</v>
      </c>
      <c r="B4156" s="3" t="s">
        <v>8668</v>
      </c>
      <c r="C4156" s="3" t="s">
        <v>8669</v>
      </c>
      <c r="D4156" s="3" t="s">
        <v>652</v>
      </c>
      <c r="E4156" s="3" t="s">
        <v>7912</v>
      </c>
      <c r="F4156" s="3" t="s">
        <v>878</v>
      </c>
      <c r="G4156" s="3" t="s">
        <v>877</v>
      </c>
      <c r="H4156" s="3" t="s">
        <v>477</v>
      </c>
      <c r="I4156" s="3" t="s">
        <v>79</v>
      </c>
      <c r="J4156" s="3" t="s">
        <v>78</v>
      </c>
      <c r="K4156" s="3" t="s">
        <v>79</v>
      </c>
      <c r="O4156"/>
      <c r="P4156"/>
    </row>
    <row r="4157" spans="1:16" x14ac:dyDescent="0.35">
      <c r="A4157" s="3" t="s">
        <v>8670</v>
      </c>
      <c r="B4157" s="3" t="s">
        <v>7913</v>
      </c>
      <c r="C4157" s="3" t="s">
        <v>7914</v>
      </c>
      <c r="D4157" s="3" t="s">
        <v>7915</v>
      </c>
      <c r="E4157" s="3" t="s">
        <v>7909</v>
      </c>
      <c r="F4157" s="3" t="s">
        <v>878</v>
      </c>
      <c r="G4157" s="3" t="s">
        <v>877</v>
      </c>
      <c r="H4157" s="3" t="s">
        <v>477</v>
      </c>
      <c r="I4157" s="3" t="s">
        <v>79</v>
      </c>
      <c r="J4157" s="3" t="s">
        <v>78</v>
      </c>
      <c r="K4157" s="3" t="s">
        <v>79</v>
      </c>
      <c r="O4157"/>
      <c r="P4157"/>
    </row>
    <row r="4158" spans="1:16" x14ac:dyDescent="0.35">
      <c r="A4158" s="3" t="s">
        <v>8671</v>
      </c>
      <c r="B4158" s="3" t="s">
        <v>8671</v>
      </c>
      <c r="C4158" s="3" t="s">
        <v>8672</v>
      </c>
      <c r="D4158" s="3" t="s">
        <v>7918</v>
      </c>
      <c r="E4158" s="3" t="s">
        <v>7919</v>
      </c>
      <c r="F4158" s="3" t="s">
        <v>878</v>
      </c>
      <c r="G4158" s="3" t="s">
        <v>877</v>
      </c>
      <c r="H4158" s="3" t="s">
        <v>477</v>
      </c>
      <c r="I4158" s="3" t="s">
        <v>79</v>
      </c>
      <c r="J4158" s="3" t="s">
        <v>78</v>
      </c>
      <c r="K4158" s="3" t="s">
        <v>79</v>
      </c>
      <c r="O4158"/>
      <c r="P4158"/>
    </row>
    <row r="4159" spans="1:16" x14ac:dyDescent="0.35">
      <c r="A4159" s="3" t="s">
        <v>8673</v>
      </c>
      <c r="B4159" s="3" t="s">
        <v>8673</v>
      </c>
      <c r="C4159" s="3" t="s">
        <v>8674</v>
      </c>
      <c r="D4159" s="3" t="s">
        <v>616</v>
      </c>
      <c r="E4159" s="3" t="s">
        <v>7994</v>
      </c>
      <c r="F4159" s="3" t="s">
        <v>878</v>
      </c>
      <c r="G4159" s="3" t="s">
        <v>877</v>
      </c>
      <c r="H4159" s="3" t="s">
        <v>477</v>
      </c>
      <c r="I4159" s="3" t="s">
        <v>79</v>
      </c>
      <c r="J4159" s="3" t="s">
        <v>78</v>
      </c>
      <c r="K4159" s="3" t="s">
        <v>79</v>
      </c>
      <c r="O4159"/>
      <c r="P4159"/>
    </row>
    <row r="4160" spans="1:16" x14ac:dyDescent="0.35">
      <c r="A4160" s="3" t="s">
        <v>8675</v>
      </c>
      <c r="B4160" s="3" t="s">
        <v>8675</v>
      </c>
      <c r="C4160" s="3" t="s">
        <v>8676</v>
      </c>
      <c r="D4160" s="3" t="s">
        <v>833</v>
      </c>
      <c r="E4160" s="3" t="s">
        <v>834</v>
      </c>
      <c r="F4160" s="3" t="s">
        <v>878</v>
      </c>
      <c r="G4160" s="3" t="s">
        <v>877</v>
      </c>
      <c r="H4160" s="3" t="s">
        <v>477</v>
      </c>
      <c r="I4160" s="3" t="s">
        <v>79</v>
      </c>
      <c r="J4160" s="3" t="s">
        <v>78</v>
      </c>
      <c r="K4160" s="3" t="s">
        <v>79</v>
      </c>
      <c r="O4160"/>
      <c r="P4160"/>
    </row>
    <row r="4161" spans="1:16" x14ac:dyDescent="0.35">
      <c r="A4161" s="3" t="s">
        <v>8677</v>
      </c>
      <c r="B4161" s="3" t="s">
        <v>8677</v>
      </c>
      <c r="C4161" s="3" t="s">
        <v>8678</v>
      </c>
      <c r="D4161" s="3" t="s">
        <v>7997</v>
      </c>
      <c r="E4161" s="3" t="s">
        <v>7998</v>
      </c>
      <c r="F4161" s="3" t="s">
        <v>878</v>
      </c>
      <c r="G4161" s="3" t="s">
        <v>877</v>
      </c>
      <c r="H4161" s="3" t="s">
        <v>477</v>
      </c>
      <c r="I4161" s="3" t="s">
        <v>79</v>
      </c>
      <c r="J4161" s="3" t="s">
        <v>78</v>
      </c>
      <c r="K4161" s="3" t="s">
        <v>79</v>
      </c>
      <c r="O4161"/>
      <c r="P4161"/>
    </row>
    <row r="4162" spans="1:16" x14ac:dyDescent="0.35">
      <c r="A4162" s="3" t="s">
        <v>8679</v>
      </c>
      <c r="B4162" s="3" t="s">
        <v>8679</v>
      </c>
      <c r="C4162" s="3" t="s">
        <v>8357</v>
      </c>
      <c r="D4162" s="3" t="s">
        <v>466</v>
      </c>
      <c r="E4162" s="3" t="s">
        <v>7966</v>
      </c>
      <c r="F4162" s="3" t="s">
        <v>878</v>
      </c>
      <c r="G4162" s="3" t="s">
        <v>877</v>
      </c>
      <c r="H4162" s="3" t="s">
        <v>477</v>
      </c>
      <c r="I4162" s="3" t="s">
        <v>79</v>
      </c>
      <c r="J4162" s="3" t="s">
        <v>78</v>
      </c>
      <c r="K4162" s="3" t="s">
        <v>79</v>
      </c>
      <c r="O4162"/>
      <c r="P4162"/>
    </row>
    <row r="4163" spans="1:16" x14ac:dyDescent="0.35">
      <c r="A4163" s="3" t="s">
        <v>8680</v>
      </c>
      <c r="B4163" s="3" t="s">
        <v>8680</v>
      </c>
      <c r="C4163" s="3" t="s">
        <v>8681</v>
      </c>
      <c r="D4163" s="3" t="s">
        <v>8078</v>
      </c>
      <c r="E4163" s="3" t="s">
        <v>8079</v>
      </c>
      <c r="F4163" s="3" t="s">
        <v>878</v>
      </c>
      <c r="G4163" s="3" t="s">
        <v>877</v>
      </c>
      <c r="H4163" s="3" t="s">
        <v>477</v>
      </c>
      <c r="I4163" s="3" t="s">
        <v>79</v>
      </c>
      <c r="J4163" s="3" t="s">
        <v>78</v>
      </c>
      <c r="K4163" s="3" t="s">
        <v>79</v>
      </c>
      <c r="O4163"/>
      <c r="P4163"/>
    </row>
    <row r="4164" spans="1:16" x14ac:dyDescent="0.35">
      <c r="A4164" s="3" t="s">
        <v>8682</v>
      </c>
      <c r="B4164" s="3" t="s">
        <v>8682</v>
      </c>
      <c r="C4164" s="3" t="s">
        <v>8683</v>
      </c>
      <c r="D4164" s="3" t="s">
        <v>7918</v>
      </c>
      <c r="E4164" s="3" t="s">
        <v>7919</v>
      </c>
      <c r="F4164" s="3" t="s">
        <v>878</v>
      </c>
      <c r="G4164" s="3" t="s">
        <v>877</v>
      </c>
      <c r="H4164" s="3" t="s">
        <v>477</v>
      </c>
      <c r="I4164" s="3" t="s">
        <v>79</v>
      </c>
      <c r="J4164" s="3" t="s">
        <v>78</v>
      </c>
      <c r="K4164" s="3" t="s">
        <v>79</v>
      </c>
      <c r="O4164"/>
      <c r="P4164"/>
    </row>
    <row r="4165" spans="1:16" x14ac:dyDescent="0.35">
      <c r="A4165" s="3" t="s">
        <v>8684</v>
      </c>
      <c r="B4165" s="3" t="s">
        <v>8055</v>
      </c>
      <c r="C4165" s="3" t="s">
        <v>8056</v>
      </c>
      <c r="D4165" s="3" t="s">
        <v>7918</v>
      </c>
      <c r="E4165" s="3" t="s">
        <v>7919</v>
      </c>
      <c r="F4165" s="3" t="s">
        <v>878</v>
      </c>
      <c r="G4165" s="3" t="s">
        <v>877</v>
      </c>
      <c r="H4165" s="3" t="s">
        <v>477</v>
      </c>
      <c r="I4165" s="3" t="s">
        <v>79</v>
      </c>
      <c r="J4165" s="3" t="s">
        <v>78</v>
      </c>
      <c r="K4165" s="3" t="s">
        <v>79</v>
      </c>
      <c r="O4165"/>
      <c r="P4165"/>
    </row>
    <row r="4166" spans="1:16" x14ac:dyDescent="0.35">
      <c r="A4166" s="3" t="s">
        <v>8685</v>
      </c>
      <c r="B4166" s="3" t="s">
        <v>8685</v>
      </c>
      <c r="C4166" s="3" t="s">
        <v>8686</v>
      </c>
      <c r="D4166" s="3" t="s">
        <v>561</v>
      </c>
      <c r="E4166" s="3" t="s">
        <v>7959</v>
      </c>
      <c r="F4166" s="3" t="s">
        <v>878</v>
      </c>
      <c r="G4166" s="3" t="s">
        <v>877</v>
      </c>
      <c r="H4166" s="3" t="s">
        <v>477</v>
      </c>
      <c r="I4166" s="3" t="s">
        <v>79</v>
      </c>
      <c r="J4166" s="3" t="s">
        <v>78</v>
      </c>
      <c r="K4166" s="3" t="s">
        <v>79</v>
      </c>
      <c r="O4166"/>
      <c r="P4166"/>
    </row>
    <row r="4167" spans="1:16" x14ac:dyDescent="0.35">
      <c r="A4167" s="3" t="s">
        <v>8687</v>
      </c>
      <c r="B4167" s="3" t="s">
        <v>8687</v>
      </c>
      <c r="C4167" s="3" t="s">
        <v>8688</v>
      </c>
      <c r="D4167" s="3" t="s">
        <v>8069</v>
      </c>
      <c r="E4167" s="3" t="s">
        <v>8070</v>
      </c>
      <c r="F4167" s="3" t="s">
        <v>878</v>
      </c>
      <c r="G4167" s="3" t="s">
        <v>877</v>
      </c>
      <c r="H4167" s="3" t="s">
        <v>477</v>
      </c>
      <c r="I4167" s="3" t="s">
        <v>79</v>
      </c>
      <c r="J4167" s="3" t="s">
        <v>78</v>
      </c>
      <c r="K4167" s="3" t="s">
        <v>79</v>
      </c>
      <c r="O4167"/>
      <c r="P4167"/>
    </row>
    <row r="4168" spans="1:16" x14ac:dyDescent="0.35">
      <c r="A4168" s="3" t="s">
        <v>8689</v>
      </c>
      <c r="B4168" s="3" t="s">
        <v>8689</v>
      </c>
      <c r="C4168" s="3" t="s">
        <v>8690</v>
      </c>
      <c r="D4168" s="3" t="s">
        <v>7918</v>
      </c>
      <c r="E4168" s="3" t="s">
        <v>7919</v>
      </c>
      <c r="F4168" s="3" t="s">
        <v>878</v>
      </c>
      <c r="G4168" s="3" t="s">
        <v>877</v>
      </c>
      <c r="H4168" s="3" t="s">
        <v>477</v>
      </c>
      <c r="I4168" s="3" t="s">
        <v>79</v>
      </c>
      <c r="J4168" s="3" t="s">
        <v>78</v>
      </c>
      <c r="K4168" s="3" t="s">
        <v>79</v>
      </c>
      <c r="O4168"/>
      <c r="P4168"/>
    </row>
    <row r="4169" spans="1:16" x14ac:dyDescent="0.35">
      <c r="A4169" s="3" t="s">
        <v>8691</v>
      </c>
      <c r="B4169" s="3" t="s">
        <v>8691</v>
      </c>
      <c r="C4169" s="3" t="s">
        <v>8692</v>
      </c>
      <c r="D4169" s="3" t="s">
        <v>8361</v>
      </c>
      <c r="E4169" s="3" t="s">
        <v>8362</v>
      </c>
      <c r="F4169" s="3" t="s">
        <v>878</v>
      </c>
      <c r="G4169" s="3" t="s">
        <v>877</v>
      </c>
      <c r="H4169" s="3" t="s">
        <v>477</v>
      </c>
      <c r="I4169" s="3" t="s">
        <v>79</v>
      </c>
      <c r="J4169" s="3" t="s">
        <v>78</v>
      </c>
      <c r="K4169" s="3" t="s">
        <v>79</v>
      </c>
      <c r="O4169"/>
      <c r="P4169"/>
    </row>
    <row r="4170" spans="1:16" x14ac:dyDescent="0.35">
      <c r="A4170" s="3" t="s">
        <v>8693</v>
      </c>
      <c r="B4170" s="3" t="s">
        <v>8693</v>
      </c>
      <c r="C4170" s="3" t="s">
        <v>7907</v>
      </c>
      <c r="D4170" s="3" t="s">
        <v>7915</v>
      </c>
      <c r="E4170" s="3" t="s">
        <v>7909</v>
      </c>
      <c r="F4170" s="3" t="s">
        <v>878</v>
      </c>
      <c r="G4170" s="3" t="s">
        <v>877</v>
      </c>
      <c r="H4170" s="3" t="s">
        <v>477</v>
      </c>
      <c r="I4170" s="3" t="s">
        <v>79</v>
      </c>
      <c r="J4170" s="3" t="s">
        <v>78</v>
      </c>
      <c r="K4170" s="3" t="s">
        <v>79</v>
      </c>
      <c r="O4170"/>
      <c r="P4170"/>
    </row>
    <row r="4171" spans="1:16" x14ac:dyDescent="0.35">
      <c r="A4171" s="3" t="s">
        <v>8694</v>
      </c>
      <c r="B4171" s="3" t="s">
        <v>8694</v>
      </c>
      <c r="C4171" s="3" t="s">
        <v>8695</v>
      </c>
      <c r="D4171" s="3" t="s">
        <v>8036</v>
      </c>
      <c r="E4171" s="3" t="s">
        <v>8037</v>
      </c>
      <c r="F4171" s="3" t="s">
        <v>878</v>
      </c>
      <c r="G4171" s="3" t="s">
        <v>877</v>
      </c>
      <c r="H4171" s="3" t="s">
        <v>477</v>
      </c>
      <c r="I4171" s="3" t="s">
        <v>79</v>
      </c>
      <c r="J4171" s="3" t="s">
        <v>78</v>
      </c>
      <c r="K4171" s="3" t="s">
        <v>79</v>
      </c>
      <c r="O4171"/>
      <c r="P4171"/>
    </row>
    <row r="4172" spans="1:16" x14ac:dyDescent="0.35">
      <c r="A4172" s="3" t="s">
        <v>8696</v>
      </c>
      <c r="B4172" s="3" t="s">
        <v>8696</v>
      </c>
      <c r="C4172" s="3" t="s">
        <v>8697</v>
      </c>
      <c r="D4172" s="3" t="s">
        <v>204</v>
      </c>
      <c r="E4172" s="3" t="s">
        <v>7970</v>
      </c>
      <c r="F4172" s="3" t="s">
        <v>878</v>
      </c>
      <c r="G4172" s="3" t="s">
        <v>877</v>
      </c>
      <c r="H4172" s="3" t="s">
        <v>477</v>
      </c>
      <c r="I4172" s="3" t="s">
        <v>79</v>
      </c>
      <c r="J4172" s="3" t="s">
        <v>78</v>
      </c>
      <c r="K4172" s="3" t="s">
        <v>79</v>
      </c>
      <c r="O4172"/>
      <c r="P4172"/>
    </row>
    <row r="4173" spans="1:16" x14ac:dyDescent="0.35">
      <c r="A4173" s="3" t="s">
        <v>8698</v>
      </c>
      <c r="B4173" s="3" t="s">
        <v>8698</v>
      </c>
      <c r="C4173" s="3" t="s">
        <v>8699</v>
      </c>
      <c r="D4173" s="3" t="s">
        <v>7997</v>
      </c>
      <c r="E4173" s="3" t="s">
        <v>7998</v>
      </c>
      <c r="F4173" s="3" t="s">
        <v>878</v>
      </c>
      <c r="G4173" s="3" t="s">
        <v>877</v>
      </c>
      <c r="H4173" s="3" t="s">
        <v>477</v>
      </c>
      <c r="I4173" s="3" t="s">
        <v>79</v>
      </c>
      <c r="J4173" s="3" t="s">
        <v>78</v>
      </c>
      <c r="K4173" s="3" t="s">
        <v>79</v>
      </c>
      <c r="O4173"/>
      <c r="P4173"/>
    </row>
    <row r="4174" spans="1:16" x14ac:dyDescent="0.35">
      <c r="A4174" s="3" t="s">
        <v>8700</v>
      </c>
      <c r="B4174" s="3" t="s">
        <v>8700</v>
      </c>
      <c r="C4174" s="3" t="s">
        <v>8701</v>
      </c>
      <c r="D4174" s="3" t="s">
        <v>7918</v>
      </c>
      <c r="E4174" s="3" t="s">
        <v>7919</v>
      </c>
      <c r="F4174" s="3" t="s">
        <v>878</v>
      </c>
      <c r="G4174" s="3" t="s">
        <v>877</v>
      </c>
      <c r="H4174" s="3" t="s">
        <v>477</v>
      </c>
      <c r="I4174" s="3" t="s">
        <v>79</v>
      </c>
      <c r="J4174" s="3" t="s">
        <v>78</v>
      </c>
      <c r="K4174" s="3" t="s">
        <v>79</v>
      </c>
      <c r="O4174"/>
      <c r="P4174"/>
    </row>
    <row r="4175" spans="1:16" x14ac:dyDescent="0.35">
      <c r="A4175" s="3" t="s">
        <v>8702</v>
      </c>
      <c r="B4175" s="3" t="s">
        <v>8702</v>
      </c>
      <c r="C4175" s="3" t="s">
        <v>8703</v>
      </c>
      <c r="D4175" s="3" t="s">
        <v>7918</v>
      </c>
      <c r="E4175" s="3" t="s">
        <v>7919</v>
      </c>
      <c r="F4175" s="3" t="s">
        <v>878</v>
      </c>
      <c r="G4175" s="3" t="s">
        <v>877</v>
      </c>
      <c r="H4175" s="3" t="s">
        <v>477</v>
      </c>
      <c r="I4175" s="3" t="s">
        <v>79</v>
      </c>
      <c r="J4175" s="3" t="s">
        <v>78</v>
      </c>
      <c r="K4175" s="3" t="s">
        <v>79</v>
      </c>
      <c r="O4175"/>
      <c r="P4175"/>
    </row>
    <row r="4176" spans="1:16" x14ac:dyDescent="0.35">
      <c r="A4176" s="3" t="s">
        <v>8704</v>
      </c>
      <c r="B4176" s="3" t="s">
        <v>8704</v>
      </c>
      <c r="C4176" s="3" t="s">
        <v>8705</v>
      </c>
      <c r="D4176" s="3" t="s">
        <v>8189</v>
      </c>
      <c r="E4176" s="3" t="s">
        <v>8190</v>
      </c>
      <c r="F4176" s="3" t="s">
        <v>878</v>
      </c>
      <c r="G4176" s="3" t="s">
        <v>877</v>
      </c>
      <c r="H4176" s="3" t="s">
        <v>477</v>
      </c>
      <c r="I4176" s="3" t="s">
        <v>79</v>
      </c>
      <c r="J4176" s="3" t="s">
        <v>78</v>
      </c>
      <c r="K4176" s="3" t="s">
        <v>79</v>
      </c>
      <c r="O4176"/>
      <c r="P4176"/>
    </row>
    <row r="4177" spans="1:16" x14ac:dyDescent="0.35">
      <c r="A4177" s="3" t="s">
        <v>8706</v>
      </c>
      <c r="B4177" s="3" t="s">
        <v>8707</v>
      </c>
      <c r="C4177" s="3" t="s">
        <v>8708</v>
      </c>
      <c r="D4177" s="3" t="s">
        <v>7918</v>
      </c>
      <c r="E4177" s="3" t="s">
        <v>7919</v>
      </c>
      <c r="F4177" s="3" t="s">
        <v>878</v>
      </c>
      <c r="G4177" s="3" t="s">
        <v>877</v>
      </c>
      <c r="H4177" s="3" t="s">
        <v>477</v>
      </c>
      <c r="I4177" s="3" t="s">
        <v>79</v>
      </c>
      <c r="J4177" s="3" t="s">
        <v>78</v>
      </c>
      <c r="K4177" s="3" t="s">
        <v>79</v>
      </c>
      <c r="O4177"/>
      <c r="P4177"/>
    </row>
    <row r="4178" spans="1:16" x14ac:dyDescent="0.35">
      <c r="A4178" s="3" t="s">
        <v>8709</v>
      </c>
      <c r="B4178" s="3" t="s">
        <v>7936</v>
      </c>
      <c r="C4178" s="3" t="s">
        <v>7937</v>
      </c>
      <c r="D4178" s="3" t="s">
        <v>164</v>
      </c>
      <c r="E4178" s="3" t="s">
        <v>7938</v>
      </c>
      <c r="F4178" s="3" t="s">
        <v>878</v>
      </c>
      <c r="G4178" s="3" t="s">
        <v>877</v>
      </c>
      <c r="H4178" s="3" t="s">
        <v>477</v>
      </c>
      <c r="I4178" s="3" t="s">
        <v>79</v>
      </c>
      <c r="J4178" s="3" t="s">
        <v>78</v>
      </c>
      <c r="K4178" s="3" t="s">
        <v>79</v>
      </c>
      <c r="O4178"/>
      <c r="P4178"/>
    </row>
    <row r="4179" spans="1:16" x14ac:dyDescent="0.35">
      <c r="A4179" s="3" t="s">
        <v>8710</v>
      </c>
      <c r="B4179" s="3" t="s">
        <v>8710</v>
      </c>
      <c r="C4179" s="3" t="s">
        <v>8711</v>
      </c>
      <c r="D4179" s="3" t="s">
        <v>397</v>
      </c>
      <c r="E4179" s="3" t="s">
        <v>8008</v>
      </c>
      <c r="F4179" s="3" t="s">
        <v>878</v>
      </c>
      <c r="G4179" s="3" t="s">
        <v>877</v>
      </c>
      <c r="H4179" s="3" t="s">
        <v>477</v>
      </c>
      <c r="I4179" s="3" t="s">
        <v>79</v>
      </c>
      <c r="J4179" s="3" t="s">
        <v>78</v>
      </c>
      <c r="K4179" s="3" t="s">
        <v>79</v>
      </c>
      <c r="O4179"/>
      <c r="P4179"/>
    </row>
    <row r="4180" spans="1:16" x14ac:dyDescent="0.35">
      <c r="A4180" s="3" t="s">
        <v>8712</v>
      </c>
      <c r="B4180" s="3" t="s">
        <v>8712</v>
      </c>
      <c r="C4180" s="3" t="s">
        <v>8713</v>
      </c>
      <c r="D4180" s="3" t="s">
        <v>8273</v>
      </c>
      <c r="E4180" s="3" t="s">
        <v>8274</v>
      </c>
      <c r="F4180" s="3" t="s">
        <v>878</v>
      </c>
      <c r="G4180" s="3" t="s">
        <v>877</v>
      </c>
      <c r="H4180" s="3" t="s">
        <v>477</v>
      </c>
      <c r="I4180" s="3" t="s">
        <v>79</v>
      </c>
      <c r="J4180" s="3" t="s">
        <v>78</v>
      </c>
      <c r="K4180" s="3" t="s">
        <v>79</v>
      </c>
      <c r="O4180"/>
      <c r="P4180"/>
    </row>
    <row r="4181" spans="1:16" x14ac:dyDescent="0.35">
      <c r="A4181" s="3" t="s">
        <v>8714</v>
      </c>
      <c r="B4181" s="3" t="s">
        <v>8714</v>
      </c>
      <c r="C4181" s="3" t="s">
        <v>8715</v>
      </c>
      <c r="D4181" s="3" t="s">
        <v>8280</v>
      </c>
      <c r="E4181" s="3" t="s">
        <v>8281</v>
      </c>
      <c r="F4181" s="3" t="s">
        <v>878</v>
      </c>
      <c r="G4181" s="3" t="s">
        <v>877</v>
      </c>
      <c r="H4181" s="3" t="s">
        <v>477</v>
      </c>
      <c r="I4181" s="3" t="s">
        <v>79</v>
      </c>
      <c r="J4181" s="3" t="s">
        <v>78</v>
      </c>
      <c r="K4181" s="3" t="s">
        <v>79</v>
      </c>
      <c r="O4181"/>
      <c r="P4181"/>
    </row>
    <row r="4182" spans="1:16" x14ac:dyDescent="0.35">
      <c r="A4182" s="3" t="s">
        <v>8716</v>
      </c>
      <c r="B4182" s="3" t="s">
        <v>8716</v>
      </c>
      <c r="C4182" s="3" t="s">
        <v>8717</v>
      </c>
      <c r="D4182" s="3" t="s">
        <v>172</v>
      </c>
      <c r="E4182" s="3" t="s">
        <v>8339</v>
      </c>
      <c r="F4182" s="3" t="s">
        <v>878</v>
      </c>
      <c r="G4182" s="3" t="s">
        <v>877</v>
      </c>
      <c r="H4182" s="3" t="s">
        <v>477</v>
      </c>
      <c r="I4182" s="3" t="s">
        <v>79</v>
      </c>
      <c r="J4182" s="3" t="s">
        <v>78</v>
      </c>
      <c r="K4182" s="3" t="s">
        <v>79</v>
      </c>
      <c r="O4182"/>
      <c r="P4182"/>
    </row>
    <row r="4183" spans="1:16" x14ac:dyDescent="0.35">
      <c r="A4183" s="3" t="s">
        <v>8718</v>
      </c>
      <c r="B4183" s="3" t="s">
        <v>8718</v>
      </c>
      <c r="C4183" s="3" t="s">
        <v>8688</v>
      </c>
      <c r="D4183" s="3" t="s">
        <v>46</v>
      </c>
      <c r="E4183" s="3" t="s">
        <v>7986</v>
      </c>
      <c r="F4183" s="3" t="s">
        <v>878</v>
      </c>
      <c r="G4183" s="3" t="s">
        <v>877</v>
      </c>
      <c r="H4183" s="3" t="s">
        <v>477</v>
      </c>
      <c r="I4183" s="3" t="s">
        <v>79</v>
      </c>
      <c r="J4183" s="3" t="s">
        <v>78</v>
      </c>
      <c r="K4183" s="3" t="s">
        <v>79</v>
      </c>
      <c r="O4183"/>
      <c r="P4183"/>
    </row>
    <row r="4184" spans="1:16" x14ac:dyDescent="0.35">
      <c r="A4184" s="3" t="s">
        <v>8719</v>
      </c>
      <c r="B4184" s="3" t="s">
        <v>8719</v>
      </c>
      <c r="C4184" s="3" t="s">
        <v>8720</v>
      </c>
      <c r="D4184" s="3" t="s">
        <v>7918</v>
      </c>
      <c r="E4184" s="3" t="s">
        <v>7919</v>
      </c>
      <c r="F4184" s="3" t="s">
        <v>878</v>
      </c>
      <c r="G4184" s="3" t="s">
        <v>877</v>
      </c>
      <c r="H4184" s="3" t="s">
        <v>477</v>
      </c>
      <c r="I4184" s="3" t="s">
        <v>79</v>
      </c>
      <c r="J4184" s="3" t="s">
        <v>78</v>
      </c>
      <c r="K4184" s="3" t="s">
        <v>79</v>
      </c>
      <c r="O4184"/>
      <c r="P4184"/>
    </row>
    <row r="4185" spans="1:16" x14ac:dyDescent="0.35">
      <c r="A4185" s="3" t="s">
        <v>8721</v>
      </c>
      <c r="B4185" s="3" t="s">
        <v>8721</v>
      </c>
      <c r="C4185" s="3" t="s">
        <v>8722</v>
      </c>
      <c r="D4185" s="3" t="s">
        <v>8028</v>
      </c>
      <c r="E4185" s="3" t="s">
        <v>8029</v>
      </c>
      <c r="F4185" s="3" t="s">
        <v>878</v>
      </c>
      <c r="G4185" s="3" t="s">
        <v>877</v>
      </c>
      <c r="H4185" s="3" t="s">
        <v>477</v>
      </c>
      <c r="I4185" s="3" t="s">
        <v>79</v>
      </c>
      <c r="J4185" s="3" t="s">
        <v>78</v>
      </c>
      <c r="K4185" s="3" t="s">
        <v>79</v>
      </c>
      <c r="O4185"/>
      <c r="P4185"/>
    </row>
    <row r="4186" spans="1:16" x14ac:dyDescent="0.35">
      <c r="A4186" s="3" t="s">
        <v>8723</v>
      </c>
      <c r="B4186" s="3" t="s">
        <v>8723</v>
      </c>
      <c r="C4186" s="3" t="s">
        <v>8724</v>
      </c>
      <c r="D4186" s="3" t="s">
        <v>833</v>
      </c>
      <c r="E4186" s="3" t="s">
        <v>834</v>
      </c>
      <c r="F4186" s="3" t="s">
        <v>878</v>
      </c>
      <c r="G4186" s="3" t="s">
        <v>877</v>
      </c>
      <c r="H4186" s="3" t="s">
        <v>477</v>
      </c>
      <c r="I4186" s="3" t="s">
        <v>79</v>
      </c>
      <c r="J4186" s="3" t="s">
        <v>78</v>
      </c>
      <c r="K4186" s="3" t="s">
        <v>79</v>
      </c>
      <c r="O4186"/>
      <c r="P4186"/>
    </row>
    <row r="4187" spans="1:16" x14ac:dyDescent="0.35">
      <c r="A4187" s="3" t="s">
        <v>8725</v>
      </c>
      <c r="B4187" s="3" t="s">
        <v>8725</v>
      </c>
      <c r="C4187" s="3" t="s">
        <v>8726</v>
      </c>
      <c r="D4187" s="3" t="s">
        <v>7915</v>
      </c>
      <c r="E4187" s="3" t="s">
        <v>7909</v>
      </c>
      <c r="F4187" s="3" t="s">
        <v>878</v>
      </c>
      <c r="G4187" s="3" t="s">
        <v>877</v>
      </c>
      <c r="H4187" s="3" t="s">
        <v>477</v>
      </c>
      <c r="I4187" s="3" t="s">
        <v>79</v>
      </c>
      <c r="J4187" s="3" t="s">
        <v>78</v>
      </c>
      <c r="K4187" s="3" t="s">
        <v>79</v>
      </c>
      <c r="O4187"/>
      <c r="P4187"/>
    </row>
    <row r="4188" spans="1:16" x14ac:dyDescent="0.35">
      <c r="A4188" s="3" t="s">
        <v>8727</v>
      </c>
      <c r="B4188" s="3" t="s">
        <v>8727</v>
      </c>
      <c r="C4188" s="3" t="s">
        <v>8728</v>
      </c>
      <c r="D4188" s="3" t="s">
        <v>7918</v>
      </c>
      <c r="E4188" s="3" t="s">
        <v>7919</v>
      </c>
      <c r="F4188" s="3" t="s">
        <v>878</v>
      </c>
      <c r="G4188" s="3" t="s">
        <v>877</v>
      </c>
      <c r="H4188" s="3" t="s">
        <v>477</v>
      </c>
      <c r="I4188" s="3" t="s">
        <v>79</v>
      </c>
      <c r="J4188" s="3" t="s">
        <v>78</v>
      </c>
      <c r="K4188" s="3" t="s">
        <v>79</v>
      </c>
      <c r="O4188"/>
      <c r="P4188"/>
    </row>
    <row r="4189" spans="1:16" x14ac:dyDescent="0.35">
      <c r="A4189" s="3" t="s">
        <v>8729</v>
      </c>
      <c r="B4189" s="3" t="s">
        <v>8729</v>
      </c>
      <c r="C4189" s="3" t="s">
        <v>8730</v>
      </c>
      <c r="D4189" s="3" t="s">
        <v>7918</v>
      </c>
      <c r="E4189" s="3" t="s">
        <v>7919</v>
      </c>
      <c r="F4189" s="3" t="s">
        <v>878</v>
      </c>
      <c r="G4189" s="3" t="s">
        <v>877</v>
      </c>
      <c r="H4189" s="3" t="s">
        <v>477</v>
      </c>
      <c r="I4189" s="3" t="s">
        <v>79</v>
      </c>
      <c r="J4189" s="3" t="s">
        <v>78</v>
      </c>
      <c r="K4189" s="3" t="s">
        <v>79</v>
      </c>
      <c r="O4189"/>
      <c r="P4189"/>
    </row>
    <row r="4190" spans="1:16" x14ac:dyDescent="0.35">
      <c r="A4190" s="3" t="s">
        <v>8731</v>
      </c>
      <c r="B4190" s="3" t="s">
        <v>8731</v>
      </c>
      <c r="C4190" s="3" t="s">
        <v>8732</v>
      </c>
      <c r="D4190" s="3" t="s">
        <v>8280</v>
      </c>
      <c r="E4190" s="3" t="s">
        <v>8281</v>
      </c>
      <c r="F4190" s="3" t="s">
        <v>878</v>
      </c>
      <c r="G4190" s="3" t="s">
        <v>877</v>
      </c>
      <c r="H4190" s="3" t="s">
        <v>477</v>
      </c>
      <c r="I4190" s="3" t="s">
        <v>79</v>
      </c>
      <c r="J4190" s="3" t="s">
        <v>78</v>
      </c>
      <c r="K4190" s="3" t="s">
        <v>79</v>
      </c>
      <c r="O4190"/>
      <c r="P4190"/>
    </row>
    <row r="4191" spans="1:16" x14ac:dyDescent="0.35">
      <c r="A4191" s="3" t="s">
        <v>8733</v>
      </c>
      <c r="B4191" s="3" t="s">
        <v>8733</v>
      </c>
      <c r="C4191" s="3" t="s">
        <v>8734</v>
      </c>
      <c r="D4191" s="3" t="s">
        <v>164</v>
      </c>
      <c r="E4191" s="3" t="s">
        <v>7938</v>
      </c>
      <c r="F4191" s="3" t="s">
        <v>878</v>
      </c>
      <c r="G4191" s="3" t="s">
        <v>877</v>
      </c>
      <c r="H4191" s="3" t="s">
        <v>477</v>
      </c>
      <c r="I4191" s="3" t="s">
        <v>79</v>
      </c>
      <c r="J4191" s="3" t="s">
        <v>78</v>
      </c>
      <c r="K4191" s="3" t="s">
        <v>79</v>
      </c>
      <c r="O4191"/>
      <c r="P4191"/>
    </row>
    <row r="4192" spans="1:16" x14ac:dyDescent="0.35">
      <c r="A4192" s="3" t="s">
        <v>8735</v>
      </c>
      <c r="B4192" s="3" t="s">
        <v>8735</v>
      </c>
      <c r="C4192" s="3" t="s">
        <v>8736</v>
      </c>
      <c r="D4192" s="3" t="s">
        <v>7918</v>
      </c>
      <c r="E4192" s="3" t="s">
        <v>7919</v>
      </c>
      <c r="F4192" s="3" t="s">
        <v>878</v>
      </c>
      <c r="G4192" s="3" t="s">
        <v>877</v>
      </c>
      <c r="H4192" s="3" t="s">
        <v>477</v>
      </c>
      <c r="I4192" s="3" t="s">
        <v>79</v>
      </c>
      <c r="J4192" s="3" t="s">
        <v>78</v>
      </c>
      <c r="K4192" s="3" t="s">
        <v>79</v>
      </c>
      <c r="O4192"/>
      <c r="P4192"/>
    </row>
    <row r="4193" spans="1:16" x14ac:dyDescent="0.35">
      <c r="A4193" s="3" t="s">
        <v>8737</v>
      </c>
      <c r="B4193" s="3" t="s">
        <v>8737</v>
      </c>
      <c r="C4193" s="3" t="s">
        <v>8738</v>
      </c>
      <c r="D4193" s="3" t="s">
        <v>164</v>
      </c>
      <c r="E4193" s="3" t="s">
        <v>7938</v>
      </c>
      <c r="F4193" s="3" t="s">
        <v>878</v>
      </c>
      <c r="G4193" s="3" t="s">
        <v>877</v>
      </c>
      <c r="H4193" s="3" t="s">
        <v>477</v>
      </c>
      <c r="I4193" s="3" t="s">
        <v>79</v>
      </c>
      <c r="J4193" s="3" t="s">
        <v>78</v>
      </c>
      <c r="K4193" s="3" t="s">
        <v>79</v>
      </c>
      <c r="O4193"/>
      <c r="P4193"/>
    </row>
    <row r="4194" spans="1:16" x14ac:dyDescent="0.35">
      <c r="A4194" s="3" t="s">
        <v>8739</v>
      </c>
      <c r="B4194" s="3" t="s">
        <v>8739</v>
      </c>
      <c r="C4194" s="3" t="s">
        <v>8740</v>
      </c>
      <c r="D4194" s="3" t="s">
        <v>7918</v>
      </c>
      <c r="E4194" s="3" t="s">
        <v>7919</v>
      </c>
      <c r="F4194" s="3" t="s">
        <v>878</v>
      </c>
      <c r="G4194" s="3" t="s">
        <v>877</v>
      </c>
      <c r="H4194" s="3" t="s">
        <v>477</v>
      </c>
      <c r="I4194" s="3" t="s">
        <v>79</v>
      </c>
      <c r="J4194" s="3" t="s">
        <v>78</v>
      </c>
      <c r="K4194" s="3" t="s">
        <v>79</v>
      </c>
      <c r="O4194"/>
      <c r="P4194"/>
    </row>
    <row r="4195" spans="1:16" x14ac:dyDescent="0.35">
      <c r="A4195" s="3" t="s">
        <v>8741</v>
      </c>
      <c r="B4195" s="3" t="s">
        <v>8741</v>
      </c>
      <c r="C4195" s="3" t="s">
        <v>8742</v>
      </c>
      <c r="D4195" s="3" t="s">
        <v>7997</v>
      </c>
      <c r="E4195" s="3" t="s">
        <v>7998</v>
      </c>
      <c r="F4195" s="3" t="s">
        <v>878</v>
      </c>
      <c r="G4195" s="3" t="s">
        <v>877</v>
      </c>
      <c r="H4195" s="3" t="s">
        <v>477</v>
      </c>
      <c r="I4195" s="3" t="s">
        <v>79</v>
      </c>
      <c r="J4195" s="3" t="s">
        <v>78</v>
      </c>
      <c r="K4195" s="3" t="s">
        <v>79</v>
      </c>
      <c r="O4195"/>
      <c r="P4195"/>
    </row>
    <row r="4196" spans="1:16" x14ac:dyDescent="0.35">
      <c r="A4196" s="3" t="s">
        <v>8743</v>
      </c>
      <c r="B4196" s="3" t="s">
        <v>8743</v>
      </c>
      <c r="C4196" s="3" t="s">
        <v>8744</v>
      </c>
      <c r="D4196" s="3" t="s">
        <v>8036</v>
      </c>
      <c r="E4196" s="3" t="s">
        <v>8037</v>
      </c>
      <c r="F4196" s="3" t="s">
        <v>878</v>
      </c>
      <c r="G4196" s="3" t="s">
        <v>877</v>
      </c>
      <c r="H4196" s="3" t="s">
        <v>477</v>
      </c>
      <c r="I4196" s="3" t="s">
        <v>79</v>
      </c>
      <c r="J4196" s="3" t="s">
        <v>78</v>
      </c>
      <c r="K4196" s="3" t="s">
        <v>79</v>
      </c>
      <c r="O4196"/>
      <c r="P4196"/>
    </row>
    <row r="4197" spans="1:16" x14ac:dyDescent="0.35">
      <c r="A4197" s="3" t="s">
        <v>8745</v>
      </c>
      <c r="B4197" s="3" t="s">
        <v>8745</v>
      </c>
      <c r="C4197" s="3" t="s">
        <v>8746</v>
      </c>
      <c r="D4197" s="3" t="s">
        <v>500</v>
      </c>
      <c r="E4197" s="3" t="s">
        <v>8016</v>
      </c>
      <c r="F4197" s="3" t="s">
        <v>878</v>
      </c>
      <c r="G4197" s="3" t="s">
        <v>877</v>
      </c>
      <c r="H4197" s="3" t="s">
        <v>477</v>
      </c>
      <c r="I4197" s="3" t="s">
        <v>79</v>
      </c>
      <c r="J4197" s="3" t="s">
        <v>78</v>
      </c>
      <c r="K4197" s="3" t="s">
        <v>79</v>
      </c>
      <c r="O4197"/>
      <c r="P4197"/>
    </row>
    <row r="4198" spans="1:16" x14ac:dyDescent="0.35">
      <c r="A4198" s="3" t="s">
        <v>8747</v>
      </c>
      <c r="B4198" s="3" t="s">
        <v>8747</v>
      </c>
      <c r="C4198" s="3" t="s">
        <v>8748</v>
      </c>
      <c r="D4198" s="3" t="s">
        <v>616</v>
      </c>
      <c r="E4198" s="3" t="s">
        <v>7994</v>
      </c>
      <c r="F4198" s="3" t="s">
        <v>878</v>
      </c>
      <c r="G4198" s="3" t="s">
        <v>877</v>
      </c>
      <c r="H4198" s="3" t="s">
        <v>477</v>
      </c>
      <c r="I4198" s="3" t="s">
        <v>79</v>
      </c>
      <c r="J4198" s="3" t="s">
        <v>78</v>
      </c>
      <c r="K4198" s="3" t="s">
        <v>79</v>
      </c>
      <c r="O4198"/>
      <c r="P4198"/>
    </row>
    <row r="4199" spans="1:16" x14ac:dyDescent="0.35">
      <c r="A4199" s="3" t="s">
        <v>8749</v>
      </c>
      <c r="B4199" s="3" t="s">
        <v>8749</v>
      </c>
      <c r="C4199" s="3" t="s">
        <v>8750</v>
      </c>
      <c r="D4199" s="3" t="s">
        <v>833</v>
      </c>
      <c r="E4199" s="3" t="s">
        <v>834</v>
      </c>
      <c r="F4199" s="3" t="s">
        <v>878</v>
      </c>
      <c r="G4199" s="3" t="s">
        <v>877</v>
      </c>
      <c r="H4199" s="3" t="s">
        <v>477</v>
      </c>
      <c r="I4199" s="3" t="s">
        <v>79</v>
      </c>
      <c r="J4199" s="3" t="s">
        <v>78</v>
      </c>
      <c r="K4199" s="3" t="s">
        <v>79</v>
      </c>
      <c r="O4199"/>
      <c r="P4199"/>
    </row>
    <row r="4200" spans="1:16" x14ac:dyDescent="0.35">
      <c r="A4200" s="3" t="s">
        <v>8751</v>
      </c>
      <c r="B4200" s="3" t="s">
        <v>8751</v>
      </c>
      <c r="C4200" s="3" t="s">
        <v>8752</v>
      </c>
      <c r="D4200" s="3" t="s">
        <v>652</v>
      </c>
      <c r="E4200" s="3" t="s">
        <v>7912</v>
      </c>
      <c r="F4200" s="3" t="s">
        <v>878</v>
      </c>
      <c r="G4200" s="3" t="s">
        <v>877</v>
      </c>
      <c r="H4200" s="3" t="s">
        <v>477</v>
      </c>
      <c r="I4200" s="3" t="s">
        <v>79</v>
      </c>
      <c r="J4200" s="3" t="s">
        <v>78</v>
      </c>
      <c r="K4200" s="3" t="s">
        <v>79</v>
      </c>
      <c r="O4200"/>
      <c r="P4200"/>
    </row>
    <row r="4201" spans="1:16" x14ac:dyDescent="0.35">
      <c r="A4201" s="3" t="s">
        <v>8753</v>
      </c>
      <c r="B4201" s="3" t="s">
        <v>8753</v>
      </c>
      <c r="C4201" s="3" t="s">
        <v>5953</v>
      </c>
      <c r="D4201" s="3" t="s">
        <v>7918</v>
      </c>
      <c r="E4201" s="3" t="s">
        <v>7919</v>
      </c>
      <c r="F4201" s="3" t="s">
        <v>878</v>
      </c>
      <c r="G4201" s="3" t="s">
        <v>877</v>
      </c>
      <c r="H4201" s="3" t="s">
        <v>477</v>
      </c>
      <c r="I4201" s="3" t="s">
        <v>79</v>
      </c>
      <c r="J4201" s="3" t="s">
        <v>78</v>
      </c>
      <c r="K4201" s="3" t="s">
        <v>79</v>
      </c>
      <c r="O4201"/>
      <c r="P4201"/>
    </row>
    <row r="4202" spans="1:16" x14ac:dyDescent="0.35">
      <c r="A4202" s="3" t="s">
        <v>8754</v>
      </c>
      <c r="B4202" s="3" t="s">
        <v>8754</v>
      </c>
      <c r="C4202" s="3" t="s">
        <v>8755</v>
      </c>
      <c r="D4202" s="3" t="s">
        <v>7929</v>
      </c>
      <c r="E4202" s="3" t="s">
        <v>7930</v>
      </c>
      <c r="F4202" s="3" t="s">
        <v>878</v>
      </c>
      <c r="G4202" s="3" t="s">
        <v>877</v>
      </c>
      <c r="H4202" s="3" t="s">
        <v>477</v>
      </c>
      <c r="I4202" s="3" t="s">
        <v>79</v>
      </c>
      <c r="J4202" s="3" t="s">
        <v>78</v>
      </c>
      <c r="K4202" s="3" t="s">
        <v>79</v>
      </c>
      <c r="O4202"/>
      <c r="P4202"/>
    </row>
    <row r="4203" spans="1:16" x14ac:dyDescent="0.35">
      <c r="A4203" s="3" t="s">
        <v>8756</v>
      </c>
      <c r="B4203" s="3" t="s">
        <v>8756</v>
      </c>
      <c r="C4203" s="3" t="s">
        <v>8757</v>
      </c>
      <c r="D4203" s="3" t="s">
        <v>833</v>
      </c>
      <c r="E4203" s="3" t="s">
        <v>834</v>
      </c>
      <c r="F4203" s="3" t="s">
        <v>878</v>
      </c>
      <c r="G4203" s="3" t="s">
        <v>877</v>
      </c>
      <c r="H4203" s="3" t="s">
        <v>477</v>
      </c>
      <c r="I4203" s="3" t="s">
        <v>79</v>
      </c>
      <c r="J4203" s="3" t="s">
        <v>78</v>
      </c>
      <c r="K4203" s="3" t="s">
        <v>79</v>
      </c>
      <c r="O4203"/>
      <c r="P4203"/>
    </row>
    <row r="4204" spans="1:16" x14ac:dyDescent="0.35">
      <c r="A4204" s="3" t="s">
        <v>8758</v>
      </c>
      <c r="B4204" s="3" t="s">
        <v>7965</v>
      </c>
      <c r="C4204" s="3" t="s">
        <v>3378</v>
      </c>
      <c r="D4204" s="3" t="s">
        <v>466</v>
      </c>
      <c r="E4204" s="3" t="s">
        <v>7966</v>
      </c>
      <c r="F4204" s="3" t="s">
        <v>878</v>
      </c>
      <c r="G4204" s="3" t="s">
        <v>877</v>
      </c>
      <c r="H4204" s="3" t="s">
        <v>477</v>
      </c>
      <c r="I4204" s="3" t="s">
        <v>79</v>
      </c>
      <c r="J4204" s="3" t="s">
        <v>78</v>
      </c>
      <c r="K4204" s="3" t="s">
        <v>79</v>
      </c>
      <c r="O4204"/>
      <c r="P4204"/>
    </row>
    <row r="4205" spans="1:16" x14ac:dyDescent="0.35">
      <c r="A4205" s="3" t="s">
        <v>8759</v>
      </c>
      <c r="B4205" s="3" t="s">
        <v>8759</v>
      </c>
      <c r="C4205" s="3" t="s">
        <v>8760</v>
      </c>
      <c r="D4205" s="3" t="s">
        <v>561</v>
      </c>
      <c r="E4205" s="3" t="s">
        <v>7959</v>
      </c>
      <c r="F4205" s="3" t="s">
        <v>878</v>
      </c>
      <c r="G4205" s="3" t="s">
        <v>877</v>
      </c>
      <c r="H4205" s="3" t="s">
        <v>477</v>
      </c>
      <c r="I4205" s="3" t="s">
        <v>79</v>
      </c>
      <c r="J4205" s="3" t="s">
        <v>78</v>
      </c>
      <c r="K4205" s="3" t="s">
        <v>79</v>
      </c>
      <c r="O4205"/>
      <c r="P4205"/>
    </row>
    <row r="4206" spans="1:16" x14ac:dyDescent="0.35">
      <c r="A4206" s="3" t="s">
        <v>8761</v>
      </c>
      <c r="B4206" s="3" t="s">
        <v>8761</v>
      </c>
      <c r="C4206" s="3" t="s">
        <v>8762</v>
      </c>
      <c r="D4206" s="3" t="s">
        <v>7922</v>
      </c>
      <c r="E4206" s="3" t="s">
        <v>7923</v>
      </c>
      <c r="F4206" s="3" t="s">
        <v>878</v>
      </c>
      <c r="G4206" s="3" t="s">
        <v>877</v>
      </c>
      <c r="H4206" s="3" t="s">
        <v>477</v>
      </c>
      <c r="I4206" s="3" t="s">
        <v>79</v>
      </c>
      <c r="J4206" s="3" t="s">
        <v>78</v>
      </c>
      <c r="K4206" s="3" t="s">
        <v>79</v>
      </c>
      <c r="O4206"/>
      <c r="P4206"/>
    </row>
    <row r="4207" spans="1:16" x14ac:dyDescent="0.35">
      <c r="A4207" s="3" t="s">
        <v>8763</v>
      </c>
      <c r="B4207" s="3" t="s">
        <v>8763</v>
      </c>
      <c r="C4207" s="3" t="s">
        <v>8764</v>
      </c>
      <c r="D4207" s="3" t="s">
        <v>7997</v>
      </c>
      <c r="E4207" s="3" t="s">
        <v>7998</v>
      </c>
      <c r="F4207" s="3" t="s">
        <v>878</v>
      </c>
      <c r="G4207" s="3" t="s">
        <v>877</v>
      </c>
      <c r="H4207" s="3" t="s">
        <v>477</v>
      </c>
      <c r="I4207" s="3" t="s">
        <v>79</v>
      </c>
      <c r="J4207" s="3" t="s">
        <v>78</v>
      </c>
      <c r="K4207" s="3" t="s">
        <v>79</v>
      </c>
      <c r="O4207"/>
      <c r="P4207"/>
    </row>
    <row r="4208" spans="1:16" x14ac:dyDescent="0.35">
      <c r="A4208" s="3" t="s">
        <v>8765</v>
      </c>
      <c r="B4208" s="3" t="s">
        <v>8765</v>
      </c>
      <c r="C4208" s="3" t="s">
        <v>8766</v>
      </c>
      <c r="D4208" s="3" t="s">
        <v>8280</v>
      </c>
      <c r="E4208" s="3" t="s">
        <v>8281</v>
      </c>
      <c r="F4208" s="3" t="s">
        <v>878</v>
      </c>
      <c r="G4208" s="3" t="s">
        <v>877</v>
      </c>
      <c r="H4208" s="3" t="s">
        <v>477</v>
      </c>
      <c r="I4208" s="3" t="s">
        <v>79</v>
      </c>
      <c r="J4208" s="3" t="s">
        <v>78</v>
      </c>
      <c r="K4208" s="3" t="s">
        <v>79</v>
      </c>
      <c r="O4208"/>
      <c r="P4208"/>
    </row>
    <row r="4209" spans="1:16" x14ac:dyDescent="0.35">
      <c r="A4209" s="3" t="s">
        <v>8767</v>
      </c>
      <c r="B4209" s="3" t="s">
        <v>8767</v>
      </c>
      <c r="C4209" s="3" t="s">
        <v>8768</v>
      </c>
      <c r="D4209" s="3" t="s">
        <v>8001</v>
      </c>
      <c r="E4209" s="3" t="s">
        <v>8002</v>
      </c>
      <c r="F4209" s="3" t="s">
        <v>878</v>
      </c>
      <c r="G4209" s="3" t="s">
        <v>877</v>
      </c>
      <c r="H4209" s="3" t="s">
        <v>477</v>
      </c>
      <c r="I4209" s="3" t="s">
        <v>79</v>
      </c>
      <c r="J4209" s="3" t="s">
        <v>78</v>
      </c>
      <c r="K4209" s="3" t="s">
        <v>79</v>
      </c>
      <c r="O4209"/>
      <c r="P4209"/>
    </row>
    <row r="4210" spans="1:16" x14ac:dyDescent="0.35">
      <c r="A4210" s="3" t="s">
        <v>8769</v>
      </c>
      <c r="B4210" s="3" t="s">
        <v>8769</v>
      </c>
      <c r="C4210" s="3" t="s">
        <v>8770</v>
      </c>
      <c r="D4210" s="3" t="s">
        <v>397</v>
      </c>
      <c r="E4210" s="3" t="s">
        <v>8008</v>
      </c>
      <c r="F4210" s="3" t="s">
        <v>878</v>
      </c>
      <c r="G4210" s="3" t="s">
        <v>877</v>
      </c>
      <c r="H4210" s="3" t="s">
        <v>477</v>
      </c>
      <c r="I4210" s="3" t="s">
        <v>79</v>
      </c>
      <c r="J4210" s="3" t="s">
        <v>78</v>
      </c>
      <c r="K4210" s="3" t="s">
        <v>79</v>
      </c>
      <c r="O4210"/>
      <c r="P4210"/>
    </row>
    <row r="4211" spans="1:16" x14ac:dyDescent="0.35">
      <c r="A4211" s="3" t="s">
        <v>8771</v>
      </c>
      <c r="B4211" s="3" t="s">
        <v>8771</v>
      </c>
      <c r="C4211" s="3" t="s">
        <v>8772</v>
      </c>
      <c r="D4211" s="3" t="s">
        <v>577</v>
      </c>
      <c r="E4211" s="3" t="s">
        <v>7933</v>
      </c>
      <c r="F4211" s="3" t="s">
        <v>878</v>
      </c>
      <c r="G4211" s="3" t="s">
        <v>877</v>
      </c>
      <c r="H4211" s="3" t="s">
        <v>477</v>
      </c>
      <c r="I4211" s="3" t="s">
        <v>79</v>
      </c>
      <c r="J4211" s="3" t="s">
        <v>78</v>
      </c>
      <c r="K4211" s="3" t="s">
        <v>79</v>
      </c>
      <c r="O4211"/>
      <c r="P4211"/>
    </row>
    <row r="4212" spans="1:16" x14ac:dyDescent="0.35">
      <c r="A4212" s="3" t="s">
        <v>8773</v>
      </c>
      <c r="B4212" s="3" t="s">
        <v>8773</v>
      </c>
      <c r="C4212" s="3" t="s">
        <v>8774</v>
      </c>
      <c r="D4212" s="3" t="s">
        <v>604</v>
      </c>
      <c r="E4212" s="3" t="s">
        <v>8142</v>
      </c>
      <c r="F4212" s="3" t="s">
        <v>878</v>
      </c>
      <c r="G4212" s="3" t="s">
        <v>877</v>
      </c>
      <c r="H4212" s="3" t="s">
        <v>477</v>
      </c>
      <c r="I4212" s="3" t="s">
        <v>79</v>
      </c>
      <c r="J4212" s="3" t="s">
        <v>78</v>
      </c>
      <c r="K4212" s="3" t="s">
        <v>79</v>
      </c>
      <c r="O4212"/>
      <c r="P4212"/>
    </row>
    <row r="4213" spans="1:16" x14ac:dyDescent="0.35">
      <c r="A4213" s="3" t="s">
        <v>8775</v>
      </c>
      <c r="B4213" s="3" t="s">
        <v>8776</v>
      </c>
      <c r="C4213" s="3" t="s">
        <v>8777</v>
      </c>
      <c r="D4213" s="3" t="s">
        <v>8028</v>
      </c>
      <c r="E4213" s="3" t="s">
        <v>8029</v>
      </c>
      <c r="F4213" s="3" t="s">
        <v>878</v>
      </c>
      <c r="G4213" s="3" t="s">
        <v>877</v>
      </c>
      <c r="H4213" s="3" t="s">
        <v>477</v>
      </c>
      <c r="I4213" s="3" t="s">
        <v>79</v>
      </c>
      <c r="J4213" s="3" t="s">
        <v>78</v>
      </c>
      <c r="K4213" s="3" t="s">
        <v>79</v>
      </c>
      <c r="O4213"/>
      <c r="P4213"/>
    </row>
    <row r="4214" spans="1:16" x14ac:dyDescent="0.35">
      <c r="A4214" s="3" t="s">
        <v>8778</v>
      </c>
      <c r="B4214" s="3" t="s">
        <v>8778</v>
      </c>
      <c r="C4214" s="3" t="s">
        <v>8779</v>
      </c>
      <c r="D4214" s="3" t="s">
        <v>7918</v>
      </c>
      <c r="E4214" s="3" t="s">
        <v>7919</v>
      </c>
      <c r="F4214" s="3" t="s">
        <v>878</v>
      </c>
      <c r="G4214" s="3" t="s">
        <v>877</v>
      </c>
      <c r="H4214" s="3" t="s">
        <v>477</v>
      </c>
      <c r="I4214" s="3" t="s">
        <v>79</v>
      </c>
      <c r="J4214" s="3" t="s">
        <v>78</v>
      </c>
      <c r="K4214" s="3" t="s">
        <v>79</v>
      </c>
      <c r="O4214"/>
      <c r="P4214"/>
    </row>
    <row r="4215" spans="1:16" x14ac:dyDescent="0.35">
      <c r="A4215" s="3" t="s">
        <v>8780</v>
      </c>
      <c r="B4215" s="3" t="s">
        <v>8780</v>
      </c>
      <c r="C4215" s="3" t="s">
        <v>8781</v>
      </c>
      <c r="D4215" s="3" t="s">
        <v>8280</v>
      </c>
      <c r="E4215" s="3" t="s">
        <v>8281</v>
      </c>
      <c r="F4215" s="3" t="s">
        <v>878</v>
      </c>
      <c r="G4215" s="3" t="s">
        <v>877</v>
      </c>
      <c r="H4215" s="3" t="s">
        <v>477</v>
      </c>
      <c r="I4215" s="3" t="s">
        <v>79</v>
      </c>
      <c r="J4215" s="3" t="s">
        <v>78</v>
      </c>
      <c r="K4215" s="3" t="s">
        <v>79</v>
      </c>
      <c r="O4215"/>
      <c r="P4215"/>
    </row>
    <row r="4216" spans="1:16" x14ac:dyDescent="0.35">
      <c r="A4216" s="3" t="s">
        <v>8782</v>
      </c>
      <c r="B4216" s="3" t="s">
        <v>8782</v>
      </c>
      <c r="C4216" s="3" t="s">
        <v>8783</v>
      </c>
      <c r="D4216" s="3" t="s">
        <v>8078</v>
      </c>
      <c r="E4216" s="3" t="s">
        <v>8079</v>
      </c>
      <c r="F4216" s="3" t="s">
        <v>878</v>
      </c>
      <c r="G4216" s="3" t="s">
        <v>877</v>
      </c>
      <c r="H4216" s="3" t="s">
        <v>477</v>
      </c>
      <c r="I4216" s="3" t="s">
        <v>79</v>
      </c>
      <c r="J4216" s="3" t="s">
        <v>78</v>
      </c>
      <c r="K4216" s="3" t="s">
        <v>79</v>
      </c>
      <c r="O4216"/>
      <c r="P4216"/>
    </row>
    <row r="4217" spans="1:16" x14ac:dyDescent="0.35">
      <c r="A4217" s="3" t="s">
        <v>8707</v>
      </c>
      <c r="B4217" s="3" t="s">
        <v>8707</v>
      </c>
      <c r="C4217" s="3" t="s">
        <v>8708</v>
      </c>
      <c r="D4217" s="3" t="s">
        <v>7918</v>
      </c>
      <c r="E4217" s="3" t="s">
        <v>7919</v>
      </c>
      <c r="F4217" s="3" t="s">
        <v>878</v>
      </c>
      <c r="G4217" s="3" t="s">
        <v>877</v>
      </c>
      <c r="H4217" s="3" t="s">
        <v>477</v>
      </c>
      <c r="I4217" s="3" t="s">
        <v>79</v>
      </c>
      <c r="J4217" s="3" t="s">
        <v>78</v>
      </c>
      <c r="K4217" s="3" t="s">
        <v>79</v>
      </c>
      <c r="O4217"/>
      <c r="P4217"/>
    </row>
    <row r="4218" spans="1:16" x14ac:dyDescent="0.35">
      <c r="A4218" s="3" t="s">
        <v>8784</v>
      </c>
      <c r="B4218" s="3" t="s">
        <v>8784</v>
      </c>
      <c r="C4218" s="3" t="s">
        <v>8785</v>
      </c>
      <c r="D4218" s="3" t="s">
        <v>8095</v>
      </c>
      <c r="E4218" s="3" t="s">
        <v>2995</v>
      </c>
      <c r="F4218" s="3" t="s">
        <v>878</v>
      </c>
      <c r="G4218" s="3" t="s">
        <v>877</v>
      </c>
      <c r="H4218" s="3" t="s">
        <v>477</v>
      </c>
      <c r="I4218" s="3" t="s">
        <v>79</v>
      </c>
      <c r="J4218" s="3" t="s">
        <v>78</v>
      </c>
      <c r="K4218" s="3" t="s">
        <v>79</v>
      </c>
      <c r="O4218"/>
      <c r="P4218"/>
    </row>
    <row r="4219" spans="1:16" x14ac:dyDescent="0.35">
      <c r="A4219" s="3" t="s">
        <v>8786</v>
      </c>
      <c r="B4219" s="3" t="s">
        <v>8786</v>
      </c>
      <c r="C4219" s="3" t="s">
        <v>8787</v>
      </c>
      <c r="D4219" s="3" t="s">
        <v>8247</v>
      </c>
      <c r="E4219" s="3" t="s">
        <v>8248</v>
      </c>
      <c r="F4219" s="3" t="s">
        <v>878</v>
      </c>
      <c r="G4219" s="3" t="s">
        <v>877</v>
      </c>
      <c r="H4219" s="3" t="s">
        <v>477</v>
      </c>
      <c r="I4219" s="3" t="s">
        <v>79</v>
      </c>
      <c r="J4219" s="3" t="s">
        <v>78</v>
      </c>
      <c r="K4219" s="3" t="s">
        <v>79</v>
      </c>
      <c r="O4219"/>
      <c r="P4219"/>
    </row>
    <row r="4220" spans="1:16" x14ac:dyDescent="0.35">
      <c r="A4220" s="3" t="s">
        <v>8788</v>
      </c>
      <c r="B4220" s="3" t="s">
        <v>8788</v>
      </c>
      <c r="C4220" s="3" t="s">
        <v>8789</v>
      </c>
      <c r="D4220" s="3" t="s">
        <v>164</v>
      </c>
      <c r="E4220" s="3" t="s">
        <v>7938</v>
      </c>
      <c r="F4220" s="3" t="s">
        <v>878</v>
      </c>
      <c r="G4220" s="3" t="s">
        <v>877</v>
      </c>
      <c r="H4220" s="3" t="s">
        <v>477</v>
      </c>
      <c r="I4220" s="3" t="s">
        <v>79</v>
      </c>
      <c r="J4220" s="3" t="s">
        <v>78</v>
      </c>
      <c r="K4220" s="3" t="s">
        <v>79</v>
      </c>
      <c r="O4220"/>
      <c r="P4220"/>
    </row>
    <row r="4221" spans="1:16" x14ac:dyDescent="0.35">
      <c r="A4221" s="3" t="s">
        <v>8790</v>
      </c>
      <c r="B4221" s="3" t="s">
        <v>8790</v>
      </c>
      <c r="C4221" s="3" t="s">
        <v>8791</v>
      </c>
      <c r="D4221" s="3" t="s">
        <v>604</v>
      </c>
      <c r="E4221" s="3" t="s">
        <v>8142</v>
      </c>
      <c r="F4221" s="3" t="s">
        <v>878</v>
      </c>
      <c r="G4221" s="3" t="s">
        <v>877</v>
      </c>
      <c r="H4221" s="3" t="s">
        <v>477</v>
      </c>
      <c r="I4221" s="3" t="s">
        <v>79</v>
      </c>
      <c r="J4221" s="3" t="s">
        <v>78</v>
      </c>
      <c r="K4221" s="3" t="s">
        <v>79</v>
      </c>
      <c r="O4221"/>
      <c r="P4221"/>
    </row>
    <row r="4222" spans="1:16" x14ac:dyDescent="0.35">
      <c r="A4222" s="3" t="s">
        <v>8792</v>
      </c>
      <c r="B4222" s="3" t="s">
        <v>8792</v>
      </c>
      <c r="C4222" s="3" t="s">
        <v>8793</v>
      </c>
      <c r="D4222" s="3" t="s">
        <v>529</v>
      </c>
      <c r="E4222" s="3" t="s">
        <v>8244</v>
      </c>
      <c r="F4222" s="3" t="s">
        <v>878</v>
      </c>
      <c r="G4222" s="3" t="s">
        <v>877</v>
      </c>
      <c r="H4222" s="3" t="s">
        <v>477</v>
      </c>
      <c r="I4222" s="3" t="s">
        <v>79</v>
      </c>
      <c r="J4222" s="3" t="s">
        <v>78</v>
      </c>
      <c r="K4222" s="3" t="s">
        <v>79</v>
      </c>
      <c r="O4222"/>
      <c r="P4222"/>
    </row>
    <row r="4223" spans="1:16" x14ac:dyDescent="0.35">
      <c r="A4223" s="3" t="s">
        <v>8794</v>
      </c>
      <c r="B4223" s="3" t="s">
        <v>8795</v>
      </c>
      <c r="C4223" s="3" t="s">
        <v>8796</v>
      </c>
      <c r="D4223" s="3" t="s">
        <v>569</v>
      </c>
      <c r="E4223" s="3" t="s">
        <v>7962</v>
      </c>
      <c r="F4223" s="3" t="s">
        <v>878</v>
      </c>
      <c r="G4223" s="3" t="s">
        <v>877</v>
      </c>
      <c r="H4223" s="3" t="s">
        <v>477</v>
      </c>
      <c r="I4223" s="3" t="s">
        <v>79</v>
      </c>
      <c r="J4223" s="3" t="s">
        <v>78</v>
      </c>
      <c r="K4223" s="3" t="s">
        <v>79</v>
      </c>
      <c r="O4223"/>
      <c r="P4223"/>
    </row>
    <row r="4224" spans="1:16" x14ac:dyDescent="0.35">
      <c r="A4224" s="3" t="s">
        <v>8797</v>
      </c>
      <c r="B4224" s="3" t="s">
        <v>8487</v>
      </c>
      <c r="C4224" s="3" t="s">
        <v>7968</v>
      </c>
      <c r="D4224" s="3" t="s">
        <v>204</v>
      </c>
      <c r="E4224" s="3" t="s">
        <v>7970</v>
      </c>
      <c r="F4224" s="3" t="s">
        <v>878</v>
      </c>
      <c r="G4224" s="3" t="s">
        <v>877</v>
      </c>
      <c r="H4224" s="3" t="s">
        <v>477</v>
      </c>
      <c r="I4224" s="3" t="s">
        <v>79</v>
      </c>
      <c r="J4224" s="3" t="s">
        <v>78</v>
      </c>
      <c r="K4224" s="3" t="s">
        <v>79</v>
      </c>
      <c r="O4224"/>
      <c r="P4224"/>
    </row>
    <row r="4225" spans="1:16" x14ac:dyDescent="0.35">
      <c r="A4225" s="3" t="s">
        <v>8798</v>
      </c>
      <c r="B4225" s="3" t="s">
        <v>8567</v>
      </c>
      <c r="C4225" s="3" t="s">
        <v>8568</v>
      </c>
      <c r="D4225" s="3" t="s">
        <v>7977</v>
      </c>
      <c r="E4225" s="3" t="s">
        <v>7978</v>
      </c>
      <c r="F4225" s="3" t="s">
        <v>878</v>
      </c>
      <c r="G4225" s="3" t="s">
        <v>877</v>
      </c>
      <c r="H4225" s="3" t="s">
        <v>477</v>
      </c>
      <c r="I4225" s="3" t="s">
        <v>79</v>
      </c>
      <c r="J4225" s="3" t="s">
        <v>78</v>
      </c>
      <c r="K4225" s="3" t="s">
        <v>79</v>
      </c>
      <c r="O4225"/>
      <c r="P4225"/>
    </row>
    <row r="4226" spans="1:16" x14ac:dyDescent="0.35">
      <c r="A4226" s="3" t="s">
        <v>8799</v>
      </c>
      <c r="B4226" s="3" t="s">
        <v>8578</v>
      </c>
      <c r="C4226" s="3" t="s">
        <v>8579</v>
      </c>
      <c r="D4226" s="3" t="s">
        <v>8115</v>
      </c>
      <c r="E4226" s="3" t="s">
        <v>8116</v>
      </c>
      <c r="F4226" s="3" t="s">
        <v>878</v>
      </c>
      <c r="G4226" s="3" t="s">
        <v>877</v>
      </c>
      <c r="H4226" s="3" t="s">
        <v>477</v>
      </c>
      <c r="I4226" s="3" t="s">
        <v>79</v>
      </c>
      <c r="J4226" s="3" t="s">
        <v>78</v>
      </c>
      <c r="K4226" s="3" t="s">
        <v>79</v>
      </c>
      <c r="O4226"/>
      <c r="P4226"/>
    </row>
    <row r="4227" spans="1:16" x14ac:dyDescent="0.35">
      <c r="A4227" s="3" t="s">
        <v>8800</v>
      </c>
      <c r="B4227" s="3" t="s">
        <v>8800</v>
      </c>
      <c r="C4227" s="3" t="s">
        <v>8801</v>
      </c>
      <c r="D4227" s="3" t="s">
        <v>65</v>
      </c>
      <c r="E4227" s="3" t="s">
        <v>8148</v>
      </c>
      <c r="F4227" s="3" t="s">
        <v>878</v>
      </c>
      <c r="G4227" s="3" t="s">
        <v>877</v>
      </c>
      <c r="H4227" s="3" t="s">
        <v>477</v>
      </c>
      <c r="I4227" s="3" t="s">
        <v>79</v>
      </c>
      <c r="J4227" s="3" t="s">
        <v>78</v>
      </c>
      <c r="K4227" s="3" t="s">
        <v>79</v>
      </c>
      <c r="O4227"/>
      <c r="P4227"/>
    </row>
    <row r="4228" spans="1:16" x14ac:dyDescent="0.35">
      <c r="A4228" s="3" t="s">
        <v>8802</v>
      </c>
      <c r="B4228" s="3" t="s">
        <v>8802</v>
      </c>
      <c r="C4228" s="3" t="s">
        <v>8803</v>
      </c>
      <c r="D4228" s="3" t="s">
        <v>8184</v>
      </c>
      <c r="E4228" s="3" t="s">
        <v>8185</v>
      </c>
      <c r="F4228" s="3" t="s">
        <v>878</v>
      </c>
      <c r="G4228" s="3" t="s">
        <v>877</v>
      </c>
      <c r="H4228" s="3" t="s">
        <v>477</v>
      </c>
      <c r="I4228" s="3" t="s">
        <v>79</v>
      </c>
      <c r="J4228" s="3" t="s">
        <v>78</v>
      </c>
      <c r="K4228" s="3" t="s">
        <v>79</v>
      </c>
      <c r="O4228"/>
      <c r="P4228"/>
    </row>
    <row r="4229" spans="1:16" x14ac:dyDescent="0.35">
      <c r="A4229" s="3" t="s">
        <v>8804</v>
      </c>
      <c r="B4229" s="3" t="s">
        <v>8804</v>
      </c>
      <c r="C4229" s="3" t="s">
        <v>8805</v>
      </c>
      <c r="D4229" s="3" t="s">
        <v>652</v>
      </c>
      <c r="E4229" s="3" t="s">
        <v>7912</v>
      </c>
      <c r="F4229" s="3" t="s">
        <v>878</v>
      </c>
      <c r="G4229" s="3" t="s">
        <v>877</v>
      </c>
      <c r="H4229" s="3" t="s">
        <v>477</v>
      </c>
      <c r="I4229" s="3" t="s">
        <v>79</v>
      </c>
      <c r="J4229" s="3" t="s">
        <v>78</v>
      </c>
      <c r="K4229" s="3" t="s">
        <v>79</v>
      </c>
      <c r="O4229"/>
      <c r="P4229"/>
    </row>
    <row r="4230" spans="1:16" x14ac:dyDescent="0.35">
      <c r="A4230" s="3" t="s">
        <v>8806</v>
      </c>
      <c r="B4230" s="3" t="s">
        <v>8807</v>
      </c>
      <c r="C4230" s="3" t="s">
        <v>8808</v>
      </c>
      <c r="D4230" s="3" t="s">
        <v>65</v>
      </c>
      <c r="E4230" s="3" t="s">
        <v>8148</v>
      </c>
      <c r="F4230" s="3" t="s">
        <v>878</v>
      </c>
      <c r="G4230" s="3" t="s">
        <v>877</v>
      </c>
      <c r="H4230" s="3" t="s">
        <v>477</v>
      </c>
      <c r="I4230" s="3" t="s">
        <v>79</v>
      </c>
      <c r="J4230" s="3" t="s">
        <v>78</v>
      </c>
      <c r="K4230" s="3" t="s">
        <v>79</v>
      </c>
      <c r="O4230"/>
      <c r="P4230"/>
    </row>
    <row r="4231" spans="1:16" x14ac:dyDescent="0.35">
      <c r="A4231" s="3" t="s">
        <v>8809</v>
      </c>
      <c r="B4231" s="3" t="s">
        <v>8809</v>
      </c>
      <c r="C4231" s="3" t="s">
        <v>8810</v>
      </c>
      <c r="D4231" s="3" t="s">
        <v>8078</v>
      </c>
      <c r="E4231" s="3" t="s">
        <v>8079</v>
      </c>
      <c r="F4231" s="3" t="s">
        <v>878</v>
      </c>
      <c r="G4231" s="3" t="s">
        <v>877</v>
      </c>
      <c r="H4231" s="3" t="s">
        <v>477</v>
      </c>
      <c r="I4231" s="3" t="s">
        <v>79</v>
      </c>
      <c r="J4231" s="3" t="s">
        <v>78</v>
      </c>
      <c r="K4231" s="3" t="s">
        <v>79</v>
      </c>
      <c r="O4231"/>
      <c r="P4231"/>
    </row>
    <row r="4232" spans="1:16" x14ac:dyDescent="0.35">
      <c r="A4232" s="3" t="s">
        <v>8811</v>
      </c>
      <c r="B4232" s="3" t="s">
        <v>8811</v>
      </c>
      <c r="C4232" s="3" t="s">
        <v>4885</v>
      </c>
      <c r="D4232" s="3" t="s">
        <v>739</v>
      </c>
      <c r="E4232" s="3" t="s">
        <v>1417</v>
      </c>
      <c r="F4232" s="3" t="s">
        <v>878</v>
      </c>
      <c r="G4232" s="3" t="s">
        <v>877</v>
      </c>
      <c r="H4232" s="3" t="s">
        <v>477</v>
      </c>
      <c r="I4232" s="3" t="s">
        <v>79</v>
      </c>
      <c r="J4232" s="3" t="s">
        <v>78</v>
      </c>
      <c r="K4232" s="3" t="s">
        <v>79</v>
      </c>
      <c r="O4232"/>
      <c r="P4232"/>
    </row>
    <row r="4233" spans="1:16" x14ac:dyDescent="0.35">
      <c r="A4233" s="3" t="s">
        <v>8812</v>
      </c>
      <c r="B4233" s="3" t="s">
        <v>8812</v>
      </c>
      <c r="C4233" s="3" t="s">
        <v>8813</v>
      </c>
      <c r="D4233" s="3" t="s">
        <v>8169</v>
      </c>
      <c r="E4233" s="3" t="s">
        <v>7933</v>
      </c>
      <c r="F4233" s="3" t="s">
        <v>878</v>
      </c>
      <c r="G4233" s="3" t="s">
        <v>877</v>
      </c>
      <c r="H4233" s="3" t="s">
        <v>477</v>
      </c>
      <c r="I4233" s="3" t="s">
        <v>79</v>
      </c>
      <c r="J4233" s="3" t="s">
        <v>78</v>
      </c>
      <c r="K4233" s="3" t="s">
        <v>79</v>
      </c>
      <c r="O4233"/>
      <c r="P4233"/>
    </row>
    <row r="4234" spans="1:16" x14ac:dyDescent="0.35">
      <c r="A4234" s="3" t="s">
        <v>8814</v>
      </c>
      <c r="B4234" s="3" t="s">
        <v>8814</v>
      </c>
      <c r="C4234" s="3" t="s">
        <v>8815</v>
      </c>
      <c r="D4234" s="3" t="s">
        <v>7922</v>
      </c>
      <c r="E4234" s="3" t="s">
        <v>7923</v>
      </c>
      <c r="F4234" s="3" t="s">
        <v>878</v>
      </c>
      <c r="G4234" s="3" t="s">
        <v>877</v>
      </c>
      <c r="H4234" s="3" t="s">
        <v>477</v>
      </c>
      <c r="I4234" s="3" t="s">
        <v>79</v>
      </c>
      <c r="J4234" s="3" t="s">
        <v>78</v>
      </c>
      <c r="K4234" s="3" t="s">
        <v>79</v>
      </c>
      <c r="O4234"/>
      <c r="P4234"/>
    </row>
    <row r="4235" spans="1:16" x14ac:dyDescent="0.35">
      <c r="A4235" s="3" t="s">
        <v>8816</v>
      </c>
      <c r="B4235" s="3" t="s">
        <v>8816</v>
      </c>
      <c r="C4235" s="3" t="s">
        <v>8817</v>
      </c>
      <c r="D4235" s="3" t="s">
        <v>8078</v>
      </c>
      <c r="E4235" s="3" t="s">
        <v>8079</v>
      </c>
      <c r="F4235" s="3" t="s">
        <v>878</v>
      </c>
      <c r="G4235" s="3" t="s">
        <v>877</v>
      </c>
      <c r="H4235" s="3" t="s">
        <v>477</v>
      </c>
      <c r="I4235" s="3" t="s">
        <v>79</v>
      </c>
      <c r="J4235" s="3" t="s">
        <v>78</v>
      </c>
      <c r="K4235" s="3" t="s">
        <v>79</v>
      </c>
      <c r="O4235"/>
      <c r="P4235"/>
    </row>
    <row r="4236" spans="1:16" x14ac:dyDescent="0.35">
      <c r="A4236" s="3" t="s">
        <v>8818</v>
      </c>
      <c r="B4236" s="3" t="s">
        <v>8818</v>
      </c>
      <c r="C4236" s="3" t="s">
        <v>8819</v>
      </c>
      <c r="D4236" s="3" t="s">
        <v>204</v>
      </c>
      <c r="E4236" s="3" t="s">
        <v>7970</v>
      </c>
      <c r="F4236" s="3" t="s">
        <v>878</v>
      </c>
      <c r="G4236" s="3" t="s">
        <v>877</v>
      </c>
      <c r="H4236" s="3" t="s">
        <v>477</v>
      </c>
      <c r="I4236" s="3" t="s">
        <v>79</v>
      </c>
      <c r="J4236" s="3" t="s">
        <v>78</v>
      </c>
      <c r="K4236" s="3" t="s">
        <v>79</v>
      </c>
      <c r="O4236"/>
      <c r="P4236"/>
    </row>
    <row r="4237" spans="1:16" x14ac:dyDescent="0.35">
      <c r="A4237" s="3" t="s">
        <v>8820</v>
      </c>
      <c r="B4237" s="3" t="s">
        <v>8820</v>
      </c>
      <c r="C4237" s="3" t="s">
        <v>8821</v>
      </c>
      <c r="D4237" s="3" t="s">
        <v>7929</v>
      </c>
      <c r="E4237" s="3" t="s">
        <v>7930</v>
      </c>
      <c r="F4237" s="3" t="s">
        <v>878</v>
      </c>
      <c r="G4237" s="3" t="s">
        <v>877</v>
      </c>
      <c r="H4237" s="3" t="s">
        <v>477</v>
      </c>
      <c r="I4237" s="3" t="s">
        <v>79</v>
      </c>
      <c r="J4237" s="3" t="s">
        <v>78</v>
      </c>
      <c r="K4237" s="3" t="s">
        <v>79</v>
      </c>
      <c r="O4237"/>
      <c r="P4237"/>
    </row>
    <row r="4238" spans="1:16" x14ac:dyDescent="0.35">
      <c r="A4238" s="3" t="s">
        <v>8822</v>
      </c>
      <c r="B4238" s="3" t="s">
        <v>8822</v>
      </c>
      <c r="C4238" s="3" t="s">
        <v>8823</v>
      </c>
      <c r="D4238" s="3" t="s">
        <v>8036</v>
      </c>
      <c r="E4238" s="3" t="s">
        <v>8037</v>
      </c>
      <c r="F4238" s="3" t="s">
        <v>878</v>
      </c>
      <c r="G4238" s="3" t="s">
        <v>877</v>
      </c>
      <c r="H4238" s="3" t="s">
        <v>477</v>
      </c>
      <c r="I4238" s="3" t="s">
        <v>79</v>
      </c>
      <c r="J4238" s="3" t="s">
        <v>78</v>
      </c>
      <c r="K4238" s="3" t="s">
        <v>79</v>
      </c>
      <c r="O4238"/>
      <c r="P4238"/>
    </row>
    <row r="4239" spans="1:16" x14ac:dyDescent="0.35">
      <c r="A4239" s="3" t="s">
        <v>8824</v>
      </c>
      <c r="B4239" s="3" t="s">
        <v>8825</v>
      </c>
      <c r="C4239" s="3" t="s">
        <v>8826</v>
      </c>
      <c r="D4239" s="3" t="s">
        <v>8069</v>
      </c>
      <c r="E4239" s="3" t="s">
        <v>8070</v>
      </c>
      <c r="F4239" s="3" t="s">
        <v>878</v>
      </c>
      <c r="G4239" s="3" t="s">
        <v>877</v>
      </c>
      <c r="H4239" s="3" t="s">
        <v>477</v>
      </c>
      <c r="I4239" s="3" t="s">
        <v>79</v>
      </c>
      <c r="J4239" s="3" t="s">
        <v>78</v>
      </c>
      <c r="K4239" s="3" t="s">
        <v>79</v>
      </c>
      <c r="O4239"/>
      <c r="P4239"/>
    </row>
    <row r="4240" spans="1:16" x14ac:dyDescent="0.35">
      <c r="A4240" s="3" t="s">
        <v>8827</v>
      </c>
      <c r="B4240" s="3" t="s">
        <v>8827</v>
      </c>
      <c r="C4240" s="3" t="s">
        <v>8828</v>
      </c>
      <c r="D4240" s="3" t="s">
        <v>8028</v>
      </c>
      <c r="E4240" s="3" t="s">
        <v>8029</v>
      </c>
      <c r="F4240" s="3" t="s">
        <v>878</v>
      </c>
      <c r="G4240" s="3" t="s">
        <v>877</v>
      </c>
      <c r="H4240" s="3" t="s">
        <v>477</v>
      </c>
      <c r="I4240" s="3" t="s">
        <v>79</v>
      </c>
      <c r="J4240" s="3" t="s">
        <v>78</v>
      </c>
      <c r="K4240" s="3" t="s">
        <v>79</v>
      </c>
      <c r="O4240"/>
      <c r="P4240"/>
    </row>
    <row r="4241" spans="1:16" x14ac:dyDescent="0.35">
      <c r="A4241" s="3" t="s">
        <v>8829</v>
      </c>
      <c r="B4241" s="3" t="s">
        <v>8829</v>
      </c>
      <c r="C4241" s="3" t="s">
        <v>8830</v>
      </c>
      <c r="D4241" s="3" t="s">
        <v>8078</v>
      </c>
      <c r="E4241" s="3" t="s">
        <v>8079</v>
      </c>
      <c r="F4241" s="3" t="s">
        <v>878</v>
      </c>
      <c r="G4241" s="3" t="s">
        <v>877</v>
      </c>
      <c r="H4241" s="3" t="s">
        <v>477</v>
      </c>
      <c r="I4241" s="3" t="s">
        <v>79</v>
      </c>
      <c r="J4241" s="3" t="s">
        <v>78</v>
      </c>
      <c r="K4241" s="3" t="s">
        <v>79</v>
      </c>
      <c r="O4241"/>
      <c r="P4241"/>
    </row>
    <row r="4242" spans="1:16" x14ac:dyDescent="0.35">
      <c r="A4242" s="3" t="s">
        <v>8831</v>
      </c>
      <c r="B4242" s="3" t="s">
        <v>8831</v>
      </c>
      <c r="C4242" s="3" t="s">
        <v>8832</v>
      </c>
      <c r="D4242" s="3" t="s">
        <v>833</v>
      </c>
      <c r="E4242" s="3" t="s">
        <v>834</v>
      </c>
      <c r="F4242" s="3" t="s">
        <v>878</v>
      </c>
      <c r="G4242" s="3" t="s">
        <v>877</v>
      </c>
      <c r="H4242" s="3" t="s">
        <v>477</v>
      </c>
      <c r="I4242" s="3" t="s">
        <v>79</v>
      </c>
      <c r="J4242" s="3" t="s">
        <v>78</v>
      </c>
      <c r="K4242" s="3" t="s">
        <v>79</v>
      </c>
      <c r="O4242"/>
      <c r="P4242"/>
    </row>
    <row r="4243" spans="1:16" x14ac:dyDescent="0.35">
      <c r="A4243" s="3" t="s">
        <v>8833</v>
      </c>
      <c r="B4243" s="3" t="s">
        <v>8833</v>
      </c>
      <c r="C4243" s="3" t="s">
        <v>8834</v>
      </c>
      <c r="D4243" s="3" t="s">
        <v>569</v>
      </c>
      <c r="E4243" s="3" t="s">
        <v>7962</v>
      </c>
      <c r="F4243" s="3" t="s">
        <v>878</v>
      </c>
      <c r="G4243" s="3" t="s">
        <v>877</v>
      </c>
      <c r="H4243" s="3" t="s">
        <v>477</v>
      </c>
      <c r="I4243" s="3" t="s">
        <v>79</v>
      </c>
      <c r="J4243" s="3" t="s">
        <v>78</v>
      </c>
      <c r="K4243" s="3" t="s">
        <v>79</v>
      </c>
      <c r="O4243"/>
      <c r="P4243"/>
    </row>
    <row r="4244" spans="1:16" x14ac:dyDescent="0.35">
      <c r="A4244" s="3" t="s">
        <v>8835</v>
      </c>
      <c r="B4244" s="3" t="s">
        <v>8835</v>
      </c>
      <c r="C4244" s="3" t="s">
        <v>8836</v>
      </c>
      <c r="D4244" s="3" t="s">
        <v>573</v>
      </c>
      <c r="E4244" s="3" t="s">
        <v>8125</v>
      </c>
      <c r="F4244" s="3" t="s">
        <v>878</v>
      </c>
      <c r="G4244" s="3" t="s">
        <v>877</v>
      </c>
      <c r="H4244" s="3" t="s">
        <v>477</v>
      </c>
      <c r="I4244" s="3" t="s">
        <v>79</v>
      </c>
      <c r="J4244" s="3" t="s">
        <v>78</v>
      </c>
      <c r="K4244" s="3" t="s">
        <v>79</v>
      </c>
      <c r="O4244"/>
      <c r="P4244"/>
    </row>
    <row r="4245" spans="1:16" x14ac:dyDescent="0.35">
      <c r="A4245" s="3" t="s">
        <v>8837</v>
      </c>
      <c r="B4245" s="3" t="s">
        <v>8837</v>
      </c>
      <c r="C4245" s="3" t="s">
        <v>8838</v>
      </c>
      <c r="D4245" s="3" t="s">
        <v>782</v>
      </c>
      <c r="E4245" s="3" t="s">
        <v>7925</v>
      </c>
      <c r="F4245" s="3" t="s">
        <v>878</v>
      </c>
      <c r="G4245" s="3" t="s">
        <v>877</v>
      </c>
      <c r="H4245" s="3" t="s">
        <v>477</v>
      </c>
      <c r="I4245" s="3" t="s">
        <v>79</v>
      </c>
      <c r="J4245" s="3" t="s">
        <v>78</v>
      </c>
      <c r="K4245" s="3" t="s">
        <v>79</v>
      </c>
      <c r="O4245"/>
      <c r="P4245"/>
    </row>
    <row r="4246" spans="1:16" x14ac:dyDescent="0.35">
      <c r="A4246" s="3" t="s">
        <v>8839</v>
      </c>
      <c r="B4246" s="3" t="s">
        <v>8839</v>
      </c>
      <c r="C4246" s="3" t="s">
        <v>2214</v>
      </c>
      <c r="D4246" s="3" t="s">
        <v>46</v>
      </c>
      <c r="E4246" s="3" t="s">
        <v>7986</v>
      </c>
      <c r="F4246" s="3" t="s">
        <v>878</v>
      </c>
      <c r="G4246" s="3" t="s">
        <v>877</v>
      </c>
      <c r="H4246" s="3" t="s">
        <v>477</v>
      </c>
      <c r="I4246" s="3" t="s">
        <v>79</v>
      </c>
      <c r="J4246" s="3" t="s">
        <v>78</v>
      </c>
      <c r="K4246" s="3" t="s">
        <v>79</v>
      </c>
      <c r="O4246"/>
      <c r="P4246"/>
    </row>
    <row r="4247" spans="1:16" x14ac:dyDescent="0.35">
      <c r="A4247" s="3" t="s">
        <v>8840</v>
      </c>
      <c r="B4247" s="3" t="s">
        <v>8840</v>
      </c>
      <c r="C4247" s="3" t="s">
        <v>8841</v>
      </c>
      <c r="D4247" s="3" t="s">
        <v>418</v>
      </c>
      <c r="E4247" s="3" t="s">
        <v>8139</v>
      </c>
      <c r="F4247" s="3" t="s">
        <v>878</v>
      </c>
      <c r="G4247" s="3" t="s">
        <v>877</v>
      </c>
      <c r="H4247" s="3" t="s">
        <v>477</v>
      </c>
      <c r="I4247" s="3" t="s">
        <v>79</v>
      </c>
      <c r="J4247" s="3" t="s">
        <v>78</v>
      </c>
      <c r="K4247" s="3" t="s">
        <v>79</v>
      </c>
      <c r="O4247"/>
      <c r="P4247"/>
    </row>
    <row r="4248" spans="1:16" x14ac:dyDescent="0.35">
      <c r="A4248" s="3" t="s">
        <v>8842</v>
      </c>
      <c r="B4248" s="3" t="s">
        <v>8842</v>
      </c>
      <c r="C4248" s="3" t="s">
        <v>8843</v>
      </c>
      <c r="D4248" s="3" t="s">
        <v>172</v>
      </c>
      <c r="E4248" s="3" t="s">
        <v>8339</v>
      </c>
      <c r="F4248" s="3" t="s">
        <v>878</v>
      </c>
      <c r="G4248" s="3" t="s">
        <v>877</v>
      </c>
      <c r="H4248" s="3" t="s">
        <v>477</v>
      </c>
      <c r="I4248" s="3" t="s">
        <v>79</v>
      </c>
      <c r="J4248" s="3" t="s">
        <v>78</v>
      </c>
      <c r="K4248" s="3" t="s">
        <v>79</v>
      </c>
      <c r="O4248"/>
      <c r="P4248"/>
    </row>
    <row r="4249" spans="1:16" x14ac:dyDescent="0.35">
      <c r="A4249" s="3" t="s">
        <v>8844</v>
      </c>
      <c r="B4249" s="3" t="s">
        <v>8844</v>
      </c>
      <c r="C4249" s="3" t="s">
        <v>8845</v>
      </c>
      <c r="D4249" s="3" t="s">
        <v>164</v>
      </c>
      <c r="E4249" s="3" t="s">
        <v>7938</v>
      </c>
      <c r="F4249" s="3" t="s">
        <v>878</v>
      </c>
      <c r="G4249" s="3" t="s">
        <v>877</v>
      </c>
      <c r="H4249" s="3" t="s">
        <v>477</v>
      </c>
      <c r="I4249" s="3" t="s">
        <v>79</v>
      </c>
      <c r="J4249" s="3" t="s">
        <v>78</v>
      </c>
      <c r="K4249" s="3" t="s">
        <v>79</v>
      </c>
      <c r="O4249"/>
      <c r="P4249"/>
    </row>
    <row r="4250" spans="1:16" x14ac:dyDescent="0.35">
      <c r="A4250" s="3" t="s">
        <v>8846</v>
      </c>
      <c r="B4250" s="3" t="s">
        <v>8846</v>
      </c>
      <c r="C4250" s="3" t="s">
        <v>8847</v>
      </c>
      <c r="D4250" s="3" t="s">
        <v>397</v>
      </c>
      <c r="E4250" s="3" t="s">
        <v>8008</v>
      </c>
      <c r="F4250" s="3" t="s">
        <v>878</v>
      </c>
      <c r="G4250" s="3" t="s">
        <v>877</v>
      </c>
      <c r="H4250" s="3" t="s">
        <v>477</v>
      </c>
      <c r="I4250" s="3" t="s">
        <v>79</v>
      </c>
      <c r="J4250" s="3" t="s">
        <v>78</v>
      </c>
      <c r="K4250" s="3" t="s">
        <v>79</v>
      </c>
      <c r="O4250"/>
      <c r="P4250"/>
    </row>
    <row r="4251" spans="1:16" x14ac:dyDescent="0.35">
      <c r="A4251" s="3" t="s">
        <v>8848</v>
      </c>
      <c r="B4251" s="3" t="s">
        <v>8577</v>
      </c>
      <c r="C4251" s="3" t="s">
        <v>7956</v>
      </c>
      <c r="D4251" s="3" t="s">
        <v>7915</v>
      </c>
      <c r="E4251" s="3" t="s">
        <v>7909</v>
      </c>
      <c r="F4251" s="3" t="s">
        <v>878</v>
      </c>
      <c r="G4251" s="3" t="s">
        <v>877</v>
      </c>
      <c r="H4251" s="3" t="s">
        <v>477</v>
      </c>
      <c r="I4251" s="3" t="s">
        <v>79</v>
      </c>
      <c r="J4251" s="3" t="s">
        <v>78</v>
      </c>
      <c r="K4251" s="3" t="s">
        <v>79</v>
      </c>
      <c r="O4251"/>
      <c r="P4251"/>
    </row>
    <row r="4252" spans="1:16" x14ac:dyDescent="0.35">
      <c r="A4252" s="3" t="s">
        <v>8849</v>
      </c>
      <c r="B4252" s="3" t="s">
        <v>8849</v>
      </c>
      <c r="C4252" s="3" t="s">
        <v>8791</v>
      </c>
      <c r="D4252" s="3" t="s">
        <v>844</v>
      </c>
      <c r="E4252" s="3" t="s">
        <v>8084</v>
      </c>
      <c r="F4252" s="3" t="s">
        <v>878</v>
      </c>
      <c r="G4252" s="3" t="s">
        <v>877</v>
      </c>
      <c r="H4252" s="3" t="s">
        <v>477</v>
      </c>
      <c r="I4252" s="3" t="s">
        <v>79</v>
      </c>
      <c r="J4252" s="3" t="s">
        <v>78</v>
      </c>
      <c r="K4252" s="3" t="s">
        <v>79</v>
      </c>
      <c r="O4252"/>
      <c r="P4252"/>
    </row>
    <row r="4253" spans="1:16" x14ac:dyDescent="0.35">
      <c r="A4253" s="3" t="s">
        <v>8850</v>
      </c>
      <c r="B4253" s="3" t="s">
        <v>8850</v>
      </c>
      <c r="C4253" s="3" t="s">
        <v>8851</v>
      </c>
      <c r="D4253" s="3" t="s">
        <v>7918</v>
      </c>
      <c r="E4253" s="3" t="s">
        <v>7919</v>
      </c>
      <c r="F4253" s="3" t="s">
        <v>878</v>
      </c>
      <c r="G4253" s="3" t="s">
        <v>877</v>
      </c>
      <c r="H4253" s="3" t="s">
        <v>477</v>
      </c>
      <c r="I4253" s="3" t="s">
        <v>79</v>
      </c>
      <c r="J4253" s="3" t="s">
        <v>78</v>
      </c>
      <c r="K4253" s="3" t="s">
        <v>79</v>
      </c>
      <c r="O4253"/>
      <c r="P4253"/>
    </row>
    <row r="4254" spans="1:16" x14ac:dyDescent="0.35">
      <c r="A4254" s="3" t="s">
        <v>8852</v>
      </c>
      <c r="B4254" s="3" t="s">
        <v>8852</v>
      </c>
      <c r="C4254" s="3" t="s">
        <v>8791</v>
      </c>
      <c r="D4254" s="3" t="s">
        <v>46</v>
      </c>
      <c r="E4254" s="3" t="s">
        <v>7986</v>
      </c>
      <c r="F4254" s="3" t="s">
        <v>878</v>
      </c>
      <c r="G4254" s="3" t="s">
        <v>877</v>
      </c>
      <c r="H4254" s="3" t="s">
        <v>477</v>
      </c>
      <c r="I4254" s="3" t="s">
        <v>79</v>
      </c>
      <c r="J4254" s="3" t="s">
        <v>78</v>
      </c>
      <c r="K4254" s="3" t="s">
        <v>79</v>
      </c>
      <c r="O4254"/>
      <c r="P4254"/>
    </row>
    <row r="4255" spans="1:16" x14ac:dyDescent="0.35">
      <c r="A4255" s="3" t="s">
        <v>8853</v>
      </c>
      <c r="B4255" s="3" t="s">
        <v>8853</v>
      </c>
      <c r="C4255" s="3" t="s">
        <v>8854</v>
      </c>
      <c r="D4255" s="3" t="s">
        <v>561</v>
      </c>
      <c r="E4255" s="3" t="s">
        <v>7959</v>
      </c>
      <c r="F4255" s="3" t="s">
        <v>878</v>
      </c>
      <c r="G4255" s="3" t="s">
        <v>877</v>
      </c>
      <c r="H4255" s="3" t="s">
        <v>477</v>
      </c>
      <c r="I4255" s="3" t="s">
        <v>79</v>
      </c>
      <c r="J4255" s="3" t="s">
        <v>78</v>
      </c>
      <c r="K4255" s="3" t="s">
        <v>79</v>
      </c>
      <c r="O4255"/>
      <c r="P4255"/>
    </row>
    <row r="4256" spans="1:16" x14ac:dyDescent="0.35">
      <c r="A4256" s="3" t="s">
        <v>8855</v>
      </c>
      <c r="B4256" s="3" t="s">
        <v>8855</v>
      </c>
      <c r="C4256" s="3" t="s">
        <v>8856</v>
      </c>
      <c r="D4256" s="3" t="s">
        <v>7918</v>
      </c>
      <c r="E4256" s="3" t="s">
        <v>7919</v>
      </c>
      <c r="F4256" s="3" t="s">
        <v>878</v>
      </c>
      <c r="G4256" s="3" t="s">
        <v>877</v>
      </c>
      <c r="H4256" s="3" t="s">
        <v>477</v>
      </c>
      <c r="I4256" s="3" t="s">
        <v>79</v>
      </c>
      <c r="J4256" s="3" t="s">
        <v>78</v>
      </c>
      <c r="K4256" s="3" t="s">
        <v>79</v>
      </c>
      <c r="O4256"/>
      <c r="P4256"/>
    </row>
    <row r="4257" spans="1:16" x14ac:dyDescent="0.35">
      <c r="A4257" s="3" t="s">
        <v>8857</v>
      </c>
      <c r="B4257" s="3" t="s">
        <v>8857</v>
      </c>
      <c r="C4257" s="3" t="s">
        <v>8858</v>
      </c>
      <c r="D4257" s="3" t="s">
        <v>7918</v>
      </c>
      <c r="E4257" s="3" t="s">
        <v>7919</v>
      </c>
      <c r="F4257" s="3" t="s">
        <v>878</v>
      </c>
      <c r="G4257" s="3" t="s">
        <v>877</v>
      </c>
      <c r="H4257" s="3" t="s">
        <v>477</v>
      </c>
      <c r="I4257" s="3" t="s">
        <v>79</v>
      </c>
      <c r="J4257" s="3" t="s">
        <v>78</v>
      </c>
      <c r="K4257" s="3" t="s">
        <v>79</v>
      </c>
      <c r="O4257"/>
      <c r="P4257"/>
    </row>
    <row r="4258" spans="1:16" x14ac:dyDescent="0.35">
      <c r="A4258" s="3" t="s">
        <v>8859</v>
      </c>
      <c r="B4258" s="3" t="s">
        <v>8859</v>
      </c>
      <c r="C4258" s="3" t="s">
        <v>8860</v>
      </c>
      <c r="D4258" s="3" t="s">
        <v>8069</v>
      </c>
      <c r="E4258" s="3" t="s">
        <v>8070</v>
      </c>
      <c r="F4258" s="3" t="s">
        <v>878</v>
      </c>
      <c r="G4258" s="3" t="s">
        <v>877</v>
      </c>
      <c r="H4258" s="3" t="s">
        <v>477</v>
      </c>
      <c r="I4258" s="3" t="s">
        <v>79</v>
      </c>
      <c r="J4258" s="3" t="s">
        <v>78</v>
      </c>
      <c r="K4258" s="3" t="s">
        <v>79</v>
      </c>
      <c r="O4258"/>
      <c r="P4258"/>
    </row>
    <row r="4259" spans="1:16" x14ac:dyDescent="0.35">
      <c r="A4259" s="3" t="s">
        <v>8861</v>
      </c>
      <c r="B4259" s="3" t="s">
        <v>8861</v>
      </c>
      <c r="C4259" s="3" t="s">
        <v>8862</v>
      </c>
      <c r="D4259" s="3" t="s">
        <v>418</v>
      </c>
      <c r="E4259" s="3" t="s">
        <v>8139</v>
      </c>
      <c r="F4259" s="3" t="s">
        <v>878</v>
      </c>
      <c r="G4259" s="3" t="s">
        <v>877</v>
      </c>
      <c r="H4259" s="3" t="s">
        <v>477</v>
      </c>
      <c r="I4259" s="3" t="s">
        <v>79</v>
      </c>
      <c r="J4259" s="3" t="s">
        <v>78</v>
      </c>
      <c r="K4259" s="3" t="s">
        <v>79</v>
      </c>
      <c r="O4259"/>
      <c r="P4259"/>
    </row>
    <row r="4260" spans="1:16" x14ac:dyDescent="0.35">
      <c r="A4260" s="3" t="s">
        <v>8863</v>
      </c>
      <c r="B4260" s="3" t="s">
        <v>8378</v>
      </c>
      <c r="C4260" s="3" t="s">
        <v>8379</v>
      </c>
      <c r="D4260" s="3" t="s">
        <v>2460</v>
      </c>
      <c r="E4260" s="3" t="s">
        <v>2461</v>
      </c>
      <c r="F4260" s="3" t="s">
        <v>878</v>
      </c>
      <c r="G4260" s="3" t="s">
        <v>877</v>
      </c>
      <c r="H4260" s="3" t="s">
        <v>477</v>
      </c>
      <c r="I4260" s="3" t="s">
        <v>79</v>
      </c>
      <c r="J4260" s="3" t="s">
        <v>78</v>
      </c>
      <c r="K4260" s="3" t="s">
        <v>79</v>
      </c>
      <c r="O4260"/>
      <c r="P4260"/>
    </row>
    <row r="4261" spans="1:16" x14ac:dyDescent="0.35">
      <c r="A4261" s="3" t="s">
        <v>8864</v>
      </c>
      <c r="B4261" s="3" t="s">
        <v>8864</v>
      </c>
      <c r="C4261" s="3" t="s">
        <v>8865</v>
      </c>
      <c r="D4261" s="3" t="s">
        <v>577</v>
      </c>
      <c r="E4261" s="3" t="s">
        <v>7933</v>
      </c>
      <c r="F4261" s="3" t="s">
        <v>878</v>
      </c>
      <c r="G4261" s="3" t="s">
        <v>877</v>
      </c>
      <c r="H4261" s="3" t="s">
        <v>477</v>
      </c>
      <c r="I4261" s="3" t="s">
        <v>79</v>
      </c>
      <c r="J4261" s="3" t="s">
        <v>78</v>
      </c>
      <c r="K4261" s="3" t="s">
        <v>79</v>
      </c>
      <c r="O4261"/>
      <c r="P4261"/>
    </row>
    <row r="4262" spans="1:16" x14ac:dyDescent="0.35">
      <c r="A4262" s="3" t="s">
        <v>8866</v>
      </c>
      <c r="B4262" s="3" t="s">
        <v>8866</v>
      </c>
      <c r="C4262" s="3" t="s">
        <v>8867</v>
      </c>
      <c r="D4262" s="3" t="s">
        <v>7977</v>
      </c>
      <c r="E4262" s="3" t="s">
        <v>7978</v>
      </c>
      <c r="F4262" s="3" t="s">
        <v>878</v>
      </c>
      <c r="G4262" s="3" t="s">
        <v>877</v>
      </c>
      <c r="H4262" s="3" t="s">
        <v>477</v>
      </c>
      <c r="I4262" s="3" t="s">
        <v>79</v>
      </c>
      <c r="J4262" s="3" t="s">
        <v>78</v>
      </c>
      <c r="K4262" s="3" t="s">
        <v>79</v>
      </c>
      <c r="O4262"/>
      <c r="P4262"/>
    </row>
    <row r="4263" spans="1:16" x14ac:dyDescent="0.35">
      <c r="A4263" s="3" t="s">
        <v>8868</v>
      </c>
      <c r="B4263" s="3" t="s">
        <v>8868</v>
      </c>
      <c r="C4263" s="3" t="s">
        <v>8869</v>
      </c>
      <c r="D4263" s="3" t="s">
        <v>8069</v>
      </c>
      <c r="E4263" s="3" t="s">
        <v>8070</v>
      </c>
      <c r="F4263" s="3" t="s">
        <v>878</v>
      </c>
      <c r="G4263" s="3" t="s">
        <v>877</v>
      </c>
      <c r="H4263" s="3" t="s">
        <v>477</v>
      </c>
      <c r="I4263" s="3" t="s">
        <v>79</v>
      </c>
      <c r="J4263" s="3" t="s">
        <v>78</v>
      </c>
      <c r="K4263" s="3" t="s">
        <v>79</v>
      </c>
      <c r="O4263"/>
      <c r="P4263"/>
    </row>
    <row r="4264" spans="1:16" x14ac:dyDescent="0.35">
      <c r="A4264" s="3" t="s">
        <v>8807</v>
      </c>
      <c r="B4264" s="3" t="s">
        <v>8807</v>
      </c>
      <c r="C4264" s="3" t="s">
        <v>8808</v>
      </c>
      <c r="D4264" s="3" t="s">
        <v>65</v>
      </c>
      <c r="E4264" s="3" t="s">
        <v>8148</v>
      </c>
      <c r="F4264" s="3" t="s">
        <v>878</v>
      </c>
      <c r="G4264" s="3" t="s">
        <v>877</v>
      </c>
      <c r="H4264" s="3" t="s">
        <v>477</v>
      </c>
      <c r="I4264" s="3" t="s">
        <v>79</v>
      </c>
      <c r="J4264" s="3" t="s">
        <v>78</v>
      </c>
      <c r="K4264" s="3" t="s">
        <v>79</v>
      </c>
      <c r="O4264"/>
      <c r="P4264"/>
    </row>
    <row r="4265" spans="1:16" x14ac:dyDescent="0.35">
      <c r="A4265" s="3" t="s">
        <v>8870</v>
      </c>
      <c r="B4265" s="3" t="s">
        <v>8870</v>
      </c>
      <c r="C4265" s="3" t="s">
        <v>8871</v>
      </c>
      <c r="D4265" s="3" t="s">
        <v>844</v>
      </c>
      <c r="E4265" s="3" t="s">
        <v>8084</v>
      </c>
      <c r="F4265" s="3" t="s">
        <v>878</v>
      </c>
      <c r="G4265" s="3" t="s">
        <v>877</v>
      </c>
      <c r="H4265" s="3" t="s">
        <v>477</v>
      </c>
      <c r="I4265" s="3" t="s">
        <v>79</v>
      </c>
      <c r="J4265" s="3" t="s">
        <v>78</v>
      </c>
      <c r="K4265" s="3" t="s">
        <v>79</v>
      </c>
      <c r="O4265"/>
      <c r="P4265"/>
    </row>
    <row r="4266" spans="1:16" x14ac:dyDescent="0.35">
      <c r="A4266" s="3" t="s">
        <v>8872</v>
      </c>
      <c r="B4266" s="3" t="s">
        <v>8872</v>
      </c>
      <c r="C4266" s="3" t="s">
        <v>8873</v>
      </c>
      <c r="D4266" s="3" t="s">
        <v>577</v>
      </c>
      <c r="E4266" s="3" t="s">
        <v>7933</v>
      </c>
      <c r="F4266" s="3" t="s">
        <v>878</v>
      </c>
      <c r="G4266" s="3" t="s">
        <v>877</v>
      </c>
      <c r="H4266" s="3" t="s">
        <v>477</v>
      </c>
      <c r="I4266" s="3" t="s">
        <v>79</v>
      </c>
      <c r="J4266" s="3" t="s">
        <v>78</v>
      </c>
      <c r="K4266" s="3" t="s">
        <v>79</v>
      </c>
      <c r="O4266"/>
      <c r="P4266"/>
    </row>
    <row r="4267" spans="1:16" x14ac:dyDescent="0.35">
      <c r="A4267" s="3" t="s">
        <v>8874</v>
      </c>
      <c r="B4267" s="3" t="s">
        <v>8874</v>
      </c>
      <c r="C4267" s="3" t="s">
        <v>8875</v>
      </c>
      <c r="D4267" s="3" t="s">
        <v>529</v>
      </c>
      <c r="E4267" s="3" t="s">
        <v>8244</v>
      </c>
      <c r="F4267" s="3" t="s">
        <v>878</v>
      </c>
      <c r="G4267" s="3" t="s">
        <v>877</v>
      </c>
      <c r="H4267" s="3" t="s">
        <v>477</v>
      </c>
      <c r="I4267" s="3" t="s">
        <v>79</v>
      </c>
      <c r="J4267" s="3" t="s">
        <v>78</v>
      </c>
      <c r="K4267" s="3" t="s">
        <v>79</v>
      </c>
      <c r="O4267"/>
      <c r="P4267"/>
    </row>
    <row r="4268" spans="1:16" x14ac:dyDescent="0.35">
      <c r="A4268" s="3" t="s">
        <v>8876</v>
      </c>
      <c r="B4268" s="3" t="s">
        <v>8876</v>
      </c>
      <c r="C4268" s="3" t="s">
        <v>8877</v>
      </c>
      <c r="D4268" s="3" t="s">
        <v>7929</v>
      </c>
      <c r="E4268" s="3" t="s">
        <v>7930</v>
      </c>
      <c r="F4268" s="3" t="s">
        <v>878</v>
      </c>
      <c r="G4268" s="3" t="s">
        <v>877</v>
      </c>
      <c r="H4268" s="3" t="s">
        <v>477</v>
      </c>
      <c r="I4268" s="3" t="s">
        <v>79</v>
      </c>
      <c r="J4268" s="3" t="s">
        <v>78</v>
      </c>
      <c r="K4268" s="3" t="s">
        <v>79</v>
      </c>
      <c r="O4268"/>
      <c r="P4268"/>
    </row>
    <row r="4269" spans="1:16" x14ac:dyDescent="0.35">
      <c r="A4269" s="3" t="s">
        <v>8878</v>
      </c>
      <c r="B4269" s="3" t="s">
        <v>8878</v>
      </c>
      <c r="C4269" s="3" t="s">
        <v>8879</v>
      </c>
      <c r="D4269" s="3" t="s">
        <v>833</v>
      </c>
      <c r="E4269" s="3" t="s">
        <v>834</v>
      </c>
      <c r="F4269" s="3" t="s">
        <v>878</v>
      </c>
      <c r="G4269" s="3" t="s">
        <v>877</v>
      </c>
      <c r="H4269" s="3" t="s">
        <v>477</v>
      </c>
      <c r="I4269" s="3" t="s">
        <v>79</v>
      </c>
      <c r="J4269" s="3" t="s">
        <v>78</v>
      </c>
      <c r="K4269" s="3" t="s">
        <v>79</v>
      </c>
      <c r="O4269"/>
      <c r="P4269"/>
    </row>
    <row r="4270" spans="1:16" x14ac:dyDescent="0.35">
      <c r="A4270" s="3" t="s">
        <v>8880</v>
      </c>
      <c r="B4270" s="3" t="s">
        <v>8880</v>
      </c>
      <c r="C4270" s="3" t="s">
        <v>8881</v>
      </c>
      <c r="D4270" s="3" t="s">
        <v>7977</v>
      </c>
      <c r="E4270" s="3" t="s">
        <v>7978</v>
      </c>
      <c r="F4270" s="3" t="s">
        <v>878</v>
      </c>
      <c r="G4270" s="3" t="s">
        <v>877</v>
      </c>
      <c r="H4270" s="3" t="s">
        <v>477</v>
      </c>
      <c r="I4270" s="3" t="s">
        <v>79</v>
      </c>
      <c r="J4270" s="3" t="s">
        <v>78</v>
      </c>
      <c r="K4270" s="3" t="s">
        <v>79</v>
      </c>
      <c r="O4270"/>
      <c r="P4270"/>
    </row>
    <row r="4271" spans="1:16" x14ac:dyDescent="0.35">
      <c r="A4271" s="3" t="s">
        <v>8882</v>
      </c>
      <c r="B4271" s="3" t="s">
        <v>8883</v>
      </c>
      <c r="C4271" s="3" t="s">
        <v>8884</v>
      </c>
      <c r="D4271" s="3" t="s">
        <v>529</v>
      </c>
      <c r="E4271" s="3" t="s">
        <v>8244</v>
      </c>
      <c r="F4271" s="3" t="s">
        <v>878</v>
      </c>
      <c r="G4271" s="3" t="s">
        <v>877</v>
      </c>
      <c r="H4271" s="3" t="s">
        <v>477</v>
      </c>
      <c r="I4271" s="3" t="s">
        <v>79</v>
      </c>
      <c r="J4271" s="3" t="s">
        <v>78</v>
      </c>
      <c r="K4271" s="3" t="s">
        <v>79</v>
      </c>
      <c r="O4271"/>
      <c r="P4271"/>
    </row>
    <row r="4272" spans="1:16" x14ac:dyDescent="0.35">
      <c r="A4272" s="3" t="s">
        <v>8885</v>
      </c>
      <c r="B4272" s="3" t="s">
        <v>8885</v>
      </c>
      <c r="C4272" s="3" t="s">
        <v>8886</v>
      </c>
      <c r="D4272" s="3" t="s">
        <v>8247</v>
      </c>
      <c r="E4272" s="3" t="s">
        <v>8248</v>
      </c>
      <c r="F4272" s="3" t="s">
        <v>878</v>
      </c>
      <c r="G4272" s="3" t="s">
        <v>877</v>
      </c>
      <c r="H4272" s="3" t="s">
        <v>477</v>
      </c>
      <c r="I4272" s="3" t="s">
        <v>79</v>
      </c>
      <c r="J4272" s="3" t="s">
        <v>78</v>
      </c>
      <c r="K4272" s="3" t="s">
        <v>79</v>
      </c>
      <c r="O4272"/>
      <c r="P4272"/>
    </row>
    <row r="4273" spans="1:16" x14ac:dyDescent="0.35">
      <c r="A4273" s="3" t="s">
        <v>8887</v>
      </c>
      <c r="B4273" s="3" t="s">
        <v>8887</v>
      </c>
      <c r="C4273" s="3" t="s">
        <v>8888</v>
      </c>
      <c r="D4273" s="3" t="s">
        <v>7915</v>
      </c>
      <c r="E4273" s="3" t="s">
        <v>7909</v>
      </c>
      <c r="F4273" s="3" t="s">
        <v>878</v>
      </c>
      <c r="G4273" s="3" t="s">
        <v>877</v>
      </c>
      <c r="H4273" s="3" t="s">
        <v>477</v>
      </c>
      <c r="I4273" s="3" t="s">
        <v>79</v>
      </c>
      <c r="J4273" s="3" t="s">
        <v>78</v>
      </c>
      <c r="K4273" s="3" t="s">
        <v>79</v>
      </c>
      <c r="O4273"/>
      <c r="P4273"/>
    </row>
    <row r="4274" spans="1:16" x14ac:dyDescent="0.35">
      <c r="A4274" s="3" t="s">
        <v>8889</v>
      </c>
      <c r="B4274" s="3" t="s">
        <v>8889</v>
      </c>
      <c r="C4274" s="3" t="s">
        <v>3987</v>
      </c>
      <c r="D4274" s="3" t="s">
        <v>529</v>
      </c>
      <c r="E4274" s="3" t="s">
        <v>8244</v>
      </c>
      <c r="F4274" s="3" t="s">
        <v>878</v>
      </c>
      <c r="G4274" s="3" t="s">
        <v>877</v>
      </c>
      <c r="H4274" s="3" t="s">
        <v>477</v>
      </c>
      <c r="I4274" s="3" t="s">
        <v>79</v>
      </c>
      <c r="J4274" s="3" t="s">
        <v>78</v>
      </c>
      <c r="K4274" s="3" t="s">
        <v>79</v>
      </c>
      <c r="O4274"/>
      <c r="P4274"/>
    </row>
    <row r="4275" spans="1:16" x14ac:dyDescent="0.35">
      <c r="A4275" s="3" t="s">
        <v>8890</v>
      </c>
      <c r="B4275" s="3" t="s">
        <v>8890</v>
      </c>
      <c r="C4275" s="3" t="s">
        <v>8891</v>
      </c>
      <c r="D4275" s="3" t="s">
        <v>8078</v>
      </c>
      <c r="E4275" s="3" t="s">
        <v>8079</v>
      </c>
      <c r="F4275" s="3" t="s">
        <v>878</v>
      </c>
      <c r="G4275" s="3" t="s">
        <v>877</v>
      </c>
      <c r="H4275" s="3" t="s">
        <v>477</v>
      </c>
      <c r="I4275" s="3" t="s">
        <v>79</v>
      </c>
      <c r="J4275" s="3" t="s">
        <v>78</v>
      </c>
      <c r="K4275" s="3" t="s">
        <v>79</v>
      </c>
      <c r="O4275"/>
      <c r="P4275"/>
    </row>
    <row r="4276" spans="1:16" x14ac:dyDescent="0.35">
      <c r="A4276" s="3" t="s">
        <v>8892</v>
      </c>
      <c r="B4276" s="3" t="s">
        <v>8892</v>
      </c>
      <c r="C4276" s="3" t="s">
        <v>8893</v>
      </c>
      <c r="D4276" s="3" t="s">
        <v>204</v>
      </c>
      <c r="E4276" s="3" t="s">
        <v>7970</v>
      </c>
      <c r="F4276" s="3" t="s">
        <v>878</v>
      </c>
      <c r="G4276" s="3" t="s">
        <v>877</v>
      </c>
      <c r="H4276" s="3" t="s">
        <v>477</v>
      </c>
      <c r="I4276" s="3" t="s">
        <v>79</v>
      </c>
      <c r="J4276" s="3" t="s">
        <v>78</v>
      </c>
      <c r="K4276" s="3" t="s">
        <v>79</v>
      </c>
      <c r="O4276"/>
      <c r="P4276"/>
    </row>
    <row r="4277" spans="1:16" x14ac:dyDescent="0.35">
      <c r="A4277" s="3" t="s">
        <v>8894</v>
      </c>
      <c r="B4277" s="3" t="s">
        <v>8894</v>
      </c>
      <c r="C4277" s="3" t="s">
        <v>8895</v>
      </c>
      <c r="D4277" s="3" t="s">
        <v>844</v>
      </c>
      <c r="E4277" s="3" t="s">
        <v>8084</v>
      </c>
      <c r="F4277" s="3" t="s">
        <v>878</v>
      </c>
      <c r="G4277" s="3" t="s">
        <v>877</v>
      </c>
      <c r="H4277" s="3" t="s">
        <v>477</v>
      </c>
      <c r="I4277" s="3" t="s">
        <v>79</v>
      </c>
      <c r="J4277" s="3" t="s">
        <v>78</v>
      </c>
      <c r="K4277" s="3" t="s">
        <v>79</v>
      </c>
      <c r="O4277"/>
      <c r="P4277"/>
    </row>
    <row r="4278" spans="1:16" x14ac:dyDescent="0.35">
      <c r="A4278" s="3" t="s">
        <v>8896</v>
      </c>
      <c r="B4278" s="3" t="s">
        <v>8896</v>
      </c>
      <c r="C4278" s="3" t="s">
        <v>8897</v>
      </c>
      <c r="D4278" s="3" t="s">
        <v>8069</v>
      </c>
      <c r="E4278" s="3" t="s">
        <v>8070</v>
      </c>
      <c r="F4278" s="3" t="s">
        <v>878</v>
      </c>
      <c r="G4278" s="3" t="s">
        <v>877</v>
      </c>
      <c r="H4278" s="3" t="s">
        <v>477</v>
      </c>
      <c r="I4278" s="3" t="s">
        <v>79</v>
      </c>
      <c r="J4278" s="3" t="s">
        <v>78</v>
      </c>
      <c r="K4278" s="3" t="s">
        <v>79</v>
      </c>
      <c r="O4278"/>
      <c r="P4278"/>
    </row>
    <row r="4279" spans="1:16" x14ac:dyDescent="0.35">
      <c r="A4279" s="3" t="s">
        <v>8898</v>
      </c>
      <c r="B4279" s="3" t="s">
        <v>8898</v>
      </c>
      <c r="C4279" s="3" t="s">
        <v>8899</v>
      </c>
      <c r="D4279" s="3" t="s">
        <v>7915</v>
      </c>
      <c r="E4279" s="3" t="s">
        <v>7909</v>
      </c>
      <c r="F4279" s="3" t="s">
        <v>878</v>
      </c>
      <c r="G4279" s="3" t="s">
        <v>877</v>
      </c>
      <c r="H4279" s="3" t="s">
        <v>477</v>
      </c>
      <c r="I4279" s="3" t="s">
        <v>79</v>
      </c>
      <c r="J4279" s="3" t="s">
        <v>78</v>
      </c>
      <c r="K4279" s="3" t="s">
        <v>79</v>
      </c>
      <c r="O4279"/>
      <c r="P4279"/>
    </row>
    <row r="4280" spans="1:16" x14ac:dyDescent="0.35">
      <c r="A4280" s="3" t="s">
        <v>8900</v>
      </c>
      <c r="B4280" s="3" t="s">
        <v>8900</v>
      </c>
      <c r="C4280" s="3" t="s">
        <v>8871</v>
      </c>
      <c r="D4280" s="3" t="s">
        <v>8251</v>
      </c>
      <c r="E4280" s="3" t="s">
        <v>8252</v>
      </c>
      <c r="F4280" s="3" t="s">
        <v>878</v>
      </c>
      <c r="G4280" s="3" t="s">
        <v>877</v>
      </c>
      <c r="H4280" s="3" t="s">
        <v>477</v>
      </c>
      <c r="I4280" s="3" t="s">
        <v>79</v>
      </c>
      <c r="J4280" s="3" t="s">
        <v>78</v>
      </c>
      <c r="K4280" s="3" t="s">
        <v>79</v>
      </c>
      <c r="O4280"/>
      <c r="P4280"/>
    </row>
    <row r="4281" spans="1:16" x14ac:dyDescent="0.35">
      <c r="A4281" s="3" t="s">
        <v>8901</v>
      </c>
      <c r="B4281" s="3" t="s">
        <v>8901</v>
      </c>
      <c r="C4281" s="3" t="s">
        <v>8902</v>
      </c>
      <c r="D4281" s="3" t="s">
        <v>7929</v>
      </c>
      <c r="E4281" s="3" t="s">
        <v>7930</v>
      </c>
      <c r="F4281" s="3" t="s">
        <v>878</v>
      </c>
      <c r="G4281" s="3" t="s">
        <v>877</v>
      </c>
      <c r="H4281" s="3" t="s">
        <v>477</v>
      </c>
      <c r="I4281" s="3" t="s">
        <v>79</v>
      </c>
      <c r="J4281" s="3" t="s">
        <v>78</v>
      </c>
      <c r="K4281" s="3" t="s">
        <v>79</v>
      </c>
      <c r="O4281"/>
      <c r="P4281"/>
    </row>
    <row r="4282" spans="1:16" x14ac:dyDescent="0.35">
      <c r="A4282" s="3" t="s">
        <v>8903</v>
      </c>
      <c r="B4282" s="3" t="s">
        <v>8903</v>
      </c>
      <c r="C4282" s="3" t="s">
        <v>8904</v>
      </c>
      <c r="D4282" s="3" t="s">
        <v>7915</v>
      </c>
      <c r="E4282" s="3" t="s">
        <v>7909</v>
      </c>
      <c r="F4282" s="3" t="s">
        <v>878</v>
      </c>
      <c r="G4282" s="3" t="s">
        <v>877</v>
      </c>
      <c r="H4282" s="3" t="s">
        <v>477</v>
      </c>
      <c r="I4282" s="3" t="s">
        <v>79</v>
      </c>
      <c r="J4282" s="3" t="s">
        <v>78</v>
      </c>
      <c r="K4282" s="3" t="s">
        <v>79</v>
      </c>
      <c r="O4282"/>
      <c r="P4282"/>
    </row>
    <row r="4283" spans="1:16" x14ac:dyDescent="0.35">
      <c r="A4283" s="3" t="s">
        <v>8905</v>
      </c>
      <c r="B4283" s="3" t="s">
        <v>8905</v>
      </c>
      <c r="C4283" s="3" t="s">
        <v>8906</v>
      </c>
      <c r="D4283" s="3" t="s">
        <v>7918</v>
      </c>
      <c r="E4283" s="3" t="s">
        <v>7919</v>
      </c>
      <c r="F4283" s="3" t="s">
        <v>878</v>
      </c>
      <c r="G4283" s="3" t="s">
        <v>877</v>
      </c>
      <c r="H4283" s="3" t="s">
        <v>477</v>
      </c>
      <c r="I4283" s="3" t="s">
        <v>79</v>
      </c>
      <c r="J4283" s="3" t="s">
        <v>78</v>
      </c>
      <c r="K4283" s="3" t="s">
        <v>79</v>
      </c>
      <c r="O4283"/>
      <c r="P4283"/>
    </row>
    <row r="4284" spans="1:16" x14ac:dyDescent="0.35">
      <c r="A4284" s="3" t="s">
        <v>8907</v>
      </c>
      <c r="B4284" s="3" t="s">
        <v>8908</v>
      </c>
      <c r="C4284" s="3" t="s">
        <v>8909</v>
      </c>
      <c r="D4284" s="3" t="s">
        <v>739</v>
      </c>
      <c r="E4284" s="3" t="s">
        <v>1417</v>
      </c>
      <c r="F4284" s="3" t="s">
        <v>878</v>
      </c>
      <c r="G4284" s="3" t="s">
        <v>877</v>
      </c>
      <c r="H4284" s="3" t="s">
        <v>477</v>
      </c>
      <c r="I4284" s="3" t="s">
        <v>79</v>
      </c>
      <c r="J4284" s="3" t="s">
        <v>78</v>
      </c>
      <c r="K4284" s="3" t="s">
        <v>79</v>
      </c>
      <c r="O4284"/>
      <c r="P4284"/>
    </row>
    <row r="4285" spans="1:16" x14ac:dyDescent="0.35">
      <c r="A4285" s="3" t="s">
        <v>8910</v>
      </c>
      <c r="B4285" s="3" t="s">
        <v>8910</v>
      </c>
      <c r="C4285" s="3" t="s">
        <v>8911</v>
      </c>
      <c r="D4285" s="3" t="s">
        <v>402</v>
      </c>
      <c r="E4285" s="3" t="s">
        <v>8315</v>
      </c>
      <c r="F4285" s="3" t="s">
        <v>878</v>
      </c>
      <c r="G4285" s="3" t="s">
        <v>877</v>
      </c>
      <c r="H4285" s="3" t="s">
        <v>477</v>
      </c>
      <c r="I4285" s="3" t="s">
        <v>79</v>
      </c>
      <c r="J4285" s="3" t="s">
        <v>78</v>
      </c>
      <c r="K4285" s="3" t="s">
        <v>79</v>
      </c>
      <c r="O4285"/>
      <c r="P4285"/>
    </row>
    <row r="4286" spans="1:16" x14ac:dyDescent="0.35">
      <c r="A4286" s="3" t="s">
        <v>8912</v>
      </c>
      <c r="B4286" s="3" t="s">
        <v>8912</v>
      </c>
      <c r="C4286" s="3" t="s">
        <v>8913</v>
      </c>
      <c r="D4286" s="3" t="s">
        <v>7918</v>
      </c>
      <c r="E4286" s="3" t="s">
        <v>7919</v>
      </c>
      <c r="F4286" s="3" t="s">
        <v>878</v>
      </c>
      <c r="G4286" s="3" t="s">
        <v>877</v>
      </c>
      <c r="H4286" s="3" t="s">
        <v>477</v>
      </c>
      <c r="I4286" s="3" t="s">
        <v>79</v>
      </c>
      <c r="J4286" s="3" t="s">
        <v>78</v>
      </c>
      <c r="K4286" s="3" t="s">
        <v>79</v>
      </c>
      <c r="O4286"/>
      <c r="P4286"/>
    </row>
    <row r="4287" spans="1:16" x14ac:dyDescent="0.35">
      <c r="A4287" s="3" t="s">
        <v>8914</v>
      </c>
      <c r="B4287" s="3" t="s">
        <v>8914</v>
      </c>
      <c r="C4287" s="3" t="s">
        <v>8899</v>
      </c>
      <c r="D4287" s="3" t="s">
        <v>8078</v>
      </c>
      <c r="E4287" s="3" t="s">
        <v>8079</v>
      </c>
      <c r="F4287" s="3" t="s">
        <v>878</v>
      </c>
      <c r="G4287" s="3" t="s">
        <v>877</v>
      </c>
      <c r="H4287" s="3" t="s">
        <v>477</v>
      </c>
      <c r="I4287" s="3" t="s">
        <v>79</v>
      </c>
      <c r="J4287" s="3" t="s">
        <v>78</v>
      </c>
      <c r="K4287" s="3" t="s">
        <v>79</v>
      </c>
      <c r="O4287"/>
      <c r="P4287"/>
    </row>
    <row r="4288" spans="1:16" x14ac:dyDescent="0.35">
      <c r="A4288" s="3" t="s">
        <v>8915</v>
      </c>
      <c r="B4288" s="3" t="s">
        <v>8916</v>
      </c>
      <c r="C4288" s="3" t="s">
        <v>8917</v>
      </c>
      <c r="D4288" s="3" t="s">
        <v>7915</v>
      </c>
      <c r="E4288" s="3" t="s">
        <v>7909</v>
      </c>
      <c r="F4288" s="3" t="s">
        <v>878</v>
      </c>
      <c r="G4288" s="3" t="s">
        <v>877</v>
      </c>
      <c r="H4288" s="3" t="s">
        <v>477</v>
      </c>
      <c r="I4288" s="3" t="s">
        <v>79</v>
      </c>
      <c r="J4288" s="3" t="s">
        <v>78</v>
      </c>
      <c r="K4288" s="3" t="s">
        <v>79</v>
      </c>
      <c r="O4288"/>
      <c r="P4288"/>
    </row>
    <row r="4289" spans="1:16" x14ac:dyDescent="0.35">
      <c r="A4289" s="3" t="s">
        <v>8918</v>
      </c>
      <c r="B4289" s="3" t="s">
        <v>8918</v>
      </c>
      <c r="C4289" s="3" t="s">
        <v>8919</v>
      </c>
      <c r="D4289" s="3" t="s">
        <v>7949</v>
      </c>
      <c r="E4289" s="3" t="s">
        <v>7950</v>
      </c>
      <c r="F4289" s="3" t="s">
        <v>878</v>
      </c>
      <c r="G4289" s="3" t="s">
        <v>877</v>
      </c>
      <c r="H4289" s="3" t="s">
        <v>477</v>
      </c>
      <c r="I4289" s="3" t="s">
        <v>79</v>
      </c>
      <c r="J4289" s="3" t="s">
        <v>78</v>
      </c>
      <c r="K4289" s="3" t="s">
        <v>79</v>
      </c>
      <c r="O4289"/>
      <c r="P4289"/>
    </row>
    <row r="4290" spans="1:16" x14ac:dyDescent="0.35">
      <c r="A4290" s="3" t="s">
        <v>8920</v>
      </c>
      <c r="B4290" s="3" t="s">
        <v>8920</v>
      </c>
      <c r="C4290" s="3" t="s">
        <v>8921</v>
      </c>
      <c r="D4290" s="3" t="s">
        <v>8189</v>
      </c>
      <c r="E4290" s="3" t="s">
        <v>8190</v>
      </c>
      <c r="F4290" s="3" t="s">
        <v>878</v>
      </c>
      <c r="G4290" s="3" t="s">
        <v>877</v>
      </c>
      <c r="H4290" s="3" t="s">
        <v>477</v>
      </c>
      <c r="I4290" s="3" t="s">
        <v>79</v>
      </c>
      <c r="J4290" s="3" t="s">
        <v>78</v>
      </c>
      <c r="K4290" s="3" t="s">
        <v>79</v>
      </c>
      <c r="O4290"/>
      <c r="P4290"/>
    </row>
    <row r="4291" spans="1:16" x14ac:dyDescent="0.35">
      <c r="A4291" s="3" t="s">
        <v>8922</v>
      </c>
      <c r="B4291" s="3" t="s">
        <v>8922</v>
      </c>
      <c r="C4291" s="3" t="s">
        <v>8923</v>
      </c>
      <c r="D4291" s="3" t="s">
        <v>8251</v>
      </c>
      <c r="E4291" s="3" t="s">
        <v>8252</v>
      </c>
      <c r="F4291" s="3" t="s">
        <v>878</v>
      </c>
      <c r="G4291" s="3" t="s">
        <v>877</v>
      </c>
      <c r="H4291" s="3" t="s">
        <v>477</v>
      </c>
      <c r="I4291" s="3" t="s">
        <v>79</v>
      </c>
      <c r="J4291" s="3" t="s">
        <v>78</v>
      </c>
      <c r="K4291" s="3" t="s">
        <v>79</v>
      </c>
      <c r="O4291"/>
      <c r="P4291"/>
    </row>
    <row r="4292" spans="1:16" x14ac:dyDescent="0.35">
      <c r="A4292" s="3" t="s">
        <v>8924</v>
      </c>
      <c r="B4292" s="3" t="s">
        <v>8924</v>
      </c>
      <c r="C4292" s="3" t="s">
        <v>8925</v>
      </c>
      <c r="D4292" s="3" t="s">
        <v>569</v>
      </c>
      <c r="E4292" s="3" t="s">
        <v>7962</v>
      </c>
      <c r="F4292" s="3" t="s">
        <v>878</v>
      </c>
      <c r="G4292" s="3" t="s">
        <v>877</v>
      </c>
      <c r="H4292" s="3" t="s">
        <v>477</v>
      </c>
      <c r="I4292" s="3" t="s">
        <v>79</v>
      </c>
      <c r="J4292" s="3" t="s">
        <v>78</v>
      </c>
      <c r="K4292" s="3" t="s">
        <v>79</v>
      </c>
      <c r="O4292"/>
      <c r="P4292"/>
    </row>
    <row r="4293" spans="1:16" x14ac:dyDescent="0.35">
      <c r="A4293" s="3" t="s">
        <v>8926</v>
      </c>
      <c r="B4293" s="3" t="s">
        <v>8926</v>
      </c>
      <c r="C4293" s="3" t="s">
        <v>8927</v>
      </c>
      <c r="D4293" s="3" t="s">
        <v>7997</v>
      </c>
      <c r="E4293" s="3" t="s">
        <v>7998</v>
      </c>
      <c r="F4293" s="3" t="s">
        <v>878</v>
      </c>
      <c r="G4293" s="3" t="s">
        <v>877</v>
      </c>
      <c r="H4293" s="3" t="s">
        <v>477</v>
      </c>
      <c r="I4293" s="3" t="s">
        <v>79</v>
      </c>
      <c r="J4293" s="3" t="s">
        <v>78</v>
      </c>
      <c r="K4293" s="3" t="s">
        <v>79</v>
      </c>
      <c r="O4293"/>
      <c r="P4293"/>
    </row>
    <row r="4294" spans="1:16" x14ac:dyDescent="0.35">
      <c r="A4294" s="3" t="s">
        <v>8928</v>
      </c>
      <c r="B4294" s="3" t="s">
        <v>8928</v>
      </c>
      <c r="C4294" s="3" t="s">
        <v>8929</v>
      </c>
      <c r="D4294" s="3" t="s">
        <v>739</v>
      </c>
      <c r="E4294" s="3" t="s">
        <v>1417</v>
      </c>
      <c r="F4294" s="3" t="s">
        <v>878</v>
      </c>
      <c r="G4294" s="3" t="s">
        <v>877</v>
      </c>
      <c r="H4294" s="3" t="s">
        <v>477</v>
      </c>
      <c r="I4294" s="3" t="s">
        <v>79</v>
      </c>
      <c r="J4294" s="3" t="s">
        <v>78</v>
      </c>
      <c r="K4294" s="3" t="s">
        <v>79</v>
      </c>
      <c r="O4294"/>
      <c r="P4294"/>
    </row>
    <row r="4295" spans="1:16" x14ac:dyDescent="0.35">
      <c r="A4295" s="3" t="s">
        <v>8930</v>
      </c>
      <c r="B4295" s="3" t="s">
        <v>8930</v>
      </c>
      <c r="C4295" s="3" t="s">
        <v>8931</v>
      </c>
      <c r="D4295" s="3" t="s">
        <v>616</v>
      </c>
      <c r="E4295" s="3" t="s">
        <v>7994</v>
      </c>
      <c r="F4295" s="3" t="s">
        <v>878</v>
      </c>
      <c r="G4295" s="3" t="s">
        <v>877</v>
      </c>
      <c r="H4295" s="3" t="s">
        <v>477</v>
      </c>
      <c r="I4295" s="3" t="s">
        <v>79</v>
      </c>
      <c r="J4295" s="3" t="s">
        <v>78</v>
      </c>
      <c r="K4295" s="3" t="s">
        <v>79</v>
      </c>
      <c r="O4295"/>
      <c r="P4295"/>
    </row>
    <row r="4296" spans="1:16" x14ac:dyDescent="0.35">
      <c r="A4296" s="3" t="s">
        <v>8932</v>
      </c>
      <c r="B4296" s="3" t="s">
        <v>8932</v>
      </c>
      <c r="C4296" s="3" t="s">
        <v>8933</v>
      </c>
      <c r="D4296" s="3" t="s">
        <v>7915</v>
      </c>
      <c r="E4296" s="3" t="s">
        <v>7909</v>
      </c>
      <c r="F4296" s="3" t="s">
        <v>878</v>
      </c>
      <c r="G4296" s="3" t="s">
        <v>877</v>
      </c>
      <c r="H4296" s="3" t="s">
        <v>477</v>
      </c>
      <c r="I4296" s="3" t="s">
        <v>79</v>
      </c>
      <c r="J4296" s="3" t="s">
        <v>78</v>
      </c>
      <c r="K4296" s="3" t="s">
        <v>79</v>
      </c>
      <c r="O4296"/>
      <c r="P4296"/>
    </row>
    <row r="4297" spans="1:16" x14ac:dyDescent="0.35">
      <c r="A4297" s="3" t="s">
        <v>8934</v>
      </c>
      <c r="B4297" s="3" t="s">
        <v>8934</v>
      </c>
      <c r="C4297" s="3" t="s">
        <v>8935</v>
      </c>
      <c r="D4297" s="3" t="s">
        <v>616</v>
      </c>
      <c r="E4297" s="3" t="s">
        <v>7994</v>
      </c>
      <c r="F4297" s="3" t="s">
        <v>878</v>
      </c>
      <c r="G4297" s="3" t="s">
        <v>877</v>
      </c>
      <c r="H4297" s="3" t="s">
        <v>477</v>
      </c>
      <c r="I4297" s="3" t="s">
        <v>79</v>
      </c>
      <c r="J4297" s="3" t="s">
        <v>78</v>
      </c>
      <c r="K4297" s="3" t="s">
        <v>79</v>
      </c>
      <c r="O4297"/>
      <c r="P4297"/>
    </row>
    <row r="4298" spans="1:16" x14ac:dyDescent="0.35">
      <c r="A4298" s="3" t="s">
        <v>8936</v>
      </c>
      <c r="B4298" s="3" t="s">
        <v>8936</v>
      </c>
      <c r="C4298" s="3" t="s">
        <v>8925</v>
      </c>
      <c r="D4298" s="3" t="s">
        <v>7929</v>
      </c>
      <c r="E4298" s="3" t="s">
        <v>7930</v>
      </c>
      <c r="F4298" s="3" t="s">
        <v>878</v>
      </c>
      <c r="G4298" s="3" t="s">
        <v>877</v>
      </c>
      <c r="H4298" s="3" t="s">
        <v>477</v>
      </c>
      <c r="I4298" s="3" t="s">
        <v>79</v>
      </c>
      <c r="J4298" s="3" t="s">
        <v>78</v>
      </c>
      <c r="K4298" s="3" t="s">
        <v>79</v>
      </c>
      <c r="O4298"/>
      <c r="P4298"/>
    </row>
    <row r="4299" spans="1:16" x14ac:dyDescent="0.35">
      <c r="A4299" s="3" t="s">
        <v>8937</v>
      </c>
      <c r="B4299" s="3" t="s">
        <v>8938</v>
      </c>
      <c r="C4299" s="3" t="s">
        <v>8871</v>
      </c>
      <c r="D4299" s="3" t="s">
        <v>604</v>
      </c>
      <c r="E4299" s="3" t="s">
        <v>8142</v>
      </c>
      <c r="F4299" s="3" t="s">
        <v>878</v>
      </c>
      <c r="G4299" s="3" t="s">
        <v>877</v>
      </c>
      <c r="H4299" s="3" t="s">
        <v>477</v>
      </c>
      <c r="I4299" s="3" t="s">
        <v>79</v>
      </c>
      <c r="J4299" s="3" t="s">
        <v>78</v>
      </c>
      <c r="K4299" s="3" t="s">
        <v>79</v>
      </c>
      <c r="O4299"/>
      <c r="P4299"/>
    </row>
    <row r="4300" spans="1:16" x14ac:dyDescent="0.35">
      <c r="A4300" s="3" t="s">
        <v>8939</v>
      </c>
      <c r="B4300" s="3" t="s">
        <v>8939</v>
      </c>
      <c r="C4300" s="3" t="s">
        <v>8940</v>
      </c>
      <c r="D4300" s="3" t="s">
        <v>397</v>
      </c>
      <c r="E4300" s="3" t="s">
        <v>8008</v>
      </c>
      <c r="F4300" s="3" t="s">
        <v>878</v>
      </c>
      <c r="G4300" s="3" t="s">
        <v>877</v>
      </c>
      <c r="H4300" s="3" t="s">
        <v>477</v>
      </c>
      <c r="I4300" s="3" t="s">
        <v>79</v>
      </c>
      <c r="J4300" s="3" t="s">
        <v>78</v>
      </c>
      <c r="K4300" s="3" t="s">
        <v>79</v>
      </c>
      <c r="O4300"/>
      <c r="P4300"/>
    </row>
    <row r="4301" spans="1:16" x14ac:dyDescent="0.35">
      <c r="A4301" s="3" t="s">
        <v>8941</v>
      </c>
      <c r="B4301" s="3" t="s">
        <v>8941</v>
      </c>
      <c r="C4301" s="3" t="s">
        <v>8942</v>
      </c>
      <c r="D4301" s="3" t="s">
        <v>604</v>
      </c>
      <c r="E4301" s="3" t="s">
        <v>8142</v>
      </c>
      <c r="F4301" s="3" t="s">
        <v>878</v>
      </c>
      <c r="G4301" s="3" t="s">
        <v>877</v>
      </c>
      <c r="H4301" s="3" t="s">
        <v>477</v>
      </c>
      <c r="I4301" s="3" t="s">
        <v>79</v>
      </c>
      <c r="J4301" s="3" t="s">
        <v>78</v>
      </c>
      <c r="K4301" s="3" t="s">
        <v>79</v>
      </c>
      <c r="O4301"/>
      <c r="P4301"/>
    </row>
    <row r="4302" spans="1:16" x14ac:dyDescent="0.35">
      <c r="A4302" s="3" t="s">
        <v>8908</v>
      </c>
      <c r="B4302" s="3" t="s">
        <v>8908</v>
      </c>
      <c r="C4302" s="3" t="s">
        <v>8909</v>
      </c>
      <c r="D4302" s="3" t="s">
        <v>739</v>
      </c>
      <c r="E4302" s="3" t="s">
        <v>1417</v>
      </c>
      <c r="F4302" s="3" t="s">
        <v>878</v>
      </c>
      <c r="G4302" s="3" t="s">
        <v>877</v>
      </c>
      <c r="H4302" s="3" t="s">
        <v>477</v>
      </c>
      <c r="I4302" s="3" t="s">
        <v>79</v>
      </c>
      <c r="J4302" s="3" t="s">
        <v>78</v>
      </c>
      <c r="K4302" s="3" t="s">
        <v>79</v>
      </c>
      <c r="O4302"/>
      <c r="P4302"/>
    </row>
    <row r="4303" spans="1:16" x14ac:dyDescent="0.35">
      <c r="A4303" s="3" t="s">
        <v>8328</v>
      </c>
      <c r="B4303" s="3" t="s">
        <v>8328</v>
      </c>
      <c r="C4303" s="3" t="s">
        <v>8329</v>
      </c>
      <c r="D4303" s="3" t="s">
        <v>7918</v>
      </c>
      <c r="E4303" s="3" t="s">
        <v>7919</v>
      </c>
      <c r="F4303" s="3" t="s">
        <v>878</v>
      </c>
      <c r="G4303" s="3" t="s">
        <v>877</v>
      </c>
      <c r="H4303" s="3" t="s">
        <v>477</v>
      </c>
      <c r="I4303" s="3" t="s">
        <v>79</v>
      </c>
      <c r="J4303" s="3" t="s">
        <v>78</v>
      </c>
      <c r="K4303" s="3" t="s">
        <v>79</v>
      </c>
      <c r="O4303"/>
      <c r="P4303"/>
    </row>
    <row r="4304" spans="1:16" x14ac:dyDescent="0.35">
      <c r="A4304" s="3" t="s">
        <v>8883</v>
      </c>
      <c r="B4304" s="3" t="s">
        <v>8883</v>
      </c>
      <c r="C4304" s="3" t="s">
        <v>8884</v>
      </c>
      <c r="D4304" s="3" t="s">
        <v>529</v>
      </c>
      <c r="E4304" s="3" t="s">
        <v>8244</v>
      </c>
      <c r="F4304" s="3" t="s">
        <v>878</v>
      </c>
      <c r="G4304" s="3" t="s">
        <v>877</v>
      </c>
      <c r="H4304" s="3" t="s">
        <v>477</v>
      </c>
      <c r="I4304" s="3" t="s">
        <v>79</v>
      </c>
      <c r="J4304" s="3" t="s">
        <v>78</v>
      </c>
      <c r="K4304" s="3" t="s">
        <v>79</v>
      </c>
      <c r="O4304"/>
      <c r="P4304"/>
    </row>
    <row r="4305" spans="1:16" x14ac:dyDescent="0.35">
      <c r="A4305" s="3" t="s">
        <v>8943</v>
      </c>
      <c r="B4305" s="3" t="s">
        <v>8944</v>
      </c>
      <c r="C4305" s="3" t="s">
        <v>8471</v>
      </c>
      <c r="D4305" s="3" t="s">
        <v>8251</v>
      </c>
      <c r="E4305" s="3" t="s">
        <v>8252</v>
      </c>
      <c r="F4305" s="3" t="s">
        <v>878</v>
      </c>
      <c r="G4305" s="3" t="s">
        <v>877</v>
      </c>
      <c r="H4305" s="3" t="s">
        <v>477</v>
      </c>
      <c r="I4305" s="3" t="s">
        <v>79</v>
      </c>
      <c r="J4305" s="3" t="s">
        <v>78</v>
      </c>
      <c r="K4305" s="3" t="s">
        <v>79</v>
      </c>
      <c r="O4305"/>
      <c r="P4305"/>
    </row>
    <row r="4306" spans="1:16" x14ac:dyDescent="0.35">
      <c r="A4306" s="3" t="s">
        <v>8945</v>
      </c>
      <c r="B4306" s="3" t="s">
        <v>8945</v>
      </c>
      <c r="C4306" s="3" t="s">
        <v>8946</v>
      </c>
      <c r="D4306" s="3" t="s">
        <v>204</v>
      </c>
      <c r="E4306" s="3" t="s">
        <v>7970</v>
      </c>
      <c r="F4306" s="3" t="s">
        <v>878</v>
      </c>
      <c r="G4306" s="3" t="s">
        <v>877</v>
      </c>
      <c r="H4306" s="3" t="s">
        <v>477</v>
      </c>
      <c r="I4306" s="3" t="s">
        <v>79</v>
      </c>
      <c r="J4306" s="3" t="s">
        <v>78</v>
      </c>
      <c r="K4306" s="3" t="s">
        <v>79</v>
      </c>
      <c r="O4306"/>
      <c r="P4306"/>
    </row>
    <row r="4307" spans="1:16" x14ac:dyDescent="0.35">
      <c r="A4307" s="3" t="s">
        <v>8947</v>
      </c>
      <c r="B4307" s="3" t="s">
        <v>8947</v>
      </c>
      <c r="C4307" s="3" t="s">
        <v>8948</v>
      </c>
      <c r="D4307" s="3" t="s">
        <v>25</v>
      </c>
      <c r="E4307" s="3" t="s">
        <v>8044</v>
      </c>
      <c r="F4307" s="3" t="s">
        <v>878</v>
      </c>
      <c r="G4307" s="3" t="s">
        <v>877</v>
      </c>
      <c r="H4307" s="3" t="s">
        <v>477</v>
      </c>
      <c r="I4307" s="3" t="s">
        <v>79</v>
      </c>
      <c r="J4307" s="3" t="s">
        <v>78</v>
      </c>
      <c r="K4307" s="3" t="s">
        <v>79</v>
      </c>
      <c r="O4307"/>
      <c r="P4307"/>
    </row>
    <row r="4308" spans="1:16" x14ac:dyDescent="0.35">
      <c r="A4308" s="3" t="s">
        <v>8949</v>
      </c>
      <c r="B4308" s="3" t="s">
        <v>8950</v>
      </c>
      <c r="C4308" s="3" t="s">
        <v>8951</v>
      </c>
      <c r="D4308" s="3" t="s">
        <v>25</v>
      </c>
      <c r="E4308" s="3" t="s">
        <v>8044</v>
      </c>
      <c r="F4308" s="3" t="s">
        <v>878</v>
      </c>
      <c r="G4308" s="3" t="s">
        <v>877</v>
      </c>
      <c r="H4308" s="3" t="s">
        <v>477</v>
      </c>
      <c r="I4308" s="3" t="s">
        <v>79</v>
      </c>
      <c r="J4308" s="3" t="s">
        <v>78</v>
      </c>
      <c r="K4308" s="3" t="s">
        <v>79</v>
      </c>
      <c r="O4308"/>
      <c r="P4308"/>
    </row>
    <row r="4309" spans="1:16" x14ac:dyDescent="0.35">
      <c r="A4309" s="3" t="s">
        <v>8952</v>
      </c>
      <c r="B4309" s="3" t="s">
        <v>8952</v>
      </c>
      <c r="C4309" s="3" t="s">
        <v>8953</v>
      </c>
      <c r="D4309" s="3" t="s">
        <v>7922</v>
      </c>
      <c r="E4309" s="3" t="s">
        <v>7923</v>
      </c>
      <c r="F4309" s="3" t="s">
        <v>878</v>
      </c>
      <c r="G4309" s="3" t="s">
        <v>877</v>
      </c>
      <c r="H4309" s="3" t="s">
        <v>477</v>
      </c>
      <c r="I4309" s="3" t="s">
        <v>79</v>
      </c>
      <c r="J4309" s="3" t="s">
        <v>78</v>
      </c>
      <c r="K4309" s="3" t="s">
        <v>79</v>
      </c>
      <c r="O4309"/>
      <c r="P4309"/>
    </row>
    <row r="4310" spans="1:16" x14ac:dyDescent="0.35">
      <c r="A4310" s="3" t="s">
        <v>8954</v>
      </c>
      <c r="B4310" s="3" t="s">
        <v>8954</v>
      </c>
      <c r="C4310" s="3" t="s">
        <v>663</v>
      </c>
      <c r="D4310" s="3" t="s">
        <v>8955</v>
      </c>
      <c r="E4310" s="3" t="s">
        <v>8008</v>
      </c>
      <c r="F4310" s="3" t="s">
        <v>878</v>
      </c>
      <c r="G4310" s="3" t="s">
        <v>877</v>
      </c>
      <c r="H4310" s="3" t="s">
        <v>477</v>
      </c>
      <c r="I4310" s="3" t="s">
        <v>79</v>
      </c>
      <c r="J4310" s="3" t="s">
        <v>78</v>
      </c>
      <c r="K4310" s="3" t="s">
        <v>79</v>
      </c>
      <c r="O4310"/>
      <c r="P4310"/>
    </row>
    <row r="4311" spans="1:16" x14ac:dyDescent="0.35">
      <c r="A4311" s="3" t="s">
        <v>8956</v>
      </c>
      <c r="B4311" s="3" t="s">
        <v>8956</v>
      </c>
      <c r="C4311" s="3" t="s">
        <v>8957</v>
      </c>
      <c r="D4311" s="3" t="s">
        <v>8174</v>
      </c>
      <c r="E4311" s="3" t="s">
        <v>8175</v>
      </c>
      <c r="F4311" s="3" t="s">
        <v>878</v>
      </c>
      <c r="G4311" s="3" t="s">
        <v>877</v>
      </c>
      <c r="H4311" s="3" t="s">
        <v>477</v>
      </c>
      <c r="I4311" s="3" t="s">
        <v>79</v>
      </c>
      <c r="J4311" s="3" t="s">
        <v>78</v>
      </c>
      <c r="K4311" s="3" t="s">
        <v>79</v>
      </c>
      <c r="O4311"/>
      <c r="P4311"/>
    </row>
    <row r="4312" spans="1:16" x14ac:dyDescent="0.35">
      <c r="A4312" s="3" t="s">
        <v>8958</v>
      </c>
      <c r="B4312" s="3" t="s">
        <v>8958</v>
      </c>
      <c r="C4312" s="3" t="s">
        <v>8871</v>
      </c>
      <c r="D4312" s="3" t="s">
        <v>7915</v>
      </c>
      <c r="E4312" s="3" t="s">
        <v>7909</v>
      </c>
      <c r="F4312" s="3" t="s">
        <v>878</v>
      </c>
      <c r="G4312" s="3" t="s">
        <v>877</v>
      </c>
      <c r="H4312" s="3" t="s">
        <v>477</v>
      </c>
      <c r="I4312" s="3" t="s">
        <v>79</v>
      </c>
      <c r="J4312" s="3" t="s">
        <v>78</v>
      </c>
      <c r="K4312" s="3" t="s">
        <v>79</v>
      </c>
      <c r="O4312"/>
      <c r="P4312"/>
    </row>
    <row r="4313" spans="1:16" x14ac:dyDescent="0.35">
      <c r="A4313" s="3" t="s">
        <v>8959</v>
      </c>
      <c r="B4313" s="3" t="s">
        <v>8959</v>
      </c>
      <c r="C4313" s="3" t="s">
        <v>8960</v>
      </c>
      <c r="D4313" s="3" t="s">
        <v>500</v>
      </c>
      <c r="E4313" s="3" t="s">
        <v>8016</v>
      </c>
      <c r="F4313" s="3" t="s">
        <v>878</v>
      </c>
      <c r="G4313" s="3" t="s">
        <v>877</v>
      </c>
      <c r="H4313" s="3" t="s">
        <v>477</v>
      </c>
      <c r="I4313" s="3" t="s">
        <v>79</v>
      </c>
      <c r="J4313" s="3" t="s">
        <v>78</v>
      </c>
      <c r="K4313" s="3" t="s">
        <v>79</v>
      </c>
      <c r="O4313"/>
      <c r="P4313"/>
    </row>
    <row r="4314" spans="1:16" x14ac:dyDescent="0.35">
      <c r="A4314" s="3" t="s">
        <v>8961</v>
      </c>
      <c r="B4314" s="3" t="s">
        <v>8961</v>
      </c>
      <c r="C4314" s="3" t="s">
        <v>8929</v>
      </c>
      <c r="D4314" s="3" t="s">
        <v>8404</v>
      </c>
      <c r="E4314" s="3" t="s">
        <v>8252</v>
      </c>
      <c r="F4314" s="3" t="s">
        <v>878</v>
      </c>
      <c r="G4314" s="3" t="s">
        <v>877</v>
      </c>
      <c r="H4314" s="3" t="s">
        <v>477</v>
      </c>
      <c r="I4314" s="3" t="s">
        <v>79</v>
      </c>
      <c r="J4314" s="3" t="s">
        <v>78</v>
      </c>
      <c r="K4314" s="3" t="s">
        <v>79</v>
      </c>
      <c r="O4314"/>
      <c r="P4314"/>
    </row>
    <row r="4315" spans="1:16" x14ac:dyDescent="0.35">
      <c r="A4315" s="3" t="s">
        <v>8962</v>
      </c>
      <c r="B4315" s="3" t="s">
        <v>8962</v>
      </c>
      <c r="C4315" s="3" t="s">
        <v>8963</v>
      </c>
      <c r="D4315" s="3" t="s">
        <v>7969</v>
      </c>
      <c r="E4315" s="3" t="s">
        <v>7970</v>
      </c>
      <c r="F4315" s="3" t="s">
        <v>878</v>
      </c>
      <c r="G4315" s="3" t="s">
        <v>877</v>
      </c>
      <c r="H4315" s="3" t="s">
        <v>477</v>
      </c>
      <c r="I4315" s="3" t="s">
        <v>79</v>
      </c>
      <c r="J4315" s="3" t="s">
        <v>78</v>
      </c>
      <c r="K4315" s="3" t="s">
        <v>79</v>
      </c>
      <c r="O4315"/>
      <c r="P4315"/>
    </row>
    <row r="4316" spans="1:16" x14ac:dyDescent="0.35">
      <c r="A4316" s="3" t="s">
        <v>8964</v>
      </c>
      <c r="B4316" s="3" t="s">
        <v>8964</v>
      </c>
      <c r="C4316" s="3" t="s">
        <v>8965</v>
      </c>
      <c r="D4316" s="3" t="s">
        <v>8966</v>
      </c>
      <c r="E4316" s="3" t="s">
        <v>8274</v>
      </c>
      <c r="F4316" s="3" t="s">
        <v>878</v>
      </c>
      <c r="G4316" s="3" t="s">
        <v>877</v>
      </c>
      <c r="H4316" s="3" t="s">
        <v>477</v>
      </c>
      <c r="I4316" s="3" t="s">
        <v>79</v>
      </c>
      <c r="J4316" s="3" t="s">
        <v>78</v>
      </c>
      <c r="K4316" s="3" t="s">
        <v>79</v>
      </c>
      <c r="O4316"/>
      <c r="P4316"/>
    </row>
    <row r="4317" spans="1:16" x14ac:dyDescent="0.35">
      <c r="A4317" s="3" t="s">
        <v>8967</v>
      </c>
      <c r="B4317" s="3" t="s">
        <v>8967</v>
      </c>
      <c r="C4317" s="3" t="s">
        <v>8968</v>
      </c>
      <c r="D4317" s="3" t="s">
        <v>7969</v>
      </c>
      <c r="E4317" s="3" t="s">
        <v>7970</v>
      </c>
      <c r="F4317" s="3" t="s">
        <v>878</v>
      </c>
      <c r="G4317" s="3" t="s">
        <v>877</v>
      </c>
      <c r="H4317" s="3" t="s">
        <v>477</v>
      </c>
      <c r="I4317" s="3" t="s">
        <v>79</v>
      </c>
      <c r="J4317" s="3" t="s">
        <v>78</v>
      </c>
      <c r="K4317" s="3" t="s">
        <v>79</v>
      </c>
      <c r="O4317"/>
      <c r="P4317"/>
    </row>
    <row r="4318" spans="1:16" x14ac:dyDescent="0.35">
      <c r="A4318" s="3" t="s">
        <v>8969</v>
      </c>
      <c r="B4318" s="3" t="s">
        <v>8969</v>
      </c>
      <c r="C4318" s="3" t="s">
        <v>8970</v>
      </c>
      <c r="D4318" s="3" t="s">
        <v>8147</v>
      </c>
      <c r="E4318" s="3" t="s">
        <v>8148</v>
      </c>
      <c r="F4318" s="3" t="s">
        <v>878</v>
      </c>
      <c r="G4318" s="3" t="s">
        <v>877</v>
      </c>
      <c r="H4318" s="3" t="s">
        <v>477</v>
      </c>
      <c r="I4318" s="3" t="s">
        <v>79</v>
      </c>
      <c r="J4318" s="3" t="s">
        <v>78</v>
      </c>
      <c r="K4318" s="3" t="s">
        <v>79</v>
      </c>
      <c r="O4318"/>
      <c r="P4318"/>
    </row>
    <row r="4319" spans="1:16" x14ac:dyDescent="0.35">
      <c r="A4319" s="3" t="s">
        <v>8971</v>
      </c>
      <c r="B4319" s="3" t="s">
        <v>8971</v>
      </c>
      <c r="C4319" s="3" t="s">
        <v>8435</v>
      </c>
      <c r="D4319" s="3" t="s">
        <v>397</v>
      </c>
      <c r="E4319" s="3" t="s">
        <v>8008</v>
      </c>
      <c r="F4319" s="3" t="s">
        <v>878</v>
      </c>
      <c r="G4319" s="3" t="s">
        <v>877</v>
      </c>
      <c r="H4319" s="3" t="s">
        <v>477</v>
      </c>
      <c r="I4319" s="3" t="s">
        <v>79</v>
      </c>
      <c r="J4319" s="3" t="s">
        <v>78</v>
      </c>
      <c r="K4319" s="3" t="s">
        <v>79</v>
      </c>
      <c r="O4319"/>
      <c r="P4319"/>
    </row>
    <row r="4320" spans="1:16" x14ac:dyDescent="0.35">
      <c r="A4320" s="3" t="s">
        <v>8972</v>
      </c>
      <c r="B4320" s="3" t="s">
        <v>8972</v>
      </c>
      <c r="C4320" s="3" t="s">
        <v>8973</v>
      </c>
      <c r="D4320" s="3" t="s">
        <v>65</v>
      </c>
      <c r="E4320" s="3" t="s">
        <v>8148</v>
      </c>
      <c r="F4320" s="3" t="s">
        <v>878</v>
      </c>
      <c r="G4320" s="3" t="s">
        <v>877</v>
      </c>
      <c r="H4320" s="3" t="s">
        <v>477</v>
      </c>
      <c r="I4320" s="3" t="s">
        <v>79</v>
      </c>
      <c r="J4320" s="3" t="s">
        <v>78</v>
      </c>
      <c r="K4320" s="3" t="s">
        <v>79</v>
      </c>
      <c r="O4320"/>
      <c r="P4320"/>
    </row>
    <row r="4321" spans="1:16" x14ac:dyDescent="0.35">
      <c r="A4321" s="3" t="s">
        <v>8974</v>
      </c>
      <c r="B4321" s="3" t="s">
        <v>8974</v>
      </c>
      <c r="C4321" s="3" t="s">
        <v>8975</v>
      </c>
      <c r="D4321" s="3" t="s">
        <v>7991</v>
      </c>
      <c r="E4321" s="3" t="s">
        <v>7938</v>
      </c>
      <c r="F4321" s="3" t="s">
        <v>878</v>
      </c>
      <c r="G4321" s="3" t="s">
        <v>877</v>
      </c>
      <c r="H4321" s="3" t="s">
        <v>477</v>
      </c>
      <c r="I4321" s="3" t="s">
        <v>79</v>
      </c>
      <c r="J4321" s="3" t="s">
        <v>78</v>
      </c>
      <c r="K4321" s="3" t="s">
        <v>79</v>
      </c>
      <c r="O4321"/>
      <c r="P4321"/>
    </row>
    <row r="4322" spans="1:16" x14ac:dyDescent="0.35">
      <c r="A4322" s="3" t="s">
        <v>8976</v>
      </c>
      <c r="B4322" s="3" t="s">
        <v>8976</v>
      </c>
      <c r="C4322" s="3" t="s">
        <v>8977</v>
      </c>
      <c r="D4322" s="3" t="s">
        <v>8978</v>
      </c>
      <c r="E4322" s="3" t="s">
        <v>7930</v>
      </c>
      <c r="F4322" s="3" t="s">
        <v>878</v>
      </c>
      <c r="G4322" s="3" t="s">
        <v>877</v>
      </c>
      <c r="H4322" s="3" t="s">
        <v>477</v>
      </c>
      <c r="I4322" s="3" t="s">
        <v>79</v>
      </c>
      <c r="J4322" s="3" t="s">
        <v>78</v>
      </c>
      <c r="K4322" s="3" t="s">
        <v>79</v>
      </c>
      <c r="O4322"/>
      <c r="P4322"/>
    </row>
    <row r="4323" spans="1:16" x14ac:dyDescent="0.35">
      <c r="A4323" s="3" t="s">
        <v>8979</v>
      </c>
      <c r="B4323" s="3" t="s">
        <v>8979</v>
      </c>
      <c r="C4323" s="3" t="s">
        <v>6217</v>
      </c>
      <c r="D4323" s="3" t="s">
        <v>8155</v>
      </c>
      <c r="E4323" s="3" t="s">
        <v>8116</v>
      </c>
      <c r="F4323" s="3" t="s">
        <v>878</v>
      </c>
      <c r="G4323" s="3" t="s">
        <v>877</v>
      </c>
      <c r="H4323" s="3" t="s">
        <v>477</v>
      </c>
      <c r="I4323" s="3" t="s">
        <v>79</v>
      </c>
      <c r="J4323" s="3" t="s">
        <v>78</v>
      </c>
      <c r="K4323" s="3" t="s">
        <v>79</v>
      </c>
      <c r="O4323"/>
      <c r="P4323"/>
    </row>
    <row r="4324" spans="1:16" x14ac:dyDescent="0.35">
      <c r="A4324" s="3" t="s">
        <v>8980</v>
      </c>
      <c r="B4324" s="3" t="s">
        <v>8980</v>
      </c>
      <c r="C4324" s="3" t="s">
        <v>8981</v>
      </c>
      <c r="D4324" s="3" t="s">
        <v>652</v>
      </c>
      <c r="E4324" s="3" t="s">
        <v>7912</v>
      </c>
      <c r="F4324" s="3" t="s">
        <v>878</v>
      </c>
      <c r="G4324" s="3" t="s">
        <v>877</v>
      </c>
      <c r="H4324" s="3" t="s">
        <v>477</v>
      </c>
      <c r="I4324" s="3" t="s">
        <v>79</v>
      </c>
      <c r="J4324" s="3" t="s">
        <v>78</v>
      </c>
      <c r="K4324" s="3" t="s">
        <v>79</v>
      </c>
      <c r="O4324"/>
      <c r="P4324"/>
    </row>
    <row r="4325" spans="1:16" x14ac:dyDescent="0.35">
      <c r="A4325" s="3" t="s">
        <v>8982</v>
      </c>
      <c r="B4325" s="3" t="s">
        <v>8982</v>
      </c>
      <c r="C4325" s="3" t="s">
        <v>8983</v>
      </c>
      <c r="D4325" s="3" t="s">
        <v>8404</v>
      </c>
      <c r="E4325" s="3" t="s">
        <v>8252</v>
      </c>
      <c r="F4325" s="3" t="s">
        <v>878</v>
      </c>
      <c r="G4325" s="3" t="s">
        <v>877</v>
      </c>
      <c r="H4325" s="3" t="s">
        <v>477</v>
      </c>
      <c r="I4325" s="3" t="s">
        <v>79</v>
      </c>
      <c r="J4325" s="3" t="s">
        <v>78</v>
      </c>
      <c r="K4325" s="3" t="s">
        <v>79</v>
      </c>
      <c r="O4325"/>
      <c r="P4325"/>
    </row>
    <row r="4326" spans="1:16" x14ac:dyDescent="0.35">
      <c r="A4326" s="3" t="s">
        <v>8984</v>
      </c>
      <c r="B4326" s="3" t="s">
        <v>8984</v>
      </c>
      <c r="C4326" s="3" t="s">
        <v>8985</v>
      </c>
      <c r="D4326" s="3" t="s">
        <v>8305</v>
      </c>
      <c r="E4326" s="3" t="s">
        <v>7919</v>
      </c>
      <c r="F4326" s="3" t="s">
        <v>878</v>
      </c>
      <c r="G4326" s="3" t="s">
        <v>877</v>
      </c>
      <c r="H4326" s="3" t="s">
        <v>477</v>
      </c>
      <c r="I4326" s="3" t="s">
        <v>79</v>
      </c>
      <c r="J4326" s="3" t="s">
        <v>78</v>
      </c>
      <c r="K4326" s="3" t="s">
        <v>79</v>
      </c>
      <c r="O4326"/>
      <c r="P4326"/>
    </row>
    <row r="4327" spans="1:16" x14ac:dyDescent="0.35">
      <c r="A4327" s="3" t="s">
        <v>8986</v>
      </c>
      <c r="B4327" s="3" t="s">
        <v>8986</v>
      </c>
      <c r="C4327" s="3" t="s">
        <v>8987</v>
      </c>
      <c r="D4327" s="3" t="s">
        <v>8147</v>
      </c>
      <c r="E4327" s="3" t="s">
        <v>8148</v>
      </c>
      <c r="F4327" s="3" t="s">
        <v>878</v>
      </c>
      <c r="G4327" s="3" t="s">
        <v>877</v>
      </c>
      <c r="H4327" s="3" t="s">
        <v>477</v>
      </c>
      <c r="I4327" s="3" t="s">
        <v>79</v>
      </c>
      <c r="J4327" s="3" t="s">
        <v>78</v>
      </c>
      <c r="K4327" s="3" t="s">
        <v>79</v>
      </c>
      <c r="O4327"/>
      <c r="P4327"/>
    </row>
    <row r="4328" spans="1:16" x14ac:dyDescent="0.35">
      <c r="A4328" s="3" t="s">
        <v>8988</v>
      </c>
      <c r="B4328" s="3" t="s">
        <v>8988</v>
      </c>
      <c r="C4328" s="3" t="s">
        <v>960</v>
      </c>
      <c r="D4328" s="3" t="s">
        <v>8989</v>
      </c>
      <c r="E4328" s="3" t="s">
        <v>7950</v>
      </c>
      <c r="F4328" s="3" t="s">
        <v>878</v>
      </c>
      <c r="G4328" s="3" t="s">
        <v>877</v>
      </c>
      <c r="H4328" s="3" t="s">
        <v>477</v>
      </c>
      <c r="I4328" s="3" t="s">
        <v>79</v>
      </c>
      <c r="J4328" s="3" t="s">
        <v>78</v>
      </c>
      <c r="K4328" s="3" t="s">
        <v>79</v>
      </c>
      <c r="O4328"/>
      <c r="P4328"/>
    </row>
    <row r="4329" spans="1:16" x14ac:dyDescent="0.35">
      <c r="A4329" s="3" t="s">
        <v>8990</v>
      </c>
      <c r="B4329" s="3" t="s">
        <v>8990</v>
      </c>
      <c r="C4329" s="3" t="s">
        <v>8230</v>
      </c>
      <c r="D4329" s="3" t="s">
        <v>7915</v>
      </c>
      <c r="E4329" s="3" t="s">
        <v>7909</v>
      </c>
      <c r="F4329" s="3" t="s">
        <v>878</v>
      </c>
      <c r="G4329" s="3" t="s">
        <v>877</v>
      </c>
      <c r="H4329" s="3" t="s">
        <v>477</v>
      </c>
      <c r="I4329" s="3" t="s">
        <v>79</v>
      </c>
      <c r="J4329" s="3" t="s">
        <v>78</v>
      </c>
      <c r="K4329" s="3" t="s">
        <v>79</v>
      </c>
      <c r="O4329"/>
      <c r="P4329"/>
    </row>
    <row r="4330" spans="1:16" x14ac:dyDescent="0.35">
      <c r="A4330" s="3" t="s">
        <v>8991</v>
      </c>
      <c r="B4330" s="3" t="s">
        <v>8991</v>
      </c>
      <c r="C4330" s="3" t="s">
        <v>8992</v>
      </c>
      <c r="D4330" s="3" t="s">
        <v>8305</v>
      </c>
      <c r="E4330" s="3" t="s">
        <v>7919</v>
      </c>
      <c r="F4330" s="3" t="s">
        <v>878</v>
      </c>
      <c r="G4330" s="3" t="s">
        <v>877</v>
      </c>
      <c r="H4330" s="3" t="s">
        <v>477</v>
      </c>
      <c r="I4330" s="3" t="s">
        <v>79</v>
      </c>
      <c r="J4330" s="3" t="s">
        <v>78</v>
      </c>
      <c r="K4330" s="3" t="s">
        <v>79</v>
      </c>
      <c r="O4330"/>
      <c r="P4330"/>
    </row>
    <row r="4331" spans="1:16" x14ac:dyDescent="0.35">
      <c r="A4331" s="3" t="s">
        <v>8993</v>
      </c>
      <c r="B4331" s="3" t="s">
        <v>8993</v>
      </c>
      <c r="C4331" s="3" t="s">
        <v>8994</v>
      </c>
      <c r="D4331" s="3" t="s">
        <v>8537</v>
      </c>
      <c r="E4331" s="3" t="s">
        <v>8029</v>
      </c>
      <c r="F4331" s="3" t="s">
        <v>878</v>
      </c>
      <c r="G4331" s="3" t="s">
        <v>877</v>
      </c>
      <c r="H4331" s="3" t="s">
        <v>477</v>
      </c>
      <c r="I4331" s="3" t="s">
        <v>79</v>
      </c>
      <c r="J4331" s="3" t="s">
        <v>78</v>
      </c>
      <c r="K4331" s="3" t="s">
        <v>79</v>
      </c>
      <c r="O4331"/>
      <c r="P4331"/>
    </row>
    <row r="4332" spans="1:16" x14ac:dyDescent="0.35">
      <c r="A4332" s="3" t="s">
        <v>8995</v>
      </c>
      <c r="B4332" s="3" t="s">
        <v>8995</v>
      </c>
      <c r="C4332" s="3" t="s">
        <v>8996</v>
      </c>
      <c r="D4332" s="3" t="s">
        <v>7918</v>
      </c>
      <c r="E4332" s="3" t="s">
        <v>7919</v>
      </c>
      <c r="F4332" s="3" t="s">
        <v>878</v>
      </c>
      <c r="G4332" s="3" t="s">
        <v>877</v>
      </c>
      <c r="H4332" s="3" t="s">
        <v>477</v>
      </c>
      <c r="I4332" s="3" t="s">
        <v>79</v>
      </c>
      <c r="J4332" s="3" t="s">
        <v>78</v>
      </c>
      <c r="K4332" s="3" t="s">
        <v>79</v>
      </c>
      <c r="O4332"/>
      <c r="P4332"/>
    </row>
    <row r="4333" spans="1:16" x14ac:dyDescent="0.35">
      <c r="A4333" s="3" t="s">
        <v>8997</v>
      </c>
      <c r="B4333" s="3" t="s">
        <v>8997</v>
      </c>
      <c r="C4333" s="3" t="s">
        <v>8998</v>
      </c>
      <c r="D4333" s="3" t="s">
        <v>8999</v>
      </c>
      <c r="E4333" s="3" t="s">
        <v>1417</v>
      </c>
      <c r="F4333" s="3" t="s">
        <v>878</v>
      </c>
      <c r="G4333" s="3" t="s">
        <v>877</v>
      </c>
      <c r="H4333" s="3" t="s">
        <v>477</v>
      </c>
      <c r="I4333" s="3" t="s">
        <v>79</v>
      </c>
      <c r="J4333" s="3" t="s">
        <v>78</v>
      </c>
      <c r="K4333" s="3" t="s">
        <v>79</v>
      </c>
      <c r="O4333"/>
      <c r="P4333"/>
    </row>
    <row r="4334" spans="1:16" x14ac:dyDescent="0.35">
      <c r="A4334" s="3" t="s">
        <v>9000</v>
      </c>
      <c r="B4334" s="3" t="s">
        <v>9000</v>
      </c>
      <c r="C4334" s="3" t="s">
        <v>9001</v>
      </c>
      <c r="D4334" s="3" t="s">
        <v>9002</v>
      </c>
      <c r="E4334" s="3" t="s">
        <v>7994</v>
      </c>
      <c r="F4334" s="3" t="s">
        <v>878</v>
      </c>
      <c r="G4334" s="3" t="s">
        <v>877</v>
      </c>
      <c r="H4334" s="3" t="s">
        <v>477</v>
      </c>
      <c r="I4334" s="3" t="s">
        <v>79</v>
      </c>
      <c r="J4334" s="3" t="s">
        <v>78</v>
      </c>
      <c r="K4334" s="3" t="s">
        <v>79</v>
      </c>
      <c r="O4334"/>
      <c r="P4334"/>
    </row>
    <row r="4335" spans="1:16" x14ac:dyDescent="0.35">
      <c r="A4335" s="3" t="s">
        <v>9003</v>
      </c>
      <c r="B4335" s="3" t="s">
        <v>9004</v>
      </c>
      <c r="C4335" s="3" t="s">
        <v>9005</v>
      </c>
      <c r="D4335" s="3" t="s">
        <v>204</v>
      </c>
      <c r="E4335" s="3" t="s">
        <v>7970</v>
      </c>
      <c r="F4335" s="3" t="s">
        <v>878</v>
      </c>
      <c r="G4335" s="3" t="s">
        <v>877</v>
      </c>
      <c r="H4335" s="3" t="s">
        <v>477</v>
      </c>
      <c r="I4335" s="3" t="s">
        <v>79</v>
      </c>
      <c r="J4335" s="3" t="s">
        <v>78</v>
      </c>
      <c r="K4335" s="3" t="s">
        <v>79</v>
      </c>
      <c r="O4335"/>
      <c r="P4335"/>
    </row>
    <row r="4336" spans="1:16" x14ac:dyDescent="0.35">
      <c r="A4336" s="3" t="s">
        <v>9006</v>
      </c>
      <c r="B4336" s="3" t="s">
        <v>9006</v>
      </c>
      <c r="C4336" s="3" t="s">
        <v>9007</v>
      </c>
      <c r="D4336" s="3" t="s">
        <v>8571</v>
      </c>
      <c r="E4336" s="3" t="s">
        <v>8002</v>
      </c>
      <c r="F4336" s="3" t="s">
        <v>878</v>
      </c>
      <c r="G4336" s="3" t="s">
        <v>877</v>
      </c>
      <c r="H4336" s="3" t="s">
        <v>477</v>
      </c>
      <c r="I4336" s="3" t="s">
        <v>79</v>
      </c>
      <c r="J4336" s="3" t="s">
        <v>78</v>
      </c>
      <c r="K4336" s="3" t="s">
        <v>79</v>
      </c>
      <c r="O4336"/>
      <c r="P4336"/>
    </row>
    <row r="4337" spans="1:16" x14ac:dyDescent="0.35">
      <c r="A4337" s="3" t="s">
        <v>8187</v>
      </c>
      <c r="B4337" s="3" t="s">
        <v>8187</v>
      </c>
      <c r="C4337" s="3" t="s">
        <v>8188</v>
      </c>
      <c r="D4337" s="3" t="s">
        <v>8189</v>
      </c>
      <c r="E4337" s="3" t="s">
        <v>8190</v>
      </c>
      <c r="F4337" s="3" t="s">
        <v>878</v>
      </c>
      <c r="G4337" s="3" t="s">
        <v>877</v>
      </c>
      <c r="H4337" s="3" t="s">
        <v>477</v>
      </c>
      <c r="I4337" s="3" t="s">
        <v>79</v>
      </c>
      <c r="J4337" s="3" t="s">
        <v>78</v>
      </c>
      <c r="K4337" s="3" t="s">
        <v>79</v>
      </c>
      <c r="O4337"/>
      <c r="P4337"/>
    </row>
    <row r="4338" spans="1:16" x14ac:dyDescent="0.35">
      <c r="A4338" s="3" t="s">
        <v>9008</v>
      </c>
      <c r="B4338" s="3" t="s">
        <v>9008</v>
      </c>
      <c r="C4338" s="3" t="s">
        <v>9009</v>
      </c>
      <c r="D4338" s="3" t="s">
        <v>8539</v>
      </c>
      <c r="E4338" s="3" t="s">
        <v>8142</v>
      </c>
      <c r="F4338" s="3" t="s">
        <v>878</v>
      </c>
      <c r="G4338" s="3" t="s">
        <v>877</v>
      </c>
      <c r="H4338" s="3" t="s">
        <v>477</v>
      </c>
      <c r="I4338" s="3" t="s">
        <v>79</v>
      </c>
      <c r="J4338" s="3" t="s">
        <v>78</v>
      </c>
      <c r="K4338" s="3" t="s">
        <v>79</v>
      </c>
      <c r="O4338"/>
      <c r="P4338"/>
    </row>
    <row r="4339" spans="1:16" x14ac:dyDescent="0.35">
      <c r="A4339" s="3" t="s">
        <v>9010</v>
      </c>
      <c r="B4339" s="3" t="s">
        <v>9010</v>
      </c>
      <c r="C4339" s="3" t="s">
        <v>9011</v>
      </c>
      <c r="D4339" s="3" t="s">
        <v>561</v>
      </c>
      <c r="E4339" s="3" t="s">
        <v>7959</v>
      </c>
      <c r="F4339" s="3" t="s">
        <v>878</v>
      </c>
      <c r="G4339" s="3" t="s">
        <v>877</v>
      </c>
      <c r="H4339" s="3" t="s">
        <v>477</v>
      </c>
      <c r="I4339" s="3" t="s">
        <v>79</v>
      </c>
      <c r="J4339" s="3" t="s">
        <v>78</v>
      </c>
      <c r="K4339" s="3" t="s">
        <v>79</v>
      </c>
      <c r="O4339"/>
      <c r="P4339"/>
    </row>
    <row r="4340" spans="1:16" x14ac:dyDescent="0.35">
      <c r="A4340" s="3" t="s">
        <v>9012</v>
      </c>
      <c r="B4340" s="3" t="s">
        <v>9012</v>
      </c>
      <c r="C4340" s="3" t="s">
        <v>9013</v>
      </c>
      <c r="D4340" s="3" t="s">
        <v>739</v>
      </c>
      <c r="E4340" s="3" t="s">
        <v>1417</v>
      </c>
      <c r="F4340" s="3" t="s">
        <v>878</v>
      </c>
      <c r="G4340" s="3" t="s">
        <v>877</v>
      </c>
      <c r="H4340" s="3" t="s">
        <v>477</v>
      </c>
      <c r="I4340" s="3" t="s">
        <v>79</v>
      </c>
      <c r="J4340" s="3" t="s">
        <v>78</v>
      </c>
      <c r="K4340" s="3" t="s">
        <v>79</v>
      </c>
      <c r="O4340"/>
      <c r="P4340"/>
    </row>
    <row r="4341" spans="1:16" x14ac:dyDescent="0.35">
      <c r="A4341" s="3" t="s">
        <v>9014</v>
      </c>
      <c r="B4341" s="3" t="s">
        <v>9014</v>
      </c>
      <c r="C4341" s="3" t="s">
        <v>9015</v>
      </c>
      <c r="D4341" s="3" t="s">
        <v>8265</v>
      </c>
      <c r="E4341" s="3" t="s">
        <v>8266</v>
      </c>
      <c r="F4341" s="3" t="s">
        <v>878</v>
      </c>
      <c r="G4341" s="3" t="s">
        <v>877</v>
      </c>
      <c r="H4341" s="3" t="s">
        <v>477</v>
      </c>
      <c r="I4341" s="3" t="s">
        <v>79</v>
      </c>
      <c r="J4341" s="3" t="s">
        <v>78</v>
      </c>
      <c r="K4341" s="3" t="s">
        <v>79</v>
      </c>
      <c r="O4341"/>
      <c r="P4341"/>
    </row>
    <row r="4342" spans="1:16" x14ac:dyDescent="0.35">
      <c r="A4342" s="3" t="s">
        <v>9016</v>
      </c>
      <c r="B4342" s="3" t="s">
        <v>9016</v>
      </c>
      <c r="C4342" s="3" t="s">
        <v>9017</v>
      </c>
      <c r="D4342" s="3" t="s">
        <v>7991</v>
      </c>
      <c r="E4342" s="3" t="s">
        <v>7938</v>
      </c>
      <c r="F4342" s="3" t="s">
        <v>878</v>
      </c>
      <c r="G4342" s="3" t="s">
        <v>877</v>
      </c>
      <c r="H4342" s="3" t="s">
        <v>477</v>
      </c>
      <c r="I4342" s="3" t="s">
        <v>79</v>
      </c>
      <c r="J4342" s="3" t="s">
        <v>78</v>
      </c>
      <c r="K4342" s="3" t="s">
        <v>79</v>
      </c>
      <c r="O4342"/>
      <c r="P4342"/>
    </row>
    <row r="4343" spans="1:16" x14ac:dyDescent="0.35">
      <c r="A4343" s="3" t="s">
        <v>9018</v>
      </c>
      <c r="B4343" s="3" t="s">
        <v>9018</v>
      </c>
      <c r="C4343" s="3" t="s">
        <v>9019</v>
      </c>
      <c r="D4343" s="3" t="s">
        <v>569</v>
      </c>
      <c r="E4343" s="3" t="s">
        <v>7962</v>
      </c>
      <c r="F4343" s="3" t="s">
        <v>878</v>
      </c>
      <c r="G4343" s="3" t="s">
        <v>877</v>
      </c>
      <c r="H4343" s="3" t="s">
        <v>477</v>
      </c>
      <c r="I4343" s="3" t="s">
        <v>79</v>
      </c>
      <c r="J4343" s="3" t="s">
        <v>78</v>
      </c>
      <c r="K4343" s="3" t="s">
        <v>79</v>
      </c>
      <c r="O4343"/>
      <c r="P4343"/>
    </row>
    <row r="4344" spans="1:16" x14ac:dyDescent="0.35">
      <c r="A4344" s="3" t="s">
        <v>9020</v>
      </c>
      <c r="B4344" s="3" t="s">
        <v>9020</v>
      </c>
      <c r="C4344" s="3" t="s">
        <v>9021</v>
      </c>
      <c r="D4344" s="3" t="s">
        <v>9022</v>
      </c>
      <c r="E4344" s="3" t="s">
        <v>7974</v>
      </c>
      <c r="F4344" s="3" t="s">
        <v>878</v>
      </c>
      <c r="G4344" s="3" t="s">
        <v>877</v>
      </c>
      <c r="H4344" s="3" t="s">
        <v>477</v>
      </c>
      <c r="I4344" s="3" t="s">
        <v>79</v>
      </c>
      <c r="J4344" s="3" t="s">
        <v>78</v>
      </c>
      <c r="K4344" s="3" t="s">
        <v>79</v>
      </c>
      <c r="O4344"/>
      <c r="P4344"/>
    </row>
    <row r="4345" spans="1:16" x14ac:dyDescent="0.35">
      <c r="A4345" s="3" t="s">
        <v>9023</v>
      </c>
      <c r="B4345" s="3" t="s">
        <v>9023</v>
      </c>
      <c r="C4345" s="3" t="s">
        <v>9024</v>
      </c>
      <c r="D4345" s="3" t="s">
        <v>9025</v>
      </c>
      <c r="E4345" s="3" t="s">
        <v>8185</v>
      </c>
      <c r="F4345" s="3" t="s">
        <v>878</v>
      </c>
      <c r="G4345" s="3" t="s">
        <v>877</v>
      </c>
      <c r="H4345" s="3" t="s">
        <v>477</v>
      </c>
      <c r="I4345" s="3" t="s">
        <v>79</v>
      </c>
      <c r="J4345" s="3" t="s">
        <v>78</v>
      </c>
      <c r="K4345" s="3" t="s">
        <v>79</v>
      </c>
      <c r="O4345"/>
      <c r="P4345"/>
    </row>
    <row r="4346" spans="1:16" x14ac:dyDescent="0.35">
      <c r="A4346" s="3" t="s">
        <v>9026</v>
      </c>
      <c r="B4346" s="3" t="s">
        <v>9026</v>
      </c>
      <c r="C4346" s="3" t="s">
        <v>9027</v>
      </c>
      <c r="D4346" s="3" t="s">
        <v>65</v>
      </c>
      <c r="E4346" s="3" t="s">
        <v>8148</v>
      </c>
      <c r="F4346" s="3" t="s">
        <v>878</v>
      </c>
      <c r="G4346" s="3" t="s">
        <v>877</v>
      </c>
      <c r="H4346" s="3" t="s">
        <v>477</v>
      </c>
      <c r="I4346" s="3" t="s">
        <v>79</v>
      </c>
      <c r="J4346" s="3" t="s">
        <v>78</v>
      </c>
      <c r="K4346" s="3" t="s">
        <v>79</v>
      </c>
      <c r="O4346"/>
      <c r="P4346"/>
    </row>
    <row r="4347" spans="1:16" x14ac:dyDescent="0.35">
      <c r="A4347" s="3" t="s">
        <v>9028</v>
      </c>
      <c r="B4347" s="3" t="s">
        <v>9029</v>
      </c>
      <c r="C4347" s="3" t="s">
        <v>9030</v>
      </c>
      <c r="D4347" s="3" t="s">
        <v>9031</v>
      </c>
      <c r="E4347" s="3" t="s">
        <v>8266</v>
      </c>
      <c r="F4347" s="3" t="s">
        <v>878</v>
      </c>
      <c r="G4347" s="3" t="s">
        <v>877</v>
      </c>
      <c r="H4347" s="3" t="s">
        <v>477</v>
      </c>
      <c r="I4347" s="3" t="s">
        <v>79</v>
      </c>
      <c r="J4347" s="3" t="s">
        <v>78</v>
      </c>
      <c r="K4347" s="3" t="s">
        <v>79</v>
      </c>
      <c r="O4347"/>
      <c r="P4347"/>
    </row>
    <row r="4348" spans="1:16" x14ac:dyDescent="0.35">
      <c r="A4348" s="3" t="s">
        <v>9032</v>
      </c>
      <c r="B4348" s="3" t="s">
        <v>9032</v>
      </c>
      <c r="C4348" s="3" t="s">
        <v>9033</v>
      </c>
      <c r="D4348" s="3" t="s">
        <v>8001</v>
      </c>
      <c r="E4348" s="3" t="s">
        <v>8002</v>
      </c>
      <c r="F4348" s="3" t="s">
        <v>878</v>
      </c>
      <c r="G4348" s="3" t="s">
        <v>877</v>
      </c>
      <c r="H4348" s="3" t="s">
        <v>477</v>
      </c>
      <c r="I4348" s="3" t="s">
        <v>79</v>
      </c>
      <c r="J4348" s="3" t="s">
        <v>78</v>
      </c>
      <c r="K4348" s="3" t="s">
        <v>79</v>
      </c>
      <c r="O4348"/>
      <c r="P4348"/>
    </row>
    <row r="4349" spans="1:16" x14ac:dyDescent="0.35">
      <c r="A4349" s="3" t="s">
        <v>9034</v>
      </c>
      <c r="B4349" s="3" t="s">
        <v>9034</v>
      </c>
      <c r="C4349" s="3" t="s">
        <v>9035</v>
      </c>
      <c r="D4349" s="3" t="s">
        <v>7918</v>
      </c>
      <c r="E4349" s="3" t="s">
        <v>7919</v>
      </c>
      <c r="F4349" s="3" t="s">
        <v>878</v>
      </c>
      <c r="G4349" s="3" t="s">
        <v>877</v>
      </c>
      <c r="H4349" s="3" t="s">
        <v>477</v>
      </c>
      <c r="I4349" s="3" t="s">
        <v>79</v>
      </c>
      <c r="J4349" s="3" t="s">
        <v>78</v>
      </c>
      <c r="K4349" s="3" t="s">
        <v>79</v>
      </c>
      <c r="O4349"/>
      <c r="P4349"/>
    </row>
    <row r="4350" spans="1:16" x14ac:dyDescent="0.35">
      <c r="A4350" s="3" t="s">
        <v>9036</v>
      </c>
      <c r="B4350" s="3" t="s">
        <v>9036</v>
      </c>
      <c r="C4350" s="3" t="s">
        <v>9037</v>
      </c>
      <c r="D4350" s="3" t="s">
        <v>604</v>
      </c>
      <c r="E4350" s="3" t="s">
        <v>8142</v>
      </c>
      <c r="F4350" s="3" t="s">
        <v>878</v>
      </c>
      <c r="G4350" s="3" t="s">
        <v>877</v>
      </c>
      <c r="H4350" s="3" t="s">
        <v>477</v>
      </c>
      <c r="I4350" s="3" t="s">
        <v>79</v>
      </c>
      <c r="J4350" s="3" t="s">
        <v>78</v>
      </c>
      <c r="K4350" s="3" t="s">
        <v>79</v>
      </c>
      <c r="O4350"/>
      <c r="P4350"/>
    </row>
    <row r="4351" spans="1:16" x14ac:dyDescent="0.35">
      <c r="A4351" s="3" t="s">
        <v>9038</v>
      </c>
      <c r="B4351" s="3" t="s">
        <v>9038</v>
      </c>
      <c r="C4351" s="3" t="s">
        <v>9039</v>
      </c>
      <c r="D4351" s="3" t="s">
        <v>397</v>
      </c>
      <c r="E4351" s="3" t="s">
        <v>8008</v>
      </c>
      <c r="F4351" s="3" t="s">
        <v>878</v>
      </c>
      <c r="G4351" s="3" t="s">
        <v>877</v>
      </c>
      <c r="H4351" s="3" t="s">
        <v>477</v>
      </c>
      <c r="I4351" s="3" t="s">
        <v>79</v>
      </c>
      <c r="J4351" s="3" t="s">
        <v>78</v>
      </c>
      <c r="K4351" s="3" t="s">
        <v>79</v>
      </c>
      <c r="O4351"/>
      <c r="P4351"/>
    </row>
    <row r="4352" spans="1:16" x14ac:dyDescent="0.35">
      <c r="A4352" s="3" t="s">
        <v>9040</v>
      </c>
      <c r="B4352" s="3" t="s">
        <v>9040</v>
      </c>
      <c r="C4352" s="3" t="s">
        <v>9041</v>
      </c>
      <c r="D4352" s="3" t="s">
        <v>8197</v>
      </c>
      <c r="E4352" s="3" t="s">
        <v>8070</v>
      </c>
      <c r="F4352" s="3" t="s">
        <v>878</v>
      </c>
      <c r="G4352" s="3" t="s">
        <v>877</v>
      </c>
      <c r="H4352" s="3" t="s">
        <v>477</v>
      </c>
      <c r="I4352" s="3" t="s">
        <v>79</v>
      </c>
      <c r="J4352" s="3" t="s">
        <v>78</v>
      </c>
      <c r="K4352" s="3" t="s">
        <v>79</v>
      </c>
      <c r="O4352"/>
      <c r="P4352"/>
    </row>
    <row r="4353" spans="1:16" x14ac:dyDescent="0.35">
      <c r="A4353" s="3" t="s">
        <v>9042</v>
      </c>
      <c r="B4353" s="3" t="s">
        <v>9042</v>
      </c>
      <c r="C4353" s="3" t="s">
        <v>9043</v>
      </c>
      <c r="D4353" s="3" t="s">
        <v>8273</v>
      </c>
      <c r="E4353" s="3" t="s">
        <v>8274</v>
      </c>
      <c r="F4353" s="3" t="s">
        <v>878</v>
      </c>
      <c r="G4353" s="3" t="s">
        <v>877</v>
      </c>
      <c r="H4353" s="3" t="s">
        <v>477</v>
      </c>
      <c r="I4353" s="3" t="s">
        <v>79</v>
      </c>
      <c r="J4353" s="3" t="s">
        <v>78</v>
      </c>
      <c r="K4353" s="3" t="s">
        <v>79</v>
      </c>
      <c r="O4353"/>
      <c r="P4353"/>
    </row>
    <row r="4354" spans="1:16" x14ac:dyDescent="0.35">
      <c r="A4354" s="3" t="s">
        <v>9044</v>
      </c>
      <c r="B4354" s="3" t="s">
        <v>9044</v>
      </c>
      <c r="C4354" s="3" t="s">
        <v>9045</v>
      </c>
      <c r="D4354" s="3" t="s">
        <v>7991</v>
      </c>
      <c r="E4354" s="3" t="s">
        <v>7938</v>
      </c>
      <c r="F4354" s="3" t="s">
        <v>878</v>
      </c>
      <c r="G4354" s="3" t="s">
        <v>877</v>
      </c>
      <c r="H4354" s="3" t="s">
        <v>477</v>
      </c>
      <c r="I4354" s="3" t="s">
        <v>79</v>
      </c>
      <c r="J4354" s="3" t="s">
        <v>78</v>
      </c>
      <c r="K4354" s="3" t="s">
        <v>79</v>
      </c>
      <c r="O4354"/>
      <c r="P4354"/>
    </row>
    <row r="4355" spans="1:16" x14ac:dyDescent="0.35">
      <c r="A4355" s="3" t="s">
        <v>9046</v>
      </c>
      <c r="B4355" s="3" t="s">
        <v>9046</v>
      </c>
      <c r="C4355" s="3" t="s">
        <v>9047</v>
      </c>
      <c r="D4355" s="3" t="s">
        <v>8978</v>
      </c>
      <c r="E4355" s="3" t="s">
        <v>7930</v>
      </c>
      <c r="F4355" s="3" t="s">
        <v>878</v>
      </c>
      <c r="G4355" s="3" t="s">
        <v>877</v>
      </c>
      <c r="H4355" s="3" t="s">
        <v>477</v>
      </c>
      <c r="I4355" s="3" t="s">
        <v>79</v>
      </c>
      <c r="J4355" s="3" t="s">
        <v>78</v>
      </c>
      <c r="K4355" s="3" t="s">
        <v>79</v>
      </c>
      <c r="O4355"/>
      <c r="P4355"/>
    </row>
    <row r="4356" spans="1:16" x14ac:dyDescent="0.35">
      <c r="A4356" s="3" t="s">
        <v>9048</v>
      </c>
      <c r="B4356" s="3" t="s">
        <v>9048</v>
      </c>
      <c r="C4356" s="3" t="s">
        <v>9049</v>
      </c>
      <c r="D4356" s="3" t="s">
        <v>529</v>
      </c>
      <c r="E4356" s="3" t="s">
        <v>8244</v>
      </c>
      <c r="F4356" s="3" t="s">
        <v>878</v>
      </c>
      <c r="G4356" s="3" t="s">
        <v>877</v>
      </c>
      <c r="H4356" s="3" t="s">
        <v>477</v>
      </c>
      <c r="I4356" s="3" t="s">
        <v>79</v>
      </c>
      <c r="J4356" s="3" t="s">
        <v>78</v>
      </c>
      <c r="K4356" s="3" t="s">
        <v>79</v>
      </c>
      <c r="O4356"/>
      <c r="P4356"/>
    </row>
    <row r="4357" spans="1:16" x14ac:dyDescent="0.35">
      <c r="A4357" s="3" t="s">
        <v>9050</v>
      </c>
      <c r="B4357" s="3" t="s">
        <v>9050</v>
      </c>
      <c r="C4357" s="3" t="s">
        <v>8933</v>
      </c>
      <c r="D4357" s="3" t="s">
        <v>7908</v>
      </c>
      <c r="E4357" s="3" t="s">
        <v>7909</v>
      </c>
      <c r="F4357" s="3" t="s">
        <v>878</v>
      </c>
      <c r="G4357" s="3" t="s">
        <v>877</v>
      </c>
      <c r="H4357" s="3" t="s">
        <v>477</v>
      </c>
      <c r="I4357" s="3" t="s">
        <v>79</v>
      </c>
      <c r="J4357" s="3" t="s">
        <v>78</v>
      </c>
      <c r="K4357" s="3" t="s">
        <v>79</v>
      </c>
      <c r="O4357"/>
      <c r="P4357"/>
    </row>
    <row r="4358" spans="1:16" x14ac:dyDescent="0.35">
      <c r="A4358" s="3" t="s">
        <v>9051</v>
      </c>
      <c r="B4358" s="3" t="s">
        <v>9051</v>
      </c>
      <c r="C4358" s="3" t="s">
        <v>9052</v>
      </c>
      <c r="D4358" s="3" t="s">
        <v>7991</v>
      </c>
      <c r="E4358" s="3" t="s">
        <v>7938</v>
      </c>
      <c r="F4358" s="3" t="s">
        <v>878</v>
      </c>
      <c r="G4358" s="3" t="s">
        <v>877</v>
      </c>
      <c r="H4358" s="3" t="s">
        <v>477</v>
      </c>
      <c r="I4358" s="3" t="s">
        <v>79</v>
      </c>
      <c r="J4358" s="3" t="s">
        <v>78</v>
      </c>
      <c r="K4358" s="3" t="s">
        <v>79</v>
      </c>
      <c r="O4358"/>
      <c r="P4358"/>
    </row>
    <row r="4359" spans="1:16" x14ac:dyDescent="0.35">
      <c r="A4359" s="3" t="s">
        <v>9053</v>
      </c>
      <c r="B4359" s="3" t="s">
        <v>9053</v>
      </c>
      <c r="C4359" s="3" t="s">
        <v>9054</v>
      </c>
      <c r="D4359" s="3" t="s">
        <v>8955</v>
      </c>
      <c r="E4359" s="3" t="s">
        <v>8008</v>
      </c>
      <c r="F4359" s="3" t="s">
        <v>878</v>
      </c>
      <c r="G4359" s="3" t="s">
        <v>877</v>
      </c>
      <c r="H4359" s="3" t="s">
        <v>477</v>
      </c>
      <c r="I4359" s="3" t="s">
        <v>79</v>
      </c>
      <c r="J4359" s="3" t="s">
        <v>78</v>
      </c>
      <c r="K4359" s="3" t="s">
        <v>79</v>
      </c>
      <c r="O4359"/>
      <c r="P4359"/>
    </row>
    <row r="4360" spans="1:16" x14ac:dyDescent="0.35">
      <c r="A4360" s="3" t="s">
        <v>9055</v>
      </c>
      <c r="B4360" s="3" t="s">
        <v>9055</v>
      </c>
      <c r="C4360" s="3" t="s">
        <v>9056</v>
      </c>
      <c r="D4360" s="3" t="s">
        <v>7918</v>
      </c>
      <c r="E4360" s="3" t="s">
        <v>7919</v>
      </c>
      <c r="F4360" s="3" t="s">
        <v>878</v>
      </c>
      <c r="G4360" s="3" t="s">
        <v>877</v>
      </c>
      <c r="H4360" s="3" t="s">
        <v>477</v>
      </c>
      <c r="I4360" s="3" t="s">
        <v>79</v>
      </c>
      <c r="J4360" s="3" t="s">
        <v>78</v>
      </c>
      <c r="K4360" s="3" t="s">
        <v>79</v>
      </c>
      <c r="O4360"/>
      <c r="P4360"/>
    </row>
    <row r="4361" spans="1:16" x14ac:dyDescent="0.35">
      <c r="A4361" s="3" t="s">
        <v>9029</v>
      </c>
      <c r="B4361" s="3" t="s">
        <v>9029</v>
      </c>
      <c r="C4361" s="3" t="s">
        <v>9030</v>
      </c>
      <c r="D4361" s="3" t="s">
        <v>9031</v>
      </c>
      <c r="E4361" s="3" t="s">
        <v>8266</v>
      </c>
      <c r="F4361" s="3" t="s">
        <v>878</v>
      </c>
      <c r="G4361" s="3" t="s">
        <v>877</v>
      </c>
      <c r="H4361" s="3" t="s">
        <v>477</v>
      </c>
      <c r="I4361" s="3" t="s">
        <v>79</v>
      </c>
      <c r="J4361" s="3" t="s">
        <v>78</v>
      </c>
      <c r="K4361" s="3" t="s">
        <v>79</v>
      </c>
      <c r="O4361"/>
      <c r="P4361"/>
    </row>
    <row r="4362" spans="1:16" x14ac:dyDescent="0.35">
      <c r="A4362" s="3" t="s">
        <v>9057</v>
      </c>
      <c r="B4362" s="3" t="s">
        <v>9057</v>
      </c>
      <c r="C4362" s="3" t="s">
        <v>9058</v>
      </c>
      <c r="D4362" s="3" t="s">
        <v>9031</v>
      </c>
      <c r="E4362" s="3" t="s">
        <v>8266</v>
      </c>
      <c r="F4362" s="3" t="s">
        <v>878</v>
      </c>
      <c r="G4362" s="3" t="s">
        <v>877</v>
      </c>
      <c r="H4362" s="3" t="s">
        <v>477</v>
      </c>
      <c r="I4362" s="3" t="s">
        <v>79</v>
      </c>
      <c r="J4362" s="3" t="s">
        <v>78</v>
      </c>
      <c r="K4362" s="3" t="s">
        <v>79</v>
      </c>
      <c r="O4362"/>
      <c r="P4362"/>
    </row>
    <row r="4363" spans="1:16" x14ac:dyDescent="0.35">
      <c r="A4363" s="3" t="s">
        <v>9059</v>
      </c>
      <c r="B4363" s="3" t="s">
        <v>9059</v>
      </c>
      <c r="C4363" s="3" t="s">
        <v>9060</v>
      </c>
      <c r="D4363" s="3" t="s">
        <v>7918</v>
      </c>
      <c r="E4363" s="3" t="s">
        <v>7919</v>
      </c>
      <c r="F4363" s="3" t="s">
        <v>878</v>
      </c>
      <c r="G4363" s="3" t="s">
        <v>877</v>
      </c>
      <c r="H4363" s="3" t="s">
        <v>477</v>
      </c>
      <c r="I4363" s="3" t="s">
        <v>79</v>
      </c>
      <c r="J4363" s="3" t="s">
        <v>78</v>
      </c>
      <c r="K4363" s="3" t="s">
        <v>79</v>
      </c>
      <c r="O4363"/>
      <c r="P4363"/>
    </row>
    <row r="4364" spans="1:16" x14ac:dyDescent="0.35">
      <c r="A4364" s="3" t="s">
        <v>9061</v>
      </c>
      <c r="B4364" s="3" t="s">
        <v>9061</v>
      </c>
      <c r="C4364" s="3" t="s">
        <v>9062</v>
      </c>
      <c r="D4364" s="3" t="s">
        <v>7922</v>
      </c>
      <c r="E4364" s="3" t="s">
        <v>7923</v>
      </c>
      <c r="F4364" s="3" t="s">
        <v>878</v>
      </c>
      <c r="G4364" s="3" t="s">
        <v>877</v>
      </c>
      <c r="H4364" s="3" t="s">
        <v>477</v>
      </c>
      <c r="I4364" s="3" t="s">
        <v>79</v>
      </c>
      <c r="J4364" s="3" t="s">
        <v>78</v>
      </c>
      <c r="K4364" s="3" t="s">
        <v>79</v>
      </c>
      <c r="O4364"/>
      <c r="P4364"/>
    </row>
    <row r="4365" spans="1:16" x14ac:dyDescent="0.35">
      <c r="A4365" s="3" t="s">
        <v>9063</v>
      </c>
      <c r="B4365" s="3" t="s">
        <v>9063</v>
      </c>
      <c r="C4365" s="3" t="s">
        <v>9064</v>
      </c>
      <c r="D4365" s="3" t="s">
        <v>7918</v>
      </c>
      <c r="E4365" s="3" t="s">
        <v>7919</v>
      </c>
      <c r="F4365" s="3" t="s">
        <v>878</v>
      </c>
      <c r="G4365" s="3" t="s">
        <v>877</v>
      </c>
      <c r="H4365" s="3" t="s">
        <v>477</v>
      </c>
      <c r="I4365" s="3" t="s">
        <v>79</v>
      </c>
      <c r="J4365" s="3" t="s">
        <v>78</v>
      </c>
      <c r="K4365" s="3" t="s">
        <v>79</v>
      </c>
      <c r="O4365"/>
      <c r="P4365"/>
    </row>
    <row r="4366" spans="1:16" x14ac:dyDescent="0.35">
      <c r="A4366" s="3" t="s">
        <v>9065</v>
      </c>
      <c r="B4366" s="3" t="s">
        <v>9065</v>
      </c>
      <c r="C4366" s="3" t="s">
        <v>9066</v>
      </c>
      <c r="D4366" s="3" t="s">
        <v>782</v>
      </c>
      <c r="E4366" s="3" t="s">
        <v>7925</v>
      </c>
      <c r="F4366" s="3" t="s">
        <v>878</v>
      </c>
      <c r="G4366" s="3" t="s">
        <v>877</v>
      </c>
      <c r="H4366" s="3" t="s">
        <v>477</v>
      </c>
      <c r="I4366" s="3" t="s">
        <v>79</v>
      </c>
      <c r="J4366" s="3" t="s">
        <v>78</v>
      </c>
      <c r="K4366" s="3" t="s">
        <v>79</v>
      </c>
      <c r="O4366"/>
      <c r="P4366"/>
    </row>
    <row r="4367" spans="1:16" x14ac:dyDescent="0.35">
      <c r="A4367" s="3" t="s">
        <v>9067</v>
      </c>
      <c r="B4367" s="3" t="s">
        <v>9067</v>
      </c>
      <c r="C4367" s="3" t="s">
        <v>9068</v>
      </c>
      <c r="D4367" s="3" t="s">
        <v>46</v>
      </c>
      <c r="E4367" s="3" t="s">
        <v>7986</v>
      </c>
      <c r="F4367" s="3" t="s">
        <v>878</v>
      </c>
      <c r="G4367" s="3" t="s">
        <v>877</v>
      </c>
      <c r="H4367" s="3" t="s">
        <v>477</v>
      </c>
      <c r="I4367" s="3" t="s">
        <v>79</v>
      </c>
      <c r="J4367" s="3" t="s">
        <v>78</v>
      </c>
      <c r="K4367" s="3" t="s">
        <v>79</v>
      </c>
      <c r="O4367"/>
      <c r="P4367"/>
    </row>
    <row r="4368" spans="1:16" x14ac:dyDescent="0.35">
      <c r="A4368" s="3" t="s">
        <v>8659</v>
      </c>
      <c r="B4368" s="3" t="s">
        <v>8659</v>
      </c>
      <c r="C4368" s="3" t="s">
        <v>7907</v>
      </c>
      <c r="D4368" s="3" t="s">
        <v>7915</v>
      </c>
      <c r="E4368" s="3" t="s">
        <v>7909</v>
      </c>
      <c r="F4368" s="3" t="s">
        <v>878</v>
      </c>
      <c r="G4368" s="3" t="s">
        <v>877</v>
      </c>
      <c r="H4368" s="3" t="s">
        <v>477</v>
      </c>
      <c r="I4368" s="3" t="s">
        <v>79</v>
      </c>
      <c r="J4368" s="3" t="s">
        <v>78</v>
      </c>
      <c r="K4368" s="3" t="s">
        <v>79</v>
      </c>
      <c r="O4368"/>
      <c r="P4368"/>
    </row>
    <row r="4369" spans="1:16" x14ac:dyDescent="0.35">
      <c r="A4369" s="3" t="s">
        <v>9069</v>
      </c>
      <c r="B4369" s="3" t="s">
        <v>9069</v>
      </c>
      <c r="C4369" s="3" t="s">
        <v>9070</v>
      </c>
      <c r="D4369" s="3" t="s">
        <v>7918</v>
      </c>
      <c r="E4369" s="3" t="s">
        <v>7919</v>
      </c>
      <c r="F4369" s="3" t="s">
        <v>878</v>
      </c>
      <c r="G4369" s="3" t="s">
        <v>877</v>
      </c>
      <c r="H4369" s="3" t="s">
        <v>477</v>
      </c>
      <c r="I4369" s="3" t="s">
        <v>79</v>
      </c>
      <c r="J4369" s="3" t="s">
        <v>78</v>
      </c>
      <c r="K4369" s="3" t="s">
        <v>79</v>
      </c>
      <c r="O4369"/>
      <c r="P4369"/>
    </row>
    <row r="4370" spans="1:16" x14ac:dyDescent="0.35">
      <c r="A4370" s="3" t="s">
        <v>9071</v>
      </c>
      <c r="B4370" s="3" t="s">
        <v>9071</v>
      </c>
      <c r="C4370" s="3" t="s">
        <v>9072</v>
      </c>
      <c r="D4370" s="3" t="s">
        <v>8028</v>
      </c>
      <c r="E4370" s="3" t="s">
        <v>8029</v>
      </c>
      <c r="F4370" s="3" t="s">
        <v>878</v>
      </c>
      <c r="G4370" s="3" t="s">
        <v>877</v>
      </c>
      <c r="H4370" s="3" t="s">
        <v>477</v>
      </c>
      <c r="I4370" s="3" t="s">
        <v>79</v>
      </c>
      <c r="J4370" s="3" t="s">
        <v>78</v>
      </c>
      <c r="K4370" s="3" t="s">
        <v>79</v>
      </c>
      <c r="O4370"/>
      <c r="P4370"/>
    </row>
    <row r="4371" spans="1:16" x14ac:dyDescent="0.35">
      <c r="A4371" s="3" t="s">
        <v>9073</v>
      </c>
      <c r="B4371" s="3" t="s">
        <v>9073</v>
      </c>
      <c r="C4371" s="3" t="s">
        <v>9074</v>
      </c>
      <c r="D4371" s="3" t="s">
        <v>8522</v>
      </c>
      <c r="E4371" s="3" t="s">
        <v>8037</v>
      </c>
      <c r="F4371" s="3" t="s">
        <v>878</v>
      </c>
      <c r="G4371" s="3" t="s">
        <v>877</v>
      </c>
      <c r="H4371" s="3" t="s">
        <v>477</v>
      </c>
      <c r="I4371" s="3" t="s">
        <v>79</v>
      </c>
      <c r="J4371" s="3" t="s">
        <v>78</v>
      </c>
      <c r="K4371" s="3" t="s">
        <v>79</v>
      </c>
      <c r="O4371"/>
      <c r="P4371"/>
    </row>
    <row r="4372" spans="1:16" x14ac:dyDescent="0.35">
      <c r="A4372" s="3" t="s">
        <v>9075</v>
      </c>
      <c r="B4372" s="3" t="s">
        <v>9075</v>
      </c>
      <c r="C4372" s="3" t="s">
        <v>9076</v>
      </c>
      <c r="D4372" s="3" t="s">
        <v>8265</v>
      </c>
      <c r="E4372" s="3" t="s">
        <v>8266</v>
      </c>
      <c r="F4372" s="3" t="s">
        <v>878</v>
      </c>
      <c r="G4372" s="3" t="s">
        <v>877</v>
      </c>
      <c r="H4372" s="3" t="s">
        <v>477</v>
      </c>
      <c r="I4372" s="3" t="s">
        <v>79</v>
      </c>
      <c r="J4372" s="3" t="s">
        <v>78</v>
      </c>
      <c r="K4372" s="3" t="s">
        <v>79</v>
      </c>
      <c r="O4372"/>
      <c r="P4372"/>
    </row>
    <row r="4373" spans="1:16" x14ac:dyDescent="0.35">
      <c r="A4373" s="3" t="s">
        <v>9077</v>
      </c>
      <c r="B4373" s="3" t="s">
        <v>9077</v>
      </c>
      <c r="C4373" s="3" t="s">
        <v>9078</v>
      </c>
      <c r="D4373" s="3" t="s">
        <v>7915</v>
      </c>
      <c r="E4373" s="3" t="s">
        <v>7909</v>
      </c>
      <c r="F4373" s="3" t="s">
        <v>878</v>
      </c>
      <c r="G4373" s="3" t="s">
        <v>877</v>
      </c>
      <c r="H4373" s="3" t="s">
        <v>477</v>
      </c>
      <c r="I4373" s="3" t="s">
        <v>79</v>
      </c>
      <c r="J4373" s="3" t="s">
        <v>78</v>
      </c>
      <c r="K4373" s="3" t="s">
        <v>79</v>
      </c>
      <c r="O4373"/>
      <c r="P4373"/>
    </row>
    <row r="4374" spans="1:16" x14ac:dyDescent="0.35">
      <c r="A4374" s="3" t="s">
        <v>9079</v>
      </c>
      <c r="B4374" s="3" t="s">
        <v>9079</v>
      </c>
      <c r="C4374" s="3" t="s">
        <v>9080</v>
      </c>
      <c r="D4374" s="3" t="s">
        <v>7915</v>
      </c>
      <c r="E4374" s="3" t="s">
        <v>7909</v>
      </c>
      <c r="F4374" s="3" t="s">
        <v>878</v>
      </c>
      <c r="G4374" s="3" t="s">
        <v>877</v>
      </c>
      <c r="H4374" s="3" t="s">
        <v>477</v>
      </c>
      <c r="I4374" s="3" t="s">
        <v>79</v>
      </c>
      <c r="J4374" s="3" t="s">
        <v>78</v>
      </c>
      <c r="K4374" s="3" t="s">
        <v>79</v>
      </c>
      <c r="O4374"/>
      <c r="P4374"/>
    </row>
    <row r="4375" spans="1:16" x14ac:dyDescent="0.35">
      <c r="A4375" s="3" t="s">
        <v>9081</v>
      </c>
      <c r="B4375" s="3" t="s">
        <v>9081</v>
      </c>
      <c r="C4375" s="3" t="s">
        <v>9082</v>
      </c>
      <c r="D4375" s="3" t="s">
        <v>46</v>
      </c>
      <c r="E4375" s="3" t="s">
        <v>7986</v>
      </c>
      <c r="F4375" s="3" t="s">
        <v>878</v>
      </c>
      <c r="G4375" s="3" t="s">
        <v>877</v>
      </c>
      <c r="H4375" s="3" t="s">
        <v>477</v>
      </c>
      <c r="I4375" s="3" t="s">
        <v>79</v>
      </c>
      <c r="J4375" s="3" t="s">
        <v>78</v>
      </c>
      <c r="K4375" s="3" t="s">
        <v>79</v>
      </c>
      <c r="O4375"/>
      <c r="P4375"/>
    </row>
    <row r="4376" spans="1:16" x14ac:dyDescent="0.35">
      <c r="A4376" s="3" t="s">
        <v>9083</v>
      </c>
      <c r="B4376" s="3" t="s">
        <v>9083</v>
      </c>
      <c r="C4376" s="3" t="s">
        <v>8981</v>
      </c>
      <c r="D4376" s="3" t="s">
        <v>9084</v>
      </c>
      <c r="E4376" s="3" t="s">
        <v>8139</v>
      </c>
      <c r="F4376" s="3" t="s">
        <v>878</v>
      </c>
      <c r="G4376" s="3" t="s">
        <v>877</v>
      </c>
      <c r="H4376" s="3" t="s">
        <v>477</v>
      </c>
      <c r="I4376" s="3" t="s">
        <v>79</v>
      </c>
      <c r="J4376" s="3" t="s">
        <v>78</v>
      </c>
      <c r="K4376" s="3" t="s">
        <v>79</v>
      </c>
      <c r="O4376"/>
      <c r="P4376"/>
    </row>
    <row r="4377" spans="1:16" x14ac:dyDescent="0.35">
      <c r="A4377" s="3" t="s">
        <v>9085</v>
      </c>
      <c r="B4377" s="3" t="s">
        <v>9085</v>
      </c>
      <c r="C4377" s="3" t="s">
        <v>9086</v>
      </c>
      <c r="D4377" s="3" t="s">
        <v>8280</v>
      </c>
      <c r="E4377" s="3" t="s">
        <v>8281</v>
      </c>
      <c r="F4377" s="3" t="s">
        <v>878</v>
      </c>
      <c r="G4377" s="3" t="s">
        <v>877</v>
      </c>
      <c r="H4377" s="3" t="s">
        <v>477</v>
      </c>
      <c r="I4377" s="3" t="s">
        <v>79</v>
      </c>
      <c r="J4377" s="3" t="s">
        <v>78</v>
      </c>
      <c r="K4377" s="3" t="s">
        <v>79</v>
      </c>
      <c r="O4377"/>
      <c r="P4377"/>
    </row>
    <row r="4378" spans="1:16" x14ac:dyDescent="0.35">
      <c r="A4378" s="3" t="s">
        <v>9087</v>
      </c>
      <c r="B4378" s="3" t="s">
        <v>9087</v>
      </c>
      <c r="C4378" s="3" t="s">
        <v>9088</v>
      </c>
      <c r="D4378" s="3" t="s">
        <v>7918</v>
      </c>
      <c r="E4378" s="3" t="s">
        <v>7919</v>
      </c>
      <c r="F4378" s="3" t="s">
        <v>878</v>
      </c>
      <c r="G4378" s="3" t="s">
        <v>877</v>
      </c>
      <c r="H4378" s="3" t="s">
        <v>477</v>
      </c>
      <c r="I4378" s="3" t="s">
        <v>79</v>
      </c>
      <c r="J4378" s="3" t="s">
        <v>78</v>
      </c>
      <c r="K4378" s="3" t="s">
        <v>79</v>
      </c>
      <c r="O4378"/>
      <c r="P4378"/>
    </row>
    <row r="4379" spans="1:16" x14ac:dyDescent="0.35">
      <c r="A4379" s="3" t="s">
        <v>9089</v>
      </c>
      <c r="B4379" s="3" t="s">
        <v>9089</v>
      </c>
      <c r="C4379" s="3" t="s">
        <v>9068</v>
      </c>
      <c r="D4379" s="3" t="s">
        <v>8592</v>
      </c>
      <c r="E4379" s="3" t="s">
        <v>8175</v>
      </c>
      <c r="F4379" s="3" t="s">
        <v>878</v>
      </c>
      <c r="G4379" s="3" t="s">
        <v>877</v>
      </c>
      <c r="H4379" s="3" t="s">
        <v>477</v>
      </c>
      <c r="I4379" s="3" t="s">
        <v>79</v>
      </c>
      <c r="J4379" s="3" t="s">
        <v>78</v>
      </c>
      <c r="K4379" s="3" t="s">
        <v>79</v>
      </c>
      <c r="O4379"/>
      <c r="P4379"/>
    </row>
    <row r="4380" spans="1:16" x14ac:dyDescent="0.35">
      <c r="A4380" s="3" t="s">
        <v>9090</v>
      </c>
      <c r="B4380" s="3" t="s">
        <v>9090</v>
      </c>
      <c r="C4380" s="3" t="s">
        <v>9091</v>
      </c>
      <c r="D4380" s="3" t="s">
        <v>8485</v>
      </c>
      <c r="E4380" s="3" t="s">
        <v>8079</v>
      </c>
      <c r="F4380" s="3" t="s">
        <v>878</v>
      </c>
      <c r="G4380" s="3" t="s">
        <v>877</v>
      </c>
      <c r="H4380" s="3" t="s">
        <v>477</v>
      </c>
      <c r="I4380" s="3" t="s">
        <v>79</v>
      </c>
      <c r="J4380" s="3" t="s">
        <v>78</v>
      </c>
      <c r="K4380" s="3" t="s">
        <v>79</v>
      </c>
      <c r="O4380"/>
      <c r="P4380"/>
    </row>
    <row r="4381" spans="1:16" x14ac:dyDescent="0.35">
      <c r="A4381" s="3" t="s">
        <v>9092</v>
      </c>
      <c r="B4381" s="3" t="s">
        <v>9092</v>
      </c>
      <c r="C4381" s="3" t="s">
        <v>9093</v>
      </c>
      <c r="D4381" s="3" t="s">
        <v>25</v>
      </c>
      <c r="E4381" s="3" t="s">
        <v>8044</v>
      </c>
      <c r="F4381" s="3" t="s">
        <v>878</v>
      </c>
      <c r="G4381" s="3" t="s">
        <v>877</v>
      </c>
      <c r="H4381" s="3" t="s">
        <v>477</v>
      </c>
      <c r="I4381" s="3" t="s">
        <v>79</v>
      </c>
      <c r="J4381" s="3" t="s">
        <v>78</v>
      </c>
      <c r="K4381" s="3" t="s">
        <v>79</v>
      </c>
      <c r="O4381"/>
      <c r="P4381"/>
    </row>
    <row r="4382" spans="1:16" x14ac:dyDescent="0.35">
      <c r="A4382" s="3" t="s">
        <v>9094</v>
      </c>
      <c r="B4382" s="3" t="s">
        <v>9094</v>
      </c>
      <c r="C4382" s="3" t="s">
        <v>9095</v>
      </c>
      <c r="D4382" s="3" t="s">
        <v>8028</v>
      </c>
      <c r="E4382" s="3" t="s">
        <v>8029</v>
      </c>
      <c r="F4382" s="3" t="s">
        <v>878</v>
      </c>
      <c r="G4382" s="3" t="s">
        <v>877</v>
      </c>
      <c r="H4382" s="3" t="s">
        <v>477</v>
      </c>
      <c r="I4382" s="3" t="s">
        <v>79</v>
      </c>
      <c r="J4382" s="3" t="s">
        <v>78</v>
      </c>
      <c r="K4382" s="3" t="s">
        <v>79</v>
      </c>
      <c r="O4382"/>
      <c r="P4382"/>
    </row>
    <row r="4383" spans="1:16" x14ac:dyDescent="0.35">
      <c r="A4383" s="3" t="s">
        <v>9096</v>
      </c>
      <c r="B4383" s="3" t="s">
        <v>9096</v>
      </c>
      <c r="C4383" s="3" t="s">
        <v>9097</v>
      </c>
      <c r="D4383" s="3" t="s">
        <v>8273</v>
      </c>
      <c r="E4383" s="3" t="s">
        <v>8274</v>
      </c>
      <c r="F4383" s="3" t="s">
        <v>878</v>
      </c>
      <c r="G4383" s="3" t="s">
        <v>877</v>
      </c>
      <c r="H4383" s="3" t="s">
        <v>477</v>
      </c>
      <c r="I4383" s="3" t="s">
        <v>79</v>
      </c>
      <c r="J4383" s="3" t="s">
        <v>78</v>
      </c>
      <c r="K4383" s="3" t="s">
        <v>79</v>
      </c>
      <c r="O4383"/>
      <c r="P4383"/>
    </row>
    <row r="4384" spans="1:16" x14ac:dyDescent="0.35">
      <c r="A4384" s="3" t="s">
        <v>9098</v>
      </c>
      <c r="B4384" s="3" t="s">
        <v>9098</v>
      </c>
      <c r="C4384" s="3" t="s">
        <v>9093</v>
      </c>
      <c r="D4384" s="3" t="s">
        <v>7908</v>
      </c>
      <c r="E4384" s="3" t="s">
        <v>7909</v>
      </c>
      <c r="F4384" s="3" t="s">
        <v>878</v>
      </c>
      <c r="G4384" s="3" t="s">
        <v>877</v>
      </c>
      <c r="H4384" s="3" t="s">
        <v>477</v>
      </c>
      <c r="I4384" s="3" t="s">
        <v>79</v>
      </c>
      <c r="J4384" s="3" t="s">
        <v>78</v>
      </c>
      <c r="K4384" s="3" t="s">
        <v>79</v>
      </c>
      <c r="O4384"/>
      <c r="P4384"/>
    </row>
    <row r="4385" spans="1:16" x14ac:dyDescent="0.35">
      <c r="A4385" s="3" t="s">
        <v>9099</v>
      </c>
      <c r="B4385" s="3" t="s">
        <v>9099</v>
      </c>
      <c r="C4385" s="3" t="s">
        <v>9100</v>
      </c>
      <c r="D4385" s="3" t="s">
        <v>8155</v>
      </c>
      <c r="E4385" s="3" t="s">
        <v>8116</v>
      </c>
      <c r="F4385" s="3" t="s">
        <v>878</v>
      </c>
      <c r="G4385" s="3" t="s">
        <v>877</v>
      </c>
      <c r="H4385" s="3" t="s">
        <v>477</v>
      </c>
      <c r="I4385" s="3" t="s">
        <v>79</v>
      </c>
      <c r="J4385" s="3" t="s">
        <v>78</v>
      </c>
      <c r="K4385" s="3" t="s">
        <v>79</v>
      </c>
      <c r="O4385"/>
      <c r="P4385"/>
    </row>
    <row r="4386" spans="1:16" x14ac:dyDescent="0.35">
      <c r="A4386" s="3" t="s">
        <v>9101</v>
      </c>
      <c r="B4386" s="3" t="s">
        <v>9101</v>
      </c>
      <c r="C4386" s="3" t="s">
        <v>9093</v>
      </c>
      <c r="D4386" s="3" t="s">
        <v>8585</v>
      </c>
      <c r="E4386" s="3" t="s">
        <v>8044</v>
      </c>
      <c r="F4386" s="3" t="s">
        <v>878</v>
      </c>
      <c r="G4386" s="3" t="s">
        <v>877</v>
      </c>
      <c r="H4386" s="3" t="s">
        <v>477</v>
      </c>
      <c r="I4386" s="3" t="s">
        <v>79</v>
      </c>
      <c r="J4386" s="3" t="s">
        <v>78</v>
      </c>
      <c r="K4386" s="3" t="s">
        <v>79</v>
      </c>
      <c r="O4386"/>
      <c r="P4386"/>
    </row>
    <row r="4387" spans="1:16" x14ac:dyDescent="0.35">
      <c r="A4387" s="3" t="s">
        <v>9102</v>
      </c>
      <c r="B4387" s="3" t="s">
        <v>9102</v>
      </c>
      <c r="C4387" s="3" t="s">
        <v>9103</v>
      </c>
      <c r="D4387" s="3" t="s">
        <v>8095</v>
      </c>
      <c r="E4387" s="3" t="s">
        <v>2995</v>
      </c>
      <c r="F4387" s="3" t="s">
        <v>878</v>
      </c>
      <c r="G4387" s="3" t="s">
        <v>877</v>
      </c>
      <c r="H4387" s="3" t="s">
        <v>477</v>
      </c>
      <c r="I4387" s="3" t="s">
        <v>79</v>
      </c>
      <c r="J4387" s="3" t="s">
        <v>78</v>
      </c>
      <c r="K4387" s="3" t="s">
        <v>79</v>
      </c>
      <c r="O4387"/>
      <c r="P4387"/>
    </row>
    <row r="4388" spans="1:16" x14ac:dyDescent="0.35">
      <c r="A4388" s="3" t="s">
        <v>9104</v>
      </c>
      <c r="B4388" s="3" t="s">
        <v>9104</v>
      </c>
      <c r="C4388" s="3" t="s">
        <v>9105</v>
      </c>
      <c r="D4388" s="3" t="s">
        <v>397</v>
      </c>
      <c r="E4388" s="3" t="s">
        <v>8008</v>
      </c>
      <c r="F4388" s="3" t="s">
        <v>878</v>
      </c>
      <c r="G4388" s="3" t="s">
        <v>877</v>
      </c>
      <c r="H4388" s="3" t="s">
        <v>477</v>
      </c>
      <c r="I4388" s="3" t="s">
        <v>79</v>
      </c>
      <c r="J4388" s="3" t="s">
        <v>78</v>
      </c>
      <c r="K4388" s="3" t="s">
        <v>79</v>
      </c>
      <c r="O4388"/>
      <c r="P4388"/>
    </row>
    <row r="4389" spans="1:16" x14ac:dyDescent="0.35">
      <c r="A4389" s="3" t="s">
        <v>9106</v>
      </c>
      <c r="B4389" s="3" t="s">
        <v>9106</v>
      </c>
      <c r="C4389" s="3" t="s">
        <v>9107</v>
      </c>
      <c r="D4389" s="3" t="s">
        <v>573</v>
      </c>
      <c r="E4389" s="3" t="s">
        <v>8125</v>
      </c>
      <c r="F4389" s="3" t="s">
        <v>878</v>
      </c>
      <c r="G4389" s="3" t="s">
        <v>877</v>
      </c>
      <c r="H4389" s="3" t="s">
        <v>477</v>
      </c>
      <c r="I4389" s="3" t="s">
        <v>79</v>
      </c>
      <c r="J4389" s="3" t="s">
        <v>78</v>
      </c>
      <c r="K4389" s="3" t="s">
        <v>79</v>
      </c>
      <c r="O4389"/>
      <c r="P4389"/>
    </row>
    <row r="4390" spans="1:16" x14ac:dyDescent="0.35">
      <c r="A4390" s="3" t="s">
        <v>9108</v>
      </c>
      <c r="B4390" s="3" t="s">
        <v>9108</v>
      </c>
      <c r="C4390" s="3" t="s">
        <v>9109</v>
      </c>
      <c r="D4390" s="3" t="s">
        <v>7918</v>
      </c>
      <c r="E4390" s="3" t="s">
        <v>7919</v>
      </c>
      <c r="F4390" s="3" t="s">
        <v>878</v>
      </c>
      <c r="G4390" s="3" t="s">
        <v>877</v>
      </c>
      <c r="H4390" s="3" t="s">
        <v>477</v>
      </c>
      <c r="I4390" s="3" t="s">
        <v>79</v>
      </c>
      <c r="J4390" s="3" t="s">
        <v>78</v>
      </c>
      <c r="K4390" s="3" t="s">
        <v>79</v>
      </c>
      <c r="O4390"/>
      <c r="P4390"/>
    </row>
    <row r="4391" spans="1:16" x14ac:dyDescent="0.35">
      <c r="A4391" s="3" t="s">
        <v>9110</v>
      </c>
      <c r="B4391" s="3" t="s">
        <v>9110</v>
      </c>
      <c r="C4391" s="3" t="s">
        <v>9111</v>
      </c>
      <c r="D4391" s="3" t="s">
        <v>8197</v>
      </c>
      <c r="E4391" s="3" t="s">
        <v>8070</v>
      </c>
      <c r="F4391" s="3" t="s">
        <v>878</v>
      </c>
      <c r="G4391" s="3" t="s">
        <v>877</v>
      </c>
      <c r="H4391" s="3" t="s">
        <v>477</v>
      </c>
      <c r="I4391" s="3" t="s">
        <v>79</v>
      </c>
      <c r="J4391" s="3" t="s">
        <v>78</v>
      </c>
      <c r="K4391" s="3" t="s">
        <v>79</v>
      </c>
      <c r="O4391"/>
      <c r="P4391"/>
    </row>
    <row r="4392" spans="1:16" x14ac:dyDescent="0.35">
      <c r="A4392" s="3" t="s">
        <v>9112</v>
      </c>
      <c r="B4392" s="3" t="s">
        <v>9112</v>
      </c>
      <c r="C4392" s="3" t="s">
        <v>9113</v>
      </c>
      <c r="D4392" s="3" t="s">
        <v>8189</v>
      </c>
      <c r="E4392" s="3" t="s">
        <v>8190</v>
      </c>
      <c r="F4392" s="3" t="s">
        <v>878</v>
      </c>
      <c r="G4392" s="3" t="s">
        <v>877</v>
      </c>
      <c r="H4392" s="3" t="s">
        <v>477</v>
      </c>
      <c r="I4392" s="3" t="s">
        <v>79</v>
      </c>
      <c r="J4392" s="3" t="s">
        <v>78</v>
      </c>
      <c r="K4392" s="3" t="s">
        <v>79</v>
      </c>
      <c r="O4392"/>
      <c r="P4392"/>
    </row>
    <row r="4393" spans="1:16" x14ac:dyDescent="0.35">
      <c r="A4393" s="3" t="s">
        <v>9114</v>
      </c>
      <c r="B4393" s="3" t="s">
        <v>9114</v>
      </c>
      <c r="C4393" s="3" t="s">
        <v>9115</v>
      </c>
      <c r="D4393" s="3" t="s">
        <v>529</v>
      </c>
      <c r="E4393" s="3" t="s">
        <v>8244</v>
      </c>
      <c r="F4393" s="3" t="s">
        <v>878</v>
      </c>
      <c r="G4393" s="3" t="s">
        <v>877</v>
      </c>
      <c r="H4393" s="3" t="s">
        <v>477</v>
      </c>
      <c r="I4393" s="3" t="s">
        <v>79</v>
      </c>
      <c r="J4393" s="3" t="s">
        <v>78</v>
      </c>
      <c r="K4393" s="3" t="s">
        <v>79</v>
      </c>
      <c r="O4393"/>
      <c r="P4393"/>
    </row>
    <row r="4394" spans="1:16" x14ac:dyDescent="0.35">
      <c r="A4394" s="3" t="s">
        <v>9116</v>
      </c>
      <c r="B4394" s="3" t="s">
        <v>9116</v>
      </c>
      <c r="C4394" s="3" t="s">
        <v>9117</v>
      </c>
      <c r="D4394" s="3" t="s">
        <v>8999</v>
      </c>
      <c r="E4394" s="3" t="s">
        <v>1417</v>
      </c>
      <c r="F4394" s="3" t="s">
        <v>878</v>
      </c>
      <c r="G4394" s="3" t="s">
        <v>877</v>
      </c>
      <c r="H4394" s="3" t="s">
        <v>477</v>
      </c>
      <c r="I4394" s="3" t="s">
        <v>79</v>
      </c>
      <c r="J4394" s="3" t="s">
        <v>78</v>
      </c>
      <c r="K4394" s="3" t="s">
        <v>79</v>
      </c>
      <c r="O4394"/>
      <c r="P4394"/>
    </row>
    <row r="4395" spans="1:16" x14ac:dyDescent="0.35">
      <c r="A4395" s="3" t="s">
        <v>9118</v>
      </c>
      <c r="B4395" s="3" t="s">
        <v>9118</v>
      </c>
      <c r="C4395" s="3" t="s">
        <v>9119</v>
      </c>
      <c r="D4395" s="3" t="s">
        <v>7991</v>
      </c>
      <c r="E4395" s="3" t="s">
        <v>7938</v>
      </c>
      <c r="F4395" s="3" t="s">
        <v>878</v>
      </c>
      <c r="G4395" s="3" t="s">
        <v>877</v>
      </c>
      <c r="H4395" s="3" t="s">
        <v>477</v>
      </c>
      <c r="I4395" s="3" t="s">
        <v>79</v>
      </c>
      <c r="J4395" s="3" t="s">
        <v>78</v>
      </c>
      <c r="K4395" s="3" t="s">
        <v>79</v>
      </c>
      <c r="O4395"/>
      <c r="P4395"/>
    </row>
    <row r="4396" spans="1:16" x14ac:dyDescent="0.35">
      <c r="A4396" s="3" t="s">
        <v>9120</v>
      </c>
      <c r="B4396" s="3" t="s">
        <v>9120</v>
      </c>
      <c r="C4396" s="3" t="s">
        <v>9121</v>
      </c>
      <c r="D4396" s="3" t="s">
        <v>8305</v>
      </c>
      <c r="E4396" s="3" t="s">
        <v>7919</v>
      </c>
      <c r="F4396" s="3" t="s">
        <v>878</v>
      </c>
      <c r="G4396" s="3" t="s">
        <v>877</v>
      </c>
      <c r="H4396" s="3" t="s">
        <v>477</v>
      </c>
      <c r="I4396" s="3" t="s">
        <v>79</v>
      </c>
      <c r="J4396" s="3" t="s">
        <v>78</v>
      </c>
      <c r="K4396" s="3" t="s">
        <v>79</v>
      </c>
      <c r="O4396"/>
      <c r="P4396"/>
    </row>
    <row r="4397" spans="1:16" x14ac:dyDescent="0.35">
      <c r="A4397" s="3" t="s">
        <v>9122</v>
      </c>
      <c r="B4397" s="3" t="s">
        <v>9122</v>
      </c>
      <c r="C4397" s="3" t="s">
        <v>9123</v>
      </c>
      <c r="D4397" s="3" t="s">
        <v>8485</v>
      </c>
      <c r="E4397" s="3" t="s">
        <v>8079</v>
      </c>
      <c r="F4397" s="3" t="s">
        <v>878</v>
      </c>
      <c r="G4397" s="3" t="s">
        <v>877</v>
      </c>
      <c r="H4397" s="3" t="s">
        <v>477</v>
      </c>
      <c r="I4397" s="3" t="s">
        <v>79</v>
      </c>
      <c r="J4397" s="3" t="s">
        <v>78</v>
      </c>
      <c r="K4397" s="3" t="s">
        <v>79</v>
      </c>
      <c r="O4397"/>
      <c r="P4397"/>
    </row>
    <row r="4398" spans="1:16" x14ac:dyDescent="0.35">
      <c r="A4398" s="3" t="s">
        <v>9124</v>
      </c>
      <c r="B4398" s="3" t="s">
        <v>9124</v>
      </c>
      <c r="C4398" s="3" t="s">
        <v>9125</v>
      </c>
      <c r="D4398" s="3" t="s">
        <v>577</v>
      </c>
      <c r="E4398" s="3" t="s">
        <v>7933</v>
      </c>
      <c r="F4398" s="3" t="s">
        <v>878</v>
      </c>
      <c r="G4398" s="3" t="s">
        <v>877</v>
      </c>
      <c r="H4398" s="3" t="s">
        <v>477</v>
      </c>
      <c r="I4398" s="3" t="s">
        <v>79</v>
      </c>
      <c r="J4398" s="3" t="s">
        <v>78</v>
      </c>
      <c r="K4398" s="3" t="s">
        <v>79</v>
      </c>
      <c r="O4398"/>
      <c r="P4398"/>
    </row>
    <row r="4399" spans="1:16" x14ac:dyDescent="0.35">
      <c r="A4399" s="3" t="s">
        <v>9126</v>
      </c>
      <c r="B4399" s="3" t="s">
        <v>9126</v>
      </c>
      <c r="C4399" s="3" t="s">
        <v>9127</v>
      </c>
      <c r="D4399" s="3" t="s">
        <v>7918</v>
      </c>
      <c r="E4399" s="3" t="s">
        <v>7919</v>
      </c>
      <c r="F4399" s="3" t="s">
        <v>878</v>
      </c>
      <c r="G4399" s="3" t="s">
        <v>877</v>
      </c>
      <c r="H4399" s="3" t="s">
        <v>477</v>
      </c>
      <c r="I4399" s="3" t="s">
        <v>79</v>
      </c>
      <c r="J4399" s="3" t="s">
        <v>78</v>
      </c>
      <c r="K4399" s="3" t="s">
        <v>79</v>
      </c>
      <c r="O4399"/>
      <c r="P4399"/>
    </row>
    <row r="4400" spans="1:16" x14ac:dyDescent="0.35">
      <c r="A4400" s="3" t="s">
        <v>9128</v>
      </c>
      <c r="B4400" s="3" t="s">
        <v>9128</v>
      </c>
      <c r="C4400" s="3" t="s">
        <v>9129</v>
      </c>
      <c r="D4400" s="3" t="s">
        <v>7918</v>
      </c>
      <c r="E4400" s="3" t="s">
        <v>7919</v>
      </c>
      <c r="F4400" s="3" t="s">
        <v>878</v>
      </c>
      <c r="G4400" s="3" t="s">
        <v>877</v>
      </c>
      <c r="H4400" s="3" t="s">
        <v>477</v>
      </c>
      <c r="I4400" s="3" t="s">
        <v>79</v>
      </c>
      <c r="J4400" s="3" t="s">
        <v>78</v>
      </c>
      <c r="K4400" s="3" t="s">
        <v>79</v>
      </c>
      <c r="O4400"/>
      <c r="P4400"/>
    </row>
    <row r="4401" spans="1:16" x14ac:dyDescent="0.35">
      <c r="A4401" s="3" t="s">
        <v>9130</v>
      </c>
      <c r="B4401" s="3" t="s">
        <v>9130</v>
      </c>
      <c r="C4401" s="3" t="s">
        <v>9131</v>
      </c>
      <c r="D4401" s="3" t="s">
        <v>8069</v>
      </c>
      <c r="E4401" s="3" t="s">
        <v>8070</v>
      </c>
      <c r="F4401" s="3" t="s">
        <v>878</v>
      </c>
      <c r="G4401" s="3" t="s">
        <v>877</v>
      </c>
      <c r="H4401" s="3" t="s">
        <v>477</v>
      </c>
      <c r="I4401" s="3" t="s">
        <v>79</v>
      </c>
      <c r="J4401" s="3" t="s">
        <v>78</v>
      </c>
      <c r="K4401" s="3" t="s">
        <v>79</v>
      </c>
      <c r="O4401"/>
      <c r="P4401"/>
    </row>
    <row r="4402" spans="1:16" x14ac:dyDescent="0.35">
      <c r="A4402" s="3" t="s">
        <v>9132</v>
      </c>
      <c r="B4402" s="3" t="s">
        <v>9132</v>
      </c>
      <c r="C4402" s="3" t="s">
        <v>9133</v>
      </c>
      <c r="D4402" s="3" t="s">
        <v>7981</v>
      </c>
      <c r="E4402" s="3" t="s">
        <v>7912</v>
      </c>
      <c r="F4402" s="3" t="s">
        <v>878</v>
      </c>
      <c r="G4402" s="3" t="s">
        <v>877</v>
      </c>
      <c r="H4402" s="3" t="s">
        <v>477</v>
      </c>
      <c r="I4402" s="3" t="s">
        <v>79</v>
      </c>
      <c r="J4402" s="3" t="s">
        <v>78</v>
      </c>
      <c r="K4402" s="3" t="s">
        <v>79</v>
      </c>
      <c r="O4402"/>
      <c r="P4402"/>
    </row>
    <row r="4403" spans="1:16" x14ac:dyDescent="0.35">
      <c r="A4403" s="3" t="s">
        <v>9134</v>
      </c>
      <c r="B4403" s="3" t="s">
        <v>9135</v>
      </c>
      <c r="C4403" s="3" t="s">
        <v>8196</v>
      </c>
      <c r="D4403" s="3" t="s">
        <v>8069</v>
      </c>
      <c r="E4403" s="3" t="s">
        <v>8070</v>
      </c>
      <c r="F4403" s="3" t="s">
        <v>878</v>
      </c>
      <c r="G4403" s="3" t="s">
        <v>877</v>
      </c>
      <c r="H4403" s="3" t="s">
        <v>477</v>
      </c>
      <c r="I4403" s="3" t="s">
        <v>79</v>
      </c>
      <c r="J4403" s="3" t="s">
        <v>78</v>
      </c>
      <c r="K4403" s="3" t="s">
        <v>79</v>
      </c>
      <c r="O4403"/>
      <c r="P4403"/>
    </row>
    <row r="4404" spans="1:16" x14ac:dyDescent="0.35">
      <c r="A4404" s="3" t="s">
        <v>9136</v>
      </c>
      <c r="B4404" s="3" t="s">
        <v>8378</v>
      </c>
      <c r="C4404" s="3" t="s">
        <v>8379</v>
      </c>
      <c r="D4404" s="3" t="s">
        <v>2460</v>
      </c>
      <c r="E4404" s="3" t="s">
        <v>2461</v>
      </c>
      <c r="F4404" s="3" t="s">
        <v>878</v>
      </c>
      <c r="G4404" s="3" t="s">
        <v>877</v>
      </c>
      <c r="H4404" s="3" t="s">
        <v>477</v>
      </c>
      <c r="I4404" s="3" t="s">
        <v>79</v>
      </c>
      <c r="J4404" s="3" t="s">
        <v>78</v>
      </c>
      <c r="K4404" s="3" t="s">
        <v>79</v>
      </c>
      <c r="O4404"/>
      <c r="P4404"/>
    </row>
    <row r="4405" spans="1:16" x14ac:dyDescent="0.35">
      <c r="A4405" s="3" t="s">
        <v>9137</v>
      </c>
      <c r="B4405" s="3" t="s">
        <v>9137</v>
      </c>
      <c r="C4405" s="3" t="s">
        <v>9138</v>
      </c>
      <c r="D4405" s="3" t="s">
        <v>8028</v>
      </c>
      <c r="E4405" s="3" t="s">
        <v>8029</v>
      </c>
      <c r="F4405" s="3" t="s">
        <v>878</v>
      </c>
      <c r="G4405" s="3" t="s">
        <v>877</v>
      </c>
      <c r="H4405" s="3" t="s">
        <v>477</v>
      </c>
      <c r="I4405" s="3" t="s">
        <v>79</v>
      </c>
      <c r="J4405" s="3" t="s">
        <v>78</v>
      </c>
      <c r="K4405" s="3" t="s">
        <v>79</v>
      </c>
      <c r="O4405"/>
      <c r="P4405"/>
    </row>
    <row r="4406" spans="1:16" x14ac:dyDescent="0.35">
      <c r="A4406" s="3" t="s">
        <v>9139</v>
      </c>
      <c r="B4406" s="3" t="s">
        <v>8659</v>
      </c>
      <c r="C4406" s="3" t="s">
        <v>7907</v>
      </c>
      <c r="D4406" s="3" t="s">
        <v>7915</v>
      </c>
      <c r="E4406" s="3" t="s">
        <v>7909</v>
      </c>
      <c r="F4406" s="3" t="s">
        <v>878</v>
      </c>
      <c r="G4406" s="3" t="s">
        <v>877</v>
      </c>
      <c r="H4406" s="3" t="s">
        <v>477</v>
      </c>
      <c r="I4406" s="3" t="s">
        <v>79</v>
      </c>
      <c r="J4406" s="3" t="s">
        <v>78</v>
      </c>
      <c r="K4406" s="3" t="s">
        <v>79</v>
      </c>
      <c r="O4406"/>
      <c r="P4406"/>
    </row>
    <row r="4407" spans="1:16" x14ac:dyDescent="0.35">
      <c r="A4407" s="3" t="s">
        <v>9140</v>
      </c>
      <c r="B4407" s="3" t="s">
        <v>9140</v>
      </c>
      <c r="C4407" s="3" t="s">
        <v>9141</v>
      </c>
      <c r="D4407" s="3" t="s">
        <v>7918</v>
      </c>
      <c r="E4407" s="3" t="s">
        <v>7919</v>
      </c>
      <c r="F4407" s="3" t="s">
        <v>878</v>
      </c>
      <c r="G4407" s="3" t="s">
        <v>877</v>
      </c>
      <c r="H4407" s="3" t="s">
        <v>477</v>
      </c>
      <c r="I4407" s="3" t="s">
        <v>79</v>
      </c>
      <c r="J4407" s="3" t="s">
        <v>78</v>
      </c>
      <c r="K4407" s="3" t="s">
        <v>79</v>
      </c>
      <c r="O4407"/>
      <c r="P4407"/>
    </row>
    <row r="4408" spans="1:16" x14ac:dyDescent="0.35">
      <c r="A4408" s="3" t="s">
        <v>9135</v>
      </c>
      <c r="B4408" s="3" t="s">
        <v>9135</v>
      </c>
      <c r="C4408" s="3" t="s">
        <v>8196</v>
      </c>
      <c r="D4408" s="3" t="s">
        <v>8069</v>
      </c>
      <c r="E4408" s="3" t="s">
        <v>8070</v>
      </c>
      <c r="F4408" s="3" t="s">
        <v>878</v>
      </c>
      <c r="G4408" s="3" t="s">
        <v>877</v>
      </c>
      <c r="H4408" s="3" t="s">
        <v>477</v>
      </c>
      <c r="I4408" s="3" t="s">
        <v>79</v>
      </c>
      <c r="J4408" s="3" t="s">
        <v>78</v>
      </c>
      <c r="K4408" s="3" t="s">
        <v>79</v>
      </c>
      <c r="O4408"/>
      <c r="P4408"/>
    </row>
    <row r="4409" spans="1:16" x14ac:dyDescent="0.35">
      <c r="A4409" s="3" t="s">
        <v>9142</v>
      </c>
      <c r="B4409" s="3" t="s">
        <v>9142</v>
      </c>
      <c r="C4409" s="3" t="s">
        <v>9143</v>
      </c>
      <c r="D4409" s="3" t="s">
        <v>402</v>
      </c>
      <c r="E4409" s="3" t="s">
        <v>8315</v>
      </c>
      <c r="F4409" s="3" t="s">
        <v>878</v>
      </c>
      <c r="G4409" s="3" t="s">
        <v>877</v>
      </c>
      <c r="H4409" s="3" t="s">
        <v>477</v>
      </c>
      <c r="I4409" s="3" t="s">
        <v>79</v>
      </c>
      <c r="J4409" s="3" t="s">
        <v>78</v>
      </c>
      <c r="K4409" s="3" t="s">
        <v>79</v>
      </c>
      <c r="O4409"/>
      <c r="P4409"/>
    </row>
    <row r="4410" spans="1:16" x14ac:dyDescent="0.35">
      <c r="A4410" s="3" t="s">
        <v>9144</v>
      </c>
      <c r="B4410" s="3" t="s">
        <v>9144</v>
      </c>
      <c r="C4410" s="3" t="s">
        <v>9145</v>
      </c>
      <c r="D4410" s="3" t="s">
        <v>8036</v>
      </c>
      <c r="E4410" s="3" t="s">
        <v>8037</v>
      </c>
      <c r="F4410" s="3" t="s">
        <v>878</v>
      </c>
      <c r="G4410" s="3" t="s">
        <v>877</v>
      </c>
      <c r="H4410" s="3" t="s">
        <v>477</v>
      </c>
      <c r="I4410" s="3" t="s">
        <v>79</v>
      </c>
      <c r="J4410" s="3" t="s">
        <v>78</v>
      </c>
      <c r="K4410" s="3" t="s">
        <v>79</v>
      </c>
      <c r="O4410"/>
      <c r="P4410"/>
    </row>
    <row r="4411" spans="1:16" x14ac:dyDescent="0.35">
      <c r="A4411" s="3" t="s">
        <v>9146</v>
      </c>
      <c r="B4411" s="3" t="s">
        <v>9146</v>
      </c>
      <c r="C4411" s="3" t="s">
        <v>8008</v>
      </c>
      <c r="D4411" s="3" t="s">
        <v>652</v>
      </c>
      <c r="E4411" s="3" t="s">
        <v>7912</v>
      </c>
      <c r="F4411" s="3" t="s">
        <v>878</v>
      </c>
      <c r="G4411" s="3" t="s">
        <v>877</v>
      </c>
      <c r="H4411" s="3" t="s">
        <v>477</v>
      </c>
      <c r="I4411" s="3" t="s">
        <v>79</v>
      </c>
      <c r="J4411" s="3" t="s">
        <v>78</v>
      </c>
      <c r="K4411" s="3" t="s">
        <v>79</v>
      </c>
      <c r="O4411"/>
      <c r="P4411"/>
    </row>
    <row r="4412" spans="1:16" x14ac:dyDescent="0.35">
      <c r="A4412" s="3" t="s">
        <v>9147</v>
      </c>
      <c r="B4412" s="3" t="s">
        <v>9147</v>
      </c>
      <c r="C4412" s="3" t="s">
        <v>9148</v>
      </c>
      <c r="D4412" s="3" t="s">
        <v>8036</v>
      </c>
      <c r="E4412" s="3" t="s">
        <v>8037</v>
      </c>
      <c r="F4412" s="3" t="s">
        <v>878</v>
      </c>
      <c r="G4412" s="3" t="s">
        <v>877</v>
      </c>
      <c r="H4412" s="3" t="s">
        <v>477</v>
      </c>
      <c r="I4412" s="3" t="s">
        <v>79</v>
      </c>
      <c r="J4412" s="3" t="s">
        <v>78</v>
      </c>
      <c r="K4412" s="3" t="s">
        <v>79</v>
      </c>
      <c r="O4412"/>
      <c r="P4412"/>
    </row>
    <row r="4413" spans="1:16" x14ac:dyDescent="0.35">
      <c r="A4413" s="3" t="s">
        <v>9149</v>
      </c>
      <c r="B4413" s="3" t="s">
        <v>9149</v>
      </c>
      <c r="C4413" s="3" t="s">
        <v>9150</v>
      </c>
      <c r="D4413" s="3" t="s">
        <v>65</v>
      </c>
      <c r="E4413" s="3" t="s">
        <v>8148</v>
      </c>
      <c r="F4413" s="3" t="s">
        <v>878</v>
      </c>
      <c r="G4413" s="3" t="s">
        <v>877</v>
      </c>
      <c r="H4413" s="3" t="s">
        <v>477</v>
      </c>
      <c r="I4413" s="3" t="s">
        <v>79</v>
      </c>
      <c r="J4413" s="3" t="s">
        <v>78</v>
      </c>
      <c r="K4413" s="3" t="s">
        <v>79</v>
      </c>
      <c r="O4413"/>
      <c r="P4413"/>
    </row>
    <row r="4414" spans="1:16" x14ac:dyDescent="0.35">
      <c r="A4414" s="3" t="s">
        <v>9151</v>
      </c>
      <c r="B4414" s="3" t="s">
        <v>9151</v>
      </c>
      <c r="C4414" s="3" t="s">
        <v>9152</v>
      </c>
      <c r="D4414" s="3" t="s">
        <v>7918</v>
      </c>
      <c r="E4414" s="3" t="s">
        <v>7919</v>
      </c>
      <c r="F4414" s="3" t="s">
        <v>878</v>
      </c>
      <c r="G4414" s="3" t="s">
        <v>877</v>
      </c>
      <c r="H4414" s="3" t="s">
        <v>477</v>
      </c>
      <c r="I4414" s="3" t="s">
        <v>79</v>
      </c>
      <c r="J4414" s="3" t="s">
        <v>78</v>
      </c>
      <c r="K4414" s="3" t="s">
        <v>79</v>
      </c>
      <c r="O4414"/>
      <c r="P4414"/>
    </row>
    <row r="4415" spans="1:16" x14ac:dyDescent="0.35">
      <c r="A4415" s="3" t="s">
        <v>9153</v>
      </c>
      <c r="B4415" s="3" t="s">
        <v>9153</v>
      </c>
      <c r="C4415" s="3" t="s">
        <v>9154</v>
      </c>
      <c r="D4415" s="3" t="s">
        <v>65</v>
      </c>
      <c r="E4415" s="3" t="s">
        <v>8148</v>
      </c>
      <c r="F4415" s="3" t="s">
        <v>878</v>
      </c>
      <c r="G4415" s="3" t="s">
        <v>877</v>
      </c>
      <c r="H4415" s="3" t="s">
        <v>477</v>
      </c>
      <c r="I4415" s="3" t="s">
        <v>79</v>
      </c>
      <c r="J4415" s="3" t="s">
        <v>78</v>
      </c>
      <c r="K4415" s="3" t="s">
        <v>79</v>
      </c>
      <c r="O4415"/>
      <c r="P4415"/>
    </row>
    <row r="4416" spans="1:16" x14ac:dyDescent="0.35">
      <c r="A4416" s="3" t="s">
        <v>9155</v>
      </c>
      <c r="B4416" s="3" t="s">
        <v>9155</v>
      </c>
      <c r="C4416" s="3" t="s">
        <v>8502</v>
      </c>
      <c r="D4416" s="3" t="s">
        <v>8078</v>
      </c>
      <c r="E4416" s="3" t="s">
        <v>8079</v>
      </c>
      <c r="F4416" s="3" t="s">
        <v>878</v>
      </c>
      <c r="G4416" s="3" t="s">
        <v>877</v>
      </c>
      <c r="H4416" s="3" t="s">
        <v>477</v>
      </c>
      <c r="I4416" s="3" t="s">
        <v>79</v>
      </c>
      <c r="J4416" s="3" t="s">
        <v>78</v>
      </c>
      <c r="K4416" s="3" t="s">
        <v>79</v>
      </c>
      <c r="O4416"/>
      <c r="P4416"/>
    </row>
    <row r="4417" spans="1:16" x14ac:dyDescent="0.35">
      <c r="A4417" s="3" t="s">
        <v>9156</v>
      </c>
      <c r="B4417" s="3" t="s">
        <v>9156</v>
      </c>
      <c r="C4417" s="3" t="s">
        <v>9157</v>
      </c>
      <c r="D4417" s="3" t="s">
        <v>9084</v>
      </c>
      <c r="E4417" s="3" t="s">
        <v>8139</v>
      </c>
      <c r="F4417" s="3" t="s">
        <v>878</v>
      </c>
      <c r="G4417" s="3" t="s">
        <v>877</v>
      </c>
      <c r="H4417" s="3" t="s">
        <v>477</v>
      </c>
      <c r="I4417" s="3" t="s">
        <v>79</v>
      </c>
      <c r="J4417" s="3" t="s">
        <v>78</v>
      </c>
      <c r="K4417" s="3" t="s">
        <v>79</v>
      </c>
      <c r="O4417"/>
      <c r="P4417"/>
    </row>
    <row r="4418" spans="1:16" x14ac:dyDescent="0.35">
      <c r="A4418" s="3" t="s">
        <v>9158</v>
      </c>
      <c r="B4418" s="3" t="s">
        <v>9158</v>
      </c>
      <c r="C4418" s="3" t="s">
        <v>8933</v>
      </c>
      <c r="D4418" s="3" t="s">
        <v>7915</v>
      </c>
      <c r="E4418" s="3" t="s">
        <v>7909</v>
      </c>
      <c r="F4418" s="3" t="s">
        <v>878</v>
      </c>
      <c r="G4418" s="3" t="s">
        <v>877</v>
      </c>
      <c r="H4418" s="3" t="s">
        <v>477</v>
      </c>
      <c r="I4418" s="3" t="s">
        <v>79</v>
      </c>
      <c r="J4418" s="3" t="s">
        <v>78</v>
      </c>
      <c r="K4418" s="3" t="s">
        <v>79</v>
      </c>
      <c r="O4418"/>
      <c r="P4418"/>
    </row>
    <row r="4419" spans="1:16" x14ac:dyDescent="0.35">
      <c r="A4419" s="3" t="s">
        <v>9159</v>
      </c>
      <c r="B4419" s="3" t="s">
        <v>9159</v>
      </c>
      <c r="C4419" s="3" t="s">
        <v>9160</v>
      </c>
      <c r="D4419" s="3" t="s">
        <v>329</v>
      </c>
      <c r="E4419" s="3" t="s">
        <v>8613</v>
      </c>
      <c r="F4419" s="3" t="s">
        <v>878</v>
      </c>
      <c r="G4419" s="3" t="s">
        <v>877</v>
      </c>
      <c r="H4419" s="3" t="s">
        <v>477</v>
      </c>
      <c r="I4419" s="3" t="s">
        <v>79</v>
      </c>
      <c r="J4419" s="3" t="s">
        <v>78</v>
      </c>
      <c r="K4419" s="3" t="s">
        <v>79</v>
      </c>
      <c r="O4419"/>
      <c r="P4419"/>
    </row>
    <row r="4420" spans="1:16" x14ac:dyDescent="0.35">
      <c r="A4420" s="3" t="s">
        <v>9161</v>
      </c>
      <c r="B4420" s="3" t="s">
        <v>9161</v>
      </c>
      <c r="C4420" s="3" t="s">
        <v>9162</v>
      </c>
      <c r="D4420" s="3" t="s">
        <v>7918</v>
      </c>
      <c r="E4420" s="3" t="s">
        <v>7919</v>
      </c>
      <c r="F4420" s="3" t="s">
        <v>878</v>
      </c>
      <c r="G4420" s="3" t="s">
        <v>877</v>
      </c>
      <c r="H4420" s="3" t="s">
        <v>477</v>
      </c>
      <c r="I4420" s="3" t="s">
        <v>79</v>
      </c>
      <c r="J4420" s="3" t="s">
        <v>78</v>
      </c>
      <c r="K4420" s="3" t="s">
        <v>79</v>
      </c>
      <c r="O4420"/>
      <c r="P4420"/>
    </row>
    <row r="4421" spans="1:16" x14ac:dyDescent="0.35">
      <c r="A4421" s="3" t="s">
        <v>9163</v>
      </c>
      <c r="B4421" s="3" t="s">
        <v>9163</v>
      </c>
      <c r="C4421" s="3" t="s">
        <v>9160</v>
      </c>
      <c r="D4421" s="3" t="s">
        <v>604</v>
      </c>
      <c r="E4421" s="3" t="s">
        <v>8142</v>
      </c>
      <c r="F4421" s="3" t="s">
        <v>878</v>
      </c>
      <c r="G4421" s="3" t="s">
        <v>877</v>
      </c>
      <c r="H4421" s="3" t="s">
        <v>477</v>
      </c>
      <c r="I4421" s="3" t="s">
        <v>79</v>
      </c>
      <c r="J4421" s="3" t="s">
        <v>78</v>
      </c>
      <c r="K4421" s="3" t="s">
        <v>79</v>
      </c>
      <c r="O4421"/>
      <c r="P4421"/>
    </row>
    <row r="4422" spans="1:16" x14ac:dyDescent="0.35">
      <c r="A4422" s="3" t="s">
        <v>9164</v>
      </c>
      <c r="B4422" s="3" t="s">
        <v>9164</v>
      </c>
      <c r="C4422" s="3" t="s">
        <v>9160</v>
      </c>
      <c r="D4422" s="3" t="s">
        <v>8115</v>
      </c>
      <c r="E4422" s="3" t="s">
        <v>8116</v>
      </c>
      <c r="F4422" s="3" t="s">
        <v>878</v>
      </c>
      <c r="G4422" s="3" t="s">
        <v>877</v>
      </c>
      <c r="H4422" s="3" t="s">
        <v>477</v>
      </c>
      <c r="I4422" s="3" t="s">
        <v>79</v>
      </c>
      <c r="J4422" s="3" t="s">
        <v>78</v>
      </c>
      <c r="K4422" s="3" t="s">
        <v>79</v>
      </c>
      <c r="O4422"/>
      <c r="P4422"/>
    </row>
    <row r="4423" spans="1:16" x14ac:dyDescent="0.35">
      <c r="A4423" s="3" t="s">
        <v>9165</v>
      </c>
      <c r="B4423" s="3" t="s">
        <v>9165</v>
      </c>
      <c r="C4423" s="3" t="s">
        <v>9166</v>
      </c>
      <c r="D4423" s="3" t="s">
        <v>8078</v>
      </c>
      <c r="E4423" s="3" t="s">
        <v>8079</v>
      </c>
      <c r="F4423" s="3" t="s">
        <v>878</v>
      </c>
      <c r="G4423" s="3" t="s">
        <v>877</v>
      </c>
      <c r="H4423" s="3" t="s">
        <v>477</v>
      </c>
      <c r="I4423" s="3" t="s">
        <v>79</v>
      </c>
      <c r="J4423" s="3" t="s">
        <v>78</v>
      </c>
      <c r="K4423" s="3" t="s">
        <v>79</v>
      </c>
      <c r="O4423"/>
      <c r="P4423"/>
    </row>
    <row r="4424" spans="1:16" x14ac:dyDescent="0.35">
      <c r="A4424" s="3" t="s">
        <v>9167</v>
      </c>
      <c r="B4424" s="3" t="s">
        <v>9167</v>
      </c>
      <c r="C4424" s="3" t="s">
        <v>9168</v>
      </c>
      <c r="D4424" s="3" t="s">
        <v>7929</v>
      </c>
      <c r="E4424" s="3" t="s">
        <v>7930</v>
      </c>
      <c r="F4424" s="3" t="s">
        <v>878</v>
      </c>
      <c r="G4424" s="3" t="s">
        <v>877</v>
      </c>
      <c r="H4424" s="3" t="s">
        <v>477</v>
      </c>
      <c r="I4424" s="3" t="s">
        <v>79</v>
      </c>
      <c r="J4424" s="3" t="s">
        <v>78</v>
      </c>
      <c r="K4424" s="3" t="s">
        <v>79</v>
      </c>
      <c r="O4424"/>
      <c r="P4424"/>
    </row>
    <row r="4425" spans="1:16" x14ac:dyDescent="0.35">
      <c r="A4425" s="3" t="s">
        <v>9169</v>
      </c>
      <c r="B4425" s="3" t="s">
        <v>9169</v>
      </c>
      <c r="C4425" s="3" t="s">
        <v>9170</v>
      </c>
      <c r="D4425" s="3" t="s">
        <v>397</v>
      </c>
      <c r="E4425" s="3" t="s">
        <v>8008</v>
      </c>
      <c r="F4425" s="3" t="s">
        <v>878</v>
      </c>
      <c r="G4425" s="3" t="s">
        <v>877</v>
      </c>
      <c r="H4425" s="3" t="s">
        <v>477</v>
      </c>
      <c r="I4425" s="3" t="s">
        <v>79</v>
      </c>
      <c r="J4425" s="3" t="s">
        <v>78</v>
      </c>
      <c r="K4425" s="3" t="s">
        <v>79</v>
      </c>
      <c r="O4425"/>
      <c r="P4425"/>
    </row>
    <row r="4426" spans="1:16" x14ac:dyDescent="0.35">
      <c r="A4426" s="3" t="s">
        <v>9171</v>
      </c>
      <c r="B4426" s="3" t="s">
        <v>9171</v>
      </c>
      <c r="C4426" s="3" t="s">
        <v>9172</v>
      </c>
      <c r="D4426" s="3" t="s">
        <v>569</v>
      </c>
      <c r="E4426" s="3" t="s">
        <v>7962</v>
      </c>
      <c r="F4426" s="3" t="s">
        <v>878</v>
      </c>
      <c r="G4426" s="3" t="s">
        <v>877</v>
      </c>
      <c r="H4426" s="3" t="s">
        <v>477</v>
      </c>
      <c r="I4426" s="3" t="s">
        <v>79</v>
      </c>
      <c r="J4426" s="3" t="s">
        <v>78</v>
      </c>
      <c r="K4426" s="3" t="s">
        <v>79</v>
      </c>
      <c r="O4426"/>
      <c r="P4426"/>
    </row>
    <row r="4427" spans="1:16" x14ac:dyDescent="0.35">
      <c r="A4427" s="3" t="s">
        <v>9173</v>
      </c>
      <c r="B4427" s="3" t="s">
        <v>8451</v>
      </c>
      <c r="C4427" s="3" t="s">
        <v>8452</v>
      </c>
      <c r="D4427" s="3" t="s">
        <v>7929</v>
      </c>
      <c r="E4427" s="3" t="s">
        <v>7930</v>
      </c>
      <c r="F4427" s="3" t="s">
        <v>878</v>
      </c>
      <c r="G4427" s="3" t="s">
        <v>877</v>
      </c>
      <c r="H4427" s="3" t="s">
        <v>477</v>
      </c>
      <c r="I4427" s="3" t="s">
        <v>79</v>
      </c>
      <c r="J4427" s="3" t="s">
        <v>78</v>
      </c>
      <c r="K4427" s="3" t="s">
        <v>79</v>
      </c>
      <c r="O4427"/>
      <c r="P4427"/>
    </row>
    <row r="4428" spans="1:16" x14ac:dyDescent="0.35">
      <c r="A4428" s="3" t="s">
        <v>9174</v>
      </c>
      <c r="B4428" s="3" t="s">
        <v>9174</v>
      </c>
      <c r="C4428" s="3" t="s">
        <v>9175</v>
      </c>
      <c r="D4428" s="3" t="s">
        <v>8280</v>
      </c>
      <c r="E4428" s="3" t="s">
        <v>8281</v>
      </c>
      <c r="F4428" s="3" t="s">
        <v>878</v>
      </c>
      <c r="G4428" s="3" t="s">
        <v>877</v>
      </c>
      <c r="H4428" s="3" t="s">
        <v>477</v>
      </c>
      <c r="I4428" s="3" t="s">
        <v>79</v>
      </c>
      <c r="J4428" s="3" t="s">
        <v>78</v>
      </c>
      <c r="K4428" s="3" t="s">
        <v>79</v>
      </c>
      <c r="O4428"/>
      <c r="P4428"/>
    </row>
    <row r="4429" spans="1:16" x14ac:dyDescent="0.35">
      <c r="A4429" s="3" t="s">
        <v>9176</v>
      </c>
      <c r="B4429" s="3" t="s">
        <v>9176</v>
      </c>
      <c r="C4429" s="3" t="s">
        <v>9177</v>
      </c>
      <c r="D4429" s="3" t="s">
        <v>604</v>
      </c>
      <c r="E4429" s="3" t="s">
        <v>8142</v>
      </c>
      <c r="F4429" s="3" t="s">
        <v>878</v>
      </c>
      <c r="G4429" s="3" t="s">
        <v>877</v>
      </c>
      <c r="H4429" s="3" t="s">
        <v>477</v>
      </c>
      <c r="I4429" s="3" t="s">
        <v>79</v>
      </c>
      <c r="J4429" s="3" t="s">
        <v>78</v>
      </c>
      <c r="K4429" s="3" t="s">
        <v>79</v>
      </c>
      <c r="O4429"/>
      <c r="P4429"/>
    </row>
    <row r="4430" spans="1:16" x14ac:dyDescent="0.35">
      <c r="A4430" s="3" t="s">
        <v>9178</v>
      </c>
      <c r="B4430" s="3" t="s">
        <v>9178</v>
      </c>
      <c r="C4430" s="3" t="s">
        <v>9179</v>
      </c>
      <c r="D4430" s="3" t="s">
        <v>8036</v>
      </c>
      <c r="E4430" s="3" t="s">
        <v>8037</v>
      </c>
      <c r="F4430" s="3" t="s">
        <v>878</v>
      </c>
      <c r="G4430" s="3" t="s">
        <v>877</v>
      </c>
      <c r="H4430" s="3" t="s">
        <v>477</v>
      </c>
      <c r="I4430" s="3" t="s">
        <v>79</v>
      </c>
      <c r="J4430" s="3" t="s">
        <v>78</v>
      </c>
      <c r="K4430" s="3" t="s">
        <v>79</v>
      </c>
      <c r="O4430"/>
      <c r="P4430"/>
    </row>
    <row r="4431" spans="1:16" x14ac:dyDescent="0.35">
      <c r="A4431" s="3" t="s">
        <v>9180</v>
      </c>
      <c r="B4431" s="3" t="s">
        <v>9180</v>
      </c>
      <c r="C4431" s="3" t="s">
        <v>9181</v>
      </c>
      <c r="D4431" s="3" t="s">
        <v>164</v>
      </c>
      <c r="E4431" s="3" t="s">
        <v>7938</v>
      </c>
      <c r="F4431" s="3" t="s">
        <v>878</v>
      </c>
      <c r="G4431" s="3" t="s">
        <v>877</v>
      </c>
      <c r="H4431" s="3" t="s">
        <v>477</v>
      </c>
      <c r="I4431" s="3" t="s">
        <v>79</v>
      </c>
      <c r="J4431" s="3" t="s">
        <v>78</v>
      </c>
      <c r="K4431" s="3" t="s">
        <v>79</v>
      </c>
      <c r="O4431"/>
      <c r="P4431"/>
    </row>
    <row r="4432" spans="1:16" x14ac:dyDescent="0.35">
      <c r="A4432" s="3" t="s">
        <v>9182</v>
      </c>
      <c r="B4432" s="3" t="s">
        <v>9182</v>
      </c>
      <c r="C4432" s="3" t="s">
        <v>9183</v>
      </c>
      <c r="D4432" s="3" t="s">
        <v>652</v>
      </c>
      <c r="E4432" s="3" t="s">
        <v>7912</v>
      </c>
      <c r="F4432" s="3" t="s">
        <v>878</v>
      </c>
      <c r="G4432" s="3" t="s">
        <v>877</v>
      </c>
      <c r="H4432" s="3" t="s">
        <v>477</v>
      </c>
      <c r="I4432" s="3" t="s">
        <v>79</v>
      </c>
      <c r="J4432" s="3" t="s">
        <v>78</v>
      </c>
      <c r="K4432" s="3" t="s">
        <v>79</v>
      </c>
      <c r="O4432"/>
      <c r="P4432"/>
    </row>
    <row r="4433" spans="1:16" x14ac:dyDescent="0.35">
      <c r="A4433" s="3" t="s">
        <v>9184</v>
      </c>
      <c r="B4433" s="3" t="s">
        <v>9184</v>
      </c>
      <c r="C4433" s="3" t="s">
        <v>9185</v>
      </c>
      <c r="D4433" s="3" t="s">
        <v>7918</v>
      </c>
      <c r="E4433" s="3" t="s">
        <v>7919</v>
      </c>
      <c r="F4433" s="3" t="s">
        <v>878</v>
      </c>
      <c r="G4433" s="3" t="s">
        <v>877</v>
      </c>
      <c r="H4433" s="3" t="s">
        <v>477</v>
      </c>
      <c r="I4433" s="3" t="s">
        <v>79</v>
      </c>
      <c r="J4433" s="3" t="s">
        <v>78</v>
      </c>
      <c r="K4433" s="3" t="s">
        <v>79</v>
      </c>
      <c r="O4433"/>
      <c r="P4433"/>
    </row>
    <row r="4434" spans="1:16" x14ac:dyDescent="0.35">
      <c r="A4434" s="3" t="s">
        <v>9186</v>
      </c>
      <c r="B4434" s="3" t="s">
        <v>9186</v>
      </c>
      <c r="C4434" s="3" t="s">
        <v>9187</v>
      </c>
      <c r="D4434" s="3" t="s">
        <v>500</v>
      </c>
      <c r="E4434" s="3" t="s">
        <v>8016</v>
      </c>
      <c r="F4434" s="3" t="s">
        <v>878</v>
      </c>
      <c r="G4434" s="3" t="s">
        <v>877</v>
      </c>
      <c r="H4434" s="3" t="s">
        <v>477</v>
      </c>
      <c r="I4434" s="3" t="s">
        <v>79</v>
      </c>
      <c r="J4434" s="3" t="s">
        <v>78</v>
      </c>
      <c r="K4434" s="3" t="s">
        <v>79</v>
      </c>
      <c r="O4434"/>
      <c r="P4434"/>
    </row>
    <row r="4435" spans="1:16" x14ac:dyDescent="0.35">
      <c r="A4435" s="3" t="s">
        <v>9188</v>
      </c>
      <c r="B4435" s="3" t="s">
        <v>9188</v>
      </c>
      <c r="C4435" s="3" t="s">
        <v>9189</v>
      </c>
      <c r="D4435" s="3" t="s">
        <v>8078</v>
      </c>
      <c r="E4435" s="3" t="s">
        <v>8079</v>
      </c>
      <c r="F4435" s="3" t="s">
        <v>878</v>
      </c>
      <c r="G4435" s="3" t="s">
        <v>877</v>
      </c>
      <c r="H4435" s="3" t="s">
        <v>477</v>
      </c>
      <c r="I4435" s="3" t="s">
        <v>79</v>
      </c>
      <c r="J4435" s="3" t="s">
        <v>78</v>
      </c>
      <c r="K4435" s="3" t="s">
        <v>79</v>
      </c>
      <c r="O4435"/>
      <c r="P4435"/>
    </row>
    <row r="4436" spans="1:16" x14ac:dyDescent="0.35">
      <c r="A4436" s="3" t="s">
        <v>9190</v>
      </c>
      <c r="B4436" s="3" t="s">
        <v>9190</v>
      </c>
      <c r="C4436" s="3" t="s">
        <v>9191</v>
      </c>
      <c r="D4436" s="3" t="s">
        <v>8247</v>
      </c>
      <c r="E4436" s="3" t="s">
        <v>8248</v>
      </c>
      <c r="F4436" s="3" t="s">
        <v>878</v>
      </c>
      <c r="G4436" s="3" t="s">
        <v>877</v>
      </c>
      <c r="H4436" s="3" t="s">
        <v>477</v>
      </c>
      <c r="I4436" s="3" t="s">
        <v>79</v>
      </c>
      <c r="J4436" s="3" t="s">
        <v>78</v>
      </c>
      <c r="K4436" s="3" t="s">
        <v>79</v>
      </c>
      <c r="O4436"/>
      <c r="P4436"/>
    </row>
    <row r="4437" spans="1:16" x14ac:dyDescent="0.35">
      <c r="A4437" s="3" t="s">
        <v>9192</v>
      </c>
      <c r="B4437" s="3" t="s">
        <v>9192</v>
      </c>
      <c r="C4437" s="3" t="s">
        <v>9193</v>
      </c>
      <c r="D4437" s="3" t="s">
        <v>604</v>
      </c>
      <c r="E4437" s="3" t="s">
        <v>8142</v>
      </c>
      <c r="F4437" s="3" t="s">
        <v>878</v>
      </c>
      <c r="G4437" s="3" t="s">
        <v>877</v>
      </c>
      <c r="H4437" s="3" t="s">
        <v>477</v>
      </c>
      <c r="I4437" s="3" t="s">
        <v>79</v>
      </c>
      <c r="J4437" s="3" t="s">
        <v>78</v>
      </c>
      <c r="K4437" s="3" t="s">
        <v>79</v>
      </c>
      <c r="O4437"/>
      <c r="P4437"/>
    </row>
    <row r="4438" spans="1:16" x14ac:dyDescent="0.35">
      <c r="A4438" s="3" t="s">
        <v>9194</v>
      </c>
      <c r="B4438" s="3" t="s">
        <v>9194</v>
      </c>
      <c r="C4438" s="3" t="s">
        <v>9195</v>
      </c>
      <c r="D4438" s="3" t="s">
        <v>8028</v>
      </c>
      <c r="E4438" s="3" t="s">
        <v>8029</v>
      </c>
      <c r="F4438" s="3" t="s">
        <v>878</v>
      </c>
      <c r="G4438" s="3" t="s">
        <v>877</v>
      </c>
      <c r="H4438" s="3" t="s">
        <v>477</v>
      </c>
      <c r="I4438" s="3" t="s">
        <v>79</v>
      </c>
      <c r="J4438" s="3" t="s">
        <v>78</v>
      </c>
      <c r="K4438" s="3" t="s">
        <v>79</v>
      </c>
      <c r="O4438"/>
      <c r="P4438"/>
    </row>
    <row r="4439" spans="1:16" x14ac:dyDescent="0.35">
      <c r="A4439" s="3" t="s">
        <v>9196</v>
      </c>
      <c r="B4439" s="3" t="s">
        <v>9196</v>
      </c>
      <c r="C4439" s="3" t="s">
        <v>9197</v>
      </c>
      <c r="D4439" s="3" t="s">
        <v>7929</v>
      </c>
      <c r="E4439" s="3" t="s">
        <v>7930</v>
      </c>
      <c r="F4439" s="3" t="s">
        <v>878</v>
      </c>
      <c r="G4439" s="3" t="s">
        <v>877</v>
      </c>
      <c r="H4439" s="3" t="s">
        <v>477</v>
      </c>
      <c r="I4439" s="3" t="s">
        <v>79</v>
      </c>
      <c r="J4439" s="3" t="s">
        <v>78</v>
      </c>
      <c r="K4439" s="3" t="s">
        <v>79</v>
      </c>
      <c r="O4439"/>
      <c r="P4439"/>
    </row>
    <row r="4440" spans="1:16" x14ac:dyDescent="0.35">
      <c r="A4440" s="3" t="s">
        <v>9198</v>
      </c>
      <c r="B4440" s="3" t="s">
        <v>9198</v>
      </c>
      <c r="C4440" s="3" t="s">
        <v>9199</v>
      </c>
      <c r="D4440" s="3" t="s">
        <v>8399</v>
      </c>
      <c r="E4440" s="3" t="s">
        <v>8125</v>
      </c>
      <c r="F4440" s="3" t="s">
        <v>878</v>
      </c>
      <c r="G4440" s="3" t="s">
        <v>877</v>
      </c>
      <c r="H4440" s="3" t="s">
        <v>477</v>
      </c>
      <c r="I4440" s="3" t="s">
        <v>79</v>
      </c>
      <c r="J4440" s="3" t="s">
        <v>78</v>
      </c>
      <c r="K4440" s="3" t="s">
        <v>79</v>
      </c>
      <c r="O4440"/>
      <c r="P4440"/>
    </row>
    <row r="4441" spans="1:16" x14ac:dyDescent="0.35">
      <c r="A4441" s="3" t="s">
        <v>9200</v>
      </c>
      <c r="B4441" s="3" t="s">
        <v>9200</v>
      </c>
      <c r="C4441" s="3" t="s">
        <v>9201</v>
      </c>
      <c r="D4441" s="3" t="s">
        <v>9202</v>
      </c>
      <c r="E4441" s="3" t="s">
        <v>7998</v>
      </c>
      <c r="F4441" s="3" t="s">
        <v>878</v>
      </c>
      <c r="G4441" s="3" t="s">
        <v>877</v>
      </c>
      <c r="H4441" s="3" t="s">
        <v>477</v>
      </c>
      <c r="I4441" s="3" t="s">
        <v>79</v>
      </c>
      <c r="J4441" s="3" t="s">
        <v>78</v>
      </c>
      <c r="K4441" s="3" t="s">
        <v>79</v>
      </c>
      <c r="O4441"/>
      <c r="P4441"/>
    </row>
    <row r="4442" spans="1:16" x14ac:dyDescent="0.35">
      <c r="A4442" s="3" t="s">
        <v>9203</v>
      </c>
      <c r="B4442" s="3" t="s">
        <v>9203</v>
      </c>
      <c r="C4442" s="3" t="s">
        <v>9204</v>
      </c>
      <c r="D4442" s="3" t="s">
        <v>8028</v>
      </c>
      <c r="E4442" s="3" t="s">
        <v>8029</v>
      </c>
      <c r="F4442" s="3" t="s">
        <v>878</v>
      </c>
      <c r="G4442" s="3" t="s">
        <v>877</v>
      </c>
      <c r="H4442" s="3" t="s">
        <v>477</v>
      </c>
      <c r="I4442" s="3" t="s">
        <v>79</v>
      </c>
      <c r="J4442" s="3" t="s">
        <v>78</v>
      </c>
      <c r="K4442" s="3" t="s">
        <v>79</v>
      </c>
      <c r="O4442"/>
      <c r="P4442"/>
    </row>
    <row r="4443" spans="1:16" x14ac:dyDescent="0.35">
      <c r="A4443" s="3" t="s">
        <v>9205</v>
      </c>
      <c r="B4443" s="3" t="s">
        <v>9205</v>
      </c>
      <c r="C4443" s="3" t="s">
        <v>9206</v>
      </c>
      <c r="D4443" s="3" t="s">
        <v>9031</v>
      </c>
      <c r="E4443" s="3" t="s">
        <v>8266</v>
      </c>
      <c r="F4443" s="3" t="s">
        <v>878</v>
      </c>
      <c r="G4443" s="3" t="s">
        <v>877</v>
      </c>
      <c r="H4443" s="3" t="s">
        <v>477</v>
      </c>
      <c r="I4443" s="3" t="s">
        <v>79</v>
      </c>
      <c r="J4443" s="3" t="s">
        <v>78</v>
      </c>
      <c r="K4443" s="3" t="s">
        <v>79</v>
      </c>
      <c r="O4443"/>
      <c r="P4443"/>
    </row>
    <row r="4444" spans="1:16" x14ac:dyDescent="0.35">
      <c r="A4444" s="3" t="s">
        <v>9207</v>
      </c>
      <c r="B4444" s="3" t="s">
        <v>9207</v>
      </c>
      <c r="C4444" s="3" t="s">
        <v>9208</v>
      </c>
      <c r="D4444" s="3" t="s">
        <v>7929</v>
      </c>
      <c r="E4444" s="3" t="s">
        <v>7930</v>
      </c>
      <c r="F4444" s="3" t="s">
        <v>878</v>
      </c>
      <c r="G4444" s="3" t="s">
        <v>877</v>
      </c>
      <c r="H4444" s="3" t="s">
        <v>477</v>
      </c>
      <c r="I4444" s="3" t="s">
        <v>79</v>
      </c>
      <c r="J4444" s="3" t="s">
        <v>78</v>
      </c>
      <c r="K4444" s="3" t="s">
        <v>79</v>
      </c>
      <c r="O4444"/>
      <c r="P4444"/>
    </row>
    <row r="4445" spans="1:16" x14ac:dyDescent="0.35">
      <c r="A4445" s="3" t="s">
        <v>9209</v>
      </c>
      <c r="B4445" s="3" t="s">
        <v>9209</v>
      </c>
      <c r="C4445" s="3" t="s">
        <v>9210</v>
      </c>
      <c r="D4445" s="3" t="s">
        <v>164</v>
      </c>
      <c r="E4445" s="3" t="s">
        <v>7938</v>
      </c>
      <c r="F4445" s="3" t="s">
        <v>878</v>
      </c>
      <c r="G4445" s="3" t="s">
        <v>877</v>
      </c>
      <c r="H4445" s="3" t="s">
        <v>477</v>
      </c>
      <c r="I4445" s="3" t="s">
        <v>79</v>
      </c>
      <c r="J4445" s="3" t="s">
        <v>78</v>
      </c>
      <c r="K4445" s="3" t="s">
        <v>79</v>
      </c>
      <c r="O4445"/>
      <c r="P4445"/>
    </row>
    <row r="4446" spans="1:16" x14ac:dyDescent="0.35">
      <c r="A4446" s="3" t="s">
        <v>9211</v>
      </c>
      <c r="B4446" s="3" t="s">
        <v>9211</v>
      </c>
      <c r="C4446" s="3" t="s">
        <v>9212</v>
      </c>
      <c r="D4446" s="3" t="s">
        <v>7977</v>
      </c>
      <c r="E4446" s="3" t="s">
        <v>7978</v>
      </c>
      <c r="F4446" s="3" t="s">
        <v>878</v>
      </c>
      <c r="G4446" s="3" t="s">
        <v>877</v>
      </c>
      <c r="H4446" s="3" t="s">
        <v>477</v>
      </c>
      <c r="I4446" s="3" t="s">
        <v>79</v>
      </c>
      <c r="J4446" s="3" t="s">
        <v>78</v>
      </c>
      <c r="K4446" s="3" t="s">
        <v>79</v>
      </c>
      <c r="O4446"/>
      <c r="P4446"/>
    </row>
    <row r="4447" spans="1:16" x14ac:dyDescent="0.35">
      <c r="A4447" s="3" t="s">
        <v>9213</v>
      </c>
      <c r="B4447" s="3" t="s">
        <v>9213</v>
      </c>
      <c r="C4447" s="3" t="s">
        <v>9214</v>
      </c>
      <c r="D4447" s="3" t="s">
        <v>8251</v>
      </c>
      <c r="E4447" s="3" t="s">
        <v>8252</v>
      </c>
      <c r="F4447" s="3" t="s">
        <v>878</v>
      </c>
      <c r="G4447" s="3" t="s">
        <v>877</v>
      </c>
      <c r="H4447" s="3" t="s">
        <v>477</v>
      </c>
      <c r="I4447" s="3" t="s">
        <v>79</v>
      </c>
      <c r="J4447" s="3" t="s">
        <v>78</v>
      </c>
      <c r="K4447" s="3" t="s">
        <v>79</v>
      </c>
      <c r="O4447"/>
      <c r="P4447"/>
    </row>
    <row r="4448" spans="1:16" x14ac:dyDescent="0.35">
      <c r="A4448" s="3" t="s">
        <v>9215</v>
      </c>
      <c r="B4448" s="3" t="s">
        <v>9215</v>
      </c>
      <c r="C4448" s="3" t="s">
        <v>8113</v>
      </c>
      <c r="D4448" s="3" t="s">
        <v>6341</v>
      </c>
      <c r="E4448" s="3" t="s">
        <v>324</v>
      </c>
      <c r="F4448" s="3" t="s">
        <v>878</v>
      </c>
      <c r="G4448" s="3" t="s">
        <v>877</v>
      </c>
      <c r="H4448" s="3" t="s">
        <v>477</v>
      </c>
      <c r="I4448" s="3" t="s">
        <v>79</v>
      </c>
      <c r="J4448" s="3" t="s">
        <v>78</v>
      </c>
      <c r="K4448" s="3" t="s">
        <v>79</v>
      </c>
      <c r="O4448"/>
      <c r="P4448"/>
    </row>
    <row r="4449" spans="1:16" x14ac:dyDescent="0.35">
      <c r="A4449" s="3" t="s">
        <v>8501</v>
      </c>
      <c r="B4449" s="3" t="s">
        <v>8501</v>
      </c>
      <c r="C4449" s="3" t="s">
        <v>8502</v>
      </c>
      <c r="D4449" s="3" t="s">
        <v>8078</v>
      </c>
      <c r="E4449" s="3" t="s">
        <v>8079</v>
      </c>
      <c r="F4449" s="3" t="s">
        <v>878</v>
      </c>
      <c r="G4449" s="3" t="s">
        <v>877</v>
      </c>
      <c r="H4449" s="3" t="s">
        <v>477</v>
      </c>
      <c r="I4449" s="3" t="s">
        <v>79</v>
      </c>
      <c r="J4449" s="3" t="s">
        <v>78</v>
      </c>
      <c r="K4449" s="3" t="s">
        <v>79</v>
      </c>
      <c r="O4449"/>
      <c r="P4449"/>
    </row>
    <row r="4450" spans="1:16" x14ac:dyDescent="0.35">
      <c r="A4450" s="3" t="s">
        <v>9216</v>
      </c>
      <c r="B4450" s="3" t="s">
        <v>9216</v>
      </c>
      <c r="C4450" s="3" t="s">
        <v>9217</v>
      </c>
      <c r="D4450" s="3" t="s">
        <v>164</v>
      </c>
      <c r="E4450" s="3" t="s">
        <v>7938</v>
      </c>
      <c r="F4450" s="3" t="s">
        <v>878</v>
      </c>
      <c r="G4450" s="3" t="s">
        <v>877</v>
      </c>
      <c r="H4450" s="3" t="s">
        <v>477</v>
      </c>
      <c r="I4450" s="3" t="s">
        <v>79</v>
      </c>
      <c r="J4450" s="3" t="s">
        <v>78</v>
      </c>
      <c r="K4450" s="3" t="s">
        <v>79</v>
      </c>
      <c r="O4450"/>
      <c r="P4450"/>
    </row>
    <row r="4451" spans="1:16" x14ac:dyDescent="0.35">
      <c r="A4451" s="3" t="s">
        <v>9218</v>
      </c>
      <c r="B4451" s="3" t="s">
        <v>9218</v>
      </c>
      <c r="C4451" s="3" t="s">
        <v>2504</v>
      </c>
      <c r="D4451" s="3" t="s">
        <v>164</v>
      </c>
      <c r="E4451" s="3" t="s">
        <v>7938</v>
      </c>
      <c r="F4451" s="3" t="s">
        <v>878</v>
      </c>
      <c r="G4451" s="3" t="s">
        <v>877</v>
      </c>
      <c r="H4451" s="3" t="s">
        <v>477</v>
      </c>
      <c r="I4451" s="3" t="s">
        <v>79</v>
      </c>
      <c r="J4451" s="3" t="s">
        <v>78</v>
      </c>
      <c r="K4451" s="3" t="s">
        <v>79</v>
      </c>
      <c r="O4451"/>
      <c r="P4451"/>
    </row>
    <row r="4452" spans="1:16" x14ac:dyDescent="0.35">
      <c r="A4452" s="3" t="s">
        <v>9219</v>
      </c>
      <c r="B4452" s="3" t="s">
        <v>9219</v>
      </c>
      <c r="C4452" s="3" t="s">
        <v>9220</v>
      </c>
      <c r="D4452" s="3" t="s">
        <v>46</v>
      </c>
      <c r="E4452" s="3" t="s">
        <v>7986</v>
      </c>
      <c r="F4452" s="3" t="s">
        <v>878</v>
      </c>
      <c r="G4452" s="3" t="s">
        <v>877</v>
      </c>
      <c r="H4452" s="3" t="s">
        <v>477</v>
      </c>
      <c r="I4452" s="3" t="s">
        <v>79</v>
      </c>
      <c r="J4452" s="3" t="s">
        <v>78</v>
      </c>
      <c r="K4452" s="3" t="s">
        <v>79</v>
      </c>
      <c r="O4452"/>
      <c r="P4452"/>
    </row>
    <row r="4453" spans="1:16" x14ac:dyDescent="0.35">
      <c r="A4453" s="3" t="s">
        <v>9221</v>
      </c>
      <c r="B4453" s="3" t="s">
        <v>8202</v>
      </c>
      <c r="C4453" s="3" t="s">
        <v>8203</v>
      </c>
      <c r="D4453" s="3" t="s">
        <v>7918</v>
      </c>
      <c r="E4453" s="3" t="s">
        <v>7919</v>
      </c>
      <c r="F4453" s="3" t="s">
        <v>878</v>
      </c>
      <c r="G4453" s="3" t="s">
        <v>877</v>
      </c>
      <c r="H4453" s="3" t="s">
        <v>477</v>
      </c>
      <c r="I4453" s="3" t="s">
        <v>79</v>
      </c>
      <c r="J4453" s="3" t="s">
        <v>78</v>
      </c>
      <c r="K4453" s="3" t="s">
        <v>79</v>
      </c>
      <c r="O4453"/>
      <c r="P4453"/>
    </row>
    <row r="4454" spans="1:16" x14ac:dyDescent="0.35">
      <c r="A4454" s="3" t="s">
        <v>9222</v>
      </c>
      <c r="B4454" s="3" t="s">
        <v>9222</v>
      </c>
      <c r="C4454" s="3" t="s">
        <v>9223</v>
      </c>
      <c r="D4454" s="3" t="s">
        <v>164</v>
      </c>
      <c r="E4454" s="3" t="s">
        <v>7938</v>
      </c>
      <c r="F4454" s="3" t="s">
        <v>878</v>
      </c>
      <c r="G4454" s="3" t="s">
        <v>877</v>
      </c>
      <c r="H4454" s="3" t="s">
        <v>477</v>
      </c>
      <c r="I4454" s="3" t="s">
        <v>79</v>
      </c>
      <c r="J4454" s="3" t="s">
        <v>78</v>
      </c>
      <c r="K4454" s="3" t="s">
        <v>79</v>
      </c>
      <c r="O4454"/>
      <c r="P4454"/>
    </row>
    <row r="4455" spans="1:16" x14ac:dyDescent="0.35">
      <c r="A4455" s="3" t="s">
        <v>9224</v>
      </c>
      <c r="B4455" s="3" t="s">
        <v>9224</v>
      </c>
      <c r="C4455" s="3" t="s">
        <v>9225</v>
      </c>
      <c r="D4455" s="3" t="s">
        <v>500</v>
      </c>
      <c r="E4455" s="3" t="s">
        <v>8016</v>
      </c>
      <c r="F4455" s="3" t="s">
        <v>878</v>
      </c>
      <c r="G4455" s="3" t="s">
        <v>877</v>
      </c>
      <c r="H4455" s="3" t="s">
        <v>477</v>
      </c>
      <c r="I4455" s="3" t="s">
        <v>79</v>
      </c>
      <c r="J4455" s="3" t="s">
        <v>78</v>
      </c>
      <c r="K4455" s="3" t="s">
        <v>79</v>
      </c>
      <c r="O4455"/>
      <c r="P4455"/>
    </row>
    <row r="4456" spans="1:16" x14ac:dyDescent="0.35">
      <c r="A4456" s="3" t="s">
        <v>9226</v>
      </c>
      <c r="B4456" s="3" t="s">
        <v>9226</v>
      </c>
      <c r="C4456" s="3" t="s">
        <v>9227</v>
      </c>
      <c r="D4456" s="3" t="s">
        <v>7915</v>
      </c>
      <c r="E4456" s="3" t="s">
        <v>7909</v>
      </c>
      <c r="F4456" s="3" t="s">
        <v>878</v>
      </c>
      <c r="G4456" s="3" t="s">
        <v>877</v>
      </c>
      <c r="H4456" s="3" t="s">
        <v>477</v>
      </c>
      <c r="I4456" s="3" t="s">
        <v>79</v>
      </c>
      <c r="J4456" s="3" t="s">
        <v>78</v>
      </c>
      <c r="K4456" s="3" t="s">
        <v>79</v>
      </c>
      <c r="O4456"/>
      <c r="P4456"/>
    </row>
    <row r="4457" spans="1:16" x14ac:dyDescent="0.35">
      <c r="A4457" s="3" t="s">
        <v>9228</v>
      </c>
      <c r="B4457" s="3" t="s">
        <v>9228</v>
      </c>
      <c r="C4457" s="3" t="s">
        <v>7956</v>
      </c>
      <c r="D4457" s="3" t="s">
        <v>7915</v>
      </c>
      <c r="E4457" s="3" t="s">
        <v>7909</v>
      </c>
      <c r="F4457" s="3" t="s">
        <v>878</v>
      </c>
      <c r="G4457" s="3" t="s">
        <v>877</v>
      </c>
      <c r="H4457" s="3" t="s">
        <v>477</v>
      </c>
      <c r="I4457" s="3" t="s">
        <v>79</v>
      </c>
      <c r="J4457" s="3" t="s">
        <v>78</v>
      </c>
      <c r="K4457" s="3" t="s">
        <v>79</v>
      </c>
      <c r="O4457"/>
      <c r="P4457"/>
    </row>
    <row r="4458" spans="1:16" x14ac:dyDescent="0.35">
      <c r="A4458" s="3" t="s">
        <v>9229</v>
      </c>
      <c r="B4458" s="3" t="s">
        <v>9229</v>
      </c>
      <c r="C4458" s="3" t="s">
        <v>9230</v>
      </c>
      <c r="D4458" s="3" t="s">
        <v>500</v>
      </c>
      <c r="E4458" s="3" t="s">
        <v>8016</v>
      </c>
      <c r="F4458" s="3" t="s">
        <v>878</v>
      </c>
      <c r="G4458" s="3" t="s">
        <v>877</v>
      </c>
      <c r="H4458" s="3" t="s">
        <v>477</v>
      </c>
      <c r="I4458" s="3" t="s">
        <v>79</v>
      </c>
      <c r="J4458" s="3" t="s">
        <v>78</v>
      </c>
      <c r="K4458" s="3" t="s">
        <v>79</v>
      </c>
      <c r="O4458"/>
      <c r="P4458"/>
    </row>
    <row r="4459" spans="1:16" x14ac:dyDescent="0.35">
      <c r="A4459" s="3" t="s">
        <v>9231</v>
      </c>
      <c r="B4459" s="3" t="s">
        <v>8776</v>
      </c>
      <c r="C4459" s="3" t="s">
        <v>8777</v>
      </c>
      <c r="D4459" s="3" t="s">
        <v>8028</v>
      </c>
      <c r="E4459" s="3" t="s">
        <v>8029</v>
      </c>
      <c r="F4459" s="3" t="s">
        <v>878</v>
      </c>
      <c r="G4459" s="3" t="s">
        <v>877</v>
      </c>
      <c r="H4459" s="3" t="s">
        <v>477</v>
      </c>
      <c r="I4459" s="3" t="s">
        <v>79</v>
      </c>
      <c r="J4459" s="3" t="s">
        <v>78</v>
      </c>
      <c r="K4459" s="3" t="s">
        <v>79</v>
      </c>
      <c r="O4459"/>
      <c r="P4459"/>
    </row>
    <row r="4460" spans="1:16" x14ac:dyDescent="0.35">
      <c r="A4460" s="3" t="s">
        <v>9232</v>
      </c>
      <c r="B4460" s="3" t="s">
        <v>9232</v>
      </c>
      <c r="C4460" s="3" t="s">
        <v>7907</v>
      </c>
      <c r="D4460" s="3" t="s">
        <v>7908</v>
      </c>
      <c r="E4460" s="3" t="s">
        <v>7909</v>
      </c>
      <c r="F4460" s="3" t="s">
        <v>878</v>
      </c>
      <c r="G4460" s="3" t="s">
        <v>877</v>
      </c>
      <c r="H4460" s="3" t="s">
        <v>477</v>
      </c>
      <c r="I4460" s="3" t="s">
        <v>79</v>
      </c>
      <c r="J4460" s="3" t="s">
        <v>78</v>
      </c>
      <c r="K4460" s="3" t="s">
        <v>79</v>
      </c>
      <c r="O4460"/>
      <c r="P4460"/>
    </row>
    <row r="4461" spans="1:16" x14ac:dyDescent="0.35">
      <c r="A4461" s="3" t="s">
        <v>9233</v>
      </c>
      <c r="B4461" s="3" t="s">
        <v>9233</v>
      </c>
      <c r="C4461" s="3" t="s">
        <v>9234</v>
      </c>
      <c r="D4461" s="3" t="s">
        <v>9031</v>
      </c>
      <c r="E4461" s="3" t="s">
        <v>8266</v>
      </c>
      <c r="F4461" s="3" t="s">
        <v>878</v>
      </c>
      <c r="G4461" s="3" t="s">
        <v>877</v>
      </c>
      <c r="H4461" s="3" t="s">
        <v>477</v>
      </c>
      <c r="I4461" s="3" t="s">
        <v>79</v>
      </c>
      <c r="J4461" s="3" t="s">
        <v>78</v>
      </c>
      <c r="K4461" s="3" t="s">
        <v>79</v>
      </c>
      <c r="O4461"/>
      <c r="P4461"/>
    </row>
    <row r="4462" spans="1:16" x14ac:dyDescent="0.35">
      <c r="A4462" s="3" t="s">
        <v>9235</v>
      </c>
      <c r="B4462" s="3" t="s">
        <v>9235</v>
      </c>
      <c r="C4462" s="3" t="s">
        <v>9236</v>
      </c>
      <c r="D4462" s="3" t="s">
        <v>8028</v>
      </c>
      <c r="E4462" s="3" t="s">
        <v>8029</v>
      </c>
      <c r="F4462" s="3" t="s">
        <v>878</v>
      </c>
      <c r="G4462" s="3" t="s">
        <v>877</v>
      </c>
      <c r="H4462" s="3" t="s">
        <v>477</v>
      </c>
      <c r="I4462" s="3" t="s">
        <v>79</v>
      </c>
      <c r="J4462" s="3" t="s">
        <v>78</v>
      </c>
      <c r="K4462" s="3" t="s">
        <v>79</v>
      </c>
      <c r="O4462"/>
      <c r="P4462"/>
    </row>
    <row r="4463" spans="1:16" x14ac:dyDescent="0.35">
      <c r="A4463" s="3" t="s">
        <v>9237</v>
      </c>
      <c r="B4463" s="3" t="s">
        <v>9237</v>
      </c>
      <c r="C4463" s="3" t="s">
        <v>8502</v>
      </c>
      <c r="D4463" s="3" t="s">
        <v>7915</v>
      </c>
      <c r="E4463" s="3" t="s">
        <v>7909</v>
      </c>
      <c r="F4463" s="3" t="s">
        <v>878</v>
      </c>
      <c r="G4463" s="3" t="s">
        <v>877</v>
      </c>
      <c r="H4463" s="3" t="s">
        <v>477</v>
      </c>
      <c r="I4463" s="3" t="s">
        <v>79</v>
      </c>
      <c r="J4463" s="3" t="s">
        <v>78</v>
      </c>
      <c r="K4463" s="3" t="s">
        <v>79</v>
      </c>
      <c r="O4463"/>
      <c r="P4463"/>
    </row>
    <row r="4464" spans="1:16" x14ac:dyDescent="0.35">
      <c r="A4464" s="3" t="s">
        <v>9238</v>
      </c>
      <c r="B4464" s="3" t="s">
        <v>9238</v>
      </c>
      <c r="C4464" s="3" t="s">
        <v>9239</v>
      </c>
      <c r="D4464" s="3" t="s">
        <v>500</v>
      </c>
      <c r="E4464" s="3" t="s">
        <v>8016</v>
      </c>
      <c r="F4464" s="3" t="s">
        <v>878</v>
      </c>
      <c r="G4464" s="3" t="s">
        <v>877</v>
      </c>
      <c r="H4464" s="3" t="s">
        <v>477</v>
      </c>
      <c r="I4464" s="3" t="s">
        <v>79</v>
      </c>
      <c r="J4464" s="3" t="s">
        <v>78</v>
      </c>
      <c r="K4464" s="3" t="s">
        <v>79</v>
      </c>
      <c r="O4464"/>
      <c r="P4464"/>
    </row>
    <row r="4465" spans="1:16" x14ac:dyDescent="0.35">
      <c r="A4465" s="3" t="s">
        <v>9240</v>
      </c>
      <c r="B4465" s="3" t="s">
        <v>9240</v>
      </c>
      <c r="C4465" s="3" t="s">
        <v>9241</v>
      </c>
      <c r="D4465" s="3" t="s">
        <v>7991</v>
      </c>
      <c r="E4465" s="3" t="s">
        <v>7938</v>
      </c>
      <c r="F4465" s="3" t="s">
        <v>878</v>
      </c>
      <c r="G4465" s="3" t="s">
        <v>877</v>
      </c>
      <c r="H4465" s="3" t="s">
        <v>477</v>
      </c>
      <c r="I4465" s="3" t="s">
        <v>79</v>
      </c>
      <c r="J4465" s="3" t="s">
        <v>78</v>
      </c>
      <c r="K4465" s="3" t="s">
        <v>79</v>
      </c>
      <c r="O4465"/>
      <c r="P4465"/>
    </row>
    <row r="4466" spans="1:16" x14ac:dyDescent="0.35">
      <c r="A4466" s="3" t="s">
        <v>9242</v>
      </c>
      <c r="B4466" s="3" t="s">
        <v>9242</v>
      </c>
      <c r="C4466" s="3" t="s">
        <v>9236</v>
      </c>
      <c r="D4466" s="3" t="s">
        <v>8247</v>
      </c>
      <c r="E4466" s="3" t="s">
        <v>8248</v>
      </c>
      <c r="F4466" s="3" t="s">
        <v>878</v>
      </c>
      <c r="G4466" s="3" t="s">
        <v>877</v>
      </c>
      <c r="H4466" s="3" t="s">
        <v>477</v>
      </c>
      <c r="I4466" s="3" t="s">
        <v>79</v>
      </c>
      <c r="J4466" s="3" t="s">
        <v>78</v>
      </c>
      <c r="K4466" s="3" t="s">
        <v>79</v>
      </c>
      <c r="O4466"/>
      <c r="P4466"/>
    </row>
    <row r="4467" spans="1:16" x14ac:dyDescent="0.35">
      <c r="A4467" s="3" t="s">
        <v>9243</v>
      </c>
      <c r="B4467" s="3" t="s">
        <v>9243</v>
      </c>
      <c r="C4467" s="3" t="s">
        <v>9244</v>
      </c>
      <c r="D4467" s="3" t="s">
        <v>7918</v>
      </c>
      <c r="E4467" s="3" t="s">
        <v>7919</v>
      </c>
      <c r="F4467" s="3" t="s">
        <v>878</v>
      </c>
      <c r="G4467" s="3" t="s">
        <v>877</v>
      </c>
      <c r="H4467" s="3" t="s">
        <v>477</v>
      </c>
      <c r="I4467" s="3" t="s">
        <v>79</v>
      </c>
      <c r="J4467" s="3" t="s">
        <v>78</v>
      </c>
      <c r="K4467" s="3" t="s">
        <v>79</v>
      </c>
      <c r="O4467"/>
      <c r="P4467"/>
    </row>
    <row r="4468" spans="1:16" x14ac:dyDescent="0.35">
      <c r="A4468" s="3" t="s">
        <v>9245</v>
      </c>
      <c r="B4468" s="3" t="s">
        <v>9245</v>
      </c>
      <c r="C4468" s="3" t="s">
        <v>9246</v>
      </c>
      <c r="D4468" s="3" t="s">
        <v>418</v>
      </c>
      <c r="E4468" s="3" t="s">
        <v>8139</v>
      </c>
      <c r="F4468" s="3" t="s">
        <v>878</v>
      </c>
      <c r="G4468" s="3" t="s">
        <v>877</v>
      </c>
      <c r="H4468" s="3" t="s">
        <v>477</v>
      </c>
      <c r="I4468" s="3" t="s">
        <v>79</v>
      </c>
      <c r="J4468" s="3" t="s">
        <v>78</v>
      </c>
      <c r="K4468" s="3" t="s">
        <v>79</v>
      </c>
      <c r="O4468"/>
      <c r="P4468"/>
    </row>
    <row r="4469" spans="1:16" x14ac:dyDescent="0.35">
      <c r="A4469" s="3" t="s">
        <v>9247</v>
      </c>
      <c r="B4469" s="3" t="s">
        <v>9247</v>
      </c>
      <c r="C4469" s="3" t="s">
        <v>8379</v>
      </c>
      <c r="D4469" s="3" t="s">
        <v>2460</v>
      </c>
      <c r="E4469" s="3" t="s">
        <v>2461</v>
      </c>
      <c r="F4469" s="3" t="s">
        <v>878</v>
      </c>
      <c r="G4469" s="3" t="s">
        <v>877</v>
      </c>
      <c r="H4469" s="3" t="s">
        <v>477</v>
      </c>
      <c r="I4469" s="3" t="s">
        <v>79</v>
      </c>
      <c r="J4469" s="3" t="s">
        <v>78</v>
      </c>
      <c r="K4469" s="3" t="s">
        <v>79</v>
      </c>
      <c r="O4469"/>
      <c r="P4469"/>
    </row>
    <row r="4470" spans="1:16" x14ac:dyDescent="0.35">
      <c r="A4470" s="3" t="s">
        <v>9248</v>
      </c>
      <c r="B4470" s="3" t="s">
        <v>8776</v>
      </c>
      <c r="C4470" s="3" t="s">
        <v>8777</v>
      </c>
      <c r="D4470" s="3" t="s">
        <v>8028</v>
      </c>
      <c r="E4470" s="3" t="s">
        <v>8029</v>
      </c>
      <c r="F4470" s="3" t="s">
        <v>878</v>
      </c>
      <c r="G4470" s="3" t="s">
        <v>877</v>
      </c>
      <c r="H4470" s="3" t="s">
        <v>477</v>
      </c>
      <c r="I4470" s="3" t="s">
        <v>79</v>
      </c>
      <c r="J4470" s="3" t="s">
        <v>78</v>
      </c>
      <c r="K4470" s="3" t="s">
        <v>79</v>
      </c>
      <c r="O4470"/>
      <c r="P4470"/>
    </row>
    <row r="4471" spans="1:16" x14ac:dyDescent="0.35">
      <c r="A4471" s="3" t="s">
        <v>9249</v>
      </c>
      <c r="B4471" s="3" t="s">
        <v>8776</v>
      </c>
      <c r="C4471" s="3" t="s">
        <v>8777</v>
      </c>
      <c r="D4471" s="3" t="s">
        <v>8028</v>
      </c>
      <c r="E4471" s="3" t="s">
        <v>8029</v>
      </c>
      <c r="F4471" s="3" t="s">
        <v>878</v>
      </c>
      <c r="G4471" s="3" t="s">
        <v>877</v>
      </c>
      <c r="H4471" s="3" t="s">
        <v>477</v>
      </c>
      <c r="I4471" s="3" t="s">
        <v>79</v>
      </c>
      <c r="J4471" s="3" t="s">
        <v>78</v>
      </c>
      <c r="K4471" s="3" t="s">
        <v>79</v>
      </c>
      <c r="O4471"/>
      <c r="P4471"/>
    </row>
    <row r="4472" spans="1:16" x14ac:dyDescent="0.35">
      <c r="A4472" s="3" t="s">
        <v>9250</v>
      </c>
      <c r="B4472" s="3" t="s">
        <v>8776</v>
      </c>
      <c r="C4472" s="3" t="s">
        <v>8777</v>
      </c>
      <c r="D4472" s="3" t="s">
        <v>8028</v>
      </c>
      <c r="E4472" s="3" t="s">
        <v>8029</v>
      </c>
      <c r="F4472" s="3" t="s">
        <v>878</v>
      </c>
      <c r="G4472" s="3" t="s">
        <v>877</v>
      </c>
      <c r="H4472" s="3" t="s">
        <v>477</v>
      </c>
      <c r="I4472" s="3" t="s">
        <v>79</v>
      </c>
      <c r="J4472" s="3" t="s">
        <v>78</v>
      </c>
      <c r="K4472" s="3" t="s">
        <v>79</v>
      </c>
      <c r="O4472"/>
      <c r="P4472"/>
    </row>
    <row r="4473" spans="1:16" x14ac:dyDescent="0.35">
      <c r="A4473" s="3" t="s">
        <v>9251</v>
      </c>
      <c r="B4473" s="3" t="s">
        <v>9251</v>
      </c>
      <c r="C4473" s="3" t="s">
        <v>9252</v>
      </c>
      <c r="D4473" s="3" t="s">
        <v>8265</v>
      </c>
      <c r="E4473" s="3" t="s">
        <v>8266</v>
      </c>
      <c r="F4473" s="3" t="s">
        <v>878</v>
      </c>
      <c r="G4473" s="3" t="s">
        <v>877</v>
      </c>
      <c r="H4473" s="3" t="s">
        <v>477</v>
      </c>
      <c r="I4473" s="3" t="s">
        <v>79</v>
      </c>
      <c r="J4473" s="3" t="s">
        <v>78</v>
      </c>
      <c r="K4473" s="3" t="s">
        <v>79</v>
      </c>
      <c r="O4473"/>
      <c r="P4473"/>
    </row>
    <row r="4474" spans="1:16" x14ac:dyDescent="0.35">
      <c r="A4474" s="3" t="s">
        <v>9253</v>
      </c>
      <c r="B4474" s="3" t="s">
        <v>9253</v>
      </c>
      <c r="C4474" s="3" t="s">
        <v>9254</v>
      </c>
      <c r="D4474" s="3" t="s">
        <v>652</v>
      </c>
      <c r="E4474" s="3" t="s">
        <v>7912</v>
      </c>
      <c r="F4474" s="3" t="s">
        <v>878</v>
      </c>
      <c r="G4474" s="3" t="s">
        <v>877</v>
      </c>
      <c r="H4474" s="3" t="s">
        <v>477</v>
      </c>
      <c r="I4474" s="3" t="s">
        <v>79</v>
      </c>
      <c r="J4474" s="3" t="s">
        <v>78</v>
      </c>
      <c r="K4474" s="3" t="s">
        <v>79</v>
      </c>
      <c r="O4474"/>
      <c r="P4474"/>
    </row>
    <row r="4475" spans="1:16" x14ac:dyDescent="0.35">
      <c r="A4475" s="3" t="s">
        <v>9255</v>
      </c>
      <c r="B4475" s="3" t="s">
        <v>9255</v>
      </c>
      <c r="C4475" s="3" t="s">
        <v>9256</v>
      </c>
      <c r="D4475" s="3" t="s">
        <v>7942</v>
      </c>
      <c r="E4475" s="3" t="s">
        <v>7943</v>
      </c>
      <c r="F4475" s="3" t="s">
        <v>878</v>
      </c>
      <c r="G4475" s="3" t="s">
        <v>877</v>
      </c>
      <c r="H4475" s="3" t="s">
        <v>477</v>
      </c>
      <c r="I4475" s="3" t="s">
        <v>79</v>
      </c>
      <c r="J4475" s="3" t="s">
        <v>78</v>
      </c>
      <c r="K4475" s="3" t="s">
        <v>79</v>
      </c>
      <c r="O4475"/>
      <c r="P4475"/>
    </row>
    <row r="4476" spans="1:16" x14ac:dyDescent="0.35">
      <c r="A4476" s="3" t="s">
        <v>9257</v>
      </c>
      <c r="B4476" s="3" t="s">
        <v>9257</v>
      </c>
      <c r="C4476" s="3" t="s">
        <v>9258</v>
      </c>
      <c r="D4476" s="3" t="s">
        <v>7997</v>
      </c>
      <c r="E4476" s="3" t="s">
        <v>7998</v>
      </c>
      <c r="F4476" s="3" t="s">
        <v>878</v>
      </c>
      <c r="G4476" s="3" t="s">
        <v>877</v>
      </c>
      <c r="H4476" s="3" t="s">
        <v>477</v>
      </c>
      <c r="I4476" s="3" t="s">
        <v>79</v>
      </c>
      <c r="J4476" s="3" t="s">
        <v>78</v>
      </c>
      <c r="K4476" s="3" t="s">
        <v>79</v>
      </c>
      <c r="O4476"/>
      <c r="P4476"/>
    </row>
    <row r="4477" spans="1:16" x14ac:dyDescent="0.35">
      <c r="A4477" s="3" t="s">
        <v>9259</v>
      </c>
      <c r="B4477" s="3" t="s">
        <v>9259</v>
      </c>
      <c r="C4477" s="3" t="s">
        <v>2504</v>
      </c>
      <c r="D4477" s="3" t="s">
        <v>7991</v>
      </c>
      <c r="E4477" s="3" t="s">
        <v>7938</v>
      </c>
      <c r="F4477" s="3" t="s">
        <v>878</v>
      </c>
      <c r="G4477" s="3" t="s">
        <v>877</v>
      </c>
      <c r="H4477" s="3" t="s">
        <v>477</v>
      </c>
      <c r="I4477" s="3" t="s">
        <v>79</v>
      </c>
      <c r="J4477" s="3" t="s">
        <v>78</v>
      </c>
      <c r="K4477" s="3" t="s">
        <v>79</v>
      </c>
      <c r="O4477"/>
      <c r="P4477"/>
    </row>
    <row r="4478" spans="1:16" x14ac:dyDescent="0.35">
      <c r="A4478" s="3" t="s">
        <v>9260</v>
      </c>
      <c r="B4478" s="3" t="s">
        <v>9260</v>
      </c>
      <c r="C4478" s="3" t="s">
        <v>7907</v>
      </c>
      <c r="D4478" s="3" t="s">
        <v>7908</v>
      </c>
      <c r="E4478" s="3" t="s">
        <v>7909</v>
      </c>
      <c r="F4478" s="3" t="s">
        <v>878</v>
      </c>
      <c r="G4478" s="3" t="s">
        <v>877</v>
      </c>
      <c r="H4478" s="3" t="s">
        <v>477</v>
      </c>
      <c r="I4478" s="3" t="s">
        <v>79</v>
      </c>
      <c r="J4478" s="3" t="s">
        <v>78</v>
      </c>
      <c r="K4478" s="3" t="s">
        <v>79</v>
      </c>
      <c r="O4478"/>
      <c r="P4478"/>
    </row>
    <row r="4479" spans="1:16" x14ac:dyDescent="0.35">
      <c r="A4479" s="3" t="s">
        <v>9261</v>
      </c>
      <c r="B4479" s="3" t="s">
        <v>9261</v>
      </c>
      <c r="C4479" s="3" t="s">
        <v>9214</v>
      </c>
      <c r="D4479" s="3" t="s">
        <v>7929</v>
      </c>
      <c r="E4479" s="3" t="s">
        <v>7930</v>
      </c>
      <c r="F4479" s="3" t="s">
        <v>878</v>
      </c>
      <c r="G4479" s="3" t="s">
        <v>877</v>
      </c>
      <c r="H4479" s="3" t="s">
        <v>477</v>
      </c>
      <c r="I4479" s="3" t="s">
        <v>79</v>
      </c>
      <c r="J4479" s="3" t="s">
        <v>78</v>
      </c>
      <c r="K4479" s="3" t="s">
        <v>79</v>
      </c>
      <c r="O4479"/>
      <c r="P4479"/>
    </row>
    <row r="4480" spans="1:16" x14ac:dyDescent="0.35">
      <c r="A4480" s="3" t="s">
        <v>9262</v>
      </c>
      <c r="B4480" s="3" t="s">
        <v>9262</v>
      </c>
      <c r="C4480" s="3" t="s">
        <v>9263</v>
      </c>
      <c r="D4480" s="3" t="s">
        <v>7918</v>
      </c>
      <c r="E4480" s="3" t="s">
        <v>7919</v>
      </c>
      <c r="F4480" s="3" t="s">
        <v>878</v>
      </c>
      <c r="G4480" s="3" t="s">
        <v>877</v>
      </c>
      <c r="H4480" s="3" t="s">
        <v>477</v>
      </c>
      <c r="I4480" s="3" t="s">
        <v>79</v>
      </c>
      <c r="J4480" s="3" t="s">
        <v>78</v>
      </c>
      <c r="K4480" s="3" t="s">
        <v>79</v>
      </c>
      <c r="O4480"/>
      <c r="P4480"/>
    </row>
    <row r="4481" spans="1:16" x14ac:dyDescent="0.35">
      <c r="A4481" s="3" t="s">
        <v>9264</v>
      </c>
      <c r="B4481" s="3" t="s">
        <v>9264</v>
      </c>
      <c r="C4481" s="3" t="s">
        <v>9265</v>
      </c>
      <c r="D4481" s="3" t="s">
        <v>7918</v>
      </c>
      <c r="E4481" s="3" t="s">
        <v>7919</v>
      </c>
      <c r="F4481" s="3" t="s">
        <v>878</v>
      </c>
      <c r="G4481" s="3" t="s">
        <v>877</v>
      </c>
      <c r="H4481" s="3" t="s">
        <v>477</v>
      </c>
      <c r="I4481" s="3" t="s">
        <v>79</v>
      </c>
      <c r="J4481" s="3" t="s">
        <v>78</v>
      </c>
      <c r="K4481" s="3" t="s">
        <v>79</v>
      </c>
      <c r="O4481"/>
      <c r="P4481"/>
    </row>
    <row r="4482" spans="1:16" x14ac:dyDescent="0.35">
      <c r="A4482" s="3" t="s">
        <v>9266</v>
      </c>
      <c r="B4482" s="3" t="s">
        <v>9266</v>
      </c>
      <c r="C4482" s="3" t="s">
        <v>9267</v>
      </c>
      <c r="D4482" s="3" t="s">
        <v>7918</v>
      </c>
      <c r="E4482" s="3" t="s">
        <v>7919</v>
      </c>
      <c r="F4482" s="3" t="s">
        <v>878</v>
      </c>
      <c r="G4482" s="3" t="s">
        <v>877</v>
      </c>
      <c r="H4482" s="3" t="s">
        <v>477</v>
      </c>
      <c r="I4482" s="3" t="s">
        <v>79</v>
      </c>
      <c r="J4482" s="3" t="s">
        <v>78</v>
      </c>
      <c r="K4482" s="3" t="s">
        <v>79</v>
      </c>
      <c r="O4482"/>
      <c r="P4482"/>
    </row>
    <row r="4483" spans="1:16" x14ac:dyDescent="0.35">
      <c r="A4483" s="3" t="s">
        <v>9268</v>
      </c>
      <c r="B4483" s="3" t="s">
        <v>9268</v>
      </c>
      <c r="C4483" s="3" t="s">
        <v>9269</v>
      </c>
      <c r="D4483" s="3" t="s">
        <v>7918</v>
      </c>
      <c r="E4483" s="3" t="s">
        <v>7919</v>
      </c>
      <c r="F4483" s="3" t="s">
        <v>878</v>
      </c>
      <c r="G4483" s="3" t="s">
        <v>877</v>
      </c>
      <c r="H4483" s="3" t="s">
        <v>477</v>
      </c>
      <c r="I4483" s="3" t="s">
        <v>79</v>
      </c>
      <c r="J4483" s="3" t="s">
        <v>78</v>
      </c>
      <c r="K4483" s="3" t="s">
        <v>79</v>
      </c>
      <c r="O4483"/>
      <c r="P4483"/>
    </row>
    <row r="4484" spans="1:16" x14ac:dyDescent="0.35">
      <c r="A4484" s="3" t="s">
        <v>9270</v>
      </c>
      <c r="B4484" s="3" t="s">
        <v>9270</v>
      </c>
      <c r="C4484" s="3" t="s">
        <v>9271</v>
      </c>
      <c r="D4484" s="3" t="s">
        <v>7918</v>
      </c>
      <c r="E4484" s="3" t="s">
        <v>7919</v>
      </c>
      <c r="F4484" s="3" t="s">
        <v>878</v>
      </c>
      <c r="G4484" s="3" t="s">
        <v>877</v>
      </c>
      <c r="H4484" s="3" t="s">
        <v>477</v>
      </c>
      <c r="I4484" s="3" t="s">
        <v>79</v>
      </c>
      <c r="J4484" s="3" t="s">
        <v>78</v>
      </c>
      <c r="K4484" s="3" t="s">
        <v>79</v>
      </c>
      <c r="O4484"/>
      <c r="P4484"/>
    </row>
    <row r="4485" spans="1:16" x14ac:dyDescent="0.35">
      <c r="A4485" s="3" t="s">
        <v>9272</v>
      </c>
      <c r="B4485" s="3" t="s">
        <v>9272</v>
      </c>
      <c r="C4485" s="3" t="s">
        <v>9273</v>
      </c>
      <c r="D4485" s="3" t="s">
        <v>7918</v>
      </c>
      <c r="E4485" s="3" t="s">
        <v>7919</v>
      </c>
      <c r="F4485" s="3" t="s">
        <v>878</v>
      </c>
      <c r="G4485" s="3" t="s">
        <v>877</v>
      </c>
      <c r="H4485" s="3" t="s">
        <v>477</v>
      </c>
      <c r="I4485" s="3" t="s">
        <v>79</v>
      </c>
      <c r="J4485" s="3" t="s">
        <v>78</v>
      </c>
      <c r="K4485" s="3" t="s">
        <v>79</v>
      </c>
      <c r="O4485"/>
      <c r="P4485"/>
    </row>
    <row r="4486" spans="1:16" x14ac:dyDescent="0.35">
      <c r="A4486" s="3" t="s">
        <v>9274</v>
      </c>
      <c r="B4486" s="3" t="s">
        <v>9274</v>
      </c>
      <c r="C4486" s="3" t="s">
        <v>9273</v>
      </c>
      <c r="D4486" s="3" t="s">
        <v>7918</v>
      </c>
      <c r="E4486" s="3" t="s">
        <v>7919</v>
      </c>
      <c r="F4486" s="3" t="s">
        <v>878</v>
      </c>
      <c r="G4486" s="3" t="s">
        <v>877</v>
      </c>
      <c r="H4486" s="3" t="s">
        <v>477</v>
      </c>
      <c r="I4486" s="3" t="s">
        <v>79</v>
      </c>
      <c r="J4486" s="3" t="s">
        <v>78</v>
      </c>
      <c r="K4486" s="3" t="s">
        <v>79</v>
      </c>
      <c r="O4486"/>
      <c r="P4486"/>
    </row>
    <row r="4487" spans="1:16" x14ac:dyDescent="0.35">
      <c r="A4487" s="3" t="s">
        <v>9275</v>
      </c>
      <c r="B4487" s="3" t="s">
        <v>9275</v>
      </c>
      <c r="C4487" s="3" t="s">
        <v>9276</v>
      </c>
      <c r="D4487" s="3" t="s">
        <v>7918</v>
      </c>
      <c r="E4487" s="3" t="s">
        <v>7919</v>
      </c>
      <c r="F4487" s="3" t="s">
        <v>878</v>
      </c>
      <c r="G4487" s="3" t="s">
        <v>877</v>
      </c>
      <c r="H4487" s="3" t="s">
        <v>477</v>
      </c>
      <c r="I4487" s="3" t="s">
        <v>79</v>
      </c>
      <c r="J4487" s="3" t="s">
        <v>78</v>
      </c>
      <c r="K4487" s="3" t="s">
        <v>79</v>
      </c>
      <c r="O4487"/>
      <c r="P4487"/>
    </row>
    <row r="4488" spans="1:16" x14ac:dyDescent="0.35">
      <c r="A4488" s="3" t="s">
        <v>9277</v>
      </c>
      <c r="B4488" s="3" t="s">
        <v>9277</v>
      </c>
      <c r="C4488" s="3" t="s">
        <v>9278</v>
      </c>
      <c r="D4488" s="3" t="s">
        <v>833</v>
      </c>
      <c r="E4488" s="3" t="s">
        <v>834</v>
      </c>
      <c r="F4488" s="3" t="s">
        <v>878</v>
      </c>
      <c r="G4488" s="3" t="s">
        <v>877</v>
      </c>
      <c r="H4488" s="3" t="s">
        <v>477</v>
      </c>
      <c r="I4488" s="3" t="s">
        <v>79</v>
      </c>
      <c r="J4488" s="3" t="s">
        <v>78</v>
      </c>
      <c r="K4488" s="3" t="s">
        <v>79</v>
      </c>
      <c r="O4488"/>
      <c r="P4488"/>
    </row>
    <row r="4489" spans="1:16" x14ac:dyDescent="0.35">
      <c r="A4489" s="3" t="s">
        <v>9279</v>
      </c>
      <c r="B4489" s="3" t="s">
        <v>9279</v>
      </c>
      <c r="C4489" s="3" t="s">
        <v>9280</v>
      </c>
      <c r="D4489" s="3" t="s">
        <v>7918</v>
      </c>
      <c r="E4489" s="3" t="s">
        <v>7919</v>
      </c>
      <c r="F4489" s="3" t="s">
        <v>878</v>
      </c>
      <c r="G4489" s="3" t="s">
        <v>877</v>
      </c>
      <c r="H4489" s="3" t="s">
        <v>477</v>
      </c>
      <c r="I4489" s="3" t="s">
        <v>79</v>
      </c>
      <c r="J4489" s="3" t="s">
        <v>78</v>
      </c>
      <c r="K4489" s="3" t="s">
        <v>79</v>
      </c>
      <c r="O4489"/>
      <c r="P4489"/>
    </row>
    <row r="4490" spans="1:16" x14ac:dyDescent="0.35">
      <c r="A4490" s="3" t="s">
        <v>9281</v>
      </c>
      <c r="B4490" s="3" t="s">
        <v>9281</v>
      </c>
      <c r="C4490" s="3" t="s">
        <v>9282</v>
      </c>
      <c r="D4490" s="3" t="s">
        <v>7918</v>
      </c>
      <c r="E4490" s="3" t="s">
        <v>7919</v>
      </c>
      <c r="F4490" s="3" t="s">
        <v>878</v>
      </c>
      <c r="G4490" s="3" t="s">
        <v>877</v>
      </c>
      <c r="H4490" s="3" t="s">
        <v>477</v>
      </c>
      <c r="I4490" s="3" t="s">
        <v>79</v>
      </c>
      <c r="J4490" s="3" t="s">
        <v>78</v>
      </c>
      <c r="K4490" s="3" t="s">
        <v>79</v>
      </c>
      <c r="O4490"/>
      <c r="P4490"/>
    </row>
    <row r="4491" spans="1:16" x14ac:dyDescent="0.35">
      <c r="A4491" s="3" t="s">
        <v>9283</v>
      </c>
      <c r="B4491" s="3" t="s">
        <v>9283</v>
      </c>
      <c r="C4491" s="3" t="s">
        <v>9284</v>
      </c>
      <c r="D4491" s="3" t="s">
        <v>7918</v>
      </c>
      <c r="E4491" s="3" t="s">
        <v>7919</v>
      </c>
      <c r="F4491" s="3" t="s">
        <v>878</v>
      </c>
      <c r="G4491" s="3" t="s">
        <v>877</v>
      </c>
      <c r="H4491" s="3" t="s">
        <v>477</v>
      </c>
      <c r="I4491" s="3" t="s">
        <v>79</v>
      </c>
      <c r="J4491" s="3" t="s">
        <v>78</v>
      </c>
      <c r="K4491" s="3" t="s">
        <v>79</v>
      </c>
      <c r="O4491"/>
      <c r="P4491"/>
    </row>
    <row r="4492" spans="1:16" x14ac:dyDescent="0.35">
      <c r="A4492" s="3" t="s">
        <v>9285</v>
      </c>
      <c r="B4492" s="3" t="s">
        <v>9285</v>
      </c>
      <c r="C4492" s="3" t="s">
        <v>9286</v>
      </c>
      <c r="D4492" s="3" t="s">
        <v>7918</v>
      </c>
      <c r="E4492" s="3" t="s">
        <v>7919</v>
      </c>
      <c r="F4492" s="3" t="s">
        <v>878</v>
      </c>
      <c r="G4492" s="3" t="s">
        <v>877</v>
      </c>
      <c r="H4492" s="3" t="s">
        <v>477</v>
      </c>
      <c r="I4492" s="3" t="s">
        <v>79</v>
      </c>
      <c r="J4492" s="3" t="s">
        <v>78</v>
      </c>
      <c r="K4492" s="3" t="s">
        <v>79</v>
      </c>
      <c r="O4492"/>
      <c r="P4492"/>
    </row>
    <row r="4493" spans="1:16" x14ac:dyDescent="0.35">
      <c r="A4493" s="3" t="s">
        <v>9287</v>
      </c>
      <c r="B4493" s="3" t="s">
        <v>9287</v>
      </c>
      <c r="C4493" s="3" t="s">
        <v>9288</v>
      </c>
      <c r="D4493" s="3" t="s">
        <v>7991</v>
      </c>
      <c r="E4493" s="3" t="s">
        <v>7938</v>
      </c>
      <c r="F4493" s="3" t="s">
        <v>878</v>
      </c>
      <c r="G4493" s="3" t="s">
        <v>877</v>
      </c>
      <c r="H4493" s="3" t="s">
        <v>477</v>
      </c>
      <c r="I4493" s="3" t="s">
        <v>79</v>
      </c>
      <c r="J4493" s="3" t="s">
        <v>78</v>
      </c>
      <c r="K4493" s="3" t="s">
        <v>79</v>
      </c>
      <c r="O4493"/>
      <c r="P4493"/>
    </row>
    <row r="4494" spans="1:16" x14ac:dyDescent="0.35">
      <c r="A4494" s="3" t="s">
        <v>9289</v>
      </c>
      <c r="B4494" s="3" t="s">
        <v>9289</v>
      </c>
      <c r="C4494" s="3" t="s">
        <v>9290</v>
      </c>
      <c r="D4494" s="3" t="s">
        <v>7918</v>
      </c>
      <c r="E4494" s="3" t="s">
        <v>7919</v>
      </c>
      <c r="F4494" s="3" t="s">
        <v>878</v>
      </c>
      <c r="G4494" s="3" t="s">
        <v>877</v>
      </c>
      <c r="H4494" s="3" t="s">
        <v>477</v>
      </c>
      <c r="I4494" s="3" t="s">
        <v>79</v>
      </c>
      <c r="J4494" s="3" t="s">
        <v>78</v>
      </c>
      <c r="K4494" s="3" t="s">
        <v>79</v>
      </c>
      <c r="O4494"/>
      <c r="P4494"/>
    </row>
    <row r="4495" spans="1:16" x14ac:dyDescent="0.35">
      <c r="A4495" s="3" t="s">
        <v>9291</v>
      </c>
      <c r="B4495" s="3" t="s">
        <v>9291</v>
      </c>
      <c r="C4495" s="3" t="s">
        <v>9292</v>
      </c>
      <c r="D4495" s="3" t="s">
        <v>7918</v>
      </c>
      <c r="E4495" s="3" t="s">
        <v>7919</v>
      </c>
      <c r="F4495" s="3" t="s">
        <v>878</v>
      </c>
      <c r="G4495" s="3" t="s">
        <v>877</v>
      </c>
      <c r="H4495" s="3" t="s">
        <v>477</v>
      </c>
      <c r="I4495" s="3" t="s">
        <v>79</v>
      </c>
      <c r="J4495" s="3" t="s">
        <v>78</v>
      </c>
      <c r="K4495" s="3" t="s">
        <v>79</v>
      </c>
      <c r="O4495"/>
      <c r="P4495"/>
    </row>
    <row r="4496" spans="1:16" x14ac:dyDescent="0.35">
      <c r="A4496" s="3" t="s">
        <v>9293</v>
      </c>
      <c r="B4496" s="3" t="s">
        <v>9293</v>
      </c>
      <c r="C4496" s="3" t="s">
        <v>9294</v>
      </c>
      <c r="D4496" s="3" t="s">
        <v>7918</v>
      </c>
      <c r="E4496" s="3" t="s">
        <v>7919</v>
      </c>
      <c r="F4496" s="3" t="s">
        <v>878</v>
      </c>
      <c r="G4496" s="3" t="s">
        <v>877</v>
      </c>
      <c r="H4496" s="3" t="s">
        <v>477</v>
      </c>
      <c r="I4496" s="3" t="s">
        <v>79</v>
      </c>
      <c r="J4496" s="3" t="s">
        <v>78</v>
      </c>
      <c r="K4496" s="3" t="s">
        <v>79</v>
      </c>
      <c r="O4496"/>
      <c r="P4496"/>
    </row>
    <row r="4497" spans="1:16" x14ac:dyDescent="0.35">
      <c r="A4497" s="3" t="s">
        <v>9295</v>
      </c>
      <c r="B4497" s="3" t="s">
        <v>9295</v>
      </c>
      <c r="C4497" s="3" t="s">
        <v>9296</v>
      </c>
      <c r="D4497" s="3" t="s">
        <v>7918</v>
      </c>
      <c r="E4497" s="3" t="s">
        <v>7919</v>
      </c>
      <c r="F4497" s="3" t="s">
        <v>878</v>
      </c>
      <c r="G4497" s="3" t="s">
        <v>877</v>
      </c>
      <c r="H4497" s="3" t="s">
        <v>477</v>
      </c>
      <c r="I4497" s="3" t="s">
        <v>79</v>
      </c>
      <c r="J4497" s="3" t="s">
        <v>78</v>
      </c>
      <c r="K4497" s="3" t="s">
        <v>79</v>
      </c>
      <c r="O4497"/>
      <c r="P4497"/>
    </row>
    <row r="4498" spans="1:16" x14ac:dyDescent="0.35">
      <c r="A4498" s="3" t="s">
        <v>9297</v>
      </c>
      <c r="B4498" s="3" t="s">
        <v>9297</v>
      </c>
      <c r="C4498" s="3" t="s">
        <v>9298</v>
      </c>
      <c r="D4498" s="3" t="s">
        <v>7918</v>
      </c>
      <c r="E4498" s="3" t="s">
        <v>7919</v>
      </c>
      <c r="F4498" s="3" t="s">
        <v>878</v>
      </c>
      <c r="G4498" s="3" t="s">
        <v>877</v>
      </c>
      <c r="H4498" s="3" t="s">
        <v>477</v>
      </c>
      <c r="I4498" s="3" t="s">
        <v>79</v>
      </c>
      <c r="J4498" s="3" t="s">
        <v>78</v>
      </c>
      <c r="K4498" s="3" t="s">
        <v>79</v>
      </c>
      <c r="O4498"/>
      <c r="P4498"/>
    </row>
    <row r="4499" spans="1:16" x14ac:dyDescent="0.35">
      <c r="A4499" s="3" t="s">
        <v>9299</v>
      </c>
      <c r="B4499" s="3" t="s">
        <v>9299</v>
      </c>
      <c r="C4499" s="3" t="s">
        <v>9300</v>
      </c>
      <c r="D4499" s="3" t="s">
        <v>7918</v>
      </c>
      <c r="E4499" s="3" t="s">
        <v>7919</v>
      </c>
      <c r="F4499" s="3" t="s">
        <v>878</v>
      </c>
      <c r="G4499" s="3" t="s">
        <v>877</v>
      </c>
      <c r="H4499" s="3" t="s">
        <v>477</v>
      </c>
      <c r="I4499" s="3" t="s">
        <v>79</v>
      </c>
      <c r="J4499" s="3" t="s">
        <v>78</v>
      </c>
      <c r="K4499" s="3" t="s">
        <v>79</v>
      </c>
      <c r="O4499"/>
      <c r="P4499"/>
    </row>
    <row r="4500" spans="1:16" x14ac:dyDescent="0.35">
      <c r="A4500" s="3" t="s">
        <v>9301</v>
      </c>
      <c r="B4500" s="3" t="s">
        <v>9301</v>
      </c>
      <c r="C4500" s="3" t="s">
        <v>9302</v>
      </c>
      <c r="D4500" s="3" t="s">
        <v>7918</v>
      </c>
      <c r="E4500" s="3" t="s">
        <v>7919</v>
      </c>
      <c r="F4500" s="3" t="s">
        <v>878</v>
      </c>
      <c r="G4500" s="3" t="s">
        <v>877</v>
      </c>
      <c r="H4500" s="3" t="s">
        <v>477</v>
      </c>
      <c r="I4500" s="3" t="s">
        <v>79</v>
      </c>
      <c r="J4500" s="3" t="s">
        <v>78</v>
      </c>
      <c r="K4500" s="3" t="s">
        <v>79</v>
      </c>
      <c r="O4500"/>
      <c r="P4500"/>
    </row>
    <row r="4501" spans="1:16" x14ac:dyDescent="0.35">
      <c r="A4501" s="3" t="s">
        <v>9303</v>
      </c>
      <c r="B4501" s="3" t="s">
        <v>9303</v>
      </c>
      <c r="C4501" s="3" t="s">
        <v>9304</v>
      </c>
      <c r="D4501" s="3" t="s">
        <v>7918</v>
      </c>
      <c r="E4501" s="3" t="s">
        <v>7919</v>
      </c>
      <c r="F4501" s="3" t="s">
        <v>878</v>
      </c>
      <c r="G4501" s="3" t="s">
        <v>877</v>
      </c>
      <c r="H4501" s="3" t="s">
        <v>477</v>
      </c>
      <c r="I4501" s="3" t="s">
        <v>79</v>
      </c>
      <c r="J4501" s="3" t="s">
        <v>78</v>
      </c>
      <c r="K4501" s="3" t="s">
        <v>79</v>
      </c>
      <c r="O4501"/>
      <c r="P4501"/>
    </row>
    <row r="4502" spans="1:16" x14ac:dyDescent="0.35">
      <c r="A4502" s="3" t="s">
        <v>9305</v>
      </c>
      <c r="B4502" s="3" t="s">
        <v>9305</v>
      </c>
      <c r="C4502" s="3" t="s">
        <v>9306</v>
      </c>
      <c r="D4502" s="3" t="s">
        <v>7918</v>
      </c>
      <c r="E4502" s="3" t="s">
        <v>7919</v>
      </c>
      <c r="F4502" s="3" t="s">
        <v>878</v>
      </c>
      <c r="G4502" s="3" t="s">
        <v>877</v>
      </c>
      <c r="H4502" s="3" t="s">
        <v>477</v>
      </c>
      <c r="I4502" s="3" t="s">
        <v>79</v>
      </c>
      <c r="J4502" s="3" t="s">
        <v>78</v>
      </c>
      <c r="K4502" s="3" t="s">
        <v>79</v>
      </c>
      <c r="O4502"/>
      <c r="P4502"/>
    </row>
    <row r="4503" spans="1:16" x14ac:dyDescent="0.35">
      <c r="A4503" s="3" t="s">
        <v>9307</v>
      </c>
      <c r="B4503" s="3" t="s">
        <v>9307</v>
      </c>
      <c r="C4503" s="3" t="s">
        <v>9308</v>
      </c>
      <c r="D4503" s="3" t="s">
        <v>8184</v>
      </c>
      <c r="E4503" s="3" t="s">
        <v>8185</v>
      </c>
      <c r="F4503" s="3" t="s">
        <v>878</v>
      </c>
      <c r="G4503" s="3" t="s">
        <v>877</v>
      </c>
      <c r="H4503" s="3" t="s">
        <v>477</v>
      </c>
      <c r="I4503" s="3" t="s">
        <v>79</v>
      </c>
      <c r="J4503" s="3" t="s">
        <v>78</v>
      </c>
      <c r="K4503" s="3" t="s">
        <v>79</v>
      </c>
      <c r="O4503"/>
      <c r="P4503"/>
    </row>
    <row r="4504" spans="1:16" x14ac:dyDescent="0.35">
      <c r="A4504" s="3" t="s">
        <v>9309</v>
      </c>
      <c r="B4504" s="3" t="s">
        <v>9309</v>
      </c>
      <c r="C4504" s="3" t="s">
        <v>9310</v>
      </c>
      <c r="D4504" s="3" t="s">
        <v>7918</v>
      </c>
      <c r="E4504" s="3" t="s">
        <v>7919</v>
      </c>
      <c r="F4504" s="3" t="s">
        <v>878</v>
      </c>
      <c r="G4504" s="3" t="s">
        <v>877</v>
      </c>
      <c r="H4504" s="3" t="s">
        <v>477</v>
      </c>
      <c r="I4504" s="3" t="s">
        <v>79</v>
      </c>
      <c r="J4504" s="3" t="s">
        <v>78</v>
      </c>
      <c r="K4504" s="3" t="s">
        <v>79</v>
      </c>
      <c r="O4504"/>
      <c r="P4504"/>
    </row>
    <row r="4505" spans="1:16" x14ac:dyDescent="0.35">
      <c r="A4505" s="3" t="s">
        <v>9311</v>
      </c>
      <c r="B4505" s="3" t="s">
        <v>9311</v>
      </c>
      <c r="C4505" s="3" t="s">
        <v>9312</v>
      </c>
      <c r="D4505" s="3" t="s">
        <v>7918</v>
      </c>
      <c r="E4505" s="3" t="s">
        <v>7919</v>
      </c>
      <c r="F4505" s="3" t="s">
        <v>878</v>
      </c>
      <c r="G4505" s="3" t="s">
        <v>877</v>
      </c>
      <c r="H4505" s="3" t="s">
        <v>477</v>
      </c>
      <c r="I4505" s="3" t="s">
        <v>79</v>
      </c>
      <c r="J4505" s="3" t="s">
        <v>78</v>
      </c>
      <c r="K4505" s="3" t="s">
        <v>79</v>
      </c>
      <c r="O4505"/>
      <c r="P4505"/>
    </row>
    <row r="4506" spans="1:16" x14ac:dyDescent="0.35">
      <c r="A4506" s="3" t="s">
        <v>9313</v>
      </c>
      <c r="B4506" s="3" t="s">
        <v>9313</v>
      </c>
      <c r="C4506" s="3" t="s">
        <v>9314</v>
      </c>
      <c r="D4506" s="3" t="s">
        <v>9031</v>
      </c>
      <c r="E4506" s="3" t="s">
        <v>8266</v>
      </c>
      <c r="F4506" s="3" t="s">
        <v>878</v>
      </c>
      <c r="G4506" s="3" t="s">
        <v>877</v>
      </c>
      <c r="H4506" s="3" t="s">
        <v>477</v>
      </c>
      <c r="I4506" s="3" t="s">
        <v>79</v>
      </c>
      <c r="J4506" s="3" t="s">
        <v>78</v>
      </c>
      <c r="K4506" s="3" t="s">
        <v>79</v>
      </c>
      <c r="O4506"/>
      <c r="P4506"/>
    </row>
    <row r="4507" spans="1:16" x14ac:dyDescent="0.35">
      <c r="A4507" s="3" t="s">
        <v>9315</v>
      </c>
      <c r="B4507" s="3" t="s">
        <v>9315</v>
      </c>
      <c r="C4507" s="3" t="s">
        <v>9316</v>
      </c>
      <c r="D4507" s="3" t="s">
        <v>7918</v>
      </c>
      <c r="E4507" s="3" t="s">
        <v>7919</v>
      </c>
      <c r="F4507" s="3" t="s">
        <v>878</v>
      </c>
      <c r="G4507" s="3" t="s">
        <v>877</v>
      </c>
      <c r="H4507" s="3" t="s">
        <v>477</v>
      </c>
      <c r="I4507" s="3" t="s">
        <v>79</v>
      </c>
      <c r="J4507" s="3" t="s">
        <v>78</v>
      </c>
      <c r="K4507" s="3" t="s">
        <v>79</v>
      </c>
      <c r="O4507"/>
      <c r="P4507"/>
    </row>
    <row r="4508" spans="1:16" x14ac:dyDescent="0.35">
      <c r="A4508" s="3" t="s">
        <v>9317</v>
      </c>
      <c r="B4508" s="3" t="s">
        <v>9317</v>
      </c>
      <c r="C4508" s="3" t="s">
        <v>9318</v>
      </c>
      <c r="D4508" s="3" t="s">
        <v>7918</v>
      </c>
      <c r="E4508" s="3" t="s">
        <v>7919</v>
      </c>
      <c r="F4508" s="3" t="s">
        <v>878</v>
      </c>
      <c r="G4508" s="3" t="s">
        <v>877</v>
      </c>
      <c r="H4508" s="3" t="s">
        <v>477</v>
      </c>
      <c r="I4508" s="3" t="s">
        <v>79</v>
      </c>
      <c r="J4508" s="3" t="s">
        <v>78</v>
      </c>
      <c r="K4508" s="3" t="s">
        <v>79</v>
      </c>
      <c r="O4508"/>
      <c r="P4508"/>
    </row>
    <row r="4509" spans="1:16" x14ac:dyDescent="0.35">
      <c r="A4509" s="3" t="s">
        <v>9319</v>
      </c>
      <c r="B4509" s="3" t="s">
        <v>9319</v>
      </c>
      <c r="C4509" s="3" t="s">
        <v>9320</v>
      </c>
      <c r="D4509" s="3" t="s">
        <v>7918</v>
      </c>
      <c r="E4509" s="3" t="s">
        <v>7919</v>
      </c>
      <c r="F4509" s="3" t="s">
        <v>878</v>
      </c>
      <c r="G4509" s="3" t="s">
        <v>877</v>
      </c>
      <c r="H4509" s="3" t="s">
        <v>477</v>
      </c>
      <c r="I4509" s="3" t="s">
        <v>79</v>
      </c>
      <c r="J4509" s="3" t="s">
        <v>78</v>
      </c>
      <c r="K4509" s="3" t="s">
        <v>79</v>
      </c>
      <c r="O4509"/>
      <c r="P4509"/>
    </row>
    <row r="4510" spans="1:16" x14ac:dyDescent="0.35">
      <c r="A4510" s="3" t="s">
        <v>9321</v>
      </c>
      <c r="B4510" s="3" t="s">
        <v>9321</v>
      </c>
      <c r="C4510" s="3" t="s">
        <v>9322</v>
      </c>
      <c r="D4510" s="3" t="s">
        <v>7918</v>
      </c>
      <c r="E4510" s="3" t="s">
        <v>7919</v>
      </c>
      <c r="F4510" s="3" t="s">
        <v>878</v>
      </c>
      <c r="G4510" s="3" t="s">
        <v>877</v>
      </c>
      <c r="H4510" s="3" t="s">
        <v>477</v>
      </c>
      <c r="I4510" s="3" t="s">
        <v>79</v>
      </c>
      <c r="J4510" s="3" t="s">
        <v>78</v>
      </c>
      <c r="K4510" s="3" t="s">
        <v>79</v>
      </c>
      <c r="O4510"/>
      <c r="P4510"/>
    </row>
    <row r="4511" spans="1:16" x14ac:dyDescent="0.35">
      <c r="A4511" s="3" t="s">
        <v>9323</v>
      </c>
      <c r="B4511" s="3" t="s">
        <v>9323</v>
      </c>
      <c r="C4511" s="3" t="s">
        <v>9324</v>
      </c>
      <c r="D4511" s="3" t="s">
        <v>7981</v>
      </c>
      <c r="E4511" s="3" t="s">
        <v>7912</v>
      </c>
      <c r="F4511" s="3" t="s">
        <v>878</v>
      </c>
      <c r="G4511" s="3" t="s">
        <v>877</v>
      </c>
      <c r="H4511" s="3" t="s">
        <v>477</v>
      </c>
      <c r="I4511" s="3" t="s">
        <v>79</v>
      </c>
      <c r="J4511" s="3" t="s">
        <v>78</v>
      </c>
      <c r="K4511" s="3" t="s">
        <v>79</v>
      </c>
      <c r="O4511"/>
      <c r="P4511"/>
    </row>
    <row r="4512" spans="1:16" x14ac:dyDescent="0.35">
      <c r="A4512" s="3" t="s">
        <v>9325</v>
      </c>
      <c r="B4512" s="3" t="s">
        <v>9325</v>
      </c>
      <c r="C4512" s="3" t="s">
        <v>9326</v>
      </c>
      <c r="D4512" s="3" t="s">
        <v>7918</v>
      </c>
      <c r="E4512" s="3" t="s">
        <v>7919</v>
      </c>
      <c r="F4512" s="3" t="s">
        <v>878</v>
      </c>
      <c r="G4512" s="3" t="s">
        <v>877</v>
      </c>
      <c r="H4512" s="3" t="s">
        <v>477</v>
      </c>
      <c r="I4512" s="3" t="s">
        <v>79</v>
      </c>
      <c r="J4512" s="3" t="s">
        <v>78</v>
      </c>
      <c r="K4512" s="3" t="s">
        <v>79</v>
      </c>
      <c r="O4512"/>
      <c r="P4512"/>
    </row>
    <row r="4513" spans="1:16" x14ac:dyDescent="0.35">
      <c r="A4513" s="3" t="s">
        <v>9327</v>
      </c>
      <c r="B4513" s="3" t="s">
        <v>9327</v>
      </c>
      <c r="C4513" s="3" t="s">
        <v>9328</v>
      </c>
      <c r="D4513" s="3" t="s">
        <v>7918</v>
      </c>
      <c r="E4513" s="3" t="s">
        <v>7919</v>
      </c>
      <c r="F4513" s="3" t="s">
        <v>878</v>
      </c>
      <c r="G4513" s="3" t="s">
        <v>877</v>
      </c>
      <c r="H4513" s="3" t="s">
        <v>477</v>
      </c>
      <c r="I4513" s="3" t="s">
        <v>79</v>
      </c>
      <c r="J4513" s="3" t="s">
        <v>78</v>
      </c>
      <c r="K4513" s="3" t="s">
        <v>79</v>
      </c>
      <c r="O4513"/>
      <c r="P4513"/>
    </row>
    <row r="4514" spans="1:16" x14ac:dyDescent="0.35">
      <c r="A4514" s="3" t="s">
        <v>9329</v>
      </c>
      <c r="B4514" s="3" t="s">
        <v>9329</v>
      </c>
      <c r="C4514" s="3" t="s">
        <v>9330</v>
      </c>
      <c r="D4514" s="3" t="s">
        <v>7918</v>
      </c>
      <c r="E4514" s="3" t="s">
        <v>7919</v>
      </c>
      <c r="F4514" s="3" t="s">
        <v>878</v>
      </c>
      <c r="G4514" s="3" t="s">
        <v>877</v>
      </c>
      <c r="H4514" s="3" t="s">
        <v>477</v>
      </c>
      <c r="I4514" s="3" t="s">
        <v>79</v>
      </c>
      <c r="J4514" s="3" t="s">
        <v>78</v>
      </c>
      <c r="K4514" s="3" t="s">
        <v>79</v>
      </c>
      <c r="O4514"/>
      <c r="P4514"/>
    </row>
    <row r="4515" spans="1:16" x14ac:dyDescent="0.35">
      <c r="A4515" s="3" t="s">
        <v>9331</v>
      </c>
      <c r="B4515" s="3" t="s">
        <v>9331</v>
      </c>
      <c r="C4515" s="3" t="s">
        <v>9332</v>
      </c>
      <c r="D4515" s="3" t="s">
        <v>7918</v>
      </c>
      <c r="E4515" s="3" t="s">
        <v>7919</v>
      </c>
      <c r="F4515" s="3" t="s">
        <v>878</v>
      </c>
      <c r="G4515" s="3" t="s">
        <v>877</v>
      </c>
      <c r="H4515" s="3" t="s">
        <v>477</v>
      </c>
      <c r="I4515" s="3" t="s">
        <v>79</v>
      </c>
      <c r="J4515" s="3" t="s">
        <v>78</v>
      </c>
      <c r="K4515" s="3" t="s">
        <v>79</v>
      </c>
      <c r="O4515"/>
      <c r="P4515"/>
    </row>
    <row r="4516" spans="1:16" x14ac:dyDescent="0.35">
      <c r="A4516" s="3" t="s">
        <v>9333</v>
      </c>
      <c r="B4516" s="3" t="s">
        <v>9333</v>
      </c>
      <c r="C4516" s="3" t="s">
        <v>9334</v>
      </c>
      <c r="D4516" s="3" t="s">
        <v>7918</v>
      </c>
      <c r="E4516" s="3" t="s">
        <v>7919</v>
      </c>
      <c r="F4516" s="3" t="s">
        <v>878</v>
      </c>
      <c r="G4516" s="3" t="s">
        <v>877</v>
      </c>
      <c r="H4516" s="3" t="s">
        <v>477</v>
      </c>
      <c r="I4516" s="3" t="s">
        <v>79</v>
      </c>
      <c r="J4516" s="3" t="s">
        <v>78</v>
      </c>
      <c r="K4516" s="3" t="s">
        <v>79</v>
      </c>
      <c r="O4516"/>
      <c r="P4516"/>
    </row>
    <row r="4517" spans="1:16" x14ac:dyDescent="0.35">
      <c r="A4517" s="3" t="s">
        <v>9335</v>
      </c>
      <c r="B4517" s="3" t="s">
        <v>9335</v>
      </c>
      <c r="C4517" s="3" t="s">
        <v>9336</v>
      </c>
      <c r="D4517" s="3" t="s">
        <v>7918</v>
      </c>
      <c r="E4517" s="3" t="s">
        <v>7919</v>
      </c>
      <c r="F4517" s="3" t="s">
        <v>878</v>
      </c>
      <c r="G4517" s="3" t="s">
        <v>877</v>
      </c>
      <c r="H4517" s="3" t="s">
        <v>477</v>
      </c>
      <c r="I4517" s="3" t="s">
        <v>79</v>
      </c>
      <c r="J4517" s="3" t="s">
        <v>78</v>
      </c>
      <c r="K4517" s="3" t="s">
        <v>79</v>
      </c>
      <c r="O4517"/>
      <c r="P4517"/>
    </row>
    <row r="4518" spans="1:16" x14ac:dyDescent="0.35">
      <c r="A4518" s="3" t="s">
        <v>9337</v>
      </c>
      <c r="B4518" s="3" t="s">
        <v>9337</v>
      </c>
      <c r="C4518" s="3" t="s">
        <v>9338</v>
      </c>
      <c r="D4518" s="3" t="s">
        <v>7918</v>
      </c>
      <c r="E4518" s="3" t="s">
        <v>7919</v>
      </c>
      <c r="F4518" s="3" t="s">
        <v>878</v>
      </c>
      <c r="G4518" s="3" t="s">
        <v>877</v>
      </c>
      <c r="H4518" s="3" t="s">
        <v>477</v>
      </c>
      <c r="I4518" s="3" t="s">
        <v>79</v>
      </c>
      <c r="J4518" s="3" t="s">
        <v>78</v>
      </c>
      <c r="K4518" s="3" t="s">
        <v>79</v>
      </c>
      <c r="O4518"/>
      <c r="P4518"/>
    </row>
    <row r="4519" spans="1:16" x14ac:dyDescent="0.35">
      <c r="A4519" s="3" t="s">
        <v>9339</v>
      </c>
      <c r="B4519" s="3" t="s">
        <v>9339</v>
      </c>
      <c r="C4519" s="3" t="s">
        <v>9340</v>
      </c>
      <c r="D4519" s="3" t="s">
        <v>7918</v>
      </c>
      <c r="E4519" s="3" t="s">
        <v>7919</v>
      </c>
      <c r="F4519" s="3" t="s">
        <v>878</v>
      </c>
      <c r="G4519" s="3" t="s">
        <v>877</v>
      </c>
      <c r="H4519" s="3" t="s">
        <v>477</v>
      </c>
      <c r="I4519" s="3" t="s">
        <v>79</v>
      </c>
      <c r="J4519" s="3" t="s">
        <v>78</v>
      </c>
      <c r="K4519" s="3" t="s">
        <v>79</v>
      </c>
      <c r="O4519"/>
      <c r="P4519"/>
    </row>
    <row r="4520" spans="1:16" x14ac:dyDescent="0.35">
      <c r="A4520" s="3" t="s">
        <v>9341</v>
      </c>
      <c r="B4520" s="3" t="s">
        <v>9341</v>
      </c>
      <c r="C4520" s="3" t="s">
        <v>9342</v>
      </c>
      <c r="D4520" s="3" t="s">
        <v>7918</v>
      </c>
      <c r="E4520" s="3" t="s">
        <v>7919</v>
      </c>
      <c r="F4520" s="3" t="s">
        <v>878</v>
      </c>
      <c r="G4520" s="3" t="s">
        <v>877</v>
      </c>
      <c r="H4520" s="3" t="s">
        <v>477</v>
      </c>
      <c r="I4520" s="3" t="s">
        <v>79</v>
      </c>
      <c r="J4520" s="3" t="s">
        <v>78</v>
      </c>
      <c r="K4520" s="3" t="s">
        <v>79</v>
      </c>
      <c r="O4520"/>
      <c r="P4520"/>
    </row>
    <row r="4521" spans="1:16" x14ac:dyDescent="0.35">
      <c r="A4521" s="3" t="s">
        <v>9343</v>
      </c>
      <c r="B4521" s="3" t="s">
        <v>9343</v>
      </c>
      <c r="C4521" s="3" t="s">
        <v>9344</v>
      </c>
      <c r="D4521" s="3" t="s">
        <v>7918</v>
      </c>
      <c r="E4521" s="3" t="s">
        <v>7919</v>
      </c>
      <c r="F4521" s="3" t="s">
        <v>878</v>
      </c>
      <c r="G4521" s="3" t="s">
        <v>877</v>
      </c>
      <c r="H4521" s="3" t="s">
        <v>477</v>
      </c>
      <c r="I4521" s="3" t="s">
        <v>79</v>
      </c>
      <c r="J4521" s="3" t="s">
        <v>78</v>
      </c>
      <c r="K4521" s="3" t="s">
        <v>79</v>
      </c>
      <c r="O4521"/>
      <c r="P4521"/>
    </row>
    <row r="4522" spans="1:16" x14ac:dyDescent="0.35">
      <c r="A4522" s="3" t="s">
        <v>9345</v>
      </c>
      <c r="B4522" s="3" t="s">
        <v>9345</v>
      </c>
      <c r="C4522" s="3" t="s">
        <v>9346</v>
      </c>
      <c r="D4522" s="3" t="s">
        <v>7918</v>
      </c>
      <c r="E4522" s="3" t="s">
        <v>7919</v>
      </c>
      <c r="F4522" s="3" t="s">
        <v>878</v>
      </c>
      <c r="G4522" s="3" t="s">
        <v>877</v>
      </c>
      <c r="H4522" s="3" t="s">
        <v>477</v>
      </c>
      <c r="I4522" s="3" t="s">
        <v>79</v>
      </c>
      <c r="J4522" s="3" t="s">
        <v>78</v>
      </c>
      <c r="K4522" s="3" t="s">
        <v>79</v>
      </c>
      <c r="O4522"/>
      <c r="P4522"/>
    </row>
    <row r="4523" spans="1:16" x14ac:dyDescent="0.35">
      <c r="A4523" s="3" t="s">
        <v>9347</v>
      </c>
      <c r="B4523" s="3" t="s">
        <v>9347</v>
      </c>
      <c r="C4523" s="3" t="s">
        <v>9348</v>
      </c>
      <c r="D4523" s="3" t="s">
        <v>7918</v>
      </c>
      <c r="E4523" s="3" t="s">
        <v>7919</v>
      </c>
      <c r="F4523" s="3" t="s">
        <v>878</v>
      </c>
      <c r="G4523" s="3" t="s">
        <v>877</v>
      </c>
      <c r="H4523" s="3" t="s">
        <v>477</v>
      </c>
      <c r="I4523" s="3" t="s">
        <v>79</v>
      </c>
      <c r="J4523" s="3" t="s">
        <v>78</v>
      </c>
      <c r="K4523" s="3" t="s">
        <v>79</v>
      </c>
      <c r="O4523"/>
      <c r="P4523"/>
    </row>
    <row r="4524" spans="1:16" x14ac:dyDescent="0.35">
      <c r="A4524" s="3" t="s">
        <v>9349</v>
      </c>
      <c r="B4524" s="3" t="s">
        <v>9349</v>
      </c>
      <c r="C4524" s="3" t="s">
        <v>9350</v>
      </c>
      <c r="D4524" s="3" t="s">
        <v>7918</v>
      </c>
      <c r="E4524" s="3" t="s">
        <v>7919</v>
      </c>
      <c r="F4524" s="3" t="s">
        <v>878</v>
      </c>
      <c r="G4524" s="3" t="s">
        <v>877</v>
      </c>
      <c r="H4524" s="3" t="s">
        <v>477</v>
      </c>
      <c r="I4524" s="3" t="s">
        <v>79</v>
      </c>
      <c r="J4524" s="3" t="s">
        <v>78</v>
      </c>
      <c r="K4524" s="3" t="s">
        <v>79</v>
      </c>
      <c r="O4524"/>
      <c r="P4524"/>
    </row>
    <row r="4525" spans="1:16" x14ac:dyDescent="0.35">
      <c r="A4525" s="3" t="s">
        <v>9351</v>
      </c>
      <c r="B4525" s="3" t="s">
        <v>9351</v>
      </c>
      <c r="C4525" s="3" t="s">
        <v>9352</v>
      </c>
      <c r="D4525" s="3" t="s">
        <v>7918</v>
      </c>
      <c r="E4525" s="3" t="s">
        <v>7919</v>
      </c>
      <c r="F4525" s="3" t="s">
        <v>878</v>
      </c>
      <c r="G4525" s="3" t="s">
        <v>877</v>
      </c>
      <c r="H4525" s="3" t="s">
        <v>477</v>
      </c>
      <c r="I4525" s="3" t="s">
        <v>79</v>
      </c>
      <c r="J4525" s="3" t="s">
        <v>78</v>
      </c>
      <c r="K4525" s="3" t="s">
        <v>79</v>
      </c>
      <c r="O4525"/>
      <c r="P4525"/>
    </row>
    <row r="4526" spans="1:16" x14ac:dyDescent="0.35">
      <c r="A4526" s="3" t="s">
        <v>9353</v>
      </c>
      <c r="B4526" s="3" t="s">
        <v>9353</v>
      </c>
      <c r="C4526" s="3" t="s">
        <v>9354</v>
      </c>
      <c r="D4526" s="3" t="s">
        <v>7918</v>
      </c>
      <c r="E4526" s="3" t="s">
        <v>7919</v>
      </c>
      <c r="F4526" s="3" t="s">
        <v>878</v>
      </c>
      <c r="G4526" s="3" t="s">
        <v>877</v>
      </c>
      <c r="H4526" s="3" t="s">
        <v>477</v>
      </c>
      <c r="I4526" s="3" t="s">
        <v>79</v>
      </c>
      <c r="J4526" s="3" t="s">
        <v>78</v>
      </c>
      <c r="K4526" s="3" t="s">
        <v>79</v>
      </c>
      <c r="O4526"/>
      <c r="P4526"/>
    </row>
    <row r="4527" spans="1:16" x14ac:dyDescent="0.35">
      <c r="A4527" s="3" t="s">
        <v>9355</v>
      </c>
      <c r="B4527" s="3" t="s">
        <v>9355</v>
      </c>
      <c r="C4527" s="3" t="s">
        <v>9356</v>
      </c>
      <c r="D4527" s="3" t="s">
        <v>7918</v>
      </c>
      <c r="E4527" s="3" t="s">
        <v>7919</v>
      </c>
      <c r="F4527" s="3" t="s">
        <v>878</v>
      </c>
      <c r="G4527" s="3" t="s">
        <v>877</v>
      </c>
      <c r="H4527" s="3" t="s">
        <v>477</v>
      </c>
      <c r="I4527" s="3" t="s">
        <v>79</v>
      </c>
      <c r="J4527" s="3" t="s">
        <v>78</v>
      </c>
      <c r="K4527" s="3" t="s">
        <v>79</v>
      </c>
      <c r="O4527"/>
      <c r="P4527"/>
    </row>
    <row r="4528" spans="1:16" x14ac:dyDescent="0.35">
      <c r="A4528" s="3" t="s">
        <v>9357</v>
      </c>
      <c r="B4528" s="3" t="s">
        <v>9357</v>
      </c>
      <c r="C4528" s="3" t="s">
        <v>9358</v>
      </c>
      <c r="D4528" s="3" t="s">
        <v>8485</v>
      </c>
      <c r="E4528" s="3" t="s">
        <v>8079</v>
      </c>
      <c r="F4528" s="3" t="s">
        <v>878</v>
      </c>
      <c r="G4528" s="3" t="s">
        <v>877</v>
      </c>
      <c r="H4528" s="3" t="s">
        <v>477</v>
      </c>
      <c r="I4528" s="3" t="s">
        <v>79</v>
      </c>
      <c r="J4528" s="3" t="s">
        <v>78</v>
      </c>
      <c r="K4528" s="3" t="s">
        <v>79</v>
      </c>
      <c r="O4528"/>
      <c r="P4528"/>
    </row>
    <row r="4529" spans="1:16" x14ac:dyDescent="0.35">
      <c r="A4529" s="3" t="s">
        <v>9359</v>
      </c>
      <c r="B4529" s="3" t="s">
        <v>9359</v>
      </c>
      <c r="C4529" s="3" t="s">
        <v>9360</v>
      </c>
      <c r="D4529" s="3" t="s">
        <v>7918</v>
      </c>
      <c r="E4529" s="3" t="s">
        <v>7919</v>
      </c>
      <c r="F4529" s="3" t="s">
        <v>878</v>
      </c>
      <c r="G4529" s="3" t="s">
        <v>877</v>
      </c>
      <c r="H4529" s="3" t="s">
        <v>477</v>
      </c>
      <c r="I4529" s="3" t="s">
        <v>79</v>
      </c>
      <c r="J4529" s="3" t="s">
        <v>78</v>
      </c>
      <c r="K4529" s="3" t="s">
        <v>79</v>
      </c>
      <c r="O4529"/>
      <c r="P4529"/>
    </row>
    <row r="4530" spans="1:16" x14ac:dyDescent="0.35">
      <c r="A4530" s="3" t="s">
        <v>9361</v>
      </c>
      <c r="B4530" s="3" t="s">
        <v>9361</v>
      </c>
      <c r="C4530" s="3" t="s">
        <v>9362</v>
      </c>
      <c r="D4530" s="3" t="s">
        <v>204</v>
      </c>
      <c r="E4530" s="3" t="s">
        <v>7970</v>
      </c>
      <c r="F4530" s="3" t="s">
        <v>878</v>
      </c>
      <c r="G4530" s="3" t="s">
        <v>877</v>
      </c>
      <c r="H4530" s="3" t="s">
        <v>477</v>
      </c>
      <c r="I4530" s="3" t="s">
        <v>79</v>
      </c>
      <c r="J4530" s="3" t="s">
        <v>78</v>
      </c>
      <c r="K4530" s="3" t="s">
        <v>79</v>
      </c>
      <c r="O4530"/>
      <c r="P4530"/>
    </row>
    <row r="4531" spans="1:16" x14ac:dyDescent="0.35">
      <c r="A4531" s="3" t="s">
        <v>9363</v>
      </c>
      <c r="B4531" s="3" t="s">
        <v>9363</v>
      </c>
      <c r="C4531" s="3" t="s">
        <v>9364</v>
      </c>
      <c r="D4531" s="3" t="s">
        <v>397</v>
      </c>
      <c r="E4531" s="3" t="s">
        <v>8008</v>
      </c>
      <c r="F4531" s="3" t="s">
        <v>878</v>
      </c>
      <c r="G4531" s="3" t="s">
        <v>877</v>
      </c>
      <c r="H4531" s="3" t="s">
        <v>477</v>
      </c>
      <c r="I4531" s="3" t="s">
        <v>79</v>
      </c>
      <c r="J4531" s="3" t="s">
        <v>78</v>
      </c>
      <c r="K4531" s="3" t="s">
        <v>79</v>
      </c>
      <c r="O4531"/>
      <c r="P4531"/>
    </row>
    <row r="4532" spans="1:16" x14ac:dyDescent="0.35">
      <c r="A4532" s="3" t="s">
        <v>9365</v>
      </c>
      <c r="B4532" s="3" t="s">
        <v>9365</v>
      </c>
      <c r="C4532" s="3" t="s">
        <v>1056</v>
      </c>
      <c r="D4532" s="3" t="s">
        <v>8078</v>
      </c>
      <c r="E4532" s="3" t="s">
        <v>8079</v>
      </c>
      <c r="F4532" s="3" t="s">
        <v>878</v>
      </c>
      <c r="G4532" s="3" t="s">
        <v>877</v>
      </c>
      <c r="H4532" s="3" t="s">
        <v>477</v>
      </c>
      <c r="I4532" s="3" t="s">
        <v>79</v>
      </c>
      <c r="J4532" s="3" t="s">
        <v>78</v>
      </c>
      <c r="K4532" s="3" t="s">
        <v>79</v>
      </c>
      <c r="O4532"/>
      <c r="P4532"/>
    </row>
    <row r="4533" spans="1:16" x14ac:dyDescent="0.35">
      <c r="A4533" s="3" t="s">
        <v>9366</v>
      </c>
      <c r="B4533" s="3" t="s">
        <v>9366</v>
      </c>
      <c r="C4533" s="3" t="s">
        <v>9367</v>
      </c>
      <c r="D4533" s="3" t="s">
        <v>7922</v>
      </c>
      <c r="E4533" s="3" t="s">
        <v>7923</v>
      </c>
      <c r="F4533" s="3" t="s">
        <v>878</v>
      </c>
      <c r="G4533" s="3" t="s">
        <v>877</v>
      </c>
      <c r="H4533" s="3" t="s">
        <v>477</v>
      </c>
      <c r="I4533" s="3" t="s">
        <v>79</v>
      </c>
      <c r="J4533" s="3" t="s">
        <v>78</v>
      </c>
      <c r="K4533" s="3" t="s">
        <v>79</v>
      </c>
      <c r="O4533"/>
      <c r="P4533"/>
    </row>
    <row r="4534" spans="1:16" x14ac:dyDescent="0.35">
      <c r="A4534" s="3" t="s">
        <v>9368</v>
      </c>
      <c r="B4534" s="3" t="s">
        <v>9368</v>
      </c>
      <c r="C4534" s="3" t="s">
        <v>9369</v>
      </c>
      <c r="D4534" s="3" t="s">
        <v>7929</v>
      </c>
      <c r="E4534" s="3" t="s">
        <v>7930</v>
      </c>
      <c r="F4534" s="3" t="s">
        <v>878</v>
      </c>
      <c r="G4534" s="3" t="s">
        <v>877</v>
      </c>
      <c r="H4534" s="3" t="s">
        <v>477</v>
      </c>
      <c r="I4534" s="3" t="s">
        <v>79</v>
      </c>
      <c r="J4534" s="3" t="s">
        <v>78</v>
      </c>
      <c r="K4534" s="3" t="s">
        <v>79</v>
      </c>
      <c r="O4534"/>
      <c r="P4534"/>
    </row>
    <row r="4535" spans="1:16" x14ac:dyDescent="0.35">
      <c r="A4535" s="3" t="s">
        <v>9370</v>
      </c>
      <c r="B4535" s="3" t="s">
        <v>9370</v>
      </c>
      <c r="C4535" s="3" t="s">
        <v>9371</v>
      </c>
      <c r="D4535" s="3" t="s">
        <v>7977</v>
      </c>
      <c r="E4535" s="3" t="s">
        <v>7978</v>
      </c>
      <c r="F4535" s="3" t="s">
        <v>878</v>
      </c>
      <c r="G4535" s="3" t="s">
        <v>877</v>
      </c>
      <c r="H4535" s="3" t="s">
        <v>477</v>
      </c>
      <c r="I4535" s="3" t="s">
        <v>79</v>
      </c>
      <c r="J4535" s="3" t="s">
        <v>78</v>
      </c>
      <c r="K4535" s="3" t="s">
        <v>79</v>
      </c>
      <c r="O4535"/>
      <c r="P4535"/>
    </row>
    <row r="4536" spans="1:16" x14ac:dyDescent="0.35">
      <c r="A4536" s="3" t="s">
        <v>8278</v>
      </c>
      <c r="B4536" s="3" t="s">
        <v>8278</v>
      </c>
      <c r="C4536" s="3" t="s">
        <v>8279</v>
      </c>
      <c r="D4536" s="3" t="s">
        <v>8280</v>
      </c>
      <c r="E4536" s="3" t="s">
        <v>8281</v>
      </c>
      <c r="F4536" s="3" t="s">
        <v>878</v>
      </c>
      <c r="G4536" s="3" t="s">
        <v>877</v>
      </c>
      <c r="H4536" s="3" t="s">
        <v>477</v>
      </c>
      <c r="I4536" s="3" t="s">
        <v>79</v>
      </c>
      <c r="J4536" s="3" t="s">
        <v>78</v>
      </c>
      <c r="K4536" s="3" t="s">
        <v>79</v>
      </c>
      <c r="O4536"/>
      <c r="P4536"/>
    </row>
    <row r="4537" spans="1:16" x14ac:dyDescent="0.35">
      <c r="A4537" s="3" t="s">
        <v>9372</v>
      </c>
      <c r="B4537" s="3" t="s">
        <v>9372</v>
      </c>
      <c r="C4537" s="3" t="s">
        <v>9373</v>
      </c>
      <c r="D4537" s="3" t="s">
        <v>7949</v>
      </c>
      <c r="E4537" s="3" t="s">
        <v>7950</v>
      </c>
      <c r="F4537" s="3" t="s">
        <v>878</v>
      </c>
      <c r="G4537" s="3" t="s">
        <v>877</v>
      </c>
      <c r="H4537" s="3" t="s">
        <v>477</v>
      </c>
      <c r="I4537" s="3" t="s">
        <v>79</v>
      </c>
      <c r="J4537" s="3" t="s">
        <v>78</v>
      </c>
      <c r="K4537" s="3" t="s">
        <v>79</v>
      </c>
      <c r="O4537"/>
      <c r="P4537"/>
    </row>
    <row r="4538" spans="1:16" x14ac:dyDescent="0.35">
      <c r="A4538" s="3" t="s">
        <v>9374</v>
      </c>
      <c r="B4538" s="3" t="s">
        <v>9374</v>
      </c>
      <c r="C4538" s="3" t="s">
        <v>2504</v>
      </c>
      <c r="D4538" s="3" t="s">
        <v>164</v>
      </c>
      <c r="E4538" s="3" t="s">
        <v>7938</v>
      </c>
      <c r="F4538" s="3" t="s">
        <v>878</v>
      </c>
      <c r="G4538" s="3" t="s">
        <v>877</v>
      </c>
      <c r="H4538" s="3" t="s">
        <v>477</v>
      </c>
      <c r="I4538" s="3" t="s">
        <v>79</v>
      </c>
      <c r="J4538" s="3" t="s">
        <v>78</v>
      </c>
      <c r="K4538" s="3" t="s">
        <v>79</v>
      </c>
      <c r="O4538"/>
      <c r="P4538"/>
    </row>
    <row r="4539" spans="1:16" x14ac:dyDescent="0.35">
      <c r="A4539" s="3" t="s">
        <v>9375</v>
      </c>
      <c r="B4539" s="3" t="s">
        <v>9375</v>
      </c>
      <c r="C4539" s="3" t="s">
        <v>9376</v>
      </c>
      <c r="D4539" s="3" t="s">
        <v>7915</v>
      </c>
      <c r="E4539" s="3" t="s">
        <v>7909</v>
      </c>
      <c r="F4539" s="3" t="s">
        <v>878</v>
      </c>
      <c r="G4539" s="3" t="s">
        <v>877</v>
      </c>
      <c r="H4539" s="3" t="s">
        <v>477</v>
      </c>
      <c r="I4539" s="3" t="s">
        <v>79</v>
      </c>
      <c r="J4539" s="3" t="s">
        <v>78</v>
      </c>
      <c r="K4539" s="3" t="s">
        <v>79</v>
      </c>
      <c r="O4539"/>
      <c r="P4539"/>
    </row>
    <row r="4540" spans="1:16" x14ac:dyDescent="0.35">
      <c r="A4540" s="3" t="s">
        <v>9377</v>
      </c>
      <c r="B4540" s="3" t="s">
        <v>9377</v>
      </c>
      <c r="C4540" s="3" t="s">
        <v>9378</v>
      </c>
      <c r="D4540" s="3" t="s">
        <v>652</v>
      </c>
      <c r="E4540" s="3" t="s">
        <v>7912</v>
      </c>
      <c r="F4540" s="3" t="s">
        <v>878</v>
      </c>
      <c r="G4540" s="3" t="s">
        <v>877</v>
      </c>
      <c r="H4540" s="3" t="s">
        <v>477</v>
      </c>
      <c r="I4540" s="3" t="s">
        <v>79</v>
      </c>
      <c r="J4540" s="3" t="s">
        <v>78</v>
      </c>
      <c r="K4540" s="3" t="s">
        <v>79</v>
      </c>
      <c r="O4540"/>
      <c r="P4540"/>
    </row>
    <row r="4541" spans="1:16" x14ac:dyDescent="0.35">
      <c r="A4541" s="3" t="s">
        <v>9379</v>
      </c>
      <c r="B4541" s="3" t="s">
        <v>9379</v>
      </c>
      <c r="C4541" s="3" t="s">
        <v>9380</v>
      </c>
      <c r="D4541" s="3" t="s">
        <v>616</v>
      </c>
      <c r="E4541" s="3" t="s">
        <v>7994</v>
      </c>
      <c r="F4541" s="3" t="s">
        <v>878</v>
      </c>
      <c r="G4541" s="3" t="s">
        <v>877</v>
      </c>
      <c r="H4541" s="3" t="s">
        <v>477</v>
      </c>
      <c r="I4541" s="3" t="s">
        <v>79</v>
      </c>
      <c r="J4541" s="3" t="s">
        <v>78</v>
      </c>
      <c r="K4541" s="3" t="s">
        <v>79</v>
      </c>
      <c r="O4541"/>
      <c r="P4541"/>
    </row>
    <row r="4542" spans="1:16" x14ac:dyDescent="0.35">
      <c r="A4542" s="3" t="s">
        <v>9381</v>
      </c>
      <c r="B4542" s="3" t="s">
        <v>9381</v>
      </c>
      <c r="C4542" s="3" t="s">
        <v>9382</v>
      </c>
      <c r="D4542" s="3" t="s">
        <v>8069</v>
      </c>
      <c r="E4542" s="3" t="s">
        <v>8070</v>
      </c>
      <c r="F4542" s="3" t="s">
        <v>878</v>
      </c>
      <c r="G4542" s="3" t="s">
        <v>877</v>
      </c>
      <c r="H4542" s="3" t="s">
        <v>477</v>
      </c>
      <c r="I4542" s="3" t="s">
        <v>79</v>
      </c>
      <c r="J4542" s="3" t="s">
        <v>78</v>
      </c>
      <c r="K4542" s="3" t="s">
        <v>79</v>
      </c>
      <c r="O4542"/>
      <c r="P4542"/>
    </row>
    <row r="4543" spans="1:16" x14ac:dyDescent="0.35">
      <c r="A4543" s="3" t="s">
        <v>9383</v>
      </c>
      <c r="B4543" s="3" t="s">
        <v>9383</v>
      </c>
      <c r="C4543" s="3" t="s">
        <v>9384</v>
      </c>
      <c r="D4543" s="3" t="s">
        <v>8539</v>
      </c>
      <c r="E4543" s="3" t="s">
        <v>8142</v>
      </c>
      <c r="F4543" s="3" t="s">
        <v>878</v>
      </c>
      <c r="G4543" s="3" t="s">
        <v>877</v>
      </c>
      <c r="H4543" s="3" t="s">
        <v>477</v>
      </c>
      <c r="I4543" s="3" t="s">
        <v>79</v>
      </c>
      <c r="J4543" s="3" t="s">
        <v>78</v>
      </c>
      <c r="K4543" s="3" t="s">
        <v>79</v>
      </c>
      <c r="O4543"/>
      <c r="P4543"/>
    </row>
    <row r="4544" spans="1:16" x14ac:dyDescent="0.35">
      <c r="A4544" s="3" t="s">
        <v>8555</v>
      </c>
      <c r="B4544" s="3" t="s">
        <v>8555</v>
      </c>
      <c r="C4544" s="3" t="s">
        <v>8556</v>
      </c>
      <c r="D4544" s="3" t="s">
        <v>466</v>
      </c>
      <c r="E4544" s="3" t="s">
        <v>7966</v>
      </c>
      <c r="F4544" s="3" t="s">
        <v>878</v>
      </c>
      <c r="G4544" s="3" t="s">
        <v>877</v>
      </c>
      <c r="H4544" s="3" t="s">
        <v>477</v>
      </c>
      <c r="I4544" s="3" t="s">
        <v>79</v>
      </c>
      <c r="J4544" s="3" t="s">
        <v>78</v>
      </c>
      <c r="K4544" s="3" t="s">
        <v>79</v>
      </c>
      <c r="O4544"/>
      <c r="P4544"/>
    </row>
    <row r="4545" spans="1:16" x14ac:dyDescent="0.35">
      <c r="A4545" s="3" t="s">
        <v>9385</v>
      </c>
      <c r="B4545" s="3" t="s">
        <v>9385</v>
      </c>
      <c r="C4545" s="3" t="s">
        <v>9386</v>
      </c>
      <c r="D4545" s="3" t="s">
        <v>9022</v>
      </c>
      <c r="E4545" s="3" t="s">
        <v>7974</v>
      </c>
      <c r="F4545" s="3" t="s">
        <v>878</v>
      </c>
      <c r="G4545" s="3" t="s">
        <v>877</v>
      </c>
      <c r="H4545" s="3" t="s">
        <v>477</v>
      </c>
      <c r="I4545" s="3" t="s">
        <v>79</v>
      </c>
      <c r="J4545" s="3" t="s">
        <v>78</v>
      </c>
      <c r="K4545" s="3" t="s">
        <v>79</v>
      </c>
      <c r="O4545"/>
      <c r="P4545"/>
    </row>
    <row r="4546" spans="1:16" x14ac:dyDescent="0.35">
      <c r="A4546" s="3" t="s">
        <v>9387</v>
      </c>
      <c r="B4546" s="3" t="s">
        <v>8472</v>
      </c>
      <c r="C4546" s="3" t="s">
        <v>8471</v>
      </c>
      <c r="D4546" s="3" t="s">
        <v>8115</v>
      </c>
      <c r="E4546" s="3" t="s">
        <v>8116</v>
      </c>
      <c r="F4546" s="3" t="s">
        <v>878</v>
      </c>
      <c r="G4546" s="3" t="s">
        <v>877</v>
      </c>
      <c r="H4546" s="3" t="s">
        <v>477</v>
      </c>
      <c r="I4546" s="3" t="s">
        <v>79</v>
      </c>
      <c r="J4546" s="3" t="s">
        <v>78</v>
      </c>
      <c r="K4546" s="3" t="s">
        <v>79</v>
      </c>
      <c r="O4546"/>
      <c r="P4546"/>
    </row>
    <row r="4547" spans="1:16" x14ac:dyDescent="0.35">
      <c r="A4547" s="3" t="s">
        <v>9388</v>
      </c>
      <c r="B4547" s="3" t="s">
        <v>9388</v>
      </c>
      <c r="C4547" s="3" t="s">
        <v>9389</v>
      </c>
      <c r="D4547" s="3" t="s">
        <v>8485</v>
      </c>
      <c r="E4547" s="3" t="s">
        <v>8079</v>
      </c>
      <c r="F4547" s="3" t="s">
        <v>878</v>
      </c>
      <c r="G4547" s="3" t="s">
        <v>877</v>
      </c>
      <c r="H4547" s="3" t="s">
        <v>477</v>
      </c>
      <c r="I4547" s="3" t="s">
        <v>79</v>
      </c>
      <c r="J4547" s="3" t="s">
        <v>78</v>
      </c>
      <c r="K4547" s="3" t="s">
        <v>79</v>
      </c>
      <c r="O4547"/>
      <c r="P4547"/>
    </row>
    <row r="4548" spans="1:16" x14ac:dyDescent="0.35">
      <c r="A4548" s="3" t="s">
        <v>9390</v>
      </c>
      <c r="B4548" s="3" t="s">
        <v>9390</v>
      </c>
      <c r="C4548" s="3" t="s">
        <v>9391</v>
      </c>
      <c r="D4548" s="3" t="s">
        <v>9392</v>
      </c>
      <c r="E4548" s="3" t="s">
        <v>7943</v>
      </c>
      <c r="F4548" s="3" t="s">
        <v>878</v>
      </c>
      <c r="G4548" s="3" t="s">
        <v>877</v>
      </c>
      <c r="H4548" s="3" t="s">
        <v>477</v>
      </c>
      <c r="I4548" s="3" t="s">
        <v>79</v>
      </c>
      <c r="J4548" s="3" t="s">
        <v>78</v>
      </c>
      <c r="K4548" s="3" t="s">
        <v>79</v>
      </c>
      <c r="O4548"/>
      <c r="P4548"/>
    </row>
    <row r="4549" spans="1:16" x14ac:dyDescent="0.35">
      <c r="A4549" s="3" t="s">
        <v>9393</v>
      </c>
      <c r="B4549" s="3" t="s">
        <v>9393</v>
      </c>
      <c r="C4549" s="3" t="s">
        <v>2288</v>
      </c>
      <c r="D4549" s="3" t="s">
        <v>7973</v>
      </c>
      <c r="E4549" s="3" t="s">
        <v>7974</v>
      </c>
      <c r="F4549" s="3" t="s">
        <v>878</v>
      </c>
      <c r="G4549" s="3" t="s">
        <v>877</v>
      </c>
      <c r="H4549" s="3" t="s">
        <v>477</v>
      </c>
      <c r="I4549" s="3" t="s">
        <v>79</v>
      </c>
      <c r="J4549" s="3" t="s">
        <v>78</v>
      </c>
      <c r="K4549" s="3" t="s">
        <v>79</v>
      </c>
      <c r="O4549"/>
      <c r="P4549"/>
    </row>
    <row r="4550" spans="1:16" x14ac:dyDescent="0.35">
      <c r="A4550" s="3" t="s">
        <v>9394</v>
      </c>
      <c r="B4550" s="3" t="s">
        <v>9394</v>
      </c>
      <c r="C4550" s="3" t="s">
        <v>9395</v>
      </c>
      <c r="D4550" s="3" t="s">
        <v>8485</v>
      </c>
      <c r="E4550" s="3" t="s">
        <v>8079</v>
      </c>
      <c r="F4550" s="3" t="s">
        <v>878</v>
      </c>
      <c r="G4550" s="3" t="s">
        <v>877</v>
      </c>
      <c r="H4550" s="3" t="s">
        <v>477</v>
      </c>
      <c r="I4550" s="3" t="s">
        <v>79</v>
      </c>
      <c r="J4550" s="3" t="s">
        <v>78</v>
      </c>
      <c r="K4550" s="3" t="s">
        <v>79</v>
      </c>
      <c r="O4550"/>
      <c r="P4550"/>
    </row>
    <row r="4551" spans="1:16" x14ac:dyDescent="0.35">
      <c r="A4551" s="3" t="s">
        <v>9396</v>
      </c>
      <c r="B4551" s="3" t="s">
        <v>9396</v>
      </c>
      <c r="C4551" s="3" t="s">
        <v>9397</v>
      </c>
      <c r="D4551" s="3" t="s">
        <v>573</v>
      </c>
      <c r="E4551" s="3" t="s">
        <v>8125</v>
      </c>
      <c r="F4551" s="3" t="s">
        <v>878</v>
      </c>
      <c r="G4551" s="3" t="s">
        <v>877</v>
      </c>
      <c r="H4551" s="3" t="s">
        <v>477</v>
      </c>
      <c r="I4551" s="3" t="s">
        <v>79</v>
      </c>
      <c r="J4551" s="3" t="s">
        <v>78</v>
      </c>
      <c r="K4551" s="3" t="s">
        <v>79</v>
      </c>
      <c r="O4551"/>
      <c r="P4551"/>
    </row>
    <row r="4552" spans="1:16" x14ac:dyDescent="0.35">
      <c r="A4552" s="3" t="s">
        <v>9398</v>
      </c>
      <c r="B4552" s="3" t="s">
        <v>9398</v>
      </c>
      <c r="C4552" s="3" t="s">
        <v>9399</v>
      </c>
      <c r="D4552" s="3" t="s">
        <v>172</v>
      </c>
      <c r="E4552" s="3" t="s">
        <v>8339</v>
      </c>
      <c r="F4552" s="3" t="s">
        <v>878</v>
      </c>
      <c r="G4552" s="3" t="s">
        <v>877</v>
      </c>
      <c r="H4552" s="3" t="s">
        <v>477</v>
      </c>
      <c r="I4552" s="3" t="s">
        <v>79</v>
      </c>
      <c r="J4552" s="3" t="s">
        <v>78</v>
      </c>
      <c r="K4552" s="3" t="s">
        <v>79</v>
      </c>
      <c r="O4552"/>
      <c r="P4552"/>
    </row>
    <row r="4553" spans="1:16" x14ac:dyDescent="0.35">
      <c r="A4553" s="3" t="s">
        <v>9400</v>
      </c>
      <c r="B4553" s="3" t="s">
        <v>9401</v>
      </c>
      <c r="C4553" s="3" t="s">
        <v>9402</v>
      </c>
      <c r="D4553" s="3" t="s">
        <v>8174</v>
      </c>
      <c r="E4553" s="3" t="s">
        <v>8175</v>
      </c>
      <c r="F4553" s="3" t="s">
        <v>878</v>
      </c>
      <c r="G4553" s="3" t="s">
        <v>877</v>
      </c>
      <c r="H4553" s="3" t="s">
        <v>477</v>
      </c>
      <c r="I4553" s="3" t="s">
        <v>79</v>
      </c>
      <c r="J4553" s="3" t="s">
        <v>78</v>
      </c>
      <c r="K4553" s="3" t="s">
        <v>79</v>
      </c>
      <c r="O4553"/>
      <c r="P4553"/>
    </row>
    <row r="4554" spans="1:16" x14ac:dyDescent="0.35">
      <c r="A4554" s="3" t="s">
        <v>9403</v>
      </c>
      <c r="B4554" s="3" t="s">
        <v>9403</v>
      </c>
      <c r="C4554" s="3" t="s">
        <v>9404</v>
      </c>
      <c r="D4554" s="3" t="s">
        <v>8539</v>
      </c>
      <c r="E4554" s="3" t="s">
        <v>8142</v>
      </c>
      <c r="F4554" s="3" t="s">
        <v>878</v>
      </c>
      <c r="G4554" s="3" t="s">
        <v>877</v>
      </c>
      <c r="H4554" s="3" t="s">
        <v>477</v>
      </c>
      <c r="I4554" s="3" t="s">
        <v>79</v>
      </c>
      <c r="J4554" s="3" t="s">
        <v>78</v>
      </c>
      <c r="K4554" s="3" t="s">
        <v>79</v>
      </c>
      <c r="O4554"/>
      <c r="P4554"/>
    </row>
    <row r="4555" spans="1:16" x14ac:dyDescent="0.35">
      <c r="A4555" s="3" t="s">
        <v>9405</v>
      </c>
      <c r="B4555" s="3" t="s">
        <v>9405</v>
      </c>
      <c r="C4555" s="3" t="s">
        <v>9364</v>
      </c>
      <c r="D4555" s="3" t="s">
        <v>466</v>
      </c>
      <c r="E4555" s="3" t="s">
        <v>7966</v>
      </c>
      <c r="F4555" s="3" t="s">
        <v>878</v>
      </c>
      <c r="G4555" s="3" t="s">
        <v>877</v>
      </c>
      <c r="H4555" s="3" t="s">
        <v>477</v>
      </c>
      <c r="I4555" s="3" t="s">
        <v>79</v>
      </c>
      <c r="J4555" s="3" t="s">
        <v>78</v>
      </c>
      <c r="K4555" s="3" t="s">
        <v>79</v>
      </c>
      <c r="O4555"/>
      <c r="P4555"/>
    </row>
    <row r="4556" spans="1:16" x14ac:dyDescent="0.35">
      <c r="A4556" s="3" t="s">
        <v>9406</v>
      </c>
      <c r="B4556" s="3" t="s">
        <v>8776</v>
      </c>
      <c r="C4556" s="3" t="s">
        <v>8777</v>
      </c>
      <c r="D4556" s="3" t="s">
        <v>8028</v>
      </c>
      <c r="E4556" s="3" t="s">
        <v>8029</v>
      </c>
      <c r="F4556" s="3" t="s">
        <v>878</v>
      </c>
      <c r="G4556" s="3" t="s">
        <v>877</v>
      </c>
      <c r="H4556" s="3" t="s">
        <v>477</v>
      </c>
      <c r="I4556" s="3" t="s">
        <v>79</v>
      </c>
      <c r="J4556" s="3" t="s">
        <v>78</v>
      </c>
      <c r="K4556" s="3" t="s">
        <v>79</v>
      </c>
      <c r="O4556"/>
      <c r="P4556"/>
    </row>
    <row r="4557" spans="1:16" x14ac:dyDescent="0.35">
      <c r="A4557" s="3" t="s">
        <v>9407</v>
      </c>
      <c r="B4557" s="3" t="s">
        <v>9407</v>
      </c>
      <c r="C4557" s="3" t="s">
        <v>9408</v>
      </c>
      <c r="D4557" s="3" t="s">
        <v>164</v>
      </c>
      <c r="E4557" s="3" t="s">
        <v>7938</v>
      </c>
      <c r="F4557" s="3" t="s">
        <v>878</v>
      </c>
      <c r="G4557" s="3" t="s">
        <v>877</v>
      </c>
      <c r="H4557" s="3" t="s">
        <v>477</v>
      </c>
      <c r="I4557" s="3" t="s">
        <v>79</v>
      </c>
      <c r="J4557" s="3" t="s">
        <v>78</v>
      </c>
      <c r="K4557" s="3" t="s">
        <v>79</v>
      </c>
      <c r="O4557"/>
      <c r="P4557"/>
    </row>
    <row r="4558" spans="1:16" x14ac:dyDescent="0.35">
      <c r="A4558" s="3" t="s">
        <v>9409</v>
      </c>
      <c r="B4558" s="3" t="s">
        <v>9409</v>
      </c>
      <c r="C4558" s="3" t="s">
        <v>9410</v>
      </c>
      <c r="D4558" s="3" t="s">
        <v>6341</v>
      </c>
      <c r="E4558" s="3" t="s">
        <v>324</v>
      </c>
      <c r="F4558" s="3" t="s">
        <v>878</v>
      </c>
      <c r="G4558" s="3" t="s">
        <v>877</v>
      </c>
      <c r="H4558" s="3" t="s">
        <v>477</v>
      </c>
      <c r="I4558" s="3" t="s">
        <v>79</v>
      </c>
      <c r="J4558" s="3" t="s">
        <v>78</v>
      </c>
      <c r="K4558" s="3" t="s">
        <v>79</v>
      </c>
      <c r="O4558"/>
      <c r="P4558"/>
    </row>
    <row r="4559" spans="1:16" x14ac:dyDescent="0.35">
      <c r="A4559" s="3" t="s">
        <v>9411</v>
      </c>
      <c r="B4559" s="3" t="s">
        <v>9411</v>
      </c>
      <c r="C4559" s="3" t="s">
        <v>9412</v>
      </c>
      <c r="D4559" s="3" t="s">
        <v>7981</v>
      </c>
      <c r="E4559" s="3" t="s">
        <v>7912</v>
      </c>
      <c r="F4559" s="3" t="s">
        <v>878</v>
      </c>
      <c r="G4559" s="3" t="s">
        <v>877</v>
      </c>
      <c r="H4559" s="3" t="s">
        <v>477</v>
      </c>
      <c r="I4559" s="3" t="s">
        <v>79</v>
      </c>
      <c r="J4559" s="3" t="s">
        <v>78</v>
      </c>
      <c r="K4559" s="3" t="s">
        <v>79</v>
      </c>
      <c r="O4559"/>
      <c r="P4559"/>
    </row>
    <row r="4560" spans="1:16" x14ac:dyDescent="0.35">
      <c r="A4560" s="3" t="s">
        <v>9413</v>
      </c>
      <c r="B4560" s="3" t="s">
        <v>9413</v>
      </c>
      <c r="C4560" s="3" t="s">
        <v>9076</v>
      </c>
      <c r="D4560" s="3" t="s">
        <v>9031</v>
      </c>
      <c r="E4560" s="3" t="s">
        <v>8266</v>
      </c>
      <c r="F4560" s="3" t="s">
        <v>878</v>
      </c>
      <c r="G4560" s="3" t="s">
        <v>877</v>
      </c>
      <c r="H4560" s="3" t="s">
        <v>477</v>
      </c>
      <c r="I4560" s="3" t="s">
        <v>79</v>
      </c>
      <c r="J4560" s="3" t="s">
        <v>78</v>
      </c>
      <c r="K4560" s="3" t="s">
        <v>79</v>
      </c>
      <c r="O4560"/>
      <c r="P4560"/>
    </row>
    <row r="4561" spans="1:16" x14ac:dyDescent="0.35">
      <c r="A4561" s="3" t="s">
        <v>9414</v>
      </c>
      <c r="B4561" s="3" t="s">
        <v>9414</v>
      </c>
      <c r="C4561" s="3" t="s">
        <v>9415</v>
      </c>
      <c r="D4561" s="3" t="s">
        <v>46</v>
      </c>
      <c r="E4561" s="3" t="s">
        <v>7986</v>
      </c>
      <c r="F4561" s="3" t="s">
        <v>878</v>
      </c>
      <c r="G4561" s="3" t="s">
        <v>877</v>
      </c>
      <c r="H4561" s="3" t="s">
        <v>477</v>
      </c>
      <c r="I4561" s="3" t="s">
        <v>79</v>
      </c>
      <c r="J4561" s="3" t="s">
        <v>78</v>
      </c>
      <c r="K4561" s="3" t="s">
        <v>79</v>
      </c>
      <c r="O4561"/>
      <c r="P4561"/>
    </row>
    <row r="4562" spans="1:16" x14ac:dyDescent="0.35">
      <c r="A4562" s="3" t="s">
        <v>9416</v>
      </c>
      <c r="B4562" s="3" t="s">
        <v>9416</v>
      </c>
      <c r="C4562" s="3" t="s">
        <v>9417</v>
      </c>
      <c r="D4562" s="3" t="s">
        <v>8305</v>
      </c>
      <c r="E4562" s="3" t="s">
        <v>7919</v>
      </c>
      <c r="F4562" s="3" t="s">
        <v>878</v>
      </c>
      <c r="G4562" s="3" t="s">
        <v>877</v>
      </c>
      <c r="H4562" s="3" t="s">
        <v>477</v>
      </c>
      <c r="I4562" s="3" t="s">
        <v>79</v>
      </c>
      <c r="J4562" s="3" t="s">
        <v>78</v>
      </c>
      <c r="K4562" s="3" t="s">
        <v>79</v>
      </c>
      <c r="O4562"/>
      <c r="P4562"/>
    </row>
    <row r="4563" spans="1:16" x14ac:dyDescent="0.35">
      <c r="A4563" s="3" t="s">
        <v>9418</v>
      </c>
      <c r="B4563" s="3" t="s">
        <v>9418</v>
      </c>
      <c r="C4563" s="3" t="s">
        <v>9419</v>
      </c>
      <c r="D4563" s="3" t="s">
        <v>6341</v>
      </c>
      <c r="E4563" s="3" t="s">
        <v>324</v>
      </c>
      <c r="F4563" s="3" t="s">
        <v>878</v>
      </c>
      <c r="G4563" s="3" t="s">
        <v>877</v>
      </c>
      <c r="H4563" s="3" t="s">
        <v>477</v>
      </c>
      <c r="I4563" s="3" t="s">
        <v>79</v>
      </c>
      <c r="J4563" s="3" t="s">
        <v>78</v>
      </c>
      <c r="K4563" s="3" t="s">
        <v>79</v>
      </c>
      <c r="O4563"/>
      <c r="P4563"/>
    </row>
    <row r="4564" spans="1:16" x14ac:dyDescent="0.35">
      <c r="A4564" s="3" t="s">
        <v>9420</v>
      </c>
      <c r="B4564" s="3" t="s">
        <v>9420</v>
      </c>
      <c r="C4564" s="3" t="s">
        <v>9421</v>
      </c>
      <c r="D4564" s="3" t="s">
        <v>8399</v>
      </c>
      <c r="E4564" s="3" t="s">
        <v>8125</v>
      </c>
      <c r="F4564" s="3" t="s">
        <v>878</v>
      </c>
      <c r="G4564" s="3" t="s">
        <v>877</v>
      </c>
      <c r="H4564" s="3" t="s">
        <v>477</v>
      </c>
      <c r="I4564" s="3" t="s">
        <v>79</v>
      </c>
      <c r="J4564" s="3" t="s">
        <v>78</v>
      </c>
      <c r="K4564" s="3" t="s">
        <v>79</v>
      </c>
      <c r="O4564"/>
      <c r="P4564"/>
    </row>
    <row r="4565" spans="1:16" x14ac:dyDescent="0.35">
      <c r="A4565" s="3" t="s">
        <v>9422</v>
      </c>
      <c r="B4565" s="3" t="s">
        <v>9422</v>
      </c>
      <c r="C4565" s="3" t="s">
        <v>9423</v>
      </c>
      <c r="D4565" s="3" t="s">
        <v>9424</v>
      </c>
      <c r="E4565" s="3" t="s">
        <v>8339</v>
      </c>
      <c r="F4565" s="3" t="s">
        <v>878</v>
      </c>
      <c r="G4565" s="3" t="s">
        <v>877</v>
      </c>
      <c r="H4565" s="3" t="s">
        <v>477</v>
      </c>
      <c r="I4565" s="3" t="s">
        <v>79</v>
      </c>
      <c r="J4565" s="3" t="s">
        <v>78</v>
      </c>
      <c r="K4565" s="3" t="s">
        <v>79</v>
      </c>
      <c r="O4565"/>
      <c r="P4565"/>
    </row>
    <row r="4566" spans="1:16" x14ac:dyDescent="0.35">
      <c r="A4566" s="3" t="s">
        <v>9425</v>
      </c>
      <c r="B4566" s="3" t="s">
        <v>9425</v>
      </c>
      <c r="C4566" s="3" t="s">
        <v>9426</v>
      </c>
      <c r="D4566" s="3" t="s">
        <v>7908</v>
      </c>
      <c r="E4566" s="3" t="s">
        <v>7909</v>
      </c>
      <c r="F4566" s="3" t="s">
        <v>878</v>
      </c>
      <c r="G4566" s="3" t="s">
        <v>877</v>
      </c>
      <c r="H4566" s="3" t="s">
        <v>477</v>
      </c>
      <c r="I4566" s="3" t="s">
        <v>79</v>
      </c>
      <c r="J4566" s="3" t="s">
        <v>78</v>
      </c>
      <c r="K4566" s="3" t="s">
        <v>79</v>
      </c>
      <c r="O4566"/>
      <c r="P4566"/>
    </row>
    <row r="4567" spans="1:16" x14ac:dyDescent="0.35">
      <c r="A4567" s="3" t="s">
        <v>9427</v>
      </c>
      <c r="B4567" s="3" t="s">
        <v>9427</v>
      </c>
      <c r="C4567" s="3" t="s">
        <v>8210</v>
      </c>
      <c r="D4567" s="3" t="s">
        <v>833</v>
      </c>
      <c r="E4567" s="3" t="s">
        <v>834</v>
      </c>
      <c r="F4567" s="3" t="s">
        <v>878</v>
      </c>
      <c r="G4567" s="3" t="s">
        <v>877</v>
      </c>
      <c r="H4567" s="3" t="s">
        <v>477</v>
      </c>
      <c r="I4567" s="3" t="s">
        <v>79</v>
      </c>
      <c r="J4567" s="3" t="s">
        <v>78</v>
      </c>
      <c r="K4567" s="3" t="s">
        <v>79</v>
      </c>
      <c r="O4567"/>
      <c r="P4567"/>
    </row>
    <row r="4568" spans="1:16" x14ac:dyDescent="0.35">
      <c r="A4568" s="3" t="s">
        <v>9428</v>
      </c>
      <c r="B4568" s="3" t="s">
        <v>9428</v>
      </c>
      <c r="C4568" s="3" t="s">
        <v>8604</v>
      </c>
      <c r="D4568" s="3" t="s">
        <v>9429</v>
      </c>
      <c r="E4568" s="3" t="s">
        <v>7962</v>
      </c>
      <c r="F4568" s="3" t="s">
        <v>878</v>
      </c>
      <c r="G4568" s="3" t="s">
        <v>877</v>
      </c>
      <c r="H4568" s="3" t="s">
        <v>477</v>
      </c>
      <c r="I4568" s="3" t="s">
        <v>79</v>
      </c>
      <c r="J4568" s="3" t="s">
        <v>78</v>
      </c>
      <c r="K4568" s="3" t="s">
        <v>79</v>
      </c>
      <c r="O4568"/>
      <c r="P4568"/>
    </row>
    <row r="4569" spans="1:16" x14ac:dyDescent="0.35">
      <c r="A4569" s="3" t="s">
        <v>9430</v>
      </c>
      <c r="B4569" s="3" t="s">
        <v>9430</v>
      </c>
      <c r="C4569" s="3" t="s">
        <v>9431</v>
      </c>
      <c r="D4569" s="3" t="s">
        <v>7908</v>
      </c>
      <c r="E4569" s="3" t="s">
        <v>7909</v>
      </c>
      <c r="F4569" s="3" t="s">
        <v>878</v>
      </c>
      <c r="G4569" s="3" t="s">
        <v>877</v>
      </c>
      <c r="H4569" s="3" t="s">
        <v>477</v>
      </c>
      <c r="I4569" s="3" t="s">
        <v>79</v>
      </c>
      <c r="J4569" s="3" t="s">
        <v>78</v>
      </c>
      <c r="K4569" s="3" t="s">
        <v>79</v>
      </c>
      <c r="O4569"/>
      <c r="P4569"/>
    </row>
    <row r="4570" spans="1:16" x14ac:dyDescent="0.35">
      <c r="A4570" s="3" t="s">
        <v>9432</v>
      </c>
      <c r="B4570" s="3" t="s">
        <v>9432</v>
      </c>
      <c r="C4570" s="3" t="s">
        <v>9433</v>
      </c>
      <c r="D4570" s="3" t="s">
        <v>7942</v>
      </c>
      <c r="E4570" s="3" t="s">
        <v>7943</v>
      </c>
      <c r="F4570" s="3" t="s">
        <v>878</v>
      </c>
      <c r="G4570" s="3" t="s">
        <v>877</v>
      </c>
      <c r="H4570" s="3" t="s">
        <v>477</v>
      </c>
      <c r="I4570" s="3" t="s">
        <v>79</v>
      </c>
      <c r="J4570" s="3" t="s">
        <v>78</v>
      </c>
      <c r="K4570" s="3" t="s">
        <v>79</v>
      </c>
      <c r="O4570"/>
      <c r="P4570"/>
    </row>
    <row r="4571" spans="1:16" x14ac:dyDescent="0.35">
      <c r="A4571" s="3" t="s">
        <v>9434</v>
      </c>
      <c r="B4571" s="3" t="s">
        <v>9434</v>
      </c>
      <c r="C4571" s="3" t="s">
        <v>9435</v>
      </c>
      <c r="D4571" s="3" t="s">
        <v>7918</v>
      </c>
      <c r="E4571" s="3" t="s">
        <v>7919</v>
      </c>
      <c r="F4571" s="3" t="s">
        <v>878</v>
      </c>
      <c r="G4571" s="3" t="s">
        <v>877</v>
      </c>
      <c r="H4571" s="3" t="s">
        <v>477</v>
      </c>
      <c r="I4571" s="3" t="s">
        <v>79</v>
      </c>
      <c r="J4571" s="3" t="s">
        <v>78</v>
      </c>
      <c r="K4571" s="3" t="s">
        <v>79</v>
      </c>
      <c r="O4571"/>
      <c r="P4571"/>
    </row>
    <row r="4572" spans="1:16" x14ac:dyDescent="0.35">
      <c r="A4572" s="3" t="s">
        <v>9436</v>
      </c>
      <c r="B4572" s="3" t="s">
        <v>9436</v>
      </c>
      <c r="C4572" s="3" t="s">
        <v>9423</v>
      </c>
      <c r="D4572" s="3" t="s">
        <v>8404</v>
      </c>
      <c r="E4572" s="3" t="s">
        <v>8252</v>
      </c>
      <c r="F4572" s="3" t="s">
        <v>878</v>
      </c>
      <c r="G4572" s="3" t="s">
        <v>877</v>
      </c>
      <c r="H4572" s="3" t="s">
        <v>477</v>
      </c>
      <c r="I4572" s="3" t="s">
        <v>79</v>
      </c>
      <c r="J4572" s="3" t="s">
        <v>78</v>
      </c>
      <c r="K4572" s="3" t="s">
        <v>79</v>
      </c>
      <c r="O4572"/>
      <c r="P4572"/>
    </row>
    <row r="4573" spans="1:16" x14ac:dyDescent="0.35">
      <c r="A4573" s="3" t="s">
        <v>9437</v>
      </c>
      <c r="B4573" s="3" t="s">
        <v>9437</v>
      </c>
      <c r="C4573" s="3" t="s">
        <v>9438</v>
      </c>
      <c r="D4573" s="3" t="s">
        <v>8001</v>
      </c>
      <c r="E4573" s="3" t="s">
        <v>8002</v>
      </c>
      <c r="F4573" s="3" t="s">
        <v>878</v>
      </c>
      <c r="G4573" s="3" t="s">
        <v>877</v>
      </c>
      <c r="H4573" s="3" t="s">
        <v>477</v>
      </c>
      <c r="I4573" s="3" t="s">
        <v>79</v>
      </c>
      <c r="J4573" s="3" t="s">
        <v>78</v>
      </c>
      <c r="K4573" s="3" t="s">
        <v>79</v>
      </c>
      <c r="O4573"/>
      <c r="P4573"/>
    </row>
    <row r="4574" spans="1:16" x14ac:dyDescent="0.35">
      <c r="A4574" s="3" t="s">
        <v>9439</v>
      </c>
      <c r="B4574" s="3" t="s">
        <v>9439</v>
      </c>
      <c r="C4574" s="3" t="s">
        <v>9440</v>
      </c>
      <c r="D4574" s="3" t="s">
        <v>8485</v>
      </c>
      <c r="E4574" s="3" t="s">
        <v>8079</v>
      </c>
      <c r="F4574" s="3" t="s">
        <v>878</v>
      </c>
      <c r="G4574" s="3" t="s">
        <v>877</v>
      </c>
      <c r="H4574" s="3" t="s">
        <v>477</v>
      </c>
      <c r="I4574" s="3" t="s">
        <v>79</v>
      </c>
      <c r="J4574" s="3" t="s">
        <v>78</v>
      </c>
      <c r="K4574" s="3" t="s">
        <v>79</v>
      </c>
      <c r="O4574"/>
      <c r="P4574"/>
    </row>
    <row r="4575" spans="1:16" x14ac:dyDescent="0.35">
      <c r="A4575" s="3" t="s">
        <v>9441</v>
      </c>
      <c r="B4575" s="3" t="s">
        <v>9441</v>
      </c>
      <c r="C4575" s="3" t="s">
        <v>9442</v>
      </c>
      <c r="D4575" s="3" t="s">
        <v>9443</v>
      </c>
      <c r="E4575" s="3" t="s">
        <v>7978</v>
      </c>
      <c r="F4575" s="3" t="s">
        <v>878</v>
      </c>
      <c r="G4575" s="3" t="s">
        <v>877</v>
      </c>
      <c r="H4575" s="3" t="s">
        <v>477</v>
      </c>
      <c r="I4575" s="3" t="s">
        <v>79</v>
      </c>
      <c r="J4575" s="3" t="s">
        <v>78</v>
      </c>
      <c r="K4575" s="3" t="s">
        <v>79</v>
      </c>
      <c r="O4575"/>
      <c r="P4575"/>
    </row>
    <row r="4576" spans="1:16" x14ac:dyDescent="0.35">
      <c r="A4576" s="3" t="s">
        <v>9444</v>
      </c>
      <c r="B4576" s="3" t="s">
        <v>9444</v>
      </c>
      <c r="C4576" s="3" t="s">
        <v>9445</v>
      </c>
      <c r="D4576" s="3" t="s">
        <v>616</v>
      </c>
      <c r="E4576" s="3" t="s">
        <v>7994</v>
      </c>
      <c r="F4576" s="3" t="s">
        <v>878</v>
      </c>
      <c r="G4576" s="3" t="s">
        <v>877</v>
      </c>
      <c r="H4576" s="3" t="s">
        <v>477</v>
      </c>
      <c r="I4576" s="3" t="s">
        <v>79</v>
      </c>
      <c r="J4576" s="3" t="s">
        <v>78</v>
      </c>
      <c r="K4576" s="3" t="s">
        <v>79</v>
      </c>
      <c r="O4576"/>
      <c r="P4576"/>
    </row>
    <row r="4577" spans="1:16" x14ac:dyDescent="0.35">
      <c r="A4577" s="3" t="s">
        <v>9446</v>
      </c>
      <c r="B4577" s="3" t="s">
        <v>9446</v>
      </c>
      <c r="C4577" s="3" t="s">
        <v>9447</v>
      </c>
      <c r="D4577" s="3" t="s">
        <v>652</v>
      </c>
      <c r="E4577" s="3" t="s">
        <v>7912</v>
      </c>
      <c r="F4577" s="3" t="s">
        <v>878</v>
      </c>
      <c r="G4577" s="3" t="s">
        <v>877</v>
      </c>
      <c r="H4577" s="3" t="s">
        <v>477</v>
      </c>
      <c r="I4577" s="3" t="s">
        <v>79</v>
      </c>
      <c r="J4577" s="3" t="s">
        <v>78</v>
      </c>
      <c r="K4577" s="3" t="s">
        <v>79</v>
      </c>
      <c r="O4577"/>
      <c r="P4577"/>
    </row>
    <row r="4578" spans="1:16" x14ac:dyDescent="0.35">
      <c r="A4578" s="3" t="s">
        <v>9448</v>
      </c>
      <c r="B4578" s="3" t="s">
        <v>9448</v>
      </c>
      <c r="C4578" s="3" t="s">
        <v>9449</v>
      </c>
      <c r="D4578" s="3" t="s">
        <v>9031</v>
      </c>
      <c r="E4578" s="3" t="s">
        <v>8266</v>
      </c>
      <c r="F4578" s="3" t="s">
        <v>878</v>
      </c>
      <c r="G4578" s="3" t="s">
        <v>877</v>
      </c>
      <c r="H4578" s="3" t="s">
        <v>477</v>
      </c>
      <c r="I4578" s="3" t="s">
        <v>79</v>
      </c>
      <c r="J4578" s="3" t="s">
        <v>78</v>
      </c>
      <c r="K4578" s="3" t="s">
        <v>79</v>
      </c>
      <c r="O4578"/>
      <c r="P4578"/>
    </row>
    <row r="4579" spans="1:16" x14ac:dyDescent="0.35">
      <c r="A4579" s="3" t="s">
        <v>9450</v>
      </c>
      <c r="B4579" s="3" t="s">
        <v>9450</v>
      </c>
      <c r="C4579" s="3" t="s">
        <v>9451</v>
      </c>
      <c r="D4579" s="3" t="s">
        <v>164</v>
      </c>
      <c r="E4579" s="3" t="s">
        <v>7938</v>
      </c>
      <c r="F4579" s="3" t="s">
        <v>878</v>
      </c>
      <c r="G4579" s="3" t="s">
        <v>877</v>
      </c>
      <c r="H4579" s="3" t="s">
        <v>477</v>
      </c>
      <c r="I4579" s="3" t="s">
        <v>79</v>
      </c>
      <c r="J4579" s="3" t="s">
        <v>78</v>
      </c>
      <c r="K4579" s="3" t="s">
        <v>79</v>
      </c>
      <c r="O4579"/>
      <c r="P4579"/>
    </row>
    <row r="4580" spans="1:16" x14ac:dyDescent="0.35">
      <c r="A4580" s="3" t="s">
        <v>9452</v>
      </c>
      <c r="B4580" s="3" t="s">
        <v>9452</v>
      </c>
      <c r="C4580" s="3" t="s">
        <v>9453</v>
      </c>
      <c r="D4580" s="3" t="s">
        <v>833</v>
      </c>
      <c r="E4580" s="3" t="s">
        <v>834</v>
      </c>
      <c r="F4580" s="3" t="s">
        <v>878</v>
      </c>
      <c r="G4580" s="3" t="s">
        <v>877</v>
      </c>
      <c r="H4580" s="3" t="s">
        <v>477</v>
      </c>
      <c r="I4580" s="3" t="s">
        <v>79</v>
      </c>
      <c r="J4580" s="3" t="s">
        <v>78</v>
      </c>
      <c r="K4580" s="3" t="s">
        <v>79</v>
      </c>
      <c r="O4580"/>
      <c r="P4580"/>
    </row>
    <row r="4581" spans="1:16" x14ac:dyDescent="0.35">
      <c r="A4581" s="3" t="s">
        <v>9454</v>
      </c>
      <c r="B4581" s="3" t="s">
        <v>9454</v>
      </c>
      <c r="C4581" s="3" t="s">
        <v>9455</v>
      </c>
      <c r="D4581" s="3" t="s">
        <v>7915</v>
      </c>
      <c r="E4581" s="3" t="s">
        <v>7909</v>
      </c>
      <c r="F4581" s="3" t="s">
        <v>878</v>
      </c>
      <c r="G4581" s="3" t="s">
        <v>877</v>
      </c>
      <c r="H4581" s="3" t="s">
        <v>477</v>
      </c>
      <c r="I4581" s="3" t="s">
        <v>79</v>
      </c>
      <c r="J4581" s="3" t="s">
        <v>78</v>
      </c>
      <c r="K4581" s="3" t="s">
        <v>79</v>
      </c>
      <c r="O4581"/>
      <c r="P4581"/>
    </row>
    <row r="4582" spans="1:16" x14ac:dyDescent="0.35">
      <c r="A4582" s="3" t="s">
        <v>9456</v>
      </c>
      <c r="B4582" s="3" t="s">
        <v>9456</v>
      </c>
      <c r="C4582" s="3" t="s">
        <v>8502</v>
      </c>
      <c r="D4582" s="3" t="s">
        <v>8407</v>
      </c>
      <c r="E4582" s="3" t="s">
        <v>7986</v>
      </c>
      <c r="F4582" s="3" t="s">
        <v>878</v>
      </c>
      <c r="G4582" s="3" t="s">
        <v>877</v>
      </c>
      <c r="H4582" s="3" t="s">
        <v>477</v>
      </c>
      <c r="I4582" s="3" t="s">
        <v>79</v>
      </c>
      <c r="J4582" s="3" t="s">
        <v>78</v>
      </c>
      <c r="K4582" s="3" t="s">
        <v>79</v>
      </c>
      <c r="O4582"/>
      <c r="P4582"/>
    </row>
    <row r="4583" spans="1:16" x14ac:dyDescent="0.35">
      <c r="A4583" s="3" t="s">
        <v>9457</v>
      </c>
      <c r="B4583" s="3" t="s">
        <v>9457</v>
      </c>
      <c r="C4583" s="3" t="s">
        <v>9458</v>
      </c>
      <c r="D4583" s="3" t="s">
        <v>7997</v>
      </c>
      <c r="E4583" s="3" t="s">
        <v>7998</v>
      </c>
      <c r="F4583" s="3" t="s">
        <v>878</v>
      </c>
      <c r="G4583" s="3" t="s">
        <v>877</v>
      </c>
      <c r="H4583" s="3" t="s">
        <v>477</v>
      </c>
      <c r="I4583" s="3" t="s">
        <v>79</v>
      </c>
      <c r="J4583" s="3" t="s">
        <v>78</v>
      </c>
      <c r="K4583" s="3" t="s">
        <v>79</v>
      </c>
      <c r="O4583"/>
      <c r="P4583"/>
    </row>
    <row r="4584" spans="1:16" x14ac:dyDescent="0.35">
      <c r="A4584" s="3" t="s">
        <v>9459</v>
      </c>
      <c r="B4584" s="3" t="s">
        <v>8278</v>
      </c>
      <c r="C4584" s="3" t="s">
        <v>8279</v>
      </c>
      <c r="D4584" s="3" t="s">
        <v>8280</v>
      </c>
      <c r="E4584" s="3" t="s">
        <v>8281</v>
      </c>
      <c r="F4584" s="3" t="s">
        <v>878</v>
      </c>
      <c r="G4584" s="3" t="s">
        <v>877</v>
      </c>
      <c r="H4584" s="3" t="s">
        <v>477</v>
      </c>
      <c r="I4584" s="3" t="s">
        <v>79</v>
      </c>
      <c r="J4584" s="3" t="s">
        <v>78</v>
      </c>
      <c r="K4584" s="3" t="s">
        <v>79</v>
      </c>
      <c r="O4584"/>
      <c r="P4584"/>
    </row>
    <row r="4585" spans="1:16" x14ac:dyDescent="0.35">
      <c r="A4585" s="3" t="s">
        <v>9460</v>
      </c>
      <c r="B4585" s="3" t="s">
        <v>9460</v>
      </c>
      <c r="C4585" s="3" t="s">
        <v>9461</v>
      </c>
      <c r="D4585" s="3" t="s">
        <v>7949</v>
      </c>
      <c r="E4585" s="3" t="s">
        <v>7950</v>
      </c>
      <c r="F4585" s="3" t="s">
        <v>878</v>
      </c>
      <c r="G4585" s="3" t="s">
        <v>877</v>
      </c>
      <c r="H4585" s="3" t="s">
        <v>477</v>
      </c>
      <c r="I4585" s="3" t="s">
        <v>79</v>
      </c>
      <c r="J4585" s="3" t="s">
        <v>78</v>
      </c>
      <c r="K4585" s="3" t="s">
        <v>79</v>
      </c>
      <c r="O4585"/>
      <c r="P4585"/>
    </row>
    <row r="4586" spans="1:16" x14ac:dyDescent="0.35">
      <c r="A4586" s="3" t="s">
        <v>9462</v>
      </c>
      <c r="B4586" s="3" t="s">
        <v>8655</v>
      </c>
      <c r="C4586" s="3" t="s">
        <v>8656</v>
      </c>
      <c r="D4586" s="3" t="s">
        <v>65</v>
      </c>
      <c r="E4586" s="3" t="s">
        <v>8148</v>
      </c>
      <c r="F4586" s="3" t="s">
        <v>878</v>
      </c>
      <c r="G4586" s="3" t="s">
        <v>877</v>
      </c>
      <c r="H4586" s="3" t="s">
        <v>477</v>
      </c>
      <c r="I4586" s="3" t="s">
        <v>79</v>
      </c>
      <c r="J4586" s="3" t="s">
        <v>78</v>
      </c>
      <c r="K4586" s="3" t="s">
        <v>79</v>
      </c>
      <c r="O4586"/>
      <c r="P4586"/>
    </row>
    <row r="4587" spans="1:16" x14ac:dyDescent="0.35">
      <c r="A4587" s="3" t="s">
        <v>9463</v>
      </c>
      <c r="B4587" s="3" t="s">
        <v>9463</v>
      </c>
      <c r="C4587" s="3" t="s">
        <v>8545</v>
      </c>
      <c r="D4587" s="3" t="s">
        <v>8115</v>
      </c>
      <c r="E4587" s="3" t="s">
        <v>8116</v>
      </c>
      <c r="F4587" s="3" t="s">
        <v>878</v>
      </c>
      <c r="G4587" s="3" t="s">
        <v>877</v>
      </c>
      <c r="H4587" s="3" t="s">
        <v>477</v>
      </c>
      <c r="I4587" s="3" t="s">
        <v>79</v>
      </c>
      <c r="J4587" s="3" t="s">
        <v>78</v>
      </c>
      <c r="K4587" s="3" t="s">
        <v>79</v>
      </c>
      <c r="O4587"/>
      <c r="P4587"/>
    </row>
    <row r="4588" spans="1:16" x14ac:dyDescent="0.35">
      <c r="A4588" s="3" t="s">
        <v>9464</v>
      </c>
      <c r="B4588" s="3" t="s">
        <v>9464</v>
      </c>
      <c r="C4588" s="3" t="s">
        <v>9465</v>
      </c>
      <c r="D4588" s="3" t="s">
        <v>8251</v>
      </c>
      <c r="E4588" s="3" t="s">
        <v>8252</v>
      </c>
      <c r="F4588" s="3" t="s">
        <v>878</v>
      </c>
      <c r="G4588" s="3" t="s">
        <v>877</v>
      </c>
      <c r="H4588" s="3" t="s">
        <v>477</v>
      </c>
      <c r="I4588" s="3" t="s">
        <v>79</v>
      </c>
      <c r="J4588" s="3" t="s">
        <v>78</v>
      </c>
      <c r="K4588" s="3" t="s">
        <v>79</v>
      </c>
      <c r="O4588"/>
      <c r="P4588"/>
    </row>
    <row r="4589" spans="1:16" x14ac:dyDescent="0.35">
      <c r="A4589" s="3" t="s">
        <v>9466</v>
      </c>
      <c r="B4589" s="3" t="s">
        <v>9466</v>
      </c>
      <c r="C4589" s="3" t="s">
        <v>9467</v>
      </c>
      <c r="D4589" s="3" t="s">
        <v>9031</v>
      </c>
      <c r="E4589" s="3" t="s">
        <v>8266</v>
      </c>
      <c r="F4589" s="3" t="s">
        <v>878</v>
      </c>
      <c r="G4589" s="3" t="s">
        <v>877</v>
      </c>
      <c r="H4589" s="3" t="s">
        <v>477</v>
      </c>
      <c r="I4589" s="3" t="s">
        <v>79</v>
      </c>
      <c r="J4589" s="3" t="s">
        <v>78</v>
      </c>
      <c r="K4589" s="3" t="s">
        <v>79</v>
      </c>
      <c r="O4589"/>
      <c r="P4589"/>
    </row>
    <row r="4590" spans="1:16" x14ac:dyDescent="0.35">
      <c r="A4590" s="3" t="s">
        <v>9468</v>
      </c>
      <c r="B4590" s="3" t="s">
        <v>9468</v>
      </c>
      <c r="C4590" s="3" t="s">
        <v>9469</v>
      </c>
      <c r="D4590" s="3" t="s">
        <v>7918</v>
      </c>
      <c r="E4590" s="3" t="s">
        <v>7919</v>
      </c>
      <c r="F4590" s="3" t="s">
        <v>878</v>
      </c>
      <c r="G4590" s="3" t="s">
        <v>877</v>
      </c>
      <c r="H4590" s="3" t="s">
        <v>477</v>
      </c>
      <c r="I4590" s="3" t="s">
        <v>79</v>
      </c>
      <c r="J4590" s="3" t="s">
        <v>78</v>
      </c>
      <c r="K4590" s="3" t="s">
        <v>79</v>
      </c>
      <c r="O4590"/>
      <c r="P4590"/>
    </row>
    <row r="4591" spans="1:16" x14ac:dyDescent="0.35">
      <c r="A4591" s="3" t="s">
        <v>9470</v>
      </c>
      <c r="B4591" s="3" t="s">
        <v>9470</v>
      </c>
      <c r="C4591" s="3" t="s">
        <v>9471</v>
      </c>
      <c r="D4591" s="3" t="s">
        <v>7918</v>
      </c>
      <c r="E4591" s="3" t="s">
        <v>7919</v>
      </c>
      <c r="F4591" s="3" t="s">
        <v>878</v>
      </c>
      <c r="G4591" s="3" t="s">
        <v>877</v>
      </c>
      <c r="H4591" s="3" t="s">
        <v>477</v>
      </c>
      <c r="I4591" s="3" t="s">
        <v>79</v>
      </c>
      <c r="J4591" s="3" t="s">
        <v>78</v>
      </c>
      <c r="K4591" s="3" t="s">
        <v>79</v>
      </c>
      <c r="O4591"/>
      <c r="P4591"/>
    </row>
    <row r="4592" spans="1:16" x14ac:dyDescent="0.35">
      <c r="A4592" s="3" t="s">
        <v>9472</v>
      </c>
      <c r="B4592" s="3" t="s">
        <v>9472</v>
      </c>
      <c r="C4592" s="3" t="s">
        <v>9473</v>
      </c>
      <c r="D4592" s="3" t="s">
        <v>8273</v>
      </c>
      <c r="E4592" s="3" t="s">
        <v>8274</v>
      </c>
      <c r="F4592" s="3" t="s">
        <v>878</v>
      </c>
      <c r="G4592" s="3" t="s">
        <v>877</v>
      </c>
      <c r="H4592" s="3" t="s">
        <v>477</v>
      </c>
      <c r="I4592" s="3" t="s">
        <v>79</v>
      </c>
      <c r="J4592" s="3" t="s">
        <v>78</v>
      </c>
      <c r="K4592" s="3" t="s">
        <v>79</v>
      </c>
      <c r="O4592"/>
      <c r="P4592"/>
    </row>
    <row r="4593" spans="1:16" x14ac:dyDescent="0.35">
      <c r="A4593" s="3" t="s">
        <v>9474</v>
      </c>
      <c r="B4593" s="3" t="s">
        <v>9474</v>
      </c>
      <c r="C4593" s="3" t="s">
        <v>9397</v>
      </c>
      <c r="D4593" s="3" t="s">
        <v>402</v>
      </c>
      <c r="E4593" s="3" t="s">
        <v>8315</v>
      </c>
      <c r="F4593" s="3" t="s">
        <v>878</v>
      </c>
      <c r="G4593" s="3" t="s">
        <v>877</v>
      </c>
      <c r="H4593" s="3" t="s">
        <v>477</v>
      </c>
      <c r="I4593" s="3" t="s">
        <v>79</v>
      </c>
      <c r="J4593" s="3" t="s">
        <v>78</v>
      </c>
      <c r="K4593" s="3" t="s">
        <v>79</v>
      </c>
      <c r="O4593"/>
      <c r="P4593"/>
    </row>
    <row r="4594" spans="1:16" x14ac:dyDescent="0.35">
      <c r="A4594" s="3" t="s">
        <v>9475</v>
      </c>
      <c r="B4594" s="3" t="s">
        <v>9475</v>
      </c>
      <c r="C4594" s="3" t="s">
        <v>9476</v>
      </c>
      <c r="D4594" s="3" t="s">
        <v>529</v>
      </c>
      <c r="E4594" s="3" t="s">
        <v>8244</v>
      </c>
      <c r="F4594" s="3" t="s">
        <v>878</v>
      </c>
      <c r="G4594" s="3" t="s">
        <v>877</v>
      </c>
      <c r="H4594" s="3" t="s">
        <v>477</v>
      </c>
      <c r="I4594" s="3" t="s">
        <v>79</v>
      </c>
      <c r="J4594" s="3" t="s">
        <v>78</v>
      </c>
      <c r="K4594" s="3" t="s">
        <v>79</v>
      </c>
      <c r="O4594"/>
      <c r="P4594"/>
    </row>
    <row r="4595" spans="1:16" x14ac:dyDescent="0.35">
      <c r="A4595" s="3" t="s">
        <v>9477</v>
      </c>
      <c r="B4595" s="3" t="s">
        <v>9477</v>
      </c>
      <c r="C4595" s="3" t="s">
        <v>9478</v>
      </c>
      <c r="D4595" s="3" t="s">
        <v>8174</v>
      </c>
      <c r="E4595" s="3" t="s">
        <v>8175</v>
      </c>
      <c r="F4595" s="3" t="s">
        <v>878</v>
      </c>
      <c r="G4595" s="3" t="s">
        <v>877</v>
      </c>
      <c r="H4595" s="3" t="s">
        <v>477</v>
      </c>
      <c r="I4595" s="3" t="s">
        <v>79</v>
      </c>
      <c r="J4595" s="3" t="s">
        <v>78</v>
      </c>
      <c r="K4595" s="3" t="s">
        <v>79</v>
      </c>
      <c r="O4595"/>
      <c r="P4595"/>
    </row>
    <row r="4596" spans="1:16" x14ac:dyDescent="0.35">
      <c r="A4596" s="3" t="s">
        <v>9479</v>
      </c>
      <c r="B4596" s="3" t="s">
        <v>9479</v>
      </c>
      <c r="C4596" s="3" t="s">
        <v>8732</v>
      </c>
      <c r="D4596" s="3" t="s">
        <v>569</v>
      </c>
      <c r="E4596" s="3" t="s">
        <v>7962</v>
      </c>
      <c r="F4596" s="3" t="s">
        <v>878</v>
      </c>
      <c r="G4596" s="3" t="s">
        <v>877</v>
      </c>
      <c r="H4596" s="3" t="s">
        <v>477</v>
      </c>
      <c r="I4596" s="3" t="s">
        <v>79</v>
      </c>
      <c r="J4596" s="3" t="s">
        <v>78</v>
      </c>
      <c r="K4596" s="3" t="s">
        <v>79</v>
      </c>
      <c r="O4596"/>
      <c r="P4596"/>
    </row>
    <row r="4597" spans="1:16" x14ac:dyDescent="0.35">
      <c r="A4597" s="3" t="s">
        <v>9480</v>
      </c>
      <c r="B4597" s="3" t="s">
        <v>9480</v>
      </c>
      <c r="C4597" s="3" t="s">
        <v>9481</v>
      </c>
      <c r="D4597" s="3" t="s">
        <v>7915</v>
      </c>
      <c r="E4597" s="3" t="s">
        <v>7909</v>
      </c>
      <c r="F4597" s="3" t="s">
        <v>878</v>
      </c>
      <c r="G4597" s="3" t="s">
        <v>877</v>
      </c>
      <c r="H4597" s="3" t="s">
        <v>477</v>
      </c>
      <c r="I4597" s="3" t="s">
        <v>79</v>
      </c>
      <c r="J4597" s="3" t="s">
        <v>78</v>
      </c>
      <c r="K4597" s="3" t="s">
        <v>79</v>
      </c>
      <c r="O4597"/>
      <c r="P4597"/>
    </row>
    <row r="4598" spans="1:16" x14ac:dyDescent="0.35">
      <c r="A4598" s="3" t="s">
        <v>9482</v>
      </c>
      <c r="B4598" s="3" t="s">
        <v>9482</v>
      </c>
      <c r="C4598" s="3" t="s">
        <v>9483</v>
      </c>
      <c r="D4598" s="3" t="s">
        <v>8095</v>
      </c>
      <c r="E4598" s="3" t="s">
        <v>2995</v>
      </c>
      <c r="F4598" s="3" t="s">
        <v>878</v>
      </c>
      <c r="G4598" s="3" t="s">
        <v>877</v>
      </c>
      <c r="H4598" s="3" t="s">
        <v>477</v>
      </c>
      <c r="I4598" s="3" t="s">
        <v>79</v>
      </c>
      <c r="J4598" s="3" t="s">
        <v>78</v>
      </c>
      <c r="K4598" s="3" t="s">
        <v>79</v>
      </c>
      <c r="O4598"/>
      <c r="P4598"/>
    </row>
    <row r="4599" spans="1:16" x14ac:dyDescent="0.35">
      <c r="A4599" s="3" t="s">
        <v>9484</v>
      </c>
      <c r="B4599" s="3" t="s">
        <v>9484</v>
      </c>
      <c r="C4599" s="3" t="s">
        <v>9485</v>
      </c>
      <c r="D4599" s="3" t="s">
        <v>7929</v>
      </c>
      <c r="E4599" s="3" t="s">
        <v>7930</v>
      </c>
      <c r="F4599" s="3" t="s">
        <v>878</v>
      </c>
      <c r="G4599" s="3" t="s">
        <v>877</v>
      </c>
      <c r="H4599" s="3" t="s">
        <v>477</v>
      </c>
      <c r="I4599" s="3" t="s">
        <v>79</v>
      </c>
      <c r="J4599" s="3" t="s">
        <v>78</v>
      </c>
      <c r="K4599" s="3" t="s">
        <v>79</v>
      </c>
      <c r="O4599"/>
      <c r="P4599"/>
    </row>
    <row r="4600" spans="1:16" x14ac:dyDescent="0.35">
      <c r="A4600" s="3" t="s">
        <v>9486</v>
      </c>
      <c r="B4600" s="3" t="s">
        <v>9486</v>
      </c>
      <c r="C4600" s="3" t="s">
        <v>9487</v>
      </c>
      <c r="D4600" s="3" t="s">
        <v>7929</v>
      </c>
      <c r="E4600" s="3" t="s">
        <v>7930</v>
      </c>
      <c r="F4600" s="3" t="s">
        <v>878</v>
      </c>
      <c r="G4600" s="3" t="s">
        <v>877</v>
      </c>
      <c r="H4600" s="3" t="s">
        <v>477</v>
      </c>
      <c r="I4600" s="3" t="s">
        <v>79</v>
      </c>
      <c r="J4600" s="3" t="s">
        <v>78</v>
      </c>
      <c r="K4600" s="3" t="s">
        <v>79</v>
      </c>
      <c r="O4600"/>
      <c r="P4600"/>
    </row>
    <row r="4601" spans="1:16" x14ac:dyDescent="0.35">
      <c r="A4601" s="3" t="s">
        <v>9488</v>
      </c>
      <c r="B4601" s="3" t="s">
        <v>9489</v>
      </c>
      <c r="C4601" s="3" t="s">
        <v>9490</v>
      </c>
      <c r="D4601" s="3" t="s">
        <v>164</v>
      </c>
      <c r="E4601" s="3" t="s">
        <v>7938</v>
      </c>
      <c r="F4601" s="3" t="s">
        <v>878</v>
      </c>
      <c r="G4601" s="3" t="s">
        <v>877</v>
      </c>
      <c r="H4601" s="3" t="s">
        <v>477</v>
      </c>
      <c r="I4601" s="3" t="s">
        <v>79</v>
      </c>
      <c r="J4601" s="3" t="s">
        <v>78</v>
      </c>
      <c r="K4601" s="3" t="s">
        <v>79</v>
      </c>
      <c r="O4601"/>
      <c r="P4601"/>
    </row>
    <row r="4602" spans="1:16" x14ac:dyDescent="0.35">
      <c r="A4602" s="3" t="s">
        <v>9491</v>
      </c>
      <c r="B4602" s="3" t="s">
        <v>9491</v>
      </c>
      <c r="C4602" s="3" t="s">
        <v>9492</v>
      </c>
      <c r="D4602" s="3" t="s">
        <v>164</v>
      </c>
      <c r="E4602" s="3" t="s">
        <v>7938</v>
      </c>
      <c r="F4602" s="3" t="s">
        <v>878</v>
      </c>
      <c r="G4602" s="3" t="s">
        <v>877</v>
      </c>
      <c r="H4602" s="3" t="s">
        <v>477</v>
      </c>
      <c r="I4602" s="3" t="s">
        <v>79</v>
      </c>
      <c r="J4602" s="3" t="s">
        <v>78</v>
      </c>
      <c r="K4602" s="3" t="s">
        <v>79</v>
      </c>
      <c r="O4602"/>
      <c r="P4602"/>
    </row>
    <row r="4603" spans="1:16" x14ac:dyDescent="0.35">
      <c r="A4603" s="3" t="s">
        <v>9493</v>
      </c>
      <c r="B4603" s="3" t="s">
        <v>9494</v>
      </c>
      <c r="C4603" s="3" t="s">
        <v>9495</v>
      </c>
      <c r="D4603" s="3" t="s">
        <v>8078</v>
      </c>
      <c r="E4603" s="3" t="s">
        <v>8079</v>
      </c>
      <c r="F4603" s="3" t="s">
        <v>878</v>
      </c>
      <c r="G4603" s="3" t="s">
        <v>877</v>
      </c>
      <c r="H4603" s="3" t="s">
        <v>477</v>
      </c>
      <c r="I4603" s="3" t="s">
        <v>79</v>
      </c>
      <c r="J4603" s="3" t="s">
        <v>78</v>
      </c>
      <c r="K4603" s="3" t="s">
        <v>79</v>
      </c>
      <c r="O4603"/>
      <c r="P4603"/>
    </row>
    <row r="4604" spans="1:16" x14ac:dyDescent="0.35">
      <c r="A4604" s="3" t="s">
        <v>9496</v>
      </c>
      <c r="B4604" s="3" t="s">
        <v>9496</v>
      </c>
      <c r="C4604" s="3" t="s">
        <v>9497</v>
      </c>
      <c r="D4604" s="3" t="s">
        <v>7918</v>
      </c>
      <c r="E4604" s="3" t="s">
        <v>7919</v>
      </c>
      <c r="F4604" s="3" t="s">
        <v>878</v>
      </c>
      <c r="G4604" s="3" t="s">
        <v>877</v>
      </c>
      <c r="H4604" s="3" t="s">
        <v>477</v>
      </c>
      <c r="I4604" s="3" t="s">
        <v>79</v>
      </c>
      <c r="J4604" s="3" t="s">
        <v>78</v>
      </c>
      <c r="K4604" s="3" t="s">
        <v>79</v>
      </c>
      <c r="O4604"/>
      <c r="P4604"/>
    </row>
    <row r="4605" spans="1:16" x14ac:dyDescent="0.35">
      <c r="A4605" s="3" t="s">
        <v>9498</v>
      </c>
      <c r="B4605" s="3" t="s">
        <v>9499</v>
      </c>
      <c r="C4605" s="3" t="s">
        <v>9225</v>
      </c>
      <c r="D4605" s="3" t="s">
        <v>500</v>
      </c>
      <c r="E4605" s="3" t="s">
        <v>8016</v>
      </c>
      <c r="F4605" s="3" t="s">
        <v>878</v>
      </c>
      <c r="G4605" s="3" t="s">
        <v>877</v>
      </c>
      <c r="H4605" s="3" t="s">
        <v>477</v>
      </c>
      <c r="I4605" s="3" t="s">
        <v>79</v>
      </c>
      <c r="J4605" s="3" t="s">
        <v>78</v>
      </c>
      <c r="K4605" s="3" t="s">
        <v>79</v>
      </c>
      <c r="O4605"/>
      <c r="P4605"/>
    </row>
    <row r="4606" spans="1:16" x14ac:dyDescent="0.35">
      <c r="A4606" s="3" t="s">
        <v>9500</v>
      </c>
      <c r="B4606" s="3" t="s">
        <v>9500</v>
      </c>
      <c r="C4606" s="3" t="s">
        <v>9501</v>
      </c>
      <c r="D4606" s="3" t="s">
        <v>616</v>
      </c>
      <c r="E4606" s="3" t="s">
        <v>7994</v>
      </c>
      <c r="F4606" s="3" t="s">
        <v>878</v>
      </c>
      <c r="G4606" s="3" t="s">
        <v>877</v>
      </c>
      <c r="H4606" s="3" t="s">
        <v>477</v>
      </c>
      <c r="I4606" s="3" t="s">
        <v>79</v>
      </c>
      <c r="J4606" s="3" t="s">
        <v>78</v>
      </c>
      <c r="K4606" s="3" t="s">
        <v>79</v>
      </c>
      <c r="O4606"/>
      <c r="P4606"/>
    </row>
    <row r="4607" spans="1:16" x14ac:dyDescent="0.35">
      <c r="A4607" s="3" t="s">
        <v>9502</v>
      </c>
      <c r="B4607" s="3" t="s">
        <v>9502</v>
      </c>
      <c r="C4607" s="3" t="s">
        <v>9503</v>
      </c>
      <c r="D4607" s="3" t="s">
        <v>321</v>
      </c>
      <c r="E4607" s="3" t="s">
        <v>324</v>
      </c>
      <c r="F4607" s="3" t="s">
        <v>878</v>
      </c>
      <c r="G4607" s="3" t="s">
        <v>877</v>
      </c>
      <c r="H4607" s="3" t="s">
        <v>477</v>
      </c>
      <c r="I4607" s="3" t="s">
        <v>79</v>
      </c>
      <c r="J4607" s="3" t="s">
        <v>78</v>
      </c>
      <c r="K4607" s="3" t="s">
        <v>79</v>
      </c>
      <c r="O4607"/>
      <c r="P4607"/>
    </row>
    <row r="4608" spans="1:16" x14ac:dyDescent="0.35">
      <c r="A4608" s="3" t="s">
        <v>8661</v>
      </c>
      <c r="B4608" s="3" t="s">
        <v>9504</v>
      </c>
      <c r="C4608" s="3" t="s">
        <v>8662</v>
      </c>
      <c r="D4608" s="3" t="s">
        <v>8078</v>
      </c>
      <c r="E4608" s="3" t="s">
        <v>8079</v>
      </c>
      <c r="F4608" s="3" t="s">
        <v>878</v>
      </c>
      <c r="G4608" s="3" t="s">
        <v>877</v>
      </c>
      <c r="H4608" s="3" t="s">
        <v>477</v>
      </c>
      <c r="I4608" s="3" t="s">
        <v>79</v>
      </c>
      <c r="J4608" s="3" t="s">
        <v>78</v>
      </c>
      <c r="K4608" s="3" t="s">
        <v>79</v>
      </c>
      <c r="O4608"/>
      <c r="P4608"/>
    </row>
    <row r="4609" spans="1:16" x14ac:dyDescent="0.35">
      <c r="A4609" s="3" t="s">
        <v>9505</v>
      </c>
      <c r="B4609" s="3" t="s">
        <v>9505</v>
      </c>
      <c r="C4609" s="3" t="s">
        <v>9506</v>
      </c>
      <c r="D4609" s="3" t="s">
        <v>8036</v>
      </c>
      <c r="E4609" s="3" t="s">
        <v>8037</v>
      </c>
      <c r="F4609" s="3" t="s">
        <v>878</v>
      </c>
      <c r="G4609" s="3" t="s">
        <v>877</v>
      </c>
      <c r="H4609" s="3" t="s">
        <v>477</v>
      </c>
      <c r="I4609" s="3" t="s">
        <v>79</v>
      </c>
      <c r="J4609" s="3" t="s">
        <v>78</v>
      </c>
      <c r="K4609" s="3" t="s">
        <v>79</v>
      </c>
      <c r="O4609"/>
      <c r="P4609"/>
    </row>
    <row r="4610" spans="1:16" x14ac:dyDescent="0.35">
      <c r="A4610" s="3" t="s">
        <v>9507</v>
      </c>
      <c r="B4610" s="3" t="s">
        <v>8980</v>
      </c>
      <c r="C4610" s="3" t="s">
        <v>8981</v>
      </c>
      <c r="D4610" s="3" t="s">
        <v>652</v>
      </c>
      <c r="E4610" s="3" t="s">
        <v>7912</v>
      </c>
      <c r="F4610" s="3" t="s">
        <v>878</v>
      </c>
      <c r="G4610" s="3" t="s">
        <v>877</v>
      </c>
      <c r="H4610" s="3" t="s">
        <v>477</v>
      </c>
      <c r="I4610" s="3" t="s">
        <v>79</v>
      </c>
      <c r="J4610" s="3" t="s">
        <v>78</v>
      </c>
      <c r="K4610" s="3" t="s">
        <v>79</v>
      </c>
      <c r="O4610"/>
      <c r="P4610"/>
    </row>
    <row r="4611" spans="1:16" x14ac:dyDescent="0.35">
      <c r="A4611" s="3" t="s">
        <v>9508</v>
      </c>
      <c r="B4611" s="3" t="s">
        <v>8434</v>
      </c>
      <c r="C4611" s="3" t="s">
        <v>8435</v>
      </c>
      <c r="D4611" s="3" t="s">
        <v>418</v>
      </c>
      <c r="E4611" s="3" t="s">
        <v>8139</v>
      </c>
      <c r="F4611" s="3" t="s">
        <v>878</v>
      </c>
      <c r="G4611" s="3" t="s">
        <v>877</v>
      </c>
      <c r="H4611" s="3" t="s">
        <v>477</v>
      </c>
      <c r="I4611" s="3" t="s">
        <v>79</v>
      </c>
      <c r="J4611" s="3" t="s">
        <v>78</v>
      </c>
      <c r="K4611" s="3" t="s">
        <v>79</v>
      </c>
      <c r="O4611"/>
      <c r="P4611"/>
    </row>
    <row r="4612" spans="1:16" x14ac:dyDescent="0.35">
      <c r="A4612" s="3" t="s">
        <v>9509</v>
      </c>
      <c r="B4612" s="3" t="s">
        <v>9509</v>
      </c>
      <c r="C4612" s="3" t="s">
        <v>9510</v>
      </c>
      <c r="D4612" s="3" t="s">
        <v>8251</v>
      </c>
      <c r="E4612" s="3" t="s">
        <v>8252</v>
      </c>
      <c r="F4612" s="3" t="s">
        <v>878</v>
      </c>
      <c r="G4612" s="3" t="s">
        <v>877</v>
      </c>
      <c r="H4612" s="3" t="s">
        <v>477</v>
      </c>
      <c r="I4612" s="3" t="s">
        <v>79</v>
      </c>
      <c r="J4612" s="3" t="s">
        <v>78</v>
      </c>
      <c r="K4612" s="3" t="s">
        <v>79</v>
      </c>
      <c r="O4612"/>
      <c r="P4612"/>
    </row>
    <row r="4613" spans="1:16" x14ac:dyDescent="0.35">
      <c r="A4613" s="3" t="s">
        <v>9511</v>
      </c>
      <c r="B4613" s="3" t="s">
        <v>9511</v>
      </c>
      <c r="C4613" s="3" t="s">
        <v>9512</v>
      </c>
      <c r="D4613" s="3" t="s">
        <v>844</v>
      </c>
      <c r="E4613" s="3" t="s">
        <v>8084</v>
      </c>
      <c r="F4613" s="3" t="s">
        <v>878</v>
      </c>
      <c r="G4613" s="3" t="s">
        <v>877</v>
      </c>
      <c r="H4613" s="3" t="s">
        <v>477</v>
      </c>
      <c r="I4613" s="3" t="s">
        <v>79</v>
      </c>
      <c r="J4613" s="3" t="s">
        <v>78</v>
      </c>
      <c r="K4613" s="3" t="s">
        <v>79</v>
      </c>
      <c r="O4613"/>
      <c r="P4613"/>
    </row>
    <row r="4614" spans="1:16" x14ac:dyDescent="0.35">
      <c r="A4614" s="3" t="s">
        <v>9513</v>
      </c>
      <c r="B4614" s="3" t="s">
        <v>9513</v>
      </c>
      <c r="C4614" s="3" t="s">
        <v>9492</v>
      </c>
      <c r="D4614" s="3" t="s">
        <v>7991</v>
      </c>
      <c r="E4614" s="3" t="s">
        <v>7938</v>
      </c>
      <c r="F4614" s="3" t="s">
        <v>878</v>
      </c>
      <c r="G4614" s="3" t="s">
        <v>877</v>
      </c>
      <c r="H4614" s="3" t="s">
        <v>477</v>
      </c>
      <c r="I4614" s="3" t="s">
        <v>79</v>
      </c>
      <c r="J4614" s="3" t="s">
        <v>78</v>
      </c>
      <c r="K4614" s="3" t="s">
        <v>79</v>
      </c>
      <c r="O4614"/>
      <c r="P4614"/>
    </row>
    <row r="4615" spans="1:16" x14ac:dyDescent="0.35">
      <c r="A4615" s="3" t="s">
        <v>9514</v>
      </c>
      <c r="B4615" s="3" t="s">
        <v>9514</v>
      </c>
      <c r="C4615" s="3" t="s">
        <v>9515</v>
      </c>
      <c r="D4615" s="3" t="s">
        <v>7915</v>
      </c>
      <c r="E4615" s="3" t="s">
        <v>7909</v>
      </c>
      <c r="F4615" s="3" t="s">
        <v>878</v>
      </c>
      <c r="G4615" s="3" t="s">
        <v>877</v>
      </c>
      <c r="H4615" s="3" t="s">
        <v>477</v>
      </c>
      <c r="I4615" s="3" t="s">
        <v>79</v>
      </c>
      <c r="J4615" s="3" t="s">
        <v>78</v>
      </c>
      <c r="K4615" s="3" t="s">
        <v>79</v>
      </c>
      <c r="O4615"/>
      <c r="P4615"/>
    </row>
    <row r="4616" spans="1:16" x14ac:dyDescent="0.35">
      <c r="A4616" s="3" t="s">
        <v>9516</v>
      </c>
      <c r="B4616" s="3" t="s">
        <v>9516</v>
      </c>
      <c r="C4616" s="3" t="s">
        <v>9517</v>
      </c>
      <c r="D4616" s="3" t="s">
        <v>8001</v>
      </c>
      <c r="E4616" s="3" t="s">
        <v>8002</v>
      </c>
      <c r="F4616" s="3" t="s">
        <v>878</v>
      </c>
      <c r="G4616" s="3" t="s">
        <v>877</v>
      </c>
      <c r="H4616" s="3" t="s">
        <v>477</v>
      </c>
      <c r="I4616" s="3" t="s">
        <v>79</v>
      </c>
      <c r="J4616" s="3" t="s">
        <v>78</v>
      </c>
      <c r="K4616" s="3" t="s">
        <v>79</v>
      </c>
      <c r="O4616"/>
      <c r="P4616"/>
    </row>
    <row r="4617" spans="1:16" x14ac:dyDescent="0.35">
      <c r="A4617" s="3" t="s">
        <v>9518</v>
      </c>
      <c r="B4617" s="3" t="s">
        <v>9518</v>
      </c>
      <c r="C4617" s="3" t="s">
        <v>9519</v>
      </c>
      <c r="D4617" s="3" t="s">
        <v>6341</v>
      </c>
      <c r="E4617" s="3" t="s">
        <v>324</v>
      </c>
      <c r="F4617" s="3" t="s">
        <v>878</v>
      </c>
      <c r="G4617" s="3" t="s">
        <v>877</v>
      </c>
      <c r="H4617" s="3" t="s">
        <v>477</v>
      </c>
      <c r="I4617" s="3" t="s">
        <v>79</v>
      </c>
      <c r="J4617" s="3" t="s">
        <v>78</v>
      </c>
      <c r="K4617" s="3" t="s">
        <v>79</v>
      </c>
      <c r="O4617"/>
      <c r="P4617"/>
    </row>
    <row r="4618" spans="1:16" x14ac:dyDescent="0.35">
      <c r="A4618" s="3" t="s">
        <v>8950</v>
      </c>
      <c r="B4618" s="3" t="s">
        <v>8950</v>
      </c>
      <c r="C4618" s="3" t="s">
        <v>8951</v>
      </c>
      <c r="D4618" s="3" t="s">
        <v>25</v>
      </c>
      <c r="E4618" s="3" t="s">
        <v>8044</v>
      </c>
      <c r="F4618" s="3" t="s">
        <v>878</v>
      </c>
      <c r="G4618" s="3" t="s">
        <v>877</v>
      </c>
      <c r="H4618" s="3" t="s">
        <v>477</v>
      </c>
      <c r="I4618" s="3" t="s">
        <v>79</v>
      </c>
      <c r="J4618" s="3" t="s">
        <v>78</v>
      </c>
      <c r="K4618" s="3" t="s">
        <v>79</v>
      </c>
      <c r="O4618"/>
      <c r="P4618"/>
    </row>
    <row r="4619" spans="1:16" x14ac:dyDescent="0.35">
      <c r="A4619" s="3" t="s">
        <v>9520</v>
      </c>
      <c r="B4619" s="3" t="s">
        <v>9520</v>
      </c>
      <c r="C4619" s="3" t="s">
        <v>9521</v>
      </c>
      <c r="D4619" s="3" t="s">
        <v>321</v>
      </c>
      <c r="E4619" s="3" t="s">
        <v>324</v>
      </c>
      <c r="F4619" s="3" t="s">
        <v>878</v>
      </c>
      <c r="G4619" s="3" t="s">
        <v>877</v>
      </c>
      <c r="H4619" s="3" t="s">
        <v>477</v>
      </c>
      <c r="I4619" s="3" t="s">
        <v>79</v>
      </c>
      <c r="J4619" s="3" t="s">
        <v>78</v>
      </c>
      <c r="K4619" s="3" t="s">
        <v>79</v>
      </c>
      <c r="O4619"/>
      <c r="P4619"/>
    </row>
    <row r="4620" spans="1:16" x14ac:dyDescent="0.35">
      <c r="A4620" s="3" t="s">
        <v>9522</v>
      </c>
      <c r="B4620" s="3" t="s">
        <v>9522</v>
      </c>
      <c r="C4620" s="3" t="s">
        <v>9523</v>
      </c>
      <c r="D4620" s="3" t="s">
        <v>8273</v>
      </c>
      <c r="E4620" s="3" t="s">
        <v>8274</v>
      </c>
      <c r="F4620" s="3" t="s">
        <v>878</v>
      </c>
      <c r="G4620" s="3" t="s">
        <v>877</v>
      </c>
      <c r="H4620" s="3" t="s">
        <v>477</v>
      </c>
      <c r="I4620" s="3" t="s">
        <v>79</v>
      </c>
      <c r="J4620" s="3" t="s">
        <v>78</v>
      </c>
      <c r="K4620" s="3" t="s">
        <v>79</v>
      </c>
      <c r="O4620"/>
      <c r="P4620"/>
    </row>
    <row r="4621" spans="1:16" x14ac:dyDescent="0.35">
      <c r="A4621" s="3" t="s">
        <v>9524</v>
      </c>
      <c r="B4621" s="3" t="s">
        <v>9524</v>
      </c>
      <c r="C4621" s="3" t="s">
        <v>9525</v>
      </c>
      <c r="D4621" s="3" t="s">
        <v>8069</v>
      </c>
      <c r="E4621" s="3" t="s">
        <v>8070</v>
      </c>
      <c r="F4621" s="3" t="s">
        <v>878</v>
      </c>
      <c r="G4621" s="3" t="s">
        <v>877</v>
      </c>
      <c r="H4621" s="3" t="s">
        <v>477</v>
      </c>
      <c r="I4621" s="3" t="s">
        <v>79</v>
      </c>
      <c r="J4621" s="3" t="s">
        <v>78</v>
      </c>
      <c r="K4621" s="3" t="s">
        <v>79</v>
      </c>
      <c r="O4621"/>
      <c r="P4621"/>
    </row>
    <row r="4622" spans="1:16" x14ac:dyDescent="0.35">
      <c r="A4622" s="3" t="s">
        <v>9526</v>
      </c>
      <c r="B4622" s="3" t="s">
        <v>9526</v>
      </c>
      <c r="C4622" s="3" t="s">
        <v>9490</v>
      </c>
      <c r="D4622" s="3" t="s">
        <v>164</v>
      </c>
      <c r="E4622" s="3" t="s">
        <v>7938</v>
      </c>
      <c r="F4622" s="3" t="s">
        <v>878</v>
      </c>
      <c r="G4622" s="3" t="s">
        <v>877</v>
      </c>
      <c r="H4622" s="3" t="s">
        <v>477</v>
      </c>
      <c r="I4622" s="3" t="s">
        <v>79</v>
      </c>
      <c r="J4622" s="3" t="s">
        <v>78</v>
      </c>
      <c r="K4622" s="3" t="s">
        <v>79</v>
      </c>
      <c r="O4622"/>
      <c r="P4622"/>
    </row>
    <row r="4623" spans="1:16" x14ac:dyDescent="0.35">
      <c r="A4623" s="3" t="s">
        <v>9527</v>
      </c>
      <c r="B4623" s="3" t="s">
        <v>9527</v>
      </c>
      <c r="C4623" s="3" t="s">
        <v>4033</v>
      </c>
      <c r="D4623" s="3" t="s">
        <v>7973</v>
      </c>
      <c r="E4623" s="3" t="s">
        <v>7974</v>
      </c>
      <c r="F4623" s="3" t="s">
        <v>878</v>
      </c>
      <c r="G4623" s="3" t="s">
        <v>877</v>
      </c>
      <c r="H4623" s="3" t="s">
        <v>477</v>
      </c>
      <c r="I4623" s="3" t="s">
        <v>79</v>
      </c>
      <c r="J4623" s="3" t="s">
        <v>78</v>
      </c>
      <c r="K4623" s="3" t="s">
        <v>79</v>
      </c>
      <c r="O4623"/>
      <c r="P4623"/>
    </row>
    <row r="4624" spans="1:16" x14ac:dyDescent="0.35">
      <c r="A4624" s="3" t="s">
        <v>9528</v>
      </c>
      <c r="B4624" s="3" t="s">
        <v>9528</v>
      </c>
      <c r="C4624" s="3" t="s">
        <v>9529</v>
      </c>
      <c r="D4624" s="3" t="s">
        <v>8078</v>
      </c>
      <c r="E4624" s="3" t="s">
        <v>8079</v>
      </c>
      <c r="F4624" s="3" t="s">
        <v>878</v>
      </c>
      <c r="G4624" s="3" t="s">
        <v>877</v>
      </c>
      <c r="H4624" s="3" t="s">
        <v>477</v>
      </c>
      <c r="I4624" s="3" t="s">
        <v>79</v>
      </c>
      <c r="J4624" s="3" t="s">
        <v>78</v>
      </c>
      <c r="K4624" s="3" t="s">
        <v>79</v>
      </c>
      <c r="O4624"/>
      <c r="P4624"/>
    </row>
    <row r="4625" spans="1:16" x14ac:dyDescent="0.35">
      <c r="A4625" s="3" t="s">
        <v>9530</v>
      </c>
      <c r="B4625" s="3" t="s">
        <v>9530</v>
      </c>
      <c r="C4625" s="3" t="s">
        <v>9531</v>
      </c>
      <c r="D4625" s="3" t="s">
        <v>9532</v>
      </c>
      <c r="E4625" s="3" t="s">
        <v>8248</v>
      </c>
      <c r="F4625" s="3" t="s">
        <v>878</v>
      </c>
      <c r="G4625" s="3" t="s">
        <v>877</v>
      </c>
      <c r="H4625" s="3" t="s">
        <v>477</v>
      </c>
      <c r="I4625" s="3" t="s">
        <v>79</v>
      </c>
      <c r="J4625" s="3" t="s">
        <v>78</v>
      </c>
      <c r="K4625" s="3" t="s">
        <v>79</v>
      </c>
      <c r="O4625"/>
      <c r="P4625"/>
    </row>
    <row r="4626" spans="1:16" x14ac:dyDescent="0.35">
      <c r="A4626" s="3" t="s">
        <v>9499</v>
      </c>
      <c r="B4626" s="3" t="s">
        <v>9499</v>
      </c>
      <c r="C4626" s="3" t="s">
        <v>9225</v>
      </c>
      <c r="D4626" s="3" t="s">
        <v>500</v>
      </c>
      <c r="E4626" s="3" t="s">
        <v>8016</v>
      </c>
      <c r="F4626" s="3" t="s">
        <v>878</v>
      </c>
      <c r="G4626" s="3" t="s">
        <v>877</v>
      </c>
      <c r="H4626" s="3" t="s">
        <v>477</v>
      </c>
      <c r="I4626" s="3" t="s">
        <v>79</v>
      </c>
      <c r="J4626" s="3" t="s">
        <v>78</v>
      </c>
      <c r="K4626" s="3" t="s">
        <v>79</v>
      </c>
      <c r="O4626"/>
      <c r="P4626"/>
    </row>
    <row r="4627" spans="1:16" x14ac:dyDescent="0.35">
      <c r="A4627" s="3" t="s">
        <v>9533</v>
      </c>
      <c r="B4627" s="3" t="s">
        <v>9533</v>
      </c>
      <c r="C4627" s="3" t="s">
        <v>9534</v>
      </c>
      <c r="D4627" s="3" t="s">
        <v>7997</v>
      </c>
      <c r="E4627" s="3" t="s">
        <v>7998</v>
      </c>
      <c r="F4627" s="3" t="s">
        <v>878</v>
      </c>
      <c r="G4627" s="3" t="s">
        <v>877</v>
      </c>
      <c r="H4627" s="3" t="s">
        <v>477</v>
      </c>
      <c r="I4627" s="3" t="s">
        <v>79</v>
      </c>
      <c r="J4627" s="3" t="s">
        <v>78</v>
      </c>
      <c r="K4627" s="3" t="s">
        <v>79</v>
      </c>
      <c r="O4627"/>
      <c r="P4627"/>
    </row>
    <row r="4628" spans="1:16" x14ac:dyDescent="0.35">
      <c r="A4628" s="3" t="s">
        <v>9535</v>
      </c>
      <c r="B4628" s="3" t="s">
        <v>9535</v>
      </c>
      <c r="C4628" s="3" t="s">
        <v>9536</v>
      </c>
      <c r="D4628" s="3" t="s">
        <v>7929</v>
      </c>
      <c r="E4628" s="3" t="s">
        <v>7930</v>
      </c>
      <c r="F4628" s="3" t="s">
        <v>878</v>
      </c>
      <c r="G4628" s="3" t="s">
        <v>877</v>
      </c>
      <c r="H4628" s="3" t="s">
        <v>477</v>
      </c>
      <c r="I4628" s="3" t="s">
        <v>79</v>
      </c>
      <c r="J4628" s="3" t="s">
        <v>78</v>
      </c>
      <c r="K4628" s="3" t="s">
        <v>79</v>
      </c>
      <c r="O4628"/>
      <c r="P4628"/>
    </row>
    <row r="4629" spans="1:16" x14ac:dyDescent="0.35">
      <c r="A4629" s="3" t="s">
        <v>9537</v>
      </c>
      <c r="B4629" s="3" t="s">
        <v>9537</v>
      </c>
      <c r="C4629" s="3" t="s">
        <v>9538</v>
      </c>
      <c r="D4629" s="3" t="s">
        <v>9031</v>
      </c>
      <c r="E4629" s="3" t="s">
        <v>8266</v>
      </c>
      <c r="F4629" s="3" t="s">
        <v>878</v>
      </c>
      <c r="G4629" s="3" t="s">
        <v>877</v>
      </c>
      <c r="H4629" s="3" t="s">
        <v>477</v>
      </c>
      <c r="I4629" s="3" t="s">
        <v>79</v>
      </c>
      <c r="J4629" s="3" t="s">
        <v>78</v>
      </c>
      <c r="K4629" s="3" t="s">
        <v>79</v>
      </c>
      <c r="O4629"/>
      <c r="P4629"/>
    </row>
    <row r="4630" spans="1:16" x14ac:dyDescent="0.35">
      <c r="A4630" s="3" t="s">
        <v>9539</v>
      </c>
      <c r="B4630" s="3" t="s">
        <v>9539</v>
      </c>
      <c r="C4630" s="3" t="s">
        <v>9214</v>
      </c>
      <c r="D4630" s="3" t="s">
        <v>844</v>
      </c>
      <c r="E4630" s="3" t="s">
        <v>8084</v>
      </c>
      <c r="F4630" s="3" t="s">
        <v>878</v>
      </c>
      <c r="G4630" s="3" t="s">
        <v>877</v>
      </c>
      <c r="H4630" s="3" t="s">
        <v>477</v>
      </c>
      <c r="I4630" s="3" t="s">
        <v>79</v>
      </c>
      <c r="J4630" s="3" t="s">
        <v>78</v>
      </c>
      <c r="K4630" s="3" t="s">
        <v>79</v>
      </c>
      <c r="O4630"/>
      <c r="P4630"/>
    </row>
    <row r="4631" spans="1:16" x14ac:dyDescent="0.35">
      <c r="A4631" s="3" t="s">
        <v>9540</v>
      </c>
      <c r="B4631" s="3" t="s">
        <v>9540</v>
      </c>
      <c r="C4631" s="3" t="s">
        <v>9541</v>
      </c>
      <c r="D4631" s="3" t="s">
        <v>7949</v>
      </c>
      <c r="E4631" s="3" t="s">
        <v>7950</v>
      </c>
      <c r="F4631" s="3" t="s">
        <v>878</v>
      </c>
      <c r="G4631" s="3" t="s">
        <v>877</v>
      </c>
      <c r="H4631" s="3" t="s">
        <v>477</v>
      </c>
      <c r="I4631" s="3" t="s">
        <v>79</v>
      </c>
      <c r="J4631" s="3" t="s">
        <v>78</v>
      </c>
      <c r="K4631" s="3" t="s">
        <v>79</v>
      </c>
      <c r="O4631"/>
      <c r="P4631"/>
    </row>
    <row r="4632" spans="1:16" x14ac:dyDescent="0.35">
      <c r="A4632" s="3" t="s">
        <v>9542</v>
      </c>
      <c r="B4632" s="3" t="s">
        <v>9542</v>
      </c>
      <c r="C4632" s="3" t="s">
        <v>9543</v>
      </c>
      <c r="D4632" s="3" t="s">
        <v>569</v>
      </c>
      <c r="E4632" s="3" t="s">
        <v>7962</v>
      </c>
      <c r="F4632" s="3" t="s">
        <v>878</v>
      </c>
      <c r="G4632" s="3" t="s">
        <v>877</v>
      </c>
      <c r="H4632" s="3" t="s">
        <v>477</v>
      </c>
      <c r="I4632" s="3" t="s">
        <v>79</v>
      </c>
      <c r="J4632" s="3" t="s">
        <v>78</v>
      </c>
      <c r="K4632" s="3" t="s">
        <v>79</v>
      </c>
      <c r="O4632"/>
      <c r="P4632"/>
    </row>
    <row r="4633" spans="1:16" x14ac:dyDescent="0.35">
      <c r="A4633" s="3" t="s">
        <v>9544</v>
      </c>
      <c r="B4633" s="3" t="s">
        <v>9544</v>
      </c>
      <c r="C4633" s="3" t="s">
        <v>1082</v>
      </c>
      <c r="D4633" s="3" t="s">
        <v>8078</v>
      </c>
      <c r="E4633" s="3" t="s">
        <v>8079</v>
      </c>
      <c r="F4633" s="3" t="s">
        <v>878</v>
      </c>
      <c r="G4633" s="3" t="s">
        <v>877</v>
      </c>
      <c r="H4633" s="3" t="s">
        <v>477</v>
      </c>
      <c r="I4633" s="3" t="s">
        <v>79</v>
      </c>
      <c r="J4633" s="3" t="s">
        <v>78</v>
      </c>
      <c r="K4633" s="3" t="s">
        <v>79</v>
      </c>
      <c r="O4633"/>
      <c r="P4633"/>
    </row>
    <row r="4634" spans="1:16" x14ac:dyDescent="0.35">
      <c r="A4634" s="3" t="s">
        <v>9545</v>
      </c>
      <c r="B4634" s="3" t="s">
        <v>9545</v>
      </c>
      <c r="C4634" s="3" t="s">
        <v>9546</v>
      </c>
      <c r="D4634" s="3" t="s">
        <v>8184</v>
      </c>
      <c r="E4634" s="3" t="s">
        <v>8185</v>
      </c>
      <c r="F4634" s="3" t="s">
        <v>878</v>
      </c>
      <c r="G4634" s="3" t="s">
        <v>877</v>
      </c>
      <c r="H4634" s="3" t="s">
        <v>477</v>
      </c>
      <c r="I4634" s="3" t="s">
        <v>79</v>
      </c>
      <c r="J4634" s="3" t="s">
        <v>78</v>
      </c>
      <c r="K4634" s="3" t="s">
        <v>79</v>
      </c>
      <c r="O4634"/>
      <c r="P4634"/>
    </row>
    <row r="4635" spans="1:16" x14ac:dyDescent="0.35">
      <c r="A4635" s="3" t="s">
        <v>9547</v>
      </c>
      <c r="B4635" s="3" t="s">
        <v>9547</v>
      </c>
      <c r="C4635" s="3" t="s">
        <v>9548</v>
      </c>
      <c r="D4635" s="3" t="s">
        <v>418</v>
      </c>
      <c r="E4635" s="3" t="s">
        <v>8139</v>
      </c>
      <c r="F4635" s="3" t="s">
        <v>878</v>
      </c>
      <c r="G4635" s="3" t="s">
        <v>877</v>
      </c>
      <c r="H4635" s="3" t="s">
        <v>477</v>
      </c>
      <c r="I4635" s="3" t="s">
        <v>79</v>
      </c>
      <c r="J4635" s="3" t="s">
        <v>78</v>
      </c>
      <c r="K4635" s="3" t="s">
        <v>79</v>
      </c>
      <c r="O4635"/>
      <c r="P4635"/>
    </row>
    <row r="4636" spans="1:16" x14ac:dyDescent="0.35">
      <c r="A4636" s="3" t="s">
        <v>9549</v>
      </c>
      <c r="B4636" s="3" t="s">
        <v>9549</v>
      </c>
      <c r="C4636" s="3" t="s">
        <v>8107</v>
      </c>
      <c r="D4636" s="3" t="s">
        <v>7918</v>
      </c>
      <c r="E4636" s="3" t="s">
        <v>7919</v>
      </c>
      <c r="F4636" s="3" t="s">
        <v>878</v>
      </c>
      <c r="G4636" s="3" t="s">
        <v>877</v>
      </c>
      <c r="H4636" s="3" t="s">
        <v>477</v>
      </c>
      <c r="I4636" s="3" t="s">
        <v>79</v>
      </c>
      <c r="J4636" s="3" t="s">
        <v>78</v>
      </c>
      <c r="K4636" s="3" t="s">
        <v>79</v>
      </c>
      <c r="O4636"/>
      <c r="P4636"/>
    </row>
    <row r="4637" spans="1:16" x14ac:dyDescent="0.35">
      <c r="A4637" s="3" t="s">
        <v>9550</v>
      </c>
      <c r="B4637" s="3" t="s">
        <v>9550</v>
      </c>
      <c r="C4637" s="3" t="s">
        <v>9551</v>
      </c>
      <c r="D4637" s="3" t="s">
        <v>529</v>
      </c>
      <c r="E4637" s="3" t="s">
        <v>8244</v>
      </c>
      <c r="F4637" s="3" t="s">
        <v>878</v>
      </c>
      <c r="G4637" s="3" t="s">
        <v>877</v>
      </c>
      <c r="H4637" s="3" t="s">
        <v>477</v>
      </c>
      <c r="I4637" s="3" t="s">
        <v>79</v>
      </c>
      <c r="J4637" s="3" t="s">
        <v>78</v>
      </c>
      <c r="K4637" s="3" t="s">
        <v>79</v>
      </c>
      <c r="O4637"/>
      <c r="P4637"/>
    </row>
    <row r="4638" spans="1:16" x14ac:dyDescent="0.35">
      <c r="A4638" s="3" t="s">
        <v>9552</v>
      </c>
      <c r="B4638" s="3" t="s">
        <v>9552</v>
      </c>
      <c r="C4638" s="3" t="s">
        <v>9553</v>
      </c>
      <c r="D4638" s="3" t="s">
        <v>466</v>
      </c>
      <c r="E4638" s="3" t="s">
        <v>7966</v>
      </c>
      <c r="F4638" s="3" t="s">
        <v>878</v>
      </c>
      <c r="G4638" s="3" t="s">
        <v>877</v>
      </c>
      <c r="H4638" s="3" t="s">
        <v>477</v>
      </c>
      <c r="I4638" s="3" t="s">
        <v>79</v>
      </c>
      <c r="J4638" s="3" t="s">
        <v>78</v>
      </c>
      <c r="K4638" s="3" t="s">
        <v>79</v>
      </c>
      <c r="O4638"/>
      <c r="P4638"/>
    </row>
    <row r="4639" spans="1:16" x14ac:dyDescent="0.35">
      <c r="A4639" s="3" t="s">
        <v>9554</v>
      </c>
      <c r="B4639" s="3" t="s">
        <v>9554</v>
      </c>
      <c r="C4639" s="3" t="s">
        <v>9555</v>
      </c>
      <c r="D4639" s="3" t="s">
        <v>7918</v>
      </c>
      <c r="E4639" s="3" t="s">
        <v>7919</v>
      </c>
      <c r="F4639" s="3" t="s">
        <v>878</v>
      </c>
      <c r="G4639" s="3" t="s">
        <v>877</v>
      </c>
      <c r="H4639" s="3" t="s">
        <v>477</v>
      </c>
      <c r="I4639" s="3" t="s">
        <v>79</v>
      </c>
      <c r="J4639" s="3" t="s">
        <v>78</v>
      </c>
      <c r="K4639" s="3" t="s">
        <v>79</v>
      </c>
      <c r="O4639"/>
      <c r="P4639"/>
    </row>
    <row r="4640" spans="1:16" x14ac:dyDescent="0.35">
      <c r="A4640" s="3" t="s">
        <v>9556</v>
      </c>
      <c r="B4640" s="3" t="s">
        <v>9556</v>
      </c>
      <c r="C4640" s="3" t="s">
        <v>9557</v>
      </c>
      <c r="D4640" s="3" t="s">
        <v>164</v>
      </c>
      <c r="E4640" s="3" t="s">
        <v>7938</v>
      </c>
      <c r="F4640" s="3" t="s">
        <v>878</v>
      </c>
      <c r="G4640" s="3" t="s">
        <v>877</v>
      </c>
      <c r="H4640" s="3" t="s">
        <v>477</v>
      </c>
      <c r="I4640" s="3" t="s">
        <v>79</v>
      </c>
      <c r="J4640" s="3" t="s">
        <v>78</v>
      </c>
      <c r="K4640" s="3" t="s">
        <v>79</v>
      </c>
      <c r="O4640"/>
      <c r="P4640"/>
    </row>
    <row r="4641" spans="1:16" x14ac:dyDescent="0.35">
      <c r="A4641" s="3" t="s">
        <v>9558</v>
      </c>
      <c r="B4641" s="3" t="s">
        <v>9558</v>
      </c>
      <c r="C4641" s="3" t="s">
        <v>4211</v>
      </c>
      <c r="D4641" s="3" t="s">
        <v>844</v>
      </c>
      <c r="E4641" s="3" t="s">
        <v>8084</v>
      </c>
      <c r="F4641" s="3" t="s">
        <v>878</v>
      </c>
      <c r="G4641" s="3" t="s">
        <v>877</v>
      </c>
      <c r="H4641" s="3" t="s">
        <v>477</v>
      </c>
      <c r="I4641" s="3" t="s">
        <v>79</v>
      </c>
      <c r="J4641" s="3" t="s">
        <v>78</v>
      </c>
      <c r="K4641" s="3" t="s">
        <v>79</v>
      </c>
      <c r="O4641"/>
      <c r="P4641"/>
    </row>
    <row r="4642" spans="1:16" x14ac:dyDescent="0.35">
      <c r="A4642" s="3" t="s">
        <v>9559</v>
      </c>
      <c r="B4642" s="3" t="s">
        <v>9559</v>
      </c>
      <c r="C4642" s="3" t="s">
        <v>9560</v>
      </c>
      <c r="D4642" s="3" t="s">
        <v>7942</v>
      </c>
      <c r="E4642" s="3" t="s">
        <v>7943</v>
      </c>
      <c r="F4642" s="3" t="s">
        <v>878</v>
      </c>
      <c r="G4642" s="3" t="s">
        <v>877</v>
      </c>
      <c r="H4642" s="3" t="s">
        <v>477</v>
      </c>
      <c r="I4642" s="3" t="s">
        <v>79</v>
      </c>
      <c r="J4642" s="3" t="s">
        <v>78</v>
      </c>
      <c r="K4642" s="3" t="s">
        <v>79</v>
      </c>
      <c r="O4642"/>
      <c r="P4642"/>
    </row>
    <row r="4643" spans="1:16" x14ac:dyDescent="0.35">
      <c r="A4643" s="3" t="s">
        <v>9561</v>
      </c>
      <c r="B4643" s="3" t="s">
        <v>9561</v>
      </c>
      <c r="C4643" s="3" t="s">
        <v>9562</v>
      </c>
      <c r="D4643" s="3" t="s">
        <v>7918</v>
      </c>
      <c r="E4643" s="3" t="s">
        <v>7919</v>
      </c>
      <c r="F4643" s="3" t="s">
        <v>878</v>
      </c>
      <c r="G4643" s="3" t="s">
        <v>877</v>
      </c>
      <c r="H4643" s="3" t="s">
        <v>477</v>
      </c>
      <c r="I4643" s="3" t="s">
        <v>79</v>
      </c>
      <c r="J4643" s="3" t="s">
        <v>78</v>
      </c>
      <c r="K4643" s="3" t="s">
        <v>79</v>
      </c>
      <c r="O4643"/>
      <c r="P4643"/>
    </row>
    <row r="4644" spans="1:16" x14ac:dyDescent="0.35">
      <c r="A4644" s="3" t="s">
        <v>8215</v>
      </c>
      <c r="B4644" s="3" t="s">
        <v>8215</v>
      </c>
      <c r="C4644" s="3" t="s">
        <v>8216</v>
      </c>
      <c r="D4644" s="3" t="s">
        <v>25</v>
      </c>
      <c r="E4644" s="3" t="s">
        <v>8044</v>
      </c>
      <c r="F4644" s="3" t="s">
        <v>878</v>
      </c>
      <c r="G4644" s="3" t="s">
        <v>877</v>
      </c>
      <c r="H4644" s="3" t="s">
        <v>477</v>
      </c>
      <c r="I4644" s="3" t="s">
        <v>79</v>
      </c>
      <c r="J4644" s="3" t="s">
        <v>78</v>
      </c>
      <c r="K4644" s="3" t="s">
        <v>79</v>
      </c>
      <c r="O4644"/>
      <c r="P4644"/>
    </row>
    <row r="4645" spans="1:16" x14ac:dyDescent="0.35">
      <c r="A4645" s="3" t="s">
        <v>9563</v>
      </c>
      <c r="B4645" s="3" t="s">
        <v>9563</v>
      </c>
      <c r="C4645" s="3" t="s">
        <v>9564</v>
      </c>
      <c r="D4645" s="3" t="s">
        <v>164</v>
      </c>
      <c r="E4645" s="3" t="s">
        <v>7938</v>
      </c>
      <c r="F4645" s="3" t="s">
        <v>878</v>
      </c>
      <c r="G4645" s="3" t="s">
        <v>877</v>
      </c>
      <c r="H4645" s="3" t="s">
        <v>477</v>
      </c>
      <c r="I4645" s="3" t="s">
        <v>79</v>
      </c>
      <c r="J4645" s="3" t="s">
        <v>78</v>
      </c>
      <c r="K4645" s="3" t="s">
        <v>79</v>
      </c>
      <c r="O4645"/>
      <c r="P4645"/>
    </row>
    <row r="4646" spans="1:16" x14ac:dyDescent="0.35">
      <c r="A4646" s="3" t="s">
        <v>9565</v>
      </c>
      <c r="B4646" s="3" t="s">
        <v>9565</v>
      </c>
      <c r="C4646" s="3" t="s">
        <v>9531</v>
      </c>
      <c r="D4646" s="3" t="s">
        <v>8247</v>
      </c>
      <c r="E4646" s="3" t="s">
        <v>8248</v>
      </c>
      <c r="F4646" s="3" t="s">
        <v>878</v>
      </c>
      <c r="G4646" s="3" t="s">
        <v>877</v>
      </c>
      <c r="H4646" s="3" t="s">
        <v>477</v>
      </c>
      <c r="I4646" s="3" t="s">
        <v>79</v>
      </c>
      <c r="J4646" s="3" t="s">
        <v>78</v>
      </c>
      <c r="K4646" s="3" t="s">
        <v>79</v>
      </c>
      <c r="O4646"/>
      <c r="P4646"/>
    </row>
    <row r="4647" spans="1:16" x14ac:dyDescent="0.35">
      <c r="A4647" s="3" t="s">
        <v>9566</v>
      </c>
      <c r="B4647" s="3" t="s">
        <v>9566</v>
      </c>
      <c r="C4647" s="3" t="s">
        <v>9567</v>
      </c>
      <c r="D4647" s="3" t="s">
        <v>7918</v>
      </c>
      <c r="E4647" s="3" t="s">
        <v>7919</v>
      </c>
      <c r="F4647" s="3" t="s">
        <v>878</v>
      </c>
      <c r="G4647" s="3" t="s">
        <v>877</v>
      </c>
      <c r="H4647" s="3" t="s">
        <v>477</v>
      </c>
      <c r="I4647" s="3" t="s">
        <v>79</v>
      </c>
      <c r="J4647" s="3" t="s">
        <v>78</v>
      </c>
      <c r="K4647" s="3" t="s">
        <v>79</v>
      </c>
      <c r="O4647"/>
      <c r="P4647"/>
    </row>
    <row r="4648" spans="1:16" x14ac:dyDescent="0.35">
      <c r="A4648" s="3" t="s">
        <v>9568</v>
      </c>
      <c r="B4648" s="3" t="s">
        <v>9568</v>
      </c>
      <c r="C4648" s="3" t="s">
        <v>3115</v>
      </c>
      <c r="D4648" s="3" t="s">
        <v>8361</v>
      </c>
      <c r="E4648" s="3" t="s">
        <v>8362</v>
      </c>
      <c r="F4648" s="3" t="s">
        <v>878</v>
      </c>
      <c r="G4648" s="3" t="s">
        <v>877</v>
      </c>
      <c r="H4648" s="3" t="s">
        <v>477</v>
      </c>
      <c r="I4648" s="3" t="s">
        <v>79</v>
      </c>
      <c r="J4648" s="3" t="s">
        <v>78</v>
      </c>
      <c r="K4648" s="3" t="s">
        <v>79</v>
      </c>
      <c r="O4648"/>
      <c r="P4648"/>
    </row>
    <row r="4649" spans="1:16" x14ac:dyDescent="0.35">
      <c r="A4649" s="3" t="s">
        <v>9569</v>
      </c>
      <c r="B4649" s="3" t="s">
        <v>9569</v>
      </c>
      <c r="C4649" s="3" t="s">
        <v>9570</v>
      </c>
      <c r="D4649" s="3" t="s">
        <v>7929</v>
      </c>
      <c r="E4649" s="3" t="s">
        <v>7930</v>
      </c>
      <c r="F4649" s="3" t="s">
        <v>878</v>
      </c>
      <c r="G4649" s="3" t="s">
        <v>877</v>
      </c>
      <c r="H4649" s="3" t="s">
        <v>477</v>
      </c>
      <c r="I4649" s="3" t="s">
        <v>79</v>
      </c>
      <c r="J4649" s="3" t="s">
        <v>78</v>
      </c>
      <c r="K4649" s="3" t="s">
        <v>79</v>
      </c>
      <c r="O4649"/>
      <c r="P4649"/>
    </row>
    <row r="4650" spans="1:16" x14ac:dyDescent="0.35">
      <c r="A4650" s="3" t="s">
        <v>9571</v>
      </c>
      <c r="B4650" s="3" t="s">
        <v>9571</v>
      </c>
      <c r="C4650" s="3" t="s">
        <v>9572</v>
      </c>
      <c r="D4650" s="3" t="s">
        <v>8273</v>
      </c>
      <c r="E4650" s="3" t="s">
        <v>8274</v>
      </c>
      <c r="F4650" s="3" t="s">
        <v>878</v>
      </c>
      <c r="G4650" s="3" t="s">
        <v>877</v>
      </c>
      <c r="H4650" s="3" t="s">
        <v>477</v>
      </c>
      <c r="I4650" s="3" t="s">
        <v>79</v>
      </c>
      <c r="J4650" s="3" t="s">
        <v>78</v>
      </c>
      <c r="K4650" s="3" t="s">
        <v>79</v>
      </c>
      <c r="O4650"/>
      <c r="P4650"/>
    </row>
    <row r="4651" spans="1:16" x14ac:dyDescent="0.35">
      <c r="A4651" s="3" t="s">
        <v>9573</v>
      </c>
      <c r="B4651" s="3" t="s">
        <v>9573</v>
      </c>
      <c r="C4651" s="3" t="s">
        <v>9574</v>
      </c>
      <c r="D4651" s="3" t="s">
        <v>8078</v>
      </c>
      <c r="E4651" s="3" t="s">
        <v>8079</v>
      </c>
      <c r="F4651" s="3" t="s">
        <v>878</v>
      </c>
      <c r="G4651" s="3" t="s">
        <v>877</v>
      </c>
      <c r="H4651" s="3" t="s">
        <v>477</v>
      </c>
      <c r="I4651" s="3" t="s">
        <v>79</v>
      </c>
      <c r="J4651" s="3" t="s">
        <v>78</v>
      </c>
      <c r="K4651" s="3" t="s">
        <v>79</v>
      </c>
      <c r="O4651"/>
      <c r="P4651"/>
    </row>
    <row r="4652" spans="1:16" x14ac:dyDescent="0.35">
      <c r="A4652" s="3" t="s">
        <v>9575</v>
      </c>
      <c r="B4652" s="3" t="s">
        <v>9575</v>
      </c>
      <c r="C4652" s="3" t="s">
        <v>9576</v>
      </c>
      <c r="D4652" s="3" t="s">
        <v>164</v>
      </c>
      <c r="E4652" s="3" t="s">
        <v>7938</v>
      </c>
      <c r="F4652" s="3" t="s">
        <v>878</v>
      </c>
      <c r="G4652" s="3" t="s">
        <v>877</v>
      </c>
      <c r="H4652" s="3" t="s">
        <v>477</v>
      </c>
      <c r="I4652" s="3" t="s">
        <v>79</v>
      </c>
      <c r="J4652" s="3" t="s">
        <v>78</v>
      </c>
      <c r="K4652" s="3" t="s">
        <v>79</v>
      </c>
      <c r="O4652"/>
      <c r="P4652"/>
    </row>
    <row r="4653" spans="1:16" x14ac:dyDescent="0.35">
      <c r="A4653" s="3" t="s">
        <v>9577</v>
      </c>
      <c r="B4653" s="3" t="s">
        <v>9577</v>
      </c>
      <c r="C4653" s="3" t="s">
        <v>9578</v>
      </c>
      <c r="D4653" s="3" t="s">
        <v>65</v>
      </c>
      <c r="E4653" s="3" t="s">
        <v>8148</v>
      </c>
      <c r="F4653" s="3" t="s">
        <v>878</v>
      </c>
      <c r="G4653" s="3" t="s">
        <v>877</v>
      </c>
      <c r="H4653" s="3" t="s">
        <v>477</v>
      </c>
      <c r="I4653" s="3" t="s">
        <v>79</v>
      </c>
      <c r="J4653" s="3" t="s">
        <v>78</v>
      </c>
      <c r="K4653" s="3" t="s">
        <v>79</v>
      </c>
      <c r="O4653"/>
      <c r="P4653"/>
    </row>
    <row r="4654" spans="1:16" x14ac:dyDescent="0.35">
      <c r="A4654" s="3" t="s">
        <v>9579</v>
      </c>
      <c r="B4654" s="3" t="s">
        <v>9579</v>
      </c>
      <c r="C4654" s="3" t="s">
        <v>4085</v>
      </c>
      <c r="D4654" s="3" t="s">
        <v>25</v>
      </c>
      <c r="E4654" s="3" t="s">
        <v>8044</v>
      </c>
      <c r="F4654" s="3" t="s">
        <v>878</v>
      </c>
      <c r="G4654" s="3" t="s">
        <v>877</v>
      </c>
      <c r="H4654" s="3" t="s">
        <v>477</v>
      </c>
      <c r="I4654" s="3" t="s">
        <v>79</v>
      </c>
      <c r="J4654" s="3" t="s">
        <v>78</v>
      </c>
      <c r="K4654" s="3" t="s">
        <v>79</v>
      </c>
      <c r="O4654"/>
      <c r="P4654"/>
    </row>
    <row r="4655" spans="1:16" x14ac:dyDescent="0.35">
      <c r="A4655" s="3" t="s">
        <v>9580</v>
      </c>
      <c r="B4655" s="3" t="s">
        <v>9580</v>
      </c>
      <c r="C4655" s="3" t="s">
        <v>8664</v>
      </c>
      <c r="D4655" s="3" t="s">
        <v>7997</v>
      </c>
      <c r="E4655" s="3" t="s">
        <v>7998</v>
      </c>
      <c r="F4655" s="3" t="s">
        <v>878</v>
      </c>
      <c r="G4655" s="3" t="s">
        <v>877</v>
      </c>
      <c r="H4655" s="3" t="s">
        <v>477</v>
      </c>
      <c r="I4655" s="3" t="s">
        <v>79</v>
      </c>
      <c r="J4655" s="3" t="s">
        <v>78</v>
      </c>
      <c r="K4655" s="3" t="s">
        <v>79</v>
      </c>
      <c r="O4655"/>
      <c r="P4655"/>
    </row>
    <row r="4656" spans="1:16" x14ac:dyDescent="0.35">
      <c r="A4656" s="3" t="s">
        <v>9581</v>
      </c>
      <c r="B4656" s="3" t="s">
        <v>9581</v>
      </c>
      <c r="C4656" s="3" t="s">
        <v>9582</v>
      </c>
      <c r="D4656" s="3" t="s">
        <v>529</v>
      </c>
      <c r="E4656" s="3" t="s">
        <v>8244</v>
      </c>
      <c r="F4656" s="3" t="s">
        <v>878</v>
      </c>
      <c r="G4656" s="3" t="s">
        <v>877</v>
      </c>
      <c r="H4656" s="3" t="s">
        <v>477</v>
      </c>
      <c r="I4656" s="3" t="s">
        <v>79</v>
      </c>
      <c r="J4656" s="3" t="s">
        <v>78</v>
      </c>
      <c r="K4656" s="3" t="s">
        <v>79</v>
      </c>
      <c r="O4656"/>
      <c r="P4656"/>
    </row>
    <row r="4657" spans="1:16" x14ac:dyDescent="0.35">
      <c r="A4657" s="3" t="s">
        <v>8795</v>
      </c>
      <c r="B4657" s="3" t="s">
        <v>8795</v>
      </c>
      <c r="C4657" s="3" t="s">
        <v>8796</v>
      </c>
      <c r="D4657" s="3" t="s">
        <v>569</v>
      </c>
      <c r="E4657" s="3" t="s">
        <v>7962</v>
      </c>
      <c r="F4657" s="3" t="s">
        <v>878</v>
      </c>
      <c r="G4657" s="3" t="s">
        <v>877</v>
      </c>
      <c r="H4657" s="3" t="s">
        <v>477</v>
      </c>
      <c r="I4657" s="3" t="s">
        <v>79</v>
      </c>
      <c r="J4657" s="3" t="s">
        <v>78</v>
      </c>
      <c r="K4657" s="3" t="s">
        <v>79</v>
      </c>
      <c r="O4657"/>
      <c r="P4657"/>
    </row>
    <row r="4658" spans="1:16" x14ac:dyDescent="0.35">
      <c r="A4658" s="3" t="s">
        <v>9583</v>
      </c>
      <c r="B4658" s="3" t="s">
        <v>9583</v>
      </c>
      <c r="C4658" s="3" t="s">
        <v>9584</v>
      </c>
      <c r="D4658" s="3" t="s">
        <v>8028</v>
      </c>
      <c r="E4658" s="3" t="s">
        <v>8029</v>
      </c>
      <c r="F4658" s="3" t="s">
        <v>878</v>
      </c>
      <c r="G4658" s="3" t="s">
        <v>877</v>
      </c>
      <c r="H4658" s="3" t="s">
        <v>477</v>
      </c>
      <c r="I4658" s="3" t="s">
        <v>79</v>
      </c>
      <c r="J4658" s="3" t="s">
        <v>78</v>
      </c>
      <c r="K4658" s="3" t="s">
        <v>79</v>
      </c>
      <c r="O4658"/>
      <c r="P4658"/>
    </row>
    <row r="4659" spans="1:16" x14ac:dyDescent="0.35">
      <c r="A4659" s="3" t="s">
        <v>9585</v>
      </c>
      <c r="B4659" s="3" t="s">
        <v>9585</v>
      </c>
      <c r="C4659" s="3" t="s">
        <v>9586</v>
      </c>
      <c r="D4659" s="3" t="s">
        <v>8028</v>
      </c>
      <c r="E4659" s="3" t="s">
        <v>8029</v>
      </c>
      <c r="F4659" s="3" t="s">
        <v>878</v>
      </c>
      <c r="G4659" s="3" t="s">
        <v>877</v>
      </c>
      <c r="H4659" s="3" t="s">
        <v>477</v>
      </c>
      <c r="I4659" s="3" t="s">
        <v>79</v>
      </c>
      <c r="J4659" s="3" t="s">
        <v>78</v>
      </c>
      <c r="K4659" s="3" t="s">
        <v>79</v>
      </c>
      <c r="O4659"/>
      <c r="P4659"/>
    </row>
    <row r="4660" spans="1:16" x14ac:dyDescent="0.35">
      <c r="A4660" s="3" t="s">
        <v>9587</v>
      </c>
      <c r="B4660" s="3" t="s">
        <v>9587</v>
      </c>
      <c r="C4660" s="3" t="s">
        <v>9588</v>
      </c>
      <c r="D4660" s="3" t="s">
        <v>466</v>
      </c>
      <c r="E4660" s="3" t="s">
        <v>7966</v>
      </c>
      <c r="F4660" s="3" t="s">
        <v>878</v>
      </c>
      <c r="G4660" s="3" t="s">
        <v>877</v>
      </c>
      <c r="H4660" s="3" t="s">
        <v>477</v>
      </c>
      <c r="I4660" s="3" t="s">
        <v>79</v>
      </c>
      <c r="J4660" s="3" t="s">
        <v>78</v>
      </c>
      <c r="K4660" s="3" t="s">
        <v>79</v>
      </c>
      <c r="O4660"/>
      <c r="P4660"/>
    </row>
    <row r="4661" spans="1:16" x14ac:dyDescent="0.35">
      <c r="A4661" s="3" t="s">
        <v>9589</v>
      </c>
      <c r="B4661" s="3" t="s">
        <v>9589</v>
      </c>
      <c r="C4661" s="3" t="s">
        <v>9590</v>
      </c>
      <c r="D4661" s="3" t="s">
        <v>7929</v>
      </c>
      <c r="E4661" s="3" t="s">
        <v>7930</v>
      </c>
      <c r="F4661" s="3" t="s">
        <v>878</v>
      </c>
      <c r="G4661" s="3" t="s">
        <v>877</v>
      </c>
      <c r="H4661" s="3" t="s">
        <v>477</v>
      </c>
      <c r="I4661" s="3" t="s">
        <v>79</v>
      </c>
      <c r="J4661" s="3" t="s">
        <v>78</v>
      </c>
      <c r="K4661" s="3" t="s">
        <v>79</v>
      </c>
      <c r="O4661"/>
      <c r="P4661"/>
    </row>
    <row r="4662" spans="1:16" x14ac:dyDescent="0.35">
      <c r="A4662" s="3" t="s">
        <v>9591</v>
      </c>
      <c r="B4662" s="3" t="s">
        <v>9591</v>
      </c>
      <c r="C4662" s="3" t="s">
        <v>9592</v>
      </c>
      <c r="D4662" s="3" t="s">
        <v>8078</v>
      </c>
      <c r="E4662" s="3" t="s">
        <v>8079</v>
      </c>
      <c r="F4662" s="3" t="s">
        <v>878</v>
      </c>
      <c r="G4662" s="3" t="s">
        <v>877</v>
      </c>
      <c r="H4662" s="3" t="s">
        <v>477</v>
      </c>
      <c r="I4662" s="3" t="s">
        <v>79</v>
      </c>
      <c r="J4662" s="3" t="s">
        <v>78</v>
      </c>
      <c r="K4662" s="3" t="s">
        <v>79</v>
      </c>
      <c r="O4662"/>
      <c r="P4662"/>
    </row>
    <row r="4663" spans="1:16" x14ac:dyDescent="0.35">
      <c r="A4663" s="3" t="s">
        <v>9593</v>
      </c>
      <c r="B4663" s="3" t="s">
        <v>9593</v>
      </c>
      <c r="C4663" s="3" t="s">
        <v>9594</v>
      </c>
      <c r="D4663" s="3" t="s">
        <v>204</v>
      </c>
      <c r="E4663" s="3" t="s">
        <v>7970</v>
      </c>
      <c r="F4663" s="3" t="s">
        <v>878</v>
      </c>
      <c r="G4663" s="3" t="s">
        <v>877</v>
      </c>
      <c r="H4663" s="3" t="s">
        <v>477</v>
      </c>
      <c r="I4663" s="3" t="s">
        <v>79</v>
      </c>
      <c r="J4663" s="3" t="s">
        <v>78</v>
      </c>
      <c r="K4663" s="3" t="s">
        <v>79</v>
      </c>
      <c r="O4663"/>
      <c r="P4663"/>
    </row>
    <row r="4664" spans="1:16" x14ac:dyDescent="0.35">
      <c r="A4664" s="3" t="s">
        <v>9595</v>
      </c>
      <c r="B4664" s="3" t="s">
        <v>9595</v>
      </c>
      <c r="C4664" s="3" t="s">
        <v>9596</v>
      </c>
      <c r="D4664" s="3" t="s">
        <v>7918</v>
      </c>
      <c r="E4664" s="3" t="s">
        <v>7919</v>
      </c>
      <c r="F4664" s="3" t="s">
        <v>878</v>
      </c>
      <c r="G4664" s="3" t="s">
        <v>877</v>
      </c>
      <c r="H4664" s="3" t="s">
        <v>477</v>
      </c>
      <c r="I4664" s="3" t="s">
        <v>79</v>
      </c>
      <c r="J4664" s="3" t="s">
        <v>78</v>
      </c>
      <c r="K4664" s="3" t="s">
        <v>79</v>
      </c>
      <c r="O4664"/>
      <c r="P4664"/>
    </row>
    <row r="4665" spans="1:16" x14ac:dyDescent="0.35">
      <c r="A4665" s="3" t="s">
        <v>9597</v>
      </c>
      <c r="B4665" s="3" t="s">
        <v>8378</v>
      </c>
      <c r="C4665" s="3" t="s">
        <v>8379</v>
      </c>
      <c r="D4665" s="3" t="s">
        <v>2460</v>
      </c>
      <c r="E4665" s="3" t="s">
        <v>2461</v>
      </c>
      <c r="F4665" s="3" t="s">
        <v>878</v>
      </c>
      <c r="G4665" s="3" t="s">
        <v>877</v>
      </c>
      <c r="H4665" s="3" t="s">
        <v>477</v>
      </c>
      <c r="I4665" s="3" t="s">
        <v>79</v>
      </c>
      <c r="J4665" s="3" t="s">
        <v>78</v>
      </c>
      <c r="K4665" s="3" t="s">
        <v>79</v>
      </c>
      <c r="O4665"/>
      <c r="P4665"/>
    </row>
    <row r="4666" spans="1:16" x14ac:dyDescent="0.35">
      <c r="A4666" s="3" t="s">
        <v>9598</v>
      </c>
      <c r="B4666" s="3" t="s">
        <v>9598</v>
      </c>
      <c r="C4666" s="3" t="s">
        <v>9599</v>
      </c>
      <c r="D4666" s="3" t="s">
        <v>418</v>
      </c>
      <c r="E4666" s="3" t="s">
        <v>8139</v>
      </c>
      <c r="F4666" s="3" t="s">
        <v>878</v>
      </c>
      <c r="G4666" s="3" t="s">
        <v>877</v>
      </c>
      <c r="H4666" s="3" t="s">
        <v>477</v>
      </c>
      <c r="I4666" s="3" t="s">
        <v>79</v>
      </c>
      <c r="J4666" s="3" t="s">
        <v>78</v>
      </c>
      <c r="K4666" s="3" t="s">
        <v>79</v>
      </c>
      <c r="O4666"/>
      <c r="P4666"/>
    </row>
    <row r="4667" spans="1:16" x14ac:dyDescent="0.35">
      <c r="A4667" s="3" t="s">
        <v>9600</v>
      </c>
      <c r="B4667" s="3" t="s">
        <v>9600</v>
      </c>
      <c r="C4667" s="3" t="s">
        <v>9601</v>
      </c>
      <c r="D4667" s="3" t="s">
        <v>7997</v>
      </c>
      <c r="E4667" s="3" t="s">
        <v>7998</v>
      </c>
      <c r="F4667" s="3" t="s">
        <v>878</v>
      </c>
      <c r="G4667" s="3" t="s">
        <v>877</v>
      </c>
      <c r="H4667" s="3" t="s">
        <v>477</v>
      </c>
      <c r="I4667" s="3" t="s">
        <v>79</v>
      </c>
      <c r="J4667" s="3" t="s">
        <v>78</v>
      </c>
      <c r="K4667" s="3" t="s">
        <v>79</v>
      </c>
      <c r="O4667"/>
      <c r="P4667"/>
    </row>
    <row r="4668" spans="1:16" x14ac:dyDescent="0.35">
      <c r="A4668" s="3" t="s">
        <v>9602</v>
      </c>
      <c r="B4668" s="3" t="s">
        <v>8707</v>
      </c>
      <c r="C4668" s="3" t="s">
        <v>8708</v>
      </c>
      <c r="D4668" s="3" t="s">
        <v>7918</v>
      </c>
      <c r="E4668" s="3" t="s">
        <v>7919</v>
      </c>
      <c r="F4668" s="3" t="s">
        <v>878</v>
      </c>
      <c r="G4668" s="3" t="s">
        <v>877</v>
      </c>
      <c r="H4668" s="3" t="s">
        <v>477</v>
      </c>
      <c r="I4668" s="3" t="s">
        <v>79</v>
      </c>
      <c r="J4668" s="3" t="s">
        <v>78</v>
      </c>
      <c r="K4668" s="3" t="s">
        <v>79</v>
      </c>
      <c r="O4668"/>
      <c r="P4668"/>
    </row>
    <row r="4669" spans="1:16" x14ac:dyDescent="0.35">
      <c r="A4669" s="3" t="s">
        <v>9603</v>
      </c>
      <c r="B4669" s="3" t="s">
        <v>9603</v>
      </c>
      <c r="C4669" s="3" t="s">
        <v>9604</v>
      </c>
      <c r="D4669" s="3" t="s">
        <v>9031</v>
      </c>
      <c r="E4669" s="3" t="s">
        <v>8266</v>
      </c>
      <c r="F4669" s="3" t="s">
        <v>878</v>
      </c>
      <c r="G4669" s="3" t="s">
        <v>877</v>
      </c>
      <c r="H4669" s="3" t="s">
        <v>477</v>
      </c>
      <c r="I4669" s="3" t="s">
        <v>79</v>
      </c>
      <c r="J4669" s="3" t="s">
        <v>78</v>
      </c>
      <c r="K4669" s="3" t="s">
        <v>79</v>
      </c>
      <c r="O4669"/>
      <c r="P4669"/>
    </row>
    <row r="4670" spans="1:16" x14ac:dyDescent="0.35">
      <c r="A4670" s="3" t="s">
        <v>9605</v>
      </c>
      <c r="B4670" s="3" t="s">
        <v>9605</v>
      </c>
      <c r="C4670" s="3" t="s">
        <v>9606</v>
      </c>
      <c r="D4670" s="3" t="s">
        <v>652</v>
      </c>
      <c r="E4670" s="3" t="s">
        <v>7912</v>
      </c>
      <c r="F4670" s="3" t="s">
        <v>878</v>
      </c>
      <c r="G4670" s="3" t="s">
        <v>877</v>
      </c>
      <c r="H4670" s="3" t="s">
        <v>477</v>
      </c>
      <c r="I4670" s="3" t="s">
        <v>79</v>
      </c>
      <c r="J4670" s="3" t="s">
        <v>78</v>
      </c>
      <c r="K4670" s="3" t="s">
        <v>79</v>
      </c>
      <c r="O4670"/>
      <c r="P4670"/>
    </row>
    <row r="4671" spans="1:16" x14ac:dyDescent="0.35">
      <c r="A4671" s="3" t="s">
        <v>9607</v>
      </c>
      <c r="B4671" s="3" t="s">
        <v>9607</v>
      </c>
      <c r="C4671" s="3" t="s">
        <v>9608</v>
      </c>
      <c r="D4671" s="3" t="s">
        <v>402</v>
      </c>
      <c r="E4671" s="3" t="s">
        <v>8315</v>
      </c>
      <c r="F4671" s="3" t="s">
        <v>878</v>
      </c>
      <c r="G4671" s="3" t="s">
        <v>877</v>
      </c>
      <c r="H4671" s="3" t="s">
        <v>477</v>
      </c>
      <c r="I4671" s="3" t="s">
        <v>79</v>
      </c>
      <c r="J4671" s="3" t="s">
        <v>78</v>
      </c>
      <c r="K4671" s="3" t="s">
        <v>79</v>
      </c>
      <c r="O4671"/>
      <c r="P4671"/>
    </row>
    <row r="4672" spans="1:16" x14ac:dyDescent="0.35">
      <c r="A4672" s="3" t="s">
        <v>9609</v>
      </c>
      <c r="B4672" s="3" t="s">
        <v>9609</v>
      </c>
      <c r="C4672" s="3" t="s">
        <v>9610</v>
      </c>
      <c r="D4672" s="3" t="s">
        <v>8036</v>
      </c>
      <c r="E4672" s="3" t="s">
        <v>8037</v>
      </c>
      <c r="F4672" s="3" t="s">
        <v>878</v>
      </c>
      <c r="G4672" s="3" t="s">
        <v>877</v>
      </c>
      <c r="H4672" s="3" t="s">
        <v>477</v>
      </c>
      <c r="I4672" s="3" t="s">
        <v>79</v>
      </c>
      <c r="J4672" s="3" t="s">
        <v>78</v>
      </c>
      <c r="K4672" s="3" t="s">
        <v>79</v>
      </c>
      <c r="O4672"/>
      <c r="P4672"/>
    </row>
    <row r="4673" spans="1:16" x14ac:dyDescent="0.35">
      <c r="A4673" s="3" t="s">
        <v>9611</v>
      </c>
      <c r="B4673" s="3" t="s">
        <v>9611</v>
      </c>
      <c r="C4673" s="3" t="s">
        <v>9612</v>
      </c>
      <c r="D4673" s="3" t="s">
        <v>652</v>
      </c>
      <c r="E4673" s="3" t="s">
        <v>7912</v>
      </c>
      <c r="F4673" s="3" t="s">
        <v>878</v>
      </c>
      <c r="G4673" s="3" t="s">
        <v>877</v>
      </c>
      <c r="H4673" s="3" t="s">
        <v>477</v>
      </c>
      <c r="I4673" s="3" t="s">
        <v>79</v>
      </c>
      <c r="J4673" s="3" t="s">
        <v>78</v>
      </c>
      <c r="K4673" s="3" t="s">
        <v>79</v>
      </c>
      <c r="O4673"/>
      <c r="P4673"/>
    </row>
    <row r="4674" spans="1:16" x14ac:dyDescent="0.35">
      <c r="A4674" s="3" t="s">
        <v>9613</v>
      </c>
      <c r="B4674" s="3" t="s">
        <v>9613</v>
      </c>
      <c r="C4674" s="3" t="s">
        <v>9614</v>
      </c>
      <c r="D4674" s="3" t="s">
        <v>418</v>
      </c>
      <c r="E4674" s="3" t="s">
        <v>8139</v>
      </c>
      <c r="F4674" s="3" t="s">
        <v>878</v>
      </c>
      <c r="G4674" s="3" t="s">
        <v>877</v>
      </c>
      <c r="H4674" s="3" t="s">
        <v>477</v>
      </c>
      <c r="I4674" s="3" t="s">
        <v>79</v>
      </c>
      <c r="J4674" s="3" t="s">
        <v>78</v>
      </c>
      <c r="K4674" s="3" t="s">
        <v>79</v>
      </c>
      <c r="O4674"/>
      <c r="P4674"/>
    </row>
    <row r="4675" spans="1:16" x14ac:dyDescent="0.35">
      <c r="A4675" s="3" t="s">
        <v>9615</v>
      </c>
      <c r="B4675" s="3" t="s">
        <v>9615</v>
      </c>
      <c r="C4675" s="3" t="s">
        <v>9616</v>
      </c>
      <c r="D4675" s="3" t="s">
        <v>833</v>
      </c>
      <c r="E4675" s="3" t="s">
        <v>834</v>
      </c>
      <c r="F4675" s="3" t="s">
        <v>878</v>
      </c>
      <c r="G4675" s="3" t="s">
        <v>877</v>
      </c>
      <c r="H4675" s="3" t="s">
        <v>477</v>
      </c>
      <c r="I4675" s="3" t="s">
        <v>79</v>
      </c>
      <c r="J4675" s="3" t="s">
        <v>78</v>
      </c>
      <c r="K4675" s="3" t="s">
        <v>79</v>
      </c>
      <c r="O4675"/>
      <c r="P4675"/>
    </row>
    <row r="4676" spans="1:16" x14ac:dyDescent="0.35">
      <c r="A4676" s="3" t="s">
        <v>9617</v>
      </c>
      <c r="B4676" s="3" t="s">
        <v>9617</v>
      </c>
      <c r="C4676" s="3" t="s">
        <v>9618</v>
      </c>
      <c r="D4676" s="3" t="s">
        <v>577</v>
      </c>
      <c r="E4676" s="3" t="s">
        <v>7933</v>
      </c>
      <c r="F4676" s="3" t="s">
        <v>878</v>
      </c>
      <c r="G4676" s="3" t="s">
        <v>877</v>
      </c>
      <c r="H4676" s="3" t="s">
        <v>477</v>
      </c>
      <c r="I4676" s="3" t="s">
        <v>79</v>
      </c>
      <c r="J4676" s="3" t="s">
        <v>78</v>
      </c>
      <c r="K4676" s="3" t="s">
        <v>79</v>
      </c>
      <c r="O4676"/>
      <c r="P4676"/>
    </row>
    <row r="4677" spans="1:16" x14ac:dyDescent="0.35">
      <c r="A4677" s="3" t="s">
        <v>9619</v>
      </c>
      <c r="B4677" s="3" t="s">
        <v>9619</v>
      </c>
      <c r="C4677" s="3" t="s">
        <v>9620</v>
      </c>
      <c r="D4677" s="3" t="s">
        <v>418</v>
      </c>
      <c r="E4677" s="3" t="s">
        <v>8139</v>
      </c>
      <c r="F4677" s="3" t="s">
        <v>878</v>
      </c>
      <c r="G4677" s="3" t="s">
        <v>877</v>
      </c>
      <c r="H4677" s="3" t="s">
        <v>477</v>
      </c>
      <c r="I4677" s="3" t="s">
        <v>79</v>
      </c>
      <c r="J4677" s="3" t="s">
        <v>78</v>
      </c>
      <c r="K4677" s="3" t="s">
        <v>79</v>
      </c>
      <c r="O4677"/>
      <c r="P4677"/>
    </row>
    <row r="4678" spans="1:16" x14ac:dyDescent="0.35">
      <c r="A4678" s="3" t="s">
        <v>9621</v>
      </c>
      <c r="B4678" s="3" t="s">
        <v>9621</v>
      </c>
      <c r="C4678" s="3" t="s">
        <v>9622</v>
      </c>
      <c r="D4678" s="3" t="s">
        <v>833</v>
      </c>
      <c r="E4678" s="3" t="s">
        <v>834</v>
      </c>
      <c r="F4678" s="3" t="s">
        <v>878</v>
      </c>
      <c r="G4678" s="3" t="s">
        <v>877</v>
      </c>
      <c r="H4678" s="3" t="s">
        <v>477</v>
      </c>
      <c r="I4678" s="3" t="s">
        <v>79</v>
      </c>
      <c r="J4678" s="3" t="s">
        <v>78</v>
      </c>
      <c r="K4678" s="3" t="s">
        <v>79</v>
      </c>
      <c r="O4678"/>
      <c r="P4678"/>
    </row>
    <row r="4679" spans="1:16" x14ac:dyDescent="0.35">
      <c r="A4679" s="3" t="s">
        <v>9623</v>
      </c>
      <c r="B4679" s="3" t="s">
        <v>9623</v>
      </c>
      <c r="C4679" s="3" t="s">
        <v>9624</v>
      </c>
      <c r="D4679" s="3" t="s">
        <v>7915</v>
      </c>
      <c r="E4679" s="3" t="s">
        <v>7909</v>
      </c>
      <c r="F4679" s="3" t="s">
        <v>878</v>
      </c>
      <c r="G4679" s="3" t="s">
        <v>877</v>
      </c>
      <c r="H4679" s="3" t="s">
        <v>477</v>
      </c>
      <c r="I4679" s="3" t="s">
        <v>79</v>
      </c>
      <c r="J4679" s="3" t="s">
        <v>78</v>
      </c>
      <c r="K4679" s="3" t="s">
        <v>79</v>
      </c>
      <c r="O4679"/>
      <c r="P4679"/>
    </row>
    <row r="4680" spans="1:16" x14ac:dyDescent="0.35">
      <c r="A4680" s="3" t="s">
        <v>9625</v>
      </c>
      <c r="B4680" s="3" t="s">
        <v>9625</v>
      </c>
      <c r="C4680" s="3" t="s">
        <v>9626</v>
      </c>
      <c r="D4680" s="3" t="s">
        <v>8115</v>
      </c>
      <c r="E4680" s="3" t="s">
        <v>8116</v>
      </c>
      <c r="F4680" s="3" t="s">
        <v>878</v>
      </c>
      <c r="G4680" s="3" t="s">
        <v>877</v>
      </c>
      <c r="H4680" s="3" t="s">
        <v>477</v>
      </c>
      <c r="I4680" s="3" t="s">
        <v>79</v>
      </c>
      <c r="J4680" s="3" t="s">
        <v>78</v>
      </c>
      <c r="K4680" s="3" t="s">
        <v>79</v>
      </c>
      <c r="O4680"/>
      <c r="P4680"/>
    </row>
    <row r="4681" spans="1:16" x14ac:dyDescent="0.35">
      <c r="A4681" s="3" t="s">
        <v>9627</v>
      </c>
      <c r="B4681" s="3" t="s">
        <v>9627</v>
      </c>
      <c r="C4681" s="3" t="s">
        <v>9628</v>
      </c>
      <c r="D4681" s="3" t="s">
        <v>164</v>
      </c>
      <c r="E4681" s="3" t="s">
        <v>7938</v>
      </c>
      <c r="F4681" s="3" t="s">
        <v>878</v>
      </c>
      <c r="G4681" s="3" t="s">
        <v>877</v>
      </c>
      <c r="H4681" s="3" t="s">
        <v>477</v>
      </c>
      <c r="I4681" s="3" t="s">
        <v>79</v>
      </c>
      <c r="J4681" s="3" t="s">
        <v>78</v>
      </c>
      <c r="K4681" s="3" t="s">
        <v>79</v>
      </c>
      <c r="O4681"/>
      <c r="P4681"/>
    </row>
    <row r="4682" spans="1:16" x14ac:dyDescent="0.35">
      <c r="A4682" s="3" t="s">
        <v>9629</v>
      </c>
      <c r="B4682" s="3" t="s">
        <v>9629</v>
      </c>
      <c r="C4682" s="3" t="s">
        <v>9586</v>
      </c>
      <c r="D4682" s="3" t="s">
        <v>8184</v>
      </c>
      <c r="E4682" s="3" t="s">
        <v>8185</v>
      </c>
      <c r="F4682" s="3" t="s">
        <v>878</v>
      </c>
      <c r="G4682" s="3" t="s">
        <v>877</v>
      </c>
      <c r="H4682" s="3" t="s">
        <v>477</v>
      </c>
      <c r="I4682" s="3" t="s">
        <v>79</v>
      </c>
      <c r="J4682" s="3" t="s">
        <v>78</v>
      </c>
      <c r="K4682" s="3" t="s">
        <v>79</v>
      </c>
      <c r="O4682"/>
      <c r="P4682"/>
    </row>
    <row r="4683" spans="1:16" x14ac:dyDescent="0.35">
      <c r="A4683" s="3" t="s">
        <v>9630</v>
      </c>
      <c r="B4683" s="3" t="s">
        <v>9630</v>
      </c>
      <c r="C4683" s="3" t="s">
        <v>9631</v>
      </c>
      <c r="D4683" s="3" t="s">
        <v>604</v>
      </c>
      <c r="E4683" s="3" t="s">
        <v>8142</v>
      </c>
      <c r="F4683" s="3" t="s">
        <v>878</v>
      </c>
      <c r="G4683" s="3" t="s">
        <v>877</v>
      </c>
      <c r="H4683" s="3" t="s">
        <v>477</v>
      </c>
      <c r="I4683" s="3" t="s">
        <v>79</v>
      </c>
      <c r="J4683" s="3" t="s">
        <v>78</v>
      </c>
      <c r="K4683" s="3" t="s">
        <v>79</v>
      </c>
      <c r="O4683"/>
      <c r="P4683"/>
    </row>
    <row r="4684" spans="1:16" x14ac:dyDescent="0.35">
      <c r="A4684" s="3" t="s">
        <v>9632</v>
      </c>
      <c r="B4684" s="3" t="s">
        <v>8950</v>
      </c>
      <c r="C4684" s="3" t="s">
        <v>8951</v>
      </c>
      <c r="D4684" s="3" t="s">
        <v>25</v>
      </c>
      <c r="E4684" s="3" t="s">
        <v>8044</v>
      </c>
      <c r="F4684" s="3" t="s">
        <v>878</v>
      </c>
      <c r="G4684" s="3" t="s">
        <v>877</v>
      </c>
      <c r="H4684" s="3" t="s">
        <v>477</v>
      </c>
      <c r="I4684" s="3" t="s">
        <v>79</v>
      </c>
      <c r="J4684" s="3" t="s">
        <v>78</v>
      </c>
      <c r="K4684" s="3" t="s">
        <v>79</v>
      </c>
      <c r="O4684"/>
      <c r="P4684"/>
    </row>
    <row r="4685" spans="1:16" x14ac:dyDescent="0.35">
      <c r="A4685" s="3" t="s">
        <v>9633</v>
      </c>
      <c r="B4685" s="3" t="s">
        <v>9633</v>
      </c>
      <c r="C4685" s="3" t="s">
        <v>9634</v>
      </c>
      <c r="D4685" s="3" t="s">
        <v>577</v>
      </c>
      <c r="E4685" s="3" t="s">
        <v>7933</v>
      </c>
      <c r="F4685" s="3" t="s">
        <v>878</v>
      </c>
      <c r="G4685" s="3" t="s">
        <v>877</v>
      </c>
      <c r="H4685" s="3" t="s">
        <v>477</v>
      </c>
      <c r="I4685" s="3" t="s">
        <v>79</v>
      </c>
      <c r="J4685" s="3" t="s">
        <v>78</v>
      </c>
      <c r="K4685" s="3" t="s">
        <v>79</v>
      </c>
      <c r="O4685"/>
      <c r="P4685"/>
    </row>
    <row r="4686" spans="1:16" x14ac:dyDescent="0.35">
      <c r="A4686" s="3" t="s">
        <v>9635</v>
      </c>
      <c r="B4686" s="3" t="s">
        <v>9635</v>
      </c>
      <c r="C4686" s="3" t="s">
        <v>9586</v>
      </c>
      <c r="D4686" s="3" t="s">
        <v>8036</v>
      </c>
      <c r="E4686" s="3" t="s">
        <v>8037</v>
      </c>
      <c r="F4686" s="3" t="s">
        <v>878</v>
      </c>
      <c r="G4686" s="3" t="s">
        <v>877</v>
      </c>
      <c r="H4686" s="3" t="s">
        <v>477</v>
      </c>
      <c r="I4686" s="3" t="s">
        <v>79</v>
      </c>
      <c r="J4686" s="3" t="s">
        <v>78</v>
      </c>
      <c r="K4686" s="3" t="s">
        <v>79</v>
      </c>
      <c r="O4686"/>
      <c r="P4686"/>
    </row>
    <row r="4687" spans="1:16" x14ac:dyDescent="0.35">
      <c r="A4687" s="3" t="s">
        <v>9636</v>
      </c>
      <c r="B4687" s="3" t="s">
        <v>9636</v>
      </c>
      <c r="C4687" s="3" t="s">
        <v>9637</v>
      </c>
      <c r="D4687" s="3" t="s">
        <v>65</v>
      </c>
      <c r="E4687" s="3" t="s">
        <v>8148</v>
      </c>
      <c r="F4687" s="3" t="s">
        <v>878</v>
      </c>
      <c r="G4687" s="3" t="s">
        <v>877</v>
      </c>
      <c r="H4687" s="3" t="s">
        <v>477</v>
      </c>
      <c r="I4687" s="3" t="s">
        <v>79</v>
      </c>
      <c r="J4687" s="3" t="s">
        <v>78</v>
      </c>
      <c r="K4687" s="3" t="s">
        <v>79</v>
      </c>
      <c r="O4687"/>
      <c r="P4687"/>
    </row>
    <row r="4688" spans="1:16" x14ac:dyDescent="0.35">
      <c r="A4688" s="3" t="s">
        <v>8498</v>
      </c>
      <c r="B4688" s="3" t="s">
        <v>8498</v>
      </c>
      <c r="C4688" s="3" t="s">
        <v>8499</v>
      </c>
      <c r="D4688" s="3" t="s">
        <v>739</v>
      </c>
      <c r="E4688" s="3" t="s">
        <v>1417</v>
      </c>
      <c r="F4688" s="3" t="s">
        <v>878</v>
      </c>
      <c r="G4688" s="3" t="s">
        <v>877</v>
      </c>
      <c r="H4688" s="3" t="s">
        <v>477</v>
      </c>
      <c r="I4688" s="3" t="s">
        <v>79</v>
      </c>
      <c r="J4688" s="3" t="s">
        <v>78</v>
      </c>
      <c r="K4688" s="3" t="s">
        <v>79</v>
      </c>
      <c r="O4688"/>
      <c r="P4688"/>
    </row>
    <row r="4689" spans="1:16" x14ac:dyDescent="0.35">
      <c r="A4689" s="3" t="s">
        <v>9638</v>
      </c>
      <c r="B4689" s="3" t="s">
        <v>9638</v>
      </c>
      <c r="C4689" s="3" t="s">
        <v>9639</v>
      </c>
      <c r="D4689" s="3" t="s">
        <v>7918</v>
      </c>
      <c r="E4689" s="3" t="s">
        <v>7919</v>
      </c>
      <c r="F4689" s="3" t="s">
        <v>878</v>
      </c>
      <c r="G4689" s="3" t="s">
        <v>877</v>
      </c>
      <c r="H4689" s="3" t="s">
        <v>477</v>
      </c>
      <c r="I4689" s="3" t="s">
        <v>79</v>
      </c>
      <c r="J4689" s="3" t="s">
        <v>78</v>
      </c>
      <c r="K4689" s="3" t="s">
        <v>79</v>
      </c>
      <c r="O4689"/>
      <c r="P4689"/>
    </row>
    <row r="4690" spans="1:16" x14ac:dyDescent="0.35">
      <c r="A4690" s="3" t="s">
        <v>9640</v>
      </c>
      <c r="B4690" s="3" t="s">
        <v>9640</v>
      </c>
      <c r="C4690" s="3" t="s">
        <v>8163</v>
      </c>
      <c r="D4690" s="3" t="s">
        <v>164</v>
      </c>
      <c r="E4690" s="3" t="s">
        <v>7938</v>
      </c>
      <c r="F4690" s="3" t="s">
        <v>878</v>
      </c>
      <c r="G4690" s="3" t="s">
        <v>877</v>
      </c>
      <c r="H4690" s="3" t="s">
        <v>477</v>
      </c>
      <c r="I4690" s="3" t="s">
        <v>79</v>
      </c>
      <c r="J4690" s="3" t="s">
        <v>78</v>
      </c>
      <c r="K4690" s="3" t="s">
        <v>79</v>
      </c>
      <c r="O4690"/>
      <c r="P4690"/>
    </row>
    <row r="4691" spans="1:16" x14ac:dyDescent="0.35">
      <c r="A4691" s="3" t="s">
        <v>9641</v>
      </c>
      <c r="B4691" s="3" t="s">
        <v>9641</v>
      </c>
      <c r="C4691" s="3" t="s">
        <v>9642</v>
      </c>
      <c r="D4691" s="3" t="s">
        <v>65</v>
      </c>
      <c r="E4691" s="3" t="s">
        <v>8148</v>
      </c>
      <c r="F4691" s="3" t="s">
        <v>878</v>
      </c>
      <c r="G4691" s="3" t="s">
        <v>877</v>
      </c>
      <c r="H4691" s="3" t="s">
        <v>477</v>
      </c>
      <c r="I4691" s="3" t="s">
        <v>79</v>
      </c>
      <c r="J4691" s="3" t="s">
        <v>78</v>
      </c>
      <c r="K4691" s="3" t="s">
        <v>79</v>
      </c>
      <c r="O4691"/>
      <c r="P4691"/>
    </row>
    <row r="4692" spans="1:16" x14ac:dyDescent="0.35">
      <c r="A4692" s="3" t="s">
        <v>9643</v>
      </c>
      <c r="B4692" s="3" t="s">
        <v>9643</v>
      </c>
      <c r="C4692" s="3" t="s">
        <v>9620</v>
      </c>
      <c r="D4692" s="3" t="s">
        <v>8036</v>
      </c>
      <c r="E4692" s="3" t="s">
        <v>8037</v>
      </c>
      <c r="F4692" s="3" t="s">
        <v>878</v>
      </c>
      <c r="G4692" s="3" t="s">
        <v>877</v>
      </c>
      <c r="H4692" s="3" t="s">
        <v>477</v>
      </c>
      <c r="I4692" s="3" t="s">
        <v>79</v>
      </c>
      <c r="J4692" s="3" t="s">
        <v>78</v>
      </c>
      <c r="K4692" s="3" t="s">
        <v>79</v>
      </c>
      <c r="O4692"/>
      <c r="P4692"/>
    </row>
    <row r="4693" spans="1:16" x14ac:dyDescent="0.35">
      <c r="A4693" s="3" t="s">
        <v>9644</v>
      </c>
      <c r="B4693" s="3" t="s">
        <v>9644</v>
      </c>
      <c r="C4693" s="3" t="s">
        <v>9645</v>
      </c>
      <c r="D4693" s="3" t="s">
        <v>9031</v>
      </c>
      <c r="E4693" s="3" t="s">
        <v>8266</v>
      </c>
      <c r="F4693" s="3" t="s">
        <v>878</v>
      </c>
      <c r="G4693" s="3" t="s">
        <v>877</v>
      </c>
      <c r="H4693" s="3" t="s">
        <v>477</v>
      </c>
      <c r="I4693" s="3" t="s">
        <v>79</v>
      </c>
      <c r="J4693" s="3" t="s">
        <v>78</v>
      </c>
      <c r="K4693" s="3" t="s">
        <v>79</v>
      </c>
      <c r="O4693"/>
      <c r="P4693"/>
    </row>
    <row r="4694" spans="1:16" x14ac:dyDescent="0.35">
      <c r="A4694" s="3" t="s">
        <v>9646</v>
      </c>
      <c r="B4694" s="3" t="s">
        <v>9646</v>
      </c>
      <c r="C4694" s="3" t="s">
        <v>9647</v>
      </c>
      <c r="D4694" s="3" t="s">
        <v>7918</v>
      </c>
      <c r="E4694" s="3" t="s">
        <v>7919</v>
      </c>
      <c r="F4694" s="3" t="s">
        <v>878</v>
      </c>
      <c r="G4694" s="3" t="s">
        <v>877</v>
      </c>
      <c r="H4694" s="3" t="s">
        <v>477</v>
      </c>
      <c r="I4694" s="3" t="s">
        <v>79</v>
      </c>
      <c r="J4694" s="3" t="s">
        <v>78</v>
      </c>
      <c r="K4694" s="3" t="s">
        <v>79</v>
      </c>
      <c r="O4694"/>
      <c r="P4694"/>
    </row>
    <row r="4695" spans="1:16" x14ac:dyDescent="0.35">
      <c r="A4695" s="3" t="s">
        <v>9648</v>
      </c>
      <c r="B4695" s="3" t="s">
        <v>9648</v>
      </c>
      <c r="C4695" s="3" t="s">
        <v>9649</v>
      </c>
      <c r="D4695" s="3" t="s">
        <v>8238</v>
      </c>
      <c r="E4695" s="3" t="s">
        <v>8239</v>
      </c>
      <c r="F4695" s="3" t="s">
        <v>878</v>
      </c>
      <c r="G4695" s="3" t="s">
        <v>877</v>
      </c>
      <c r="H4695" s="3" t="s">
        <v>477</v>
      </c>
      <c r="I4695" s="3" t="s">
        <v>79</v>
      </c>
      <c r="J4695" s="3" t="s">
        <v>78</v>
      </c>
      <c r="K4695" s="3" t="s">
        <v>79</v>
      </c>
      <c r="O4695"/>
      <c r="P4695"/>
    </row>
    <row r="4696" spans="1:16" x14ac:dyDescent="0.35">
      <c r="A4696" s="3" t="s">
        <v>9650</v>
      </c>
      <c r="B4696" s="3" t="s">
        <v>9650</v>
      </c>
      <c r="C4696" s="3" t="s">
        <v>9651</v>
      </c>
      <c r="D4696" s="3" t="s">
        <v>164</v>
      </c>
      <c r="E4696" s="3" t="s">
        <v>7938</v>
      </c>
      <c r="F4696" s="3" t="s">
        <v>878</v>
      </c>
      <c r="G4696" s="3" t="s">
        <v>877</v>
      </c>
      <c r="H4696" s="3" t="s">
        <v>477</v>
      </c>
      <c r="I4696" s="3" t="s">
        <v>79</v>
      </c>
      <c r="J4696" s="3" t="s">
        <v>78</v>
      </c>
      <c r="K4696" s="3" t="s">
        <v>79</v>
      </c>
      <c r="O4696"/>
      <c r="P4696"/>
    </row>
    <row r="4697" spans="1:16" x14ac:dyDescent="0.35">
      <c r="A4697" s="3" t="s">
        <v>9652</v>
      </c>
      <c r="B4697" s="3" t="s">
        <v>9652</v>
      </c>
      <c r="C4697" s="3" t="s">
        <v>9653</v>
      </c>
      <c r="D4697" s="3" t="s">
        <v>25</v>
      </c>
      <c r="E4697" s="3" t="s">
        <v>8044</v>
      </c>
      <c r="F4697" s="3" t="s">
        <v>878</v>
      </c>
      <c r="G4697" s="3" t="s">
        <v>877</v>
      </c>
      <c r="H4697" s="3" t="s">
        <v>477</v>
      </c>
      <c r="I4697" s="3" t="s">
        <v>79</v>
      </c>
      <c r="J4697" s="3" t="s">
        <v>78</v>
      </c>
      <c r="K4697" s="3" t="s">
        <v>79</v>
      </c>
      <c r="O4697"/>
      <c r="P4697"/>
    </row>
    <row r="4698" spans="1:16" x14ac:dyDescent="0.35">
      <c r="A4698" s="3" t="s">
        <v>9654</v>
      </c>
      <c r="B4698" s="3" t="s">
        <v>9654</v>
      </c>
      <c r="C4698" s="3" t="s">
        <v>8324</v>
      </c>
      <c r="D4698" s="3" t="s">
        <v>573</v>
      </c>
      <c r="E4698" s="3" t="s">
        <v>8125</v>
      </c>
      <c r="F4698" s="3" t="s">
        <v>878</v>
      </c>
      <c r="G4698" s="3" t="s">
        <v>877</v>
      </c>
      <c r="H4698" s="3" t="s">
        <v>477</v>
      </c>
      <c r="I4698" s="3" t="s">
        <v>79</v>
      </c>
      <c r="J4698" s="3" t="s">
        <v>78</v>
      </c>
      <c r="K4698" s="3" t="s">
        <v>79</v>
      </c>
      <c r="O4698"/>
      <c r="P4698"/>
    </row>
    <row r="4699" spans="1:16" x14ac:dyDescent="0.35">
      <c r="A4699" s="3" t="s">
        <v>9655</v>
      </c>
      <c r="B4699" s="3" t="s">
        <v>9655</v>
      </c>
      <c r="C4699" s="3" t="s">
        <v>9656</v>
      </c>
      <c r="D4699" s="3" t="s">
        <v>7918</v>
      </c>
      <c r="E4699" s="3" t="s">
        <v>7919</v>
      </c>
      <c r="F4699" s="3" t="s">
        <v>878</v>
      </c>
      <c r="G4699" s="3" t="s">
        <v>877</v>
      </c>
      <c r="H4699" s="3" t="s">
        <v>477</v>
      </c>
      <c r="I4699" s="3" t="s">
        <v>79</v>
      </c>
      <c r="J4699" s="3" t="s">
        <v>78</v>
      </c>
      <c r="K4699" s="3" t="s">
        <v>79</v>
      </c>
      <c r="O4699"/>
      <c r="P4699"/>
    </row>
    <row r="4700" spans="1:16" x14ac:dyDescent="0.35">
      <c r="A4700" s="3" t="s">
        <v>9657</v>
      </c>
      <c r="B4700" s="3" t="s">
        <v>9657</v>
      </c>
      <c r="C4700" s="3" t="s">
        <v>9658</v>
      </c>
      <c r="D4700" s="3" t="s">
        <v>7918</v>
      </c>
      <c r="E4700" s="3" t="s">
        <v>7919</v>
      </c>
      <c r="F4700" s="3" t="s">
        <v>878</v>
      </c>
      <c r="G4700" s="3" t="s">
        <v>877</v>
      </c>
      <c r="H4700" s="3" t="s">
        <v>477</v>
      </c>
      <c r="I4700" s="3" t="s">
        <v>79</v>
      </c>
      <c r="J4700" s="3" t="s">
        <v>78</v>
      </c>
      <c r="K4700" s="3" t="s">
        <v>79</v>
      </c>
      <c r="O4700"/>
      <c r="P4700"/>
    </row>
    <row r="4701" spans="1:16" x14ac:dyDescent="0.35">
      <c r="A4701" s="3" t="s">
        <v>9659</v>
      </c>
      <c r="B4701" s="3" t="s">
        <v>9659</v>
      </c>
      <c r="C4701" s="3" t="s">
        <v>9660</v>
      </c>
      <c r="D4701" s="3" t="s">
        <v>7915</v>
      </c>
      <c r="E4701" s="3" t="s">
        <v>7909</v>
      </c>
      <c r="F4701" s="3" t="s">
        <v>878</v>
      </c>
      <c r="G4701" s="3" t="s">
        <v>877</v>
      </c>
      <c r="H4701" s="3" t="s">
        <v>477</v>
      </c>
      <c r="I4701" s="3" t="s">
        <v>79</v>
      </c>
      <c r="J4701" s="3" t="s">
        <v>78</v>
      </c>
      <c r="K4701" s="3" t="s">
        <v>79</v>
      </c>
      <c r="O4701"/>
      <c r="P4701"/>
    </row>
    <row r="4702" spans="1:16" x14ac:dyDescent="0.35">
      <c r="A4702" s="3" t="s">
        <v>9661</v>
      </c>
      <c r="B4702" s="3" t="s">
        <v>9661</v>
      </c>
      <c r="C4702" s="3" t="s">
        <v>9662</v>
      </c>
      <c r="D4702" s="3" t="s">
        <v>7918</v>
      </c>
      <c r="E4702" s="3" t="s">
        <v>7919</v>
      </c>
      <c r="F4702" s="3" t="s">
        <v>878</v>
      </c>
      <c r="G4702" s="3" t="s">
        <v>877</v>
      </c>
      <c r="H4702" s="3" t="s">
        <v>477</v>
      </c>
      <c r="I4702" s="3" t="s">
        <v>79</v>
      </c>
      <c r="J4702" s="3" t="s">
        <v>78</v>
      </c>
      <c r="K4702" s="3" t="s">
        <v>79</v>
      </c>
      <c r="O4702"/>
      <c r="P4702"/>
    </row>
    <row r="4703" spans="1:16" x14ac:dyDescent="0.35">
      <c r="A4703" s="3" t="s">
        <v>9663</v>
      </c>
      <c r="B4703" s="3" t="s">
        <v>9663</v>
      </c>
      <c r="C4703" s="3" t="s">
        <v>9664</v>
      </c>
      <c r="D4703" s="3" t="s">
        <v>7929</v>
      </c>
      <c r="E4703" s="3" t="s">
        <v>7930</v>
      </c>
      <c r="F4703" s="3" t="s">
        <v>878</v>
      </c>
      <c r="G4703" s="3" t="s">
        <v>877</v>
      </c>
      <c r="H4703" s="3" t="s">
        <v>477</v>
      </c>
      <c r="I4703" s="3" t="s">
        <v>79</v>
      </c>
      <c r="J4703" s="3" t="s">
        <v>78</v>
      </c>
      <c r="K4703" s="3" t="s">
        <v>79</v>
      </c>
      <c r="O4703"/>
      <c r="P4703"/>
    </row>
    <row r="4704" spans="1:16" x14ac:dyDescent="0.35">
      <c r="A4704" s="3" t="s">
        <v>9665</v>
      </c>
      <c r="B4704" s="3" t="s">
        <v>9665</v>
      </c>
      <c r="C4704" s="3" t="s">
        <v>9666</v>
      </c>
      <c r="D4704" s="3" t="s">
        <v>7918</v>
      </c>
      <c r="E4704" s="3" t="s">
        <v>7919</v>
      </c>
      <c r="F4704" s="3" t="s">
        <v>878</v>
      </c>
      <c r="G4704" s="3" t="s">
        <v>877</v>
      </c>
      <c r="H4704" s="3" t="s">
        <v>477</v>
      </c>
      <c r="I4704" s="3" t="s">
        <v>79</v>
      </c>
      <c r="J4704" s="3" t="s">
        <v>78</v>
      </c>
      <c r="K4704" s="3" t="s">
        <v>79</v>
      </c>
      <c r="O4704"/>
      <c r="P4704"/>
    </row>
    <row r="4705" spans="1:16" x14ac:dyDescent="0.35">
      <c r="A4705" s="3" t="s">
        <v>9667</v>
      </c>
      <c r="B4705" s="3" t="s">
        <v>9667</v>
      </c>
      <c r="C4705" s="3" t="s">
        <v>9668</v>
      </c>
      <c r="D4705" s="3" t="s">
        <v>7918</v>
      </c>
      <c r="E4705" s="3" t="s">
        <v>7919</v>
      </c>
      <c r="F4705" s="3" t="s">
        <v>878</v>
      </c>
      <c r="G4705" s="3" t="s">
        <v>877</v>
      </c>
      <c r="H4705" s="3" t="s">
        <v>477</v>
      </c>
      <c r="I4705" s="3" t="s">
        <v>79</v>
      </c>
      <c r="J4705" s="3" t="s">
        <v>78</v>
      </c>
      <c r="K4705" s="3" t="s">
        <v>79</v>
      </c>
      <c r="O4705"/>
      <c r="P4705"/>
    </row>
    <row r="4706" spans="1:16" x14ac:dyDescent="0.35">
      <c r="A4706" s="3" t="s">
        <v>9669</v>
      </c>
      <c r="B4706" s="3" t="s">
        <v>5385</v>
      </c>
      <c r="C4706" s="3" t="s">
        <v>5386</v>
      </c>
      <c r="D4706" s="3" t="s">
        <v>8169</v>
      </c>
      <c r="E4706" s="3" t="s">
        <v>7933</v>
      </c>
      <c r="F4706" s="3" t="s">
        <v>878</v>
      </c>
      <c r="G4706" s="3" t="s">
        <v>877</v>
      </c>
      <c r="H4706" s="3" t="s">
        <v>477</v>
      </c>
      <c r="I4706" s="3" t="s">
        <v>79</v>
      </c>
      <c r="J4706" s="3" t="s">
        <v>78</v>
      </c>
      <c r="K4706" s="3" t="s">
        <v>79</v>
      </c>
      <c r="O4706"/>
      <c r="P4706"/>
    </row>
    <row r="4707" spans="1:16" x14ac:dyDescent="0.35">
      <c r="A4707" s="3" t="s">
        <v>9670</v>
      </c>
      <c r="B4707" s="3" t="s">
        <v>9670</v>
      </c>
      <c r="C4707" s="3" t="s">
        <v>9671</v>
      </c>
      <c r="D4707" s="3" t="s">
        <v>7918</v>
      </c>
      <c r="E4707" s="3" t="s">
        <v>7919</v>
      </c>
      <c r="F4707" s="3" t="s">
        <v>878</v>
      </c>
      <c r="G4707" s="3" t="s">
        <v>877</v>
      </c>
      <c r="H4707" s="3" t="s">
        <v>477</v>
      </c>
      <c r="I4707" s="3" t="s">
        <v>79</v>
      </c>
      <c r="J4707" s="3" t="s">
        <v>78</v>
      </c>
      <c r="K4707" s="3" t="s">
        <v>79</v>
      </c>
      <c r="O4707"/>
      <c r="P4707"/>
    </row>
    <row r="4708" spans="1:16" x14ac:dyDescent="0.35">
      <c r="A4708" s="3" t="s">
        <v>9672</v>
      </c>
      <c r="B4708" s="3" t="s">
        <v>9672</v>
      </c>
      <c r="C4708" s="3" t="s">
        <v>9673</v>
      </c>
      <c r="D4708" s="3" t="s">
        <v>7918</v>
      </c>
      <c r="E4708" s="3" t="s">
        <v>7919</v>
      </c>
      <c r="F4708" s="3" t="s">
        <v>878</v>
      </c>
      <c r="G4708" s="3" t="s">
        <v>877</v>
      </c>
      <c r="H4708" s="3" t="s">
        <v>477</v>
      </c>
      <c r="I4708" s="3" t="s">
        <v>79</v>
      </c>
      <c r="J4708" s="3" t="s">
        <v>78</v>
      </c>
      <c r="K4708" s="3" t="s">
        <v>79</v>
      </c>
      <c r="O4708"/>
      <c r="P4708"/>
    </row>
    <row r="4709" spans="1:16" x14ac:dyDescent="0.35">
      <c r="A4709" s="3" t="s">
        <v>9674</v>
      </c>
      <c r="B4709" s="3" t="s">
        <v>9674</v>
      </c>
      <c r="C4709" s="3" t="s">
        <v>9675</v>
      </c>
      <c r="D4709" s="3" t="s">
        <v>164</v>
      </c>
      <c r="E4709" s="3" t="s">
        <v>7938</v>
      </c>
      <c r="F4709" s="3" t="s">
        <v>878</v>
      </c>
      <c r="G4709" s="3" t="s">
        <v>877</v>
      </c>
      <c r="H4709" s="3" t="s">
        <v>477</v>
      </c>
      <c r="I4709" s="3" t="s">
        <v>79</v>
      </c>
      <c r="J4709" s="3" t="s">
        <v>78</v>
      </c>
      <c r="K4709" s="3" t="s">
        <v>79</v>
      </c>
      <c r="O4709"/>
      <c r="P4709"/>
    </row>
    <row r="4710" spans="1:16" x14ac:dyDescent="0.35">
      <c r="A4710" s="3" t="s">
        <v>9676</v>
      </c>
      <c r="B4710" s="3" t="s">
        <v>9676</v>
      </c>
      <c r="C4710" s="3" t="s">
        <v>9677</v>
      </c>
      <c r="D4710" s="3" t="s">
        <v>8184</v>
      </c>
      <c r="E4710" s="3" t="s">
        <v>8185</v>
      </c>
      <c r="F4710" s="3" t="s">
        <v>878</v>
      </c>
      <c r="G4710" s="3" t="s">
        <v>877</v>
      </c>
      <c r="H4710" s="3" t="s">
        <v>477</v>
      </c>
      <c r="I4710" s="3" t="s">
        <v>79</v>
      </c>
      <c r="J4710" s="3" t="s">
        <v>78</v>
      </c>
      <c r="K4710" s="3" t="s">
        <v>79</v>
      </c>
      <c r="O4710"/>
      <c r="P4710"/>
    </row>
    <row r="4711" spans="1:16" x14ac:dyDescent="0.35">
      <c r="A4711" s="3" t="s">
        <v>9678</v>
      </c>
      <c r="B4711" s="3" t="s">
        <v>9678</v>
      </c>
      <c r="C4711" s="3" t="s">
        <v>9679</v>
      </c>
      <c r="D4711" s="3" t="s">
        <v>8238</v>
      </c>
      <c r="E4711" s="3" t="s">
        <v>8239</v>
      </c>
      <c r="F4711" s="3" t="s">
        <v>878</v>
      </c>
      <c r="G4711" s="3" t="s">
        <v>877</v>
      </c>
      <c r="H4711" s="3" t="s">
        <v>477</v>
      </c>
      <c r="I4711" s="3" t="s">
        <v>79</v>
      </c>
      <c r="J4711" s="3" t="s">
        <v>78</v>
      </c>
      <c r="K4711" s="3" t="s">
        <v>79</v>
      </c>
      <c r="O4711"/>
      <c r="P4711"/>
    </row>
    <row r="4712" spans="1:16" x14ac:dyDescent="0.35">
      <c r="A4712" s="3" t="s">
        <v>9680</v>
      </c>
      <c r="B4712" s="3" t="s">
        <v>9680</v>
      </c>
      <c r="C4712" s="3" t="s">
        <v>9681</v>
      </c>
      <c r="D4712" s="3" t="s">
        <v>8078</v>
      </c>
      <c r="E4712" s="3" t="s">
        <v>8079</v>
      </c>
      <c r="F4712" s="3" t="s">
        <v>878</v>
      </c>
      <c r="G4712" s="3" t="s">
        <v>877</v>
      </c>
      <c r="H4712" s="3" t="s">
        <v>477</v>
      </c>
      <c r="I4712" s="3" t="s">
        <v>79</v>
      </c>
      <c r="J4712" s="3" t="s">
        <v>78</v>
      </c>
      <c r="K4712" s="3" t="s">
        <v>79</v>
      </c>
      <c r="O4712"/>
      <c r="P4712"/>
    </row>
    <row r="4713" spans="1:16" x14ac:dyDescent="0.35">
      <c r="A4713" s="3" t="s">
        <v>9682</v>
      </c>
      <c r="B4713" s="3" t="s">
        <v>9682</v>
      </c>
      <c r="C4713" s="3" t="s">
        <v>9683</v>
      </c>
      <c r="D4713" s="3" t="s">
        <v>164</v>
      </c>
      <c r="E4713" s="3" t="s">
        <v>7938</v>
      </c>
      <c r="F4713" s="3" t="s">
        <v>878</v>
      </c>
      <c r="G4713" s="3" t="s">
        <v>877</v>
      </c>
      <c r="H4713" s="3" t="s">
        <v>477</v>
      </c>
      <c r="I4713" s="3" t="s">
        <v>79</v>
      </c>
      <c r="J4713" s="3" t="s">
        <v>78</v>
      </c>
      <c r="K4713" s="3" t="s">
        <v>79</v>
      </c>
      <c r="O4713"/>
      <c r="P4713"/>
    </row>
    <row r="4714" spans="1:16" x14ac:dyDescent="0.35">
      <c r="A4714" s="3" t="s">
        <v>9684</v>
      </c>
      <c r="B4714" s="3" t="s">
        <v>9684</v>
      </c>
      <c r="C4714" s="3" t="s">
        <v>9685</v>
      </c>
      <c r="D4714" s="3" t="s">
        <v>8078</v>
      </c>
      <c r="E4714" s="3" t="s">
        <v>8079</v>
      </c>
      <c r="F4714" s="3" t="s">
        <v>878</v>
      </c>
      <c r="G4714" s="3" t="s">
        <v>877</v>
      </c>
      <c r="H4714" s="3" t="s">
        <v>477</v>
      </c>
      <c r="I4714" s="3" t="s">
        <v>79</v>
      </c>
      <c r="J4714" s="3" t="s">
        <v>78</v>
      </c>
      <c r="K4714" s="3" t="s">
        <v>79</v>
      </c>
      <c r="O4714"/>
      <c r="P4714"/>
    </row>
    <row r="4715" spans="1:16" x14ac:dyDescent="0.35">
      <c r="A4715" s="3" t="s">
        <v>9686</v>
      </c>
      <c r="B4715" s="3" t="s">
        <v>9686</v>
      </c>
      <c r="C4715" s="3" t="s">
        <v>7958</v>
      </c>
      <c r="D4715" s="3" t="s">
        <v>561</v>
      </c>
      <c r="E4715" s="3" t="s">
        <v>7959</v>
      </c>
      <c r="F4715" s="3" t="s">
        <v>878</v>
      </c>
      <c r="G4715" s="3" t="s">
        <v>877</v>
      </c>
      <c r="H4715" s="3" t="s">
        <v>477</v>
      </c>
      <c r="I4715" s="3" t="s">
        <v>79</v>
      </c>
      <c r="J4715" s="3" t="s">
        <v>78</v>
      </c>
      <c r="K4715" s="3" t="s">
        <v>79</v>
      </c>
      <c r="O4715"/>
      <c r="P4715"/>
    </row>
    <row r="4716" spans="1:16" x14ac:dyDescent="0.35">
      <c r="A4716" s="3" t="s">
        <v>9687</v>
      </c>
      <c r="B4716" s="3" t="s">
        <v>9687</v>
      </c>
      <c r="C4716" s="3" t="s">
        <v>9688</v>
      </c>
      <c r="D4716" s="3" t="s">
        <v>7918</v>
      </c>
      <c r="E4716" s="3" t="s">
        <v>7919</v>
      </c>
      <c r="F4716" s="3" t="s">
        <v>878</v>
      </c>
      <c r="G4716" s="3" t="s">
        <v>877</v>
      </c>
      <c r="H4716" s="3" t="s">
        <v>477</v>
      </c>
      <c r="I4716" s="3" t="s">
        <v>79</v>
      </c>
      <c r="J4716" s="3" t="s">
        <v>78</v>
      </c>
      <c r="K4716" s="3" t="s">
        <v>79</v>
      </c>
      <c r="O4716"/>
      <c r="P4716"/>
    </row>
    <row r="4717" spans="1:16" x14ac:dyDescent="0.35">
      <c r="A4717" s="3" t="s">
        <v>9689</v>
      </c>
      <c r="B4717" s="3" t="s">
        <v>9689</v>
      </c>
      <c r="C4717" s="3" t="s">
        <v>9690</v>
      </c>
      <c r="D4717" s="3" t="s">
        <v>7918</v>
      </c>
      <c r="E4717" s="3" t="s">
        <v>7919</v>
      </c>
      <c r="F4717" s="3" t="s">
        <v>878</v>
      </c>
      <c r="G4717" s="3" t="s">
        <v>877</v>
      </c>
      <c r="H4717" s="3" t="s">
        <v>477</v>
      </c>
      <c r="I4717" s="3" t="s">
        <v>79</v>
      </c>
      <c r="J4717" s="3" t="s">
        <v>78</v>
      </c>
      <c r="K4717" s="3" t="s">
        <v>79</v>
      </c>
      <c r="O4717"/>
      <c r="P4717"/>
    </row>
    <row r="4718" spans="1:16" x14ac:dyDescent="0.35">
      <c r="A4718" s="3" t="s">
        <v>9691</v>
      </c>
      <c r="B4718" s="3" t="s">
        <v>9691</v>
      </c>
      <c r="C4718" s="3" t="s">
        <v>9692</v>
      </c>
      <c r="D4718" s="3" t="s">
        <v>7918</v>
      </c>
      <c r="E4718" s="3" t="s">
        <v>7919</v>
      </c>
      <c r="F4718" s="3" t="s">
        <v>878</v>
      </c>
      <c r="G4718" s="3" t="s">
        <v>877</v>
      </c>
      <c r="H4718" s="3" t="s">
        <v>477</v>
      </c>
      <c r="I4718" s="3" t="s">
        <v>79</v>
      </c>
      <c r="J4718" s="3" t="s">
        <v>78</v>
      </c>
      <c r="K4718" s="3" t="s">
        <v>79</v>
      </c>
      <c r="O4718"/>
      <c r="P4718"/>
    </row>
    <row r="4719" spans="1:16" x14ac:dyDescent="0.35">
      <c r="A4719" s="3" t="s">
        <v>9693</v>
      </c>
      <c r="B4719" s="3" t="s">
        <v>9693</v>
      </c>
      <c r="C4719" s="3" t="s">
        <v>9694</v>
      </c>
      <c r="D4719" s="3" t="s">
        <v>164</v>
      </c>
      <c r="E4719" s="3" t="s">
        <v>7938</v>
      </c>
      <c r="F4719" s="3" t="s">
        <v>878</v>
      </c>
      <c r="G4719" s="3" t="s">
        <v>877</v>
      </c>
      <c r="H4719" s="3" t="s">
        <v>477</v>
      </c>
      <c r="I4719" s="3" t="s">
        <v>79</v>
      </c>
      <c r="J4719" s="3" t="s">
        <v>78</v>
      </c>
      <c r="K4719" s="3" t="s">
        <v>79</v>
      </c>
      <c r="O4719"/>
      <c r="P4719"/>
    </row>
    <row r="4720" spans="1:16" x14ac:dyDescent="0.35">
      <c r="A4720" s="3" t="s">
        <v>9695</v>
      </c>
      <c r="B4720" s="3" t="s">
        <v>9695</v>
      </c>
      <c r="C4720" s="3" t="s">
        <v>8281</v>
      </c>
      <c r="D4720" s="3" t="s">
        <v>500</v>
      </c>
      <c r="E4720" s="3" t="s">
        <v>8016</v>
      </c>
      <c r="F4720" s="3" t="s">
        <v>878</v>
      </c>
      <c r="G4720" s="3" t="s">
        <v>877</v>
      </c>
      <c r="H4720" s="3" t="s">
        <v>477</v>
      </c>
      <c r="I4720" s="3" t="s">
        <v>79</v>
      </c>
      <c r="J4720" s="3" t="s">
        <v>78</v>
      </c>
      <c r="K4720" s="3" t="s">
        <v>79</v>
      </c>
      <c r="O4720"/>
      <c r="P4720"/>
    </row>
    <row r="4721" spans="1:16" x14ac:dyDescent="0.35">
      <c r="A4721" s="3" t="s">
        <v>9696</v>
      </c>
      <c r="B4721" s="3" t="s">
        <v>9696</v>
      </c>
      <c r="C4721" s="3" t="s">
        <v>9697</v>
      </c>
      <c r="D4721" s="3" t="s">
        <v>164</v>
      </c>
      <c r="E4721" s="3" t="s">
        <v>7938</v>
      </c>
      <c r="F4721" s="3" t="s">
        <v>878</v>
      </c>
      <c r="G4721" s="3" t="s">
        <v>877</v>
      </c>
      <c r="H4721" s="3" t="s">
        <v>477</v>
      </c>
      <c r="I4721" s="3" t="s">
        <v>79</v>
      </c>
      <c r="J4721" s="3" t="s">
        <v>78</v>
      </c>
      <c r="K4721" s="3" t="s">
        <v>79</v>
      </c>
      <c r="O4721"/>
      <c r="P4721"/>
    </row>
    <row r="4722" spans="1:16" x14ac:dyDescent="0.35">
      <c r="A4722" s="3" t="s">
        <v>9698</v>
      </c>
      <c r="B4722" s="3" t="s">
        <v>9698</v>
      </c>
      <c r="C4722" s="3" t="s">
        <v>9679</v>
      </c>
      <c r="D4722" s="3" t="s">
        <v>7973</v>
      </c>
      <c r="E4722" s="3" t="s">
        <v>7974</v>
      </c>
      <c r="F4722" s="3" t="s">
        <v>878</v>
      </c>
      <c r="G4722" s="3" t="s">
        <v>877</v>
      </c>
      <c r="H4722" s="3" t="s">
        <v>477</v>
      </c>
      <c r="I4722" s="3" t="s">
        <v>79</v>
      </c>
      <c r="J4722" s="3" t="s">
        <v>78</v>
      </c>
      <c r="K4722" s="3" t="s">
        <v>79</v>
      </c>
      <c r="O4722"/>
      <c r="P4722"/>
    </row>
    <row r="4723" spans="1:16" x14ac:dyDescent="0.35">
      <c r="A4723" s="3" t="s">
        <v>8776</v>
      </c>
      <c r="B4723" s="3" t="s">
        <v>8776</v>
      </c>
      <c r="C4723" s="3" t="s">
        <v>8777</v>
      </c>
      <c r="D4723" s="3" t="s">
        <v>8028</v>
      </c>
      <c r="E4723" s="3" t="s">
        <v>8029</v>
      </c>
      <c r="F4723" s="3" t="s">
        <v>878</v>
      </c>
      <c r="G4723" s="3" t="s">
        <v>877</v>
      </c>
      <c r="H4723" s="3" t="s">
        <v>477</v>
      </c>
      <c r="I4723" s="3" t="s">
        <v>79</v>
      </c>
      <c r="J4723" s="3" t="s">
        <v>78</v>
      </c>
      <c r="K4723" s="3" t="s">
        <v>79</v>
      </c>
      <c r="O4723"/>
      <c r="P4723"/>
    </row>
    <row r="4724" spans="1:16" x14ac:dyDescent="0.35">
      <c r="A4724" s="3" t="s">
        <v>9699</v>
      </c>
      <c r="B4724" s="3" t="s">
        <v>9699</v>
      </c>
      <c r="C4724" s="3" t="s">
        <v>9700</v>
      </c>
      <c r="D4724" s="3" t="s">
        <v>8174</v>
      </c>
      <c r="E4724" s="3" t="s">
        <v>8175</v>
      </c>
      <c r="F4724" s="3" t="s">
        <v>878</v>
      </c>
      <c r="G4724" s="3" t="s">
        <v>877</v>
      </c>
      <c r="H4724" s="3" t="s">
        <v>477</v>
      </c>
      <c r="I4724" s="3" t="s">
        <v>79</v>
      </c>
      <c r="J4724" s="3" t="s">
        <v>78</v>
      </c>
      <c r="K4724" s="3" t="s">
        <v>79</v>
      </c>
      <c r="O4724"/>
      <c r="P4724"/>
    </row>
    <row r="4725" spans="1:16" x14ac:dyDescent="0.35">
      <c r="A4725" s="3" t="s">
        <v>9701</v>
      </c>
      <c r="B4725" s="3" t="s">
        <v>9701</v>
      </c>
      <c r="C4725" s="3" t="s">
        <v>8502</v>
      </c>
      <c r="D4725" s="3" t="s">
        <v>604</v>
      </c>
      <c r="E4725" s="3" t="s">
        <v>8142</v>
      </c>
      <c r="F4725" s="3" t="s">
        <v>878</v>
      </c>
      <c r="G4725" s="3" t="s">
        <v>877</v>
      </c>
      <c r="H4725" s="3" t="s">
        <v>477</v>
      </c>
      <c r="I4725" s="3" t="s">
        <v>79</v>
      </c>
      <c r="J4725" s="3" t="s">
        <v>78</v>
      </c>
      <c r="K4725" s="3" t="s">
        <v>79</v>
      </c>
      <c r="O4725"/>
      <c r="P4725"/>
    </row>
    <row r="4726" spans="1:16" x14ac:dyDescent="0.35">
      <c r="A4726" s="3" t="s">
        <v>9702</v>
      </c>
      <c r="B4726" s="3" t="s">
        <v>9702</v>
      </c>
      <c r="C4726" s="3" t="s">
        <v>9223</v>
      </c>
      <c r="D4726" s="3" t="s">
        <v>164</v>
      </c>
      <c r="E4726" s="3" t="s">
        <v>7938</v>
      </c>
      <c r="F4726" s="3" t="s">
        <v>878</v>
      </c>
      <c r="G4726" s="3" t="s">
        <v>877</v>
      </c>
      <c r="H4726" s="3" t="s">
        <v>477</v>
      </c>
      <c r="I4726" s="3" t="s">
        <v>79</v>
      </c>
      <c r="J4726" s="3" t="s">
        <v>78</v>
      </c>
      <c r="K4726" s="3" t="s">
        <v>79</v>
      </c>
      <c r="O4726"/>
      <c r="P4726"/>
    </row>
    <row r="4727" spans="1:16" x14ac:dyDescent="0.35">
      <c r="A4727" s="3" t="s">
        <v>9703</v>
      </c>
      <c r="B4727" s="3" t="s">
        <v>9703</v>
      </c>
      <c r="C4727" s="3" t="s">
        <v>9704</v>
      </c>
      <c r="D4727" s="3" t="s">
        <v>418</v>
      </c>
      <c r="E4727" s="3" t="s">
        <v>8139</v>
      </c>
      <c r="F4727" s="3" t="s">
        <v>878</v>
      </c>
      <c r="G4727" s="3" t="s">
        <v>877</v>
      </c>
      <c r="H4727" s="3" t="s">
        <v>477</v>
      </c>
      <c r="I4727" s="3" t="s">
        <v>79</v>
      </c>
      <c r="J4727" s="3" t="s">
        <v>78</v>
      </c>
      <c r="K4727" s="3" t="s">
        <v>79</v>
      </c>
      <c r="O4727"/>
      <c r="P4727"/>
    </row>
    <row r="4728" spans="1:16" x14ac:dyDescent="0.35">
      <c r="A4728" s="3" t="s">
        <v>9705</v>
      </c>
      <c r="B4728" s="3" t="s">
        <v>9705</v>
      </c>
      <c r="C4728" s="3" t="s">
        <v>9706</v>
      </c>
      <c r="D4728" s="3" t="s">
        <v>7918</v>
      </c>
      <c r="E4728" s="3" t="s">
        <v>7919</v>
      </c>
      <c r="F4728" s="3" t="s">
        <v>878</v>
      </c>
      <c r="G4728" s="3" t="s">
        <v>877</v>
      </c>
      <c r="H4728" s="3" t="s">
        <v>477</v>
      </c>
      <c r="I4728" s="3" t="s">
        <v>79</v>
      </c>
      <c r="J4728" s="3" t="s">
        <v>78</v>
      </c>
      <c r="K4728" s="3" t="s">
        <v>79</v>
      </c>
      <c r="O4728"/>
      <c r="P4728"/>
    </row>
    <row r="4729" spans="1:16" x14ac:dyDescent="0.35">
      <c r="A4729" s="3" t="s">
        <v>9707</v>
      </c>
      <c r="B4729" s="3" t="s">
        <v>9707</v>
      </c>
      <c r="C4729" s="3" t="s">
        <v>9358</v>
      </c>
      <c r="D4729" s="3" t="s">
        <v>8078</v>
      </c>
      <c r="E4729" s="3" t="s">
        <v>8079</v>
      </c>
      <c r="F4729" s="3" t="s">
        <v>878</v>
      </c>
      <c r="G4729" s="3" t="s">
        <v>877</v>
      </c>
      <c r="H4729" s="3" t="s">
        <v>477</v>
      </c>
      <c r="I4729" s="3" t="s">
        <v>79</v>
      </c>
      <c r="J4729" s="3" t="s">
        <v>78</v>
      </c>
      <c r="K4729" s="3" t="s">
        <v>79</v>
      </c>
      <c r="O4729"/>
      <c r="P4729"/>
    </row>
    <row r="4730" spans="1:16" x14ac:dyDescent="0.35">
      <c r="A4730" s="3" t="s">
        <v>9708</v>
      </c>
      <c r="B4730" s="3" t="s">
        <v>9708</v>
      </c>
      <c r="C4730" s="3" t="s">
        <v>9709</v>
      </c>
      <c r="D4730" s="3" t="s">
        <v>561</v>
      </c>
      <c r="E4730" s="3" t="s">
        <v>7959</v>
      </c>
      <c r="F4730" s="3" t="s">
        <v>878</v>
      </c>
      <c r="G4730" s="3" t="s">
        <v>877</v>
      </c>
      <c r="H4730" s="3" t="s">
        <v>477</v>
      </c>
      <c r="I4730" s="3" t="s">
        <v>79</v>
      </c>
      <c r="J4730" s="3" t="s">
        <v>78</v>
      </c>
      <c r="K4730" s="3" t="s">
        <v>79</v>
      </c>
      <c r="O4730"/>
      <c r="P4730"/>
    </row>
    <row r="4731" spans="1:16" x14ac:dyDescent="0.35">
      <c r="A4731" s="3" t="s">
        <v>9710</v>
      </c>
      <c r="B4731" s="3" t="s">
        <v>9710</v>
      </c>
      <c r="C4731" s="3" t="s">
        <v>9711</v>
      </c>
      <c r="D4731" s="3" t="s">
        <v>7915</v>
      </c>
      <c r="E4731" s="3" t="s">
        <v>7909</v>
      </c>
      <c r="F4731" s="3" t="s">
        <v>878</v>
      </c>
      <c r="G4731" s="3" t="s">
        <v>877</v>
      </c>
      <c r="H4731" s="3" t="s">
        <v>477</v>
      </c>
      <c r="I4731" s="3" t="s">
        <v>79</v>
      </c>
      <c r="J4731" s="3" t="s">
        <v>78</v>
      </c>
      <c r="K4731" s="3" t="s">
        <v>79</v>
      </c>
      <c r="O4731"/>
      <c r="P4731"/>
    </row>
    <row r="4732" spans="1:16" x14ac:dyDescent="0.35">
      <c r="A4732" s="3" t="s">
        <v>9712</v>
      </c>
      <c r="B4732" s="3" t="s">
        <v>9712</v>
      </c>
      <c r="C4732" s="3" t="s">
        <v>9713</v>
      </c>
      <c r="D4732" s="3" t="s">
        <v>833</v>
      </c>
      <c r="E4732" s="3" t="s">
        <v>834</v>
      </c>
      <c r="F4732" s="3" t="s">
        <v>878</v>
      </c>
      <c r="G4732" s="3" t="s">
        <v>877</v>
      </c>
      <c r="H4732" s="3" t="s">
        <v>477</v>
      </c>
      <c r="I4732" s="3" t="s">
        <v>79</v>
      </c>
      <c r="J4732" s="3" t="s">
        <v>78</v>
      </c>
      <c r="K4732" s="3" t="s">
        <v>79</v>
      </c>
      <c r="O4732"/>
      <c r="P4732"/>
    </row>
    <row r="4733" spans="1:16" x14ac:dyDescent="0.35">
      <c r="A4733" s="3" t="s">
        <v>9714</v>
      </c>
      <c r="B4733" s="3" t="s">
        <v>9714</v>
      </c>
      <c r="C4733" s="3" t="s">
        <v>9715</v>
      </c>
      <c r="D4733" s="3" t="s">
        <v>616</v>
      </c>
      <c r="E4733" s="3" t="s">
        <v>7994</v>
      </c>
      <c r="F4733" s="3" t="s">
        <v>878</v>
      </c>
      <c r="G4733" s="3" t="s">
        <v>877</v>
      </c>
      <c r="H4733" s="3" t="s">
        <v>477</v>
      </c>
      <c r="I4733" s="3" t="s">
        <v>79</v>
      </c>
      <c r="J4733" s="3" t="s">
        <v>78</v>
      </c>
      <c r="K4733" s="3" t="s">
        <v>79</v>
      </c>
      <c r="O4733"/>
      <c r="P4733"/>
    </row>
    <row r="4734" spans="1:16" x14ac:dyDescent="0.35">
      <c r="A4734" s="3" t="s">
        <v>9716</v>
      </c>
      <c r="B4734" s="3" t="s">
        <v>9716</v>
      </c>
      <c r="C4734" s="3" t="s">
        <v>9024</v>
      </c>
      <c r="D4734" s="3" t="s">
        <v>8184</v>
      </c>
      <c r="E4734" s="3" t="s">
        <v>8185</v>
      </c>
      <c r="F4734" s="3" t="s">
        <v>878</v>
      </c>
      <c r="G4734" s="3" t="s">
        <v>877</v>
      </c>
      <c r="H4734" s="3" t="s">
        <v>477</v>
      </c>
      <c r="I4734" s="3" t="s">
        <v>79</v>
      </c>
      <c r="J4734" s="3" t="s">
        <v>78</v>
      </c>
      <c r="K4734" s="3" t="s">
        <v>79</v>
      </c>
      <c r="O4734"/>
      <c r="P4734"/>
    </row>
    <row r="4735" spans="1:16" x14ac:dyDescent="0.35">
      <c r="A4735" s="3" t="s">
        <v>9717</v>
      </c>
      <c r="B4735" s="3" t="s">
        <v>9717</v>
      </c>
      <c r="C4735" s="3" t="s">
        <v>9718</v>
      </c>
      <c r="D4735" s="3" t="s">
        <v>9031</v>
      </c>
      <c r="E4735" s="3" t="s">
        <v>8266</v>
      </c>
      <c r="F4735" s="3" t="s">
        <v>878</v>
      </c>
      <c r="G4735" s="3" t="s">
        <v>877</v>
      </c>
      <c r="H4735" s="3" t="s">
        <v>477</v>
      </c>
      <c r="I4735" s="3" t="s">
        <v>79</v>
      </c>
      <c r="J4735" s="3" t="s">
        <v>78</v>
      </c>
      <c r="K4735" s="3" t="s">
        <v>79</v>
      </c>
      <c r="O4735"/>
      <c r="P4735"/>
    </row>
    <row r="4736" spans="1:16" x14ac:dyDescent="0.35">
      <c r="A4736" s="3" t="s">
        <v>9719</v>
      </c>
      <c r="B4736" s="3" t="s">
        <v>9719</v>
      </c>
      <c r="C4736" s="3" t="s">
        <v>9720</v>
      </c>
      <c r="D4736" s="3" t="s">
        <v>8028</v>
      </c>
      <c r="E4736" s="3" t="s">
        <v>8029</v>
      </c>
      <c r="F4736" s="3" t="s">
        <v>878</v>
      </c>
      <c r="G4736" s="3" t="s">
        <v>877</v>
      </c>
      <c r="H4736" s="3" t="s">
        <v>477</v>
      </c>
      <c r="I4736" s="3" t="s">
        <v>79</v>
      </c>
      <c r="J4736" s="3" t="s">
        <v>78</v>
      </c>
      <c r="K4736" s="3" t="s">
        <v>79</v>
      </c>
      <c r="O4736"/>
      <c r="P4736"/>
    </row>
    <row r="4737" spans="1:16" x14ac:dyDescent="0.35">
      <c r="A4737" s="3" t="s">
        <v>9721</v>
      </c>
      <c r="B4737" s="3" t="s">
        <v>9721</v>
      </c>
      <c r="C4737" s="3" t="s">
        <v>4050</v>
      </c>
      <c r="D4737" s="3" t="s">
        <v>8028</v>
      </c>
      <c r="E4737" s="3" t="s">
        <v>8029</v>
      </c>
      <c r="F4737" s="3" t="s">
        <v>878</v>
      </c>
      <c r="G4737" s="3" t="s">
        <v>877</v>
      </c>
      <c r="H4737" s="3" t="s">
        <v>477</v>
      </c>
      <c r="I4737" s="3" t="s">
        <v>79</v>
      </c>
      <c r="J4737" s="3" t="s">
        <v>78</v>
      </c>
      <c r="K4737" s="3" t="s">
        <v>79</v>
      </c>
      <c r="O4737"/>
      <c r="P4737"/>
    </row>
    <row r="4738" spans="1:16" x14ac:dyDescent="0.35">
      <c r="A4738" s="3" t="s">
        <v>9722</v>
      </c>
      <c r="B4738" s="3" t="s">
        <v>9722</v>
      </c>
      <c r="C4738" s="3" t="s">
        <v>9723</v>
      </c>
      <c r="D4738" s="3" t="s">
        <v>652</v>
      </c>
      <c r="E4738" s="3" t="s">
        <v>7912</v>
      </c>
      <c r="F4738" s="3" t="s">
        <v>878</v>
      </c>
      <c r="G4738" s="3" t="s">
        <v>877</v>
      </c>
      <c r="H4738" s="3" t="s">
        <v>477</v>
      </c>
      <c r="I4738" s="3" t="s">
        <v>79</v>
      </c>
      <c r="J4738" s="3" t="s">
        <v>78</v>
      </c>
      <c r="K4738" s="3" t="s">
        <v>79</v>
      </c>
      <c r="O4738"/>
      <c r="P4738"/>
    </row>
    <row r="4739" spans="1:16" x14ac:dyDescent="0.35">
      <c r="A4739" s="3" t="s">
        <v>9724</v>
      </c>
      <c r="B4739" s="3" t="s">
        <v>9724</v>
      </c>
      <c r="C4739" s="3" t="s">
        <v>9225</v>
      </c>
      <c r="D4739" s="3" t="s">
        <v>500</v>
      </c>
      <c r="E4739" s="3" t="s">
        <v>8016</v>
      </c>
      <c r="F4739" s="3" t="s">
        <v>878</v>
      </c>
      <c r="G4739" s="3" t="s">
        <v>877</v>
      </c>
      <c r="H4739" s="3" t="s">
        <v>477</v>
      </c>
      <c r="I4739" s="3" t="s">
        <v>79</v>
      </c>
      <c r="J4739" s="3" t="s">
        <v>78</v>
      </c>
      <c r="K4739" s="3" t="s">
        <v>79</v>
      </c>
      <c r="O4739"/>
      <c r="P4739"/>
    </row>
    <row r="4740" spans="1:16" x14ac:dyDescent="0.35">
      <c r="A4740" s="3" t="s">
        <v>9725</v>
      </c>
      <c r="B4740" s="3" t="s">
        <v>9725</v>
      </c>
      <c r="C4740" s="3" t="s">
        <v>9726</v>
      </c>
      <c r="D4740" s="3" t="s">
        <v>7949</v>
      </c>
      <c r="E4740" s="3" t="s">
        <v>7950</v>
      </c>
      <c r="F4740" s="3" t="s">
        <v>878</v>
      </c>
      <c r="G4740" s="3" t="s">
        <v>877</v>
      </c>
      <c r="H4740" s="3" t="s">
        <v>477</v>
      </c>
      <c r="I4740" s="3" t="s">
        <v>79</v>
      </c>
      <c r="J4740" s="3" t="s">
        <v>78</v>
      </c>
      <c r="K4740" s="3" t="s">
        <v>79</v>
      </c>
      <c r="O4740"/>
      <c r="P4740"/>
    </row>
    <row r="4741" spans="1:16" x14ac:dyDescent="0.35">
      <c r="A4741" s="3" t="s">
        <v>9727</v>
      </c>
      <c r="B4741" s="3" t="s">
        <v>9727</v>
      </c>
      <c r="C4741" s="3" t="s">
        <v>9728</v>
      </c>
      <c r="D4741" s="3" t="s">
        <v>8069</v>
      </c>
      <c r="E4741" s="3" t="s">
        <v>8070</v>
      </c>
      <c r="F4741" s="3" t="s">
        <v>878</v>
      </c>
      <c r="G4741" s="3" t="s">
        <v>877</v>
      </c>
      <c r="H4741" s="3" t="s">
        <v>477</v>
      </c>
      <c r="I4741" s="3" t="s">
        <v>79</v>
      </c>
      <c r="J4741" s="3" t="s">
        <v>78</v>
      </c>
      <c r="K4741" s="3" t="s">
        <v>79</v>
      </c>
      <c r="O4741"/>
      <c r="P4741"/>
    </row>
    <row r="4742" spans="1:16" x14ac:dyDescent="0.35">
      <c r="A4742" s="3" t="s">
        <v>9729</v>
      </c>
      <c r="B4742" s="3" t="s">
        <v>9729</v>
      </c>
      <c r="C4742" s="3" t="s">
        <v>9730</v>
      </c>
      <c r="D4742" s="3" t="s">
        <v>573</v>
      </c>
      <c r="E4742" s="3" t="s">
        <v>8125</v>
      </c>
      <c r="F4742" s="3" t="s">
        <v>878</v>
      </c>
      <c r="G4742" s="3" t="s">
        <v>877</v>
      </c>
      <c r="H4742" s="3" t="s">
        <v>477</v>
      </c>
      <c r="I4742" s="3" t="s">
        <v>79</v>
      </c>
      <c r="J4742" s="3" t="s">
        <v>78</v>
      </c>
      <c r="K4742" s="3" t="s">
        <v>79</v>
      </c>
      <c r="O4742"/>
      <c r="P4742"/>
    </row>
    <row r="4743" spans="1:16" x14ac:dyDescent="0.35">
      <c r="A4743" s="3" t="s">
        <v>9731</v>
      </c>
      <c r="B4743" s="3" t="s">
        <v>9731</v>
      </c>
      <c r="C4743" s="3" t="s">
        <v>9732</v>
      </c>
      <c r="D4743" s="3" t="s">
        <v>529</v>
      </c>
      <c r="E4743" s="3" t="s">
        <v>8244</v>
      </c>
      <c r="F4743" s="3" t="s">
        <v>878</v>
      </c>
      <c r="G4743" s="3" t="s">
        <v>877</v>
      </c>
      <c r="H4743" s="3" t="s">
        <v>477</v>
      </c>
      <c r="I4743" s="3" t="s">
        <v>79</v>
      </c>
      <c r="J4743" s="3" t="s">
        <v>78</v>
      </c>
      <c r="K4743" s="3" t="s">
        <v>79</v>
      </c>
      <c r="O4743"/>
      <c r="P4743"/>
    </row>
    <row r="4744" spans="1:16" x14ac:dyDescent="0.35">
      <c r="A4744" s="3" t="s">
        <v>9733</v>
      </c>
      <c r="B4744" s="3" t="s">
        <v>9733</v>
      </c>
      <c r="C4744" s="3" t="s">
        <v>9734</v>
      </c>
      <c r="D4744" s="3" t="s">
        <v>7918</v>
      </c>
      <c r="E4744" s="3" t="s">
        <v>7919</v>
      </c>
      <c r="F4744" s="3" t="s">
        <v>878</v>
      </c>
      <c r="G4744" s="3" t="s">
        <v>877</v>
      </c>
      <c r="H4744" s="3" t="s">
        <v>477</v>
      </c>
      <c r="I4744" s="3" t="s">
        <v>79</v>
      </c>
      <c r="J4744" s="3" t="s">
        <v>78</v>
      </c>
      <c r="K4744" s="3" t="s">
        <v>79</v>
      </c>
      <c r="O4744"/>
      <c r="P4744"/>
    </row>
    <row r="4745" spans="1:16" x14ac:dyDescent="0.35">
      <c r="A4745" s="3" t="s">
        <v>9735</v>
      </c>
      <c r="B4745" s="3" t="s">
        <v>9735</v>
      </c>
      <c r="C4745" s="3" t="s">
        <v>9736</v>
      </c>
      <c r="D4745" s="3" t="s">
        <v>833</v>
      </c>
      <c r="E4745" s="3" t="s">
        <v>834</v>
      </c>
      <c r="F4745" s="3" t="s">
        <v>878</v>
      </c>
      <c r="G4745" s="3" t="s">
        <v>877</v>
      </c>
      <c r="H4745" s="3" t="s">
        <v>477</v>
      </c>
      <c r="I4745" s="3" t="s">
        <v>79</v>
      </c>
      <c r="J4745" s="3" t="s">
        <v>78</v>
      </c>
      <c r="K4745" s="3" t="s">
        <v>79</v>
      </c>
      <c r="O4745"/>
      <c r="P4745"/>
    </row>
    <row r="4746" spans="1:16" x14ac:dyDescent="0.35">
      <c r="A4746" s="3" t="s">
        <v>9737</v>
      </c>
      <c r="B4746" s="3" t="s">
        <v>9737</v>
      </c>
      <c r="C4746" s="3" t="s">
        <v>9738</v>
      </c>
      <c r="D4746" s="3" t="s">
        <v>616</v>
      </c>
      <c r="E4746" s="3" t="s">
        <v>7994</v>
      </c>
      <c r="F4746" s="3" t="s">
        <v>878</v>
      </c>
      <c r="G4746" s="3" t="s">
        <v>877</v>
      </c>
      <c r="H4746" s="3" t="s">
        <v>477</v>
      </c>
      <c r="I4746" s="3" t="s">
        <v>79</v>
      </c>
      <c r="J4746" s="3" t="s">
        <v>78</v>
      </c>
      <c r="K4746" s="3" t="s">
        <v>79</v>
      </c>
      <c r="O4746"/>
      <c r="P4746"/>
    </row>
    <row r="4747" spans="1:16" x14ac:dyDescent="0.35">
      <c r="A4747" s="3" t="s">
        <v>9739</v>
      </c>
      <c r="B4747" s="3" t="s">
        <v>9739</v>
      </c>
      <c r="C4747" s="3" t="s">
        <v>9740</v>
      </c>
      <c r="D4747" s="3" t="s">
        <v>7918</v>
      </c>
      <c r="E4747" s="3" t="s">
        <v>7919</v>
      </c>
      <c r="F4747" s="3" t="s">
        <v>878</v>
      </c>
      <c r="G4747" s="3" t="s">
        <v>877</v>
      </c>
      <c r="H4747" s="3" t="s">
        <v>477</v>
      </c>
      <c r="I4747" s="3" t="s">
        <v>79</v>
      </c>
      <c r="J4747" s="3" t="s">
        <v>78</v>
      </c>
      <c r="K4747" s="3" t="s">
        <v>79</v>
      </c>
      <c r="O4747"/>
      <c r="P4747"/>
    </row>
    <row r="4748" spans="1:16" x14ac:dyDescent="0.35">
      <c r="A4748" s="3" t="s">
        <v>9741</v>
      </c>
      <c r="B4748" s="3" t="s">
        <v>9741</v>
      </c>
      <c r="C4748" s="3" t="s">
        <v>9742</v>
      </c>
      <c r="D4748" s="3" t="s">
        <v>833</v>
      </c>
      <c r="E4748" s="3" t="s">
        <v>834</v>
      </c>
      <c r="F4748" s="3" t="s">
        <v>878</v>
      </c>
      <c r="G4748" s="3" t="s">
        <v>877</v>
      </c>
      <c r="H4748" s="3" t="s">
        <v>477</v>
      </c>
      <c r="I4748" s="3" t="s">
        <v>79</v>
      </c>
      <c r="J4748" s="3" t="s">
        <v>78</v>
      </c>
      <c r="K4748" s="3" t="s">
        <v>79</v>
      </c>
      <c r="O4748"/>
      <c r="P4748"/>
    </row>
    <row r="4749" spans="1:16" x14ac:dyDescent="0.35">
      <c r="A4749" s="3" t="s">
        <v>9743</v>
      </c>
      <c r="B4749" s="3" t="s">
        <v>9743</v>
      </c>
      <c r="C4749" s="3" t="s">
        <v>9679</v>
      </c>
      <c r="D4749" s="3" t="s">
        <v>8001</v>
      </c>
      <c r="E4749" s="3" t="s">
        <v>8002</v>
      </c>
      <c r="F4749" s="3" t="s">
        <v>878</v>
      </c>
      <c r="G4749" s="3" t="s">
        <v>877</v>
      </c>
      <c r="H4749" s="3" t="s">
        <v>477</v>
      </c>
      <c r="I4749" s="3" t="s">
        <v>79</v>
      </c>
      <c r="J4749" s="3" t="s">
        <v>78</v>
      </c>
      <c r="K4749" s="3" t="s">
        <v>79</v>
      </c>
      <c r="O4749"/>
      <c r="P4749"/>
    </row>
    <row r="4750" spans="1:16" x14ac:dyDescent="0.35">
      <c r="A4750" s="3" t="s">
        <v>9744</v>
      </c>
      <c r="B4750" s="3" t="s">
        <v>9744</v>
      </c>
      <c r="C4750" s="3" t="s">
        <v>1806</v>
      </c>
      <c r="D4750" s="3" t="s">
        <v>164</v>
      </c>
      <c r="E4750" s="3" t="s">
        <v>7938</v>
      </c>
      <c r="F4750" s="3" t="s">
        <v>878</v>
      </c>
      <c r="G4750" s="3" t="s">
        <v>877</v>
      </c>
      <c r="H4750" s="3" t="s">
        <v>477</v>
      </c>
      <c r="I4750" s="3" t="s">
        <v>79</v>
      </c>
      <c r="J4750" s="3" t="s">
        <v>78</v>
      </c>
      <c r="K4750" s="3" t="s">
        <v>79</v>
      </c>
      <c r="O4750"/>
      <c r="P4750"/>
    </row>
    <row r="4751" spans="1:16" x14ac:dyDescent="0.35">
      <c r="A4751" s="3" t="s">
        <v>9745</v>
      </c>
      <c r="B4751" s="3" t="s">
        <v>9745</v>
      </c>
      <c r="C4751" s="3" t="s">
        <v>9746</v>
      </c>
      <c r="D4751" s="3" t="s">
        <v>7918</v>
      </c>
      <c r="E4751" s="3" t="s">
        <v>7919</v>
      </c>
      <c r="F4751" s="3" t="s">
        <v>878</v>
      </c>
      <c r="G4751" s="3" t="s">
        <v>877</v>
      </c>
      <c r="H4751" s="3" t="s">
        <v>477</v>
      </c>
      <c r="I4751" s="3" t="s">
        <v>79</v>
      </c>
      <c r="J4751" s="3" t="s">
        <v>78</v>
      </c>
      <c r="K4751" s="3" t="s">
        <v>79</v>
      </c>
      <c r="O4751"/>
      <c r="P4751"/>
    </row>
    <row r="4752" spans="1:16" x14ac:dyDescent="0.35">
      <c r="A4752" s="3" t="s">
        <v>9747</v>
      </c>
      <c r="B4752" s="3" t="s">
        <v>9747</v>
      </c>
      <c r="C4752" s="3" t="s">
        <v>9529</v>
      </c>
      <c r="D4752" s="3" t="s">
        <v>8078</v>
      </c>
      <c r="E4752" s="3" t="s">
        <v>8079</v>
      </c>
      <c r="F4752" s="3" t="s">
        <v>878</v>
      </c>
      <c r="G4752" s="3" t="s">
        <v>877</v>
      </c>
      <c r="H4752" s="3" t="s">
        <v>477</v>
      </c>
      <c r="I4752" s="3" t="s">
        <v>79</v>
      </c>
      <c r="J4752" s="3" t="s">
        <v>78</v>
      </c>
      <c r="K4752" s="3" t="s">
        <v>79</v>
      </c>
      <c r="O4752"/>
      <c r="P4752"/>
    </row>
    <row r="4753" spans="1:16" x14ac:dyDescent="0.35">
      <c r="A4753" s="3" t="s">
        <v>9748</v>
      </c>
      <c r="B4753" s="3" t="s">
        <v>9748</v>
      </c>
      <c r="C4753" s="3" t="s">
        <v>9749</v>
      </c>
      <c r="D4753" s="3" t="s">
        <v>466</v>
      </c>
      <c r="E4753" s="3" t="s">
        <v>7966</v>
      </c>
      <c r="F4753" s="3" t="s">
        <v>878</v>
      </c>
      <c r="G4753" s="3" t="s">
        <v>877</v>
      </c>
      <c r="H4753" s="3" t="s">
        <v>477</v>
      </c>
      <c r="I4753" s="3" t="s">
        <v>79</v>
      </c>
      <c r="J4753" s="3" t="s">
        <v>78</v>
      </c>
      <c r="K4753" s="3" t="s">
        <v>79</v>
      </c>
      <c r="O4753"/>
      <c r="P4753"/>
    </row>
    <row r="4754" spans="1:16" x14ac:dyDescent="0.35">
      <c r="A4754" s="3" t="s">
        <v>9750</v>
      </c>
      <c r="B4754" s="3" t="s">
        <v>8434</v>
      </c>
      <c r="C4754" s="3" t="s">
        <v>8435</v>
      </c>
      <c r="D4754" s="3" t="s">
        <v>418</v>
      </c>
      <c r="E4754" s="3" t="s">
        <v>8139</v>
      </c>
      <c r="F4754" s="3" t="s">
        <v>878</v>
      </c>
      <c r="G4754" s="3" t="s">
        <v>877</v>
      </c>
      <c r="H4754" s="3" t="s">
        <v>477</v>
      </c>
      <c r="I4754" s="3" t="s">
        <v>79</v>
      </c>
      <c r="J4754" s="3" t="s">
        <v>78</v>
      </c>
      <c r="K4754" s="3" t="s">
        <v>79</v>
      </c>
      <c r="O4754"/>
      <c r="P4754"/>
    </row>
    <row r="4755" spans="1:16" x14ac:dyDescent="0.35">
      <c r="A4755" s="3" t="s">
        <v>9751</v>
      </c>
      <c r="B4755" s="3" t="s">
        <v>9751</v>
      </c>
      <c r="C4755" s="3" t="s">
        <v>9715</v>
      </c>
      <c r="D4755" s="3" t="s">
        <v>8174</v>
      </c>
      <c r="E4755" s="3" t="s">
        <v>8175</v>
      </c>
      <c r="F4755" s="3" t="s">
        <v>878</v>
      </c>
      <c r="G4755" s="3" t="s">
        <v>877</v>
      </c>
      <c r="H4755" s="3" t="s">
        <v>477</v>
      </c>
      <c r="I4755" s="3" t="s">
        <v>79</v>
      </c>
      <c r="J4755" s="3" t="s">
        <v>78</v>
      </c>
      <c r="K4755" s="3" t="s">
        <v>79</v>
      </c>
      <c r="O4755"/>
      <c r="P4755"/>
    </row>
    <row r="4756" spans="1:16" x14ac:dyDescent="0.35">
      <c r="A4756" s="3" t="s">
        <v>9752</v>
      </c>
      <c r="B4756" s="3" t="s">
        <v>9752</v>
      </c>
      <c r="C4756" s="3" t="s">
        <v>9753</v>
      </c>
      <c r="D4756" s="3" t="s">
        <v>577</v>
      </c>
      <c r="E4756" s="3" t="s">
        <v>7933</v>
      </c>
      <c r="F4756" s="3" t="s">
        <v>878</v>
      </c>
      <c r="G4756" s="3" t="s">
        <v>877</v>
      </c>
      <c r="H4756" s="3" t="s">
        <v>477</v>
      </c>
      <c r="I4756" s="3" t="s">
        <v>79</v>
      </c>
      <c r="J4756" s="3" t="s">
        <v>78</v>
      </c>
      <c r="K4756" s="3" t="s">
        <v>79</v>
      </c>
      <c r="O4756"/>
      <c r="P4756"/>
    </row>
    <row r="4757" spans="1:16" x14ac:dyDescent="0.35">
      <c r="A4757" s="3" t="s">
        <v>9754</v>
      </c>
      <c r="B4757" s="3" t="s">
        <v>9754</v>
      </c>
      <c r="C4757" s="3" t="s">
        <v>9755</v>
      </c>
      <c r="D4757" s="3" t="s">
        <v>7918</v>
      </c>
      <c r="E4757" s="3" t="s">
        <v>7919</v>
      </c>
      <c r="F4757" s="3" t="s">
        <v>878</v>
      </c>
      <c r="G4757" s="3" t="s">
        <v>877</v>
      </c>
      <c r="H4757" s="3" t="s">
        <v>477</v>
      </c>
      <c r="I4757" s="3" t="s">
        <v>79</v>
      </c>
      <c r="J4757" s="3" t="s">
        <v>78</v>
      </c>
      <c r="K4757" s="3" t="s">
        <v>79</v>
      </c>
      <c r="O4757"/>
      <c r="P4757"/>
    </row>
    <row r="4758" spans="1:16" x14ac:dyDescent="0.35">
      <c r="A4758" s="3" t="s">
        <v>9504</v>
      </c>
      <c r="B4758" s="3" t="s">
        <v>9504</v>
      </c>
      <c r="C4758" s="3" t="s">
        <v>8662</v>
      </c>
      <c r="D4758" s="3" t="s">
        <v>8078</v>
      </c>
      <c r="E4758" s="3" t="s">
        <v>8079</v>
      </c>
      <c r="F4758" s="3" t="s">
        <v>878</v>
      </c>
      <c r="G4758" s="3" t="s">
        <v>877</v>
      </c>
      <c r="H4758" s="3" t="s">
        <v>477</v>
      </c>
      <c r="I4758" s="3" t="s">
        <v>79</v>
      </c>
      <c r="J4758" s="3" t="s">
        <v>78</v>
      </c>
      <c r="K4758" s="3" t="s">
        <v>79</v>
      </c>
      <c r="O4758"/>
      <c r="P4758"/>
    </row>
    <row r="4759" spans="1:16" x14ac:dyDescent="0.35">
      <c r="A4759" s="3" t="s">
        <v>9756</v>
      </c>
      <c r="B4759" s="3" t="s">
        <v>9756</v>
      </c>
      <c r="C4759" s="3" t="s">
        <v>9757</v>
      </c>
      <c r="D4759" s="3" t="s">
        <v>7918</v>
      </c>
      <c r="E4759" s="3" t="s">
        <v>7919</v>
      </c>
      <c r="F4759" s="3" t="s">
        <v>878</v>
      </c>
      <c r="G4759" s="3" t="s">
        <v>877</v>
      </c>
      <c r="H4759" s="3" t="s">
        <v>477</v>
      </c>
      <c r="I4759" s="3" t="s">
        <v>79</v>
      </c>
      <c r="J4759" s="3" t="s">
        <v>78</v>
      </c>
      <c r="K4759" s="3" t="s">
        <v>79</v>
      </c>
      <c r="O4759"/>
      <c r="P4759"/>
    </row>
    <row r="4760" spans="1:16" x14ac:dyDescent="0.35">
      <c r="A4760" s="3" t="s">
        <v>9758</v>
      </c>
      <c r="B4760" s="3" t="s">
        <v>9758</v>
      </c>
      <c r="C4760" s="3" t="s">
        <v>9759</v>
      </c>
      <c r="D4760" s="3" t="s">
        <v>7918</v>
      </c>
      <c r="E4760" s="3" t="s">
        <v>7919</v>
      </c>
      <c r="F4760" s="3" t="s">
        <v>878</v>
      </c>
      <c r="G4760" s="3" t="s">
        <v>877</v>
      </c>
      <c r="H4760" s="3" t="s">
        <v>477</v>
      </c>
      <c r="I4760" s="3" t="s">
        <v>79</v>
      </c>
      <c r="J4760" s="3" t="s">
        <v>78</v>
      </c>
      <c r="K4760" s="3" t="s">
        <v>79</v>
      </c>
      <c r="O4760"/>
      <c r="P4760"/>
    </row>
    <row r="4761" spans="1:16" x14ac:dyDescent="0.35">
      <c r="A4761" s="3" t="s">
        <v>9760</v>
      </c>
      <c r="B4761" s="3" t="s">
        <v>9760</v>
      </c>
      <c r="C4761" s="3" t="s">
        <v>9761</v>
      </c>
      <c r="D4761" s="3" t="s">
        <v>500</v>
      </c>
      <c r="E4761" s="3" t="s">
        <v>8016</v>
      </c>
      <c r="F4761" s="3" t="s">
        <v>878</v>
      </c>
      <c r="G4761" s="3" t="s">
        <v>877</v>
      </c>
      <c r="H4761" s="3" t="s">
        <v>477</v>
      </c>
      <c r="I4761" s="3" t="s">
        <v>79</v>
      </c>
      <c r="J4761" s="3" t="s">
        <v>78</v>
      </c>
      <c r="K4761" s="3" t="s">
        <v>79</v>
      </c>
      <c r="O4761"/>
      <c r="P4761"/>
    </row>
    <row r="4762" spans="1:16" x14ac:dyDescent="0.35">
      <c r="A4762" s="3" t="s">
        <v>9762</v>
      </c>
      <c r="B4762" s="3" t="s">
        <v>9762</v>
      </c>
      <c r="C4762" s="3" t="s">
        <v>9763</v>
      </c>
      <c r="D4762" s="3" t="s">
        <v>8978</v>
      </c>
      <c r="E4762" s="3" t="s">
        <v>7930</v>
      </c>
      <c r="F4762" s="3" t="s">
        <v>878</v>
      </c>
      <c r="G4762" s="3" t="s">
        <v>877</v>
      </c>
      <c r="H4762" s="3" t="s">
        <v>477</v>
      </c>
      <c r="I4762" s="3" t="s">
        <v>79</v>
      </c>
      <c r="J4762" s="3" t="s">
        <v>78</v>
      </c>
      <c r="K4762" s="3" t="s">
        <v>79</v>
      </c>
      <c r="O4762"/>
      <c r="P4762"/>
    </row>
    <row r="4763" spans="1:16" x14ac:dyDescent="0.35">
      <c r="A4763" s="3" t="s">
        <v>9764</v>
      </c>
      <c r="B4763" s="3" t="s">
        <v>9764</v>
      </c>
      <c r="C4763" s="3" t="s">
        <v>9765</v>
      </c>
      <c r="D4763" s="3" t="s">
        <v>7997</v>
      </c>
      <c r="E4763" s="3" t="s">
        <v>7998</v>
      </c>
      <c r="F4763" s="3" t="s">
        <v>878</v>
      </c>
      <c r="G4763" s="3" t="s">
        <v>877</v>
      </c>
      <c r="H4763" s="3" t="s">
        <v>477</v>
      </c>
      <c r="I4763" s="3" t="s">
        <v>79</v>
      </c>
      <c r="J4763" s="3" t="s">
        <v>78</v>
      </c>
      <c r="K4763" s="3" t="s">
        <v>79</v>
      </c>
      <c r="O4763"/>
      <c r="P4763"/>
    </row>
    <row r="4764" spans="1:16" x14ac:dyDescent="0.35">
      <c r="A4764" s="3" t="s">
        <v>9766</v>
      </c>
      <c r="B4764" s="3" t="s">
        <v>9766</v>
      </c>
      <c r="C4764" s="3" t="s">
        <v>9767</v>
      </c>
      <c r="D4764" s="3" t="s">
        <v>8001</v>
      </c>
      <c r="E4764" s="3" t="s">
        <v>8002</v>
      </c>
      <c r="F4764" s="3" t="s">
        <v>878</v>
      </c>
      <c r="G4764" s="3" t="s">
        <v>877</v>
      </c>
      <c r="H4764" s="3" t="s">
        <v>477</v>
      </c>
      <c r="I4764" s="3" t="s">
        <v>79</v>
      </c>
      <c r="J4764" s="3" t="s">
        <v>78</v>
      </c>
      <c r="K4764" s="3" t="s">
        <v>79</v>
      </c>
      <c r="O4764"/>
      <c r="P4764"/>
    </row>
    <row r="4765" spans="1:16" x14ac:dyDescent="0.35">
      <c r="A4765" s="3" t="s">
        <v>9768</v>
      </c>
      <c r="B4765" s="3" t="s">
        <v>9768</v>
      </c>
      <c r="C4765" s="3" t="s">
        <v>9769</v>
      </c>
      <c r="D4765" s="3" t="s">
        <v>8036</v>
      </c>
      <c r="E4765" s="3" t="s">
        <v>8037</v>
      </c>
      <c r="F4765" s="3" t="s">
        <v>878</v>
      </c>
      <c r="G4765" s="3" t="s">
        <v>877</v>
      </c>
      <c r="H4765" s="3" t="s">
        <v>477</v>
      </c>
      <c r="I4765" s="3" t="s">
        <v>79</v>
      </c>
      <c r="J4765" s="3" t="s">
        <v>78</v>
      </c>
      <c r="K4765" s="3" t="s">
        <v>79</v>
      </c>
      <c r="O4765"/>
      <c r="P4765"/>
    </row>
    <row r="4766" spans="1:16" x14ac:dyDescent="0.35">
      <c r="A4766" s="3" t="s">
        <v>9770</v>
      </c>
      <c r="B4766" s="3" t="s">
        <v>9770</v>
      </c>
      <c r="C4766" s="3" t="s">
        <v>9771</v>
      </c>
      <c r="D4766" s="3" t="s">
        <v>7922</v>
      </c>
      <c r="E4766" s="3" t="s">
        <v>7923</v>
      </c>
      <c r="F4766" s="3" t="s">
        <v>878</v>
      </c>
      <c r="G4766" s="3" t="s">
        <v>877</v>
      </c>
      <c r="H4766" s="3" t="s">
        <v>477</v>
      </c>
      <c r="I4766" s="3" t="s">
        <v>79</v>
      </c>
      <c r="J4766" s="3" t="s">
        <v>78</v>
      </c>
      <c r="K4766" s="3" t="s">
        <v>79</v>
      </c>
      <c r="O4766"/>
      <c r="P4766"/>
    </row>
    <row r="4767" spans="1:16" x14ac:dyDescent="0.35">
      <c r="A4767" s="3" t="s">
        <v>9772</v>
      </c>
      <c r="B4767" s="3" t="s">
        <v>9772</v>
      </c>
      <c r="C4767" s="3" t="s">
        <v>9773</v>
      </c>
      <c r="D4767" s="3" t="s">
        <v>833</v>
      </c>
      <c r="E4767" s="3" t="s">
        <v>834</v>
      </c>
      <c r="F4767" s="3" t="s">
        <v>878</v>
      </c>
      <c r="G4767" s="3" t="s">
        <v>877</v>
      </c>
      <c r="H4767" s="3" t="s">
        <v>477</v>
      </c>
      <c r="I4767" s="3" t="s">
        <v>79</v>
      </c>
      <c r="J4767" s="3" t="s">
        <v>78</v>
      </c>
      <c r="K4767" s="3" t="s">
        <v>79</v>
      </c>
      <c r="O4767"/>
      <c r="P4767"/>
    </row>
    <row r="4768" spans="1:16" x14ac:dyDescent="0.35">
      <c r="A4768" s="3" t="s">
        <v>9774</v>
      </c>
      <c r="B4768" s="3" t="s">
        <v>9774</v>
      </c>
      <c r="C4768" s="3" t="s">
        <v>9775</v>
      </c>
      <c r="D4768" s="3" t="s">
        <v>7918</v>
      </c>
      <c r="E4768" s="3" t="s">
        <v>7919</v>
      </c>
      <c r="F4768" s="3" t="s">
        <v>878</v>
      </c>
      <c r="G4768" s="3" t="s">
        <v>877</v>
      </c>
      <c r="H4768" s="3" t="s">
        <v>477</v>
      </c>
      <c r="I4768" s="3" t="s">
        <v>79</v>
      </c>
      <c r="J4768" s="3" t="s">
        <v>78</v>
      </c>
      <c r="K4768" s="3" t="s">
        <v>79</v>
      </c>
      <c r="O4768"/>
      <c r="P4768"/>
    </row>
    <row r="4769" spans="1:16" x14ac:dyDescent="0.35">
      <c r="A4769" s="3" t="s">
        <v>9776</v>
      </c>
      <c r="B4769" s="3" t="s">
        <v>9776</v>
      </c>
      <c r="C4769" s="3" t="s">
        <v>9777</v>
      </c>
      <c r="D4769" s="3" t="s">
        <v>7949</v>
      </c>
      <c r="E4769" s="3" t="s">
        <v>7950</v>
      </c>
      <c r="F4769" s="3" t="s">
        <v>878</v>
      </c>
      <c r="G4769" s="3" t="s">
        <v>877</v>
      </c>
      <c r="H4769" s="3" t="s">
        <v>477</v>
      </c>
      <c r="I4769" s="3" t="s">
        <v>79</v>
      </c>
      <c r="J4769" s="3" t="s">
        <v>78</v>
      </c>
      <c r="K4769" s="3" t="s">
        <v>79</v>
      </c>
      <c r="O4769"/>
      <c r="P4769"/>
    </row>
    <row r="4770" spans="1:16" x14ac:dyDescent="0.35">
      <c r="A4770" s="3" t="s">
        <v>9778</v>
      </c>
      <c r="B4770" s="3" t="s">
        <v>9778</v>
      </c>
      <c r="C4770" s="3" t="s">
        <v>9779</v>
      </c>
      <c r="D4770" s="3" t="s">
        <v>172</v>
      </c>
      <c r="E4770" s="3" t="s">
        <v>8339</v>
      </c>
      <c r="F4770" s="3" t="s">
        <v>878</v>
      </c>
      <c r="G4770" s="3" t="s">
        <v>877</v>
      </c>
      <c r="H4770" s="3" t="s">
        <v>477</v>
      </c>
      <c r="I4770" s="3" t="s">
        <v>79</v>
      </c>
      <c r="J4770" s="3" t="s">
        <v>78</v>
      </c>
      <c r="K4770" s="3" t="s">
        <v>79</v>
      </c>
      <c r="O4770"/>
      <c r="P4770"/>
    </row>
    <row r="4771" spans="1:16" x14ac:dyDescent="0.35">
      <c r="A4771" s="3" t="s">
        <v>9780</v>
      </c>
      <c r="B4771" s="3" t="s">
        <v>9780</v>
      </c>
      <c r="C4771" s="3" t="s">
        <v>9781</v>
      </c>
      <c r="D4771" s="3" t="s">
        <v>577</v>
      </c>
      <c r="E4771" s="3" t="s">
        <v>7933</v>
      </c>
      <c r="F4771" s="3" t="s">
        <v>878</v>
      </c>
      <c r="G4771" s="3" t="s">
        <v>877</v>
      </c>
      <c r="H4771" s="3" t="s">
        <v>477</v>
      </c>
      <c r="I4771" s="3" t="s">
        <v>79</v>
      </c>
      <c r="J4771" s="3" t="s">
        <v>78</v>
      </c>
      <c r="K4771" s="3" t="s">
        <v>79</v>
      </c>
      <c r="O4771"/>
      <c r="P4771"/>
    </row>
    <row r="4772" spans="1:16" x14ac:dyDescent="0.35">
      <c r="A4772" s="3" t="s">
        <v>9782</v>
      </c>
      <c r="B4772" s="3" t="s">
        <v>9782</v>
      </c>
      <c r="C4772" s="3" t="s">
        <v>9783</v>
      </c>
      <c r="D4772" s="3" t="s">
        <v>573</v>
      </c>
      <c r="E4772" s="3" t="s">
        <v>8125</v>
      </c>
      <c r="F4772" s="3" t="s">
        <v>878</v>
      </c>
      <c r="G4772" s="3" t="s">
        <v>877</v>
      </c>
      <c r="H4772" s="3" t="s">
        <v>477</v>
      </c>
      <c r="I4772" s="3" t="s">
        <v>79</v>
      </c>
      <c r="J4772" s="3" t="s">
        <v>78</v>
      </c>
      <c r="K4772" s="3" t="s">
        <v>79</v>
      </c>
      <c r="O4772"/>
      <c r="P4772"/>
    </row>
    <row r="4773" spans="1:16" x14ac:dyDescent="0.35">
      <c r="A4773" s="3" t="s">
        <v>9784</v>
      </c>
      <c r="B4773" s="3" t="s">
        <v>9784</v>
      </c>
      <c r="C4773" s="3" t="s">
        <v>4058</v>
      </c>
      <c r="D4773" s="3" t="s">
        <v>8189</v>
      </c>
      <c r="E4773" s="3" t="s">
        <v>8190</v>
      </c>
      <c r="F4773" s="3" t="s">
        <v>878</v>
      </c>
      <c r="G4773" s="3" t="s">
        <v>877</v>
      </c>
      <c r="H4773" s="3" t="s">
        <v>477</v>
      </c>
      <c r="I4773" s="3" t="s">
        <v>79</v>
      </c>
      <c r="J4773" s="3" t="s">
        <v>78</v>
      </c>
      <c r="K4773" s="3" t="s">
        <v>79</v>
      </c>
      <c r="O4773"/>
      <c r="P4773"/>
    </row>
    <row r="4774" spans="1:16" x14ac:dyDescent="0.35">
      <c r="A4774" s="3" t="s">
        <v>9785</v>
      </c>
      <c r="B4774" s="3" t="s">
        <v>9785</v>
      </c>
      <c r="C4774" s="3" t="s">
        <v>9786</v>
      </c>
      <c r="D4774" s="3" t="s">
        <v>8115</v>
      </c>
      <c r="E4774" s="3" t="s">
        <v>8116</v>
      </c>
      <c r="F4774" s="3" t="s">
        <v>878</v>
      </c>
      <c r="G4774" s="3" t="s">
        <v>877</v>
      </c>
      <c r="H4774" s="3" t="s">
        <v>477</v>
      </c>
      <c r="I4774" s="3" t="s">
        <v>79</v>
      </c>
      <c r="J4774" s="3" t="s">
        <v>78</v>
      </c>
      <c r="K4774" s="3" t="s">
        <v>79</v>
      </c>
      <c r="O4774"/>
      <c r="P4774"/>
    </row>
    <row r="4775" spans="1:16" x14ac:dyDescent="0.35">
      <c r="A4775" s="3" t="s">
        <v>9787</v>
      </c>
      <c r="B4775" s="3" t="s">
        <v>9787</v>
      </c>
      <c r="C4775" s="3" t="s">
        <v>9788</v>
      </c>
      <c r="D4775" s="3" t="s">
        <v>164</v>
      </c>
      <c r="E4775" s="3" t="s">
        <v>7938</v>
      </c>
      <c r="F4775" s="3" t="s">
        <v>878</v>
      </c>
      <c r="G4775" s="3" t="s">
        <v>877</v>
      </c>
      <c r="H4775" s="3" t="s">
        <v>477</v>
      </c>
      <c r="I4775" s="3" t="s">
        <v>79</v>
      </c>
      <c r="J4775" s="3" t="s">
        <v>78</v>
      </c>
      <c r="K4775" s="3" t="s">
        <v>79</v>
      </c>
      <c r="O4775"/>
      <c r="P4775"/>
    </row>
    <row r="4776" spans="1:16" x14ac:dyDescent="0.35">
      <c r="A4776" s="3" t="s">
        <v>9789</v>
      </c>
      <c r="B4776" s="3" t="s">
        <v>9789</v>
      </c>
      <c r="C4776" s="3" t="s">
        <v>9790</v>
      </c>
      <c r="D4776" s="3" t="s">
        <v>833</v>
      </c>
      <c r="E4776" s="3" t="s">
        <v>834</v>
      </c>
      <c r="F4776" s="3" t="s">
        <v>878</v>
      </c>
      <c r="G4776" s="3" t="s">
        <v>877</v>
      </c>
      <c r="H4776" s="3" t="s">
        <v>477</v>
      </c>
      <c r="I4776" s="3" t="s">
        <v>79</v>
      </c>
      <c r="J4776" s="3" t="s">
        <v>78</v>
      </c>
      <c r="K4776" s="3" t="s">
        <v>79</v>
      </c>
      <c r="O4776"/>
      <c r="P4776"/>
    </row>
    <row r="4777" spans="1:16" x14ac:dyDescent="0.35">
      <c r="A4777" s="3" t="s">
        <v>9791</v>
      </c>
      <c r="B4777" s="3" t="s">
        <v>9791</v>
      </c>
      <c r="C4777" s="3" t="s">
        <v>9792</v>
      </c>
      <c r="D4777" s="3" t="s">
        <v>172</v>
      </c>
      <c r="E4777" s="3" t="s">
        <v>8339</v>
      </c>
      <c r="F4777" s="3" t="s">
        <v>878</v>
      </c>
      <c r="G4777" s="3" t="s">
        <v>877</v>
      </c>
      <c r="H4777" s="3" t="s">
        <v>477</v>
      </c>
      <c r="I4777" s="3" t="s">
        <v>79</v>
      </c>
      <c r="J4777" s="3" t="s">
        <v>78</v>
      </c>
      <c r="K4777" s="3" t="s">
        <v>79</v>
      </c>
      <c r="O4777"/>
      <c r="P4777"/>
    </row>
    <row r="4778" spans="1:16" x14ac:dyDescent="0.35">
      <c r="A4778" s="3" t="s">
        <v>9793</v>
      </c>
      <c r="B4778" s="3" t="s">
        <v>9793</v>
      </c>
      <c r="C4778" s="3" t="s">
        <v>9794</v>
      </c>
      <c r="D4778" s="3" t="s">
        <v>9031</v>
      </c>
      <c r="E4778" s="3" t="s">
        <v>8266</v>
      </c>
      <c r="F4778" s="3" t="s">
        <v>878</v>
      </c>
      <c r="G4778" s="3" t="s">
        <v>877</v>
      </c>
      <c r="H4778" s="3" t="s">
        <v>477</v>
      </c>
      <c r="I4778" s="3" t="s">
        <v>79</v>
      </c>
      <c r="J4778" s="3" t="s">
        <v>78</v>
      </c>
      <c r="K4778" s="3" t="s">
        <v>79</v>
      </c>
      <c r="O4778"/>
      <c r="P4778"/>
    </row>
    <row r="4779" spans="1:16" x14ac:dyDescent="0.35">
      <c r="A4779" s="3" t="s">
        <v>9795</v>
      </c>
      <c r="B4779" s="3" t="s">
        <v>9795</v>
      </c>
      <c r="C4779" s="3" t="s">
        <v>6312</v>
      </c>
      <c r="D4779" s="3" t="s">
        <v>8485</v>
      </c>
      <c r="E4779" s="3" t="s">
        <v>8079</v>
      </c>
      <c r="F4779" s="3" t="s">
        <v>878</v>
      </c>
      <c r="G4779" s="3" t="s">
        <v>877</v>
      </c>
      <c r="H4779" s="3" t="s">
        <v>477</v>
      </c>
      <c r="I4779" s="3" t="s">
        <v>79</v>
      </c>
      <c r="J4779" s="3" t="s">
        <v>78</v>
      </c>
      <c r="K4779" s="3" t="s">
        <v>79</v>
      </c>
      <c r="O4779"/>
      <c r="P4779"/>
    </row>
    <row r="4780" spans="1:16" x14ac:dyDescent="0.35">
      <c r="A4780" s="3" t="s">
        <v>9796</v>
      </c>
      <c r="B4780" s="3" t="s">
        <v>9796</v>
      </c>
      <c r="C4780" s="3" t="s">
        <v>9797</v>
      </c>
      <c r="D4780" s="3" t="s">
        <v>164</v>
      </c>
      <c r="E4780" s="3" t="s">
        <v>7938</v>
      </c>
      <c r="F4780" s="3" t="s">
        <v>878</v>
      </c>
      <c r="G4780" s="3" t="s">
        <v>877</v>
      </c>
      <c r="H4780" s="3" t="s">
        <v>477</v>
      </c>
      <c r="I4780" s="3" t="s">
        <v>79</v>
      </c>
      <c r="J4780" s="3" t="s">
        <v>78</v>
      </c>
      <c r="K4780" s="3" t="s">
        <v>79</v>
      </c>
      <c r="O4780"/>
      <c r="P4780"/>
    </row>
    <row r="4781" spans="1:16" x14ac:dyDescent="0.35">
      <c r="A4781" s="3" t="s">
        <v>9798</v>
      </c>
      <c r="B4781" s="3" t="s">
        <v>9798</v>
      </c>
      <c r="C4781" s="3" t="s">
        <v>8336</v>
      </c>
      <c r="D4781" s="3" t="s">
        <v>7918</v>
      </c>
      <c r="E4781" s="3" t="s">
        <v>7919</v>
      </c>
      <c r="F4781" s="3" t="s">
        <v>878</v>
      </c>
      <c r="G4781" s="3" t="s">
        <v>877</v>
      </c>
      <c r="H4781" s="3" t="s">
        <v>477</v>
      </c>
      <c r="I4781" s="3" t="s">
        <v>79</v>
      </c>
      <c r="J4781" s="3" t="s">
        <v>78</v>
      </c>
      <c r="K4781" s="3" t="s">
        <v>79</v>
      </c>
      <c r="O4781"/>
      <c r="P4781"/>
    </row>
    <row r="4782" spans="1:16" x14ac:dyDescent="0.35">
      <c r="A4782" s="3" t="s">
        <v>9799</v>
      </c>
      <c r="B4782" s="3" t="s">
        <v>9799</v>
      </c>
      <c r="C4782" s="3" t="s">
        <v>9800</v>
      </c>
      <c r="D4782" s="3" t="s">
        <v>46</v>
      </c>
      <c r="E4782" s="3" t="s">
        <v>7986</v>
      </c>
      <c r="F4782" s="3" t="s">
        <v>878</v>
      </c>
      <c r="G4782" s="3" t="s">
        <v>877</v>
      </c>
      <c r="H4782" s="3" t="s">
        <v>477</v>
      </c>
      <c r="I4782" s="3" t="s">
        <v>79</v>
      </c>
      <c r="J4782" s="3" t="s">
        <v>78</v>
      </c>
      <c r="K4782" s="3" t="s">
        <v>79</v>
      </c>
      <c r="O4782"/>
      <c r="P4782"/>
    </row>
    <row r="4783" spans="1:16" x14ac:dyDescent="0.35">
      <c r="A4783" s="3" t="s">
        <v>9801</v>
      </c>
      <c r="B4783" s="3" t="s">
        <v>9801</v>
      </c>
      <c r="C4783" s="3" t="s">
        <v>9802</v>
      </c>
      <c r="D4783" s="3" t="s">
        <v>8028</v>
      </c>
      <c r="E4783" s="3" t="s">
        <v>8029</v>
      </c>
      <c r="F4783" s="3" t="s">
        <v>878</v>
      </c>
      <c r="G4783" s="3" t="s">
        <v>877</v>
      </c>
      <c r="H4783" s="3" t="s">
        <v>477</v>
      </c>
      <c r="I4783" s="3" t="s">
        <v>79</v>
      </c>
      <c r="J4783" s="3" t="s">
        <v>78</v>
      </c>
      <c r="K4783" s="3" t="s">
        <v>79</v>
      </c>
      <c r="O4783"/>
      <c r="P4783"/>
    </row>
    <row r="4784" spans="1:16" x14ac:dyDescent="0.35">
      <c r="A4784" s="3" t="s">
        <v>9803</v>
      </c>
      <c r="B4784" s="3" t="s">
        <v>9803</v>
      </c>
      <c r="C4784" s="3" t="s">
        <v>9440</v>
      </c>
      <c r="D4784" s="3" t="s">
        <v>8078</v>
      </c>
      <c r="E4784" s="3" t="s">
        <v>8079</v>
      </c>
      <c r="F4784" s="3" t="s">
        <v>878</v>
      </c>
      <c r="G4784" s="3" t="s">
        <v>877</v>
      </c>
      <c r="H4784" s="3" t="s">
        <v>477</v>
      </c>
      <c r="I4784" s="3" t="s">
        <v>79</v>
      </c>
      <c r="J4784" s="3" t="s">
        <v>78</v>
      </c>
      <c r="K4784" s="3" t="s">
        <v>79</v>
      </c>
      <c r="O4784"/>
      <c r="P4784"/>
    </row>
    <row r="4785" spans="1:16" x14ac:dyDescent="0.35">
      <c r="A4785" s="3" t="s">
        <v>9804</v>
      </c>
      <c r="B4785" s="3" t="s">
        <v>9804</v>
      </c>
      <c r="C4785" s="3" t="s">
        <v>9805</v>
      </c>
      <c r="D4785" s="3" t="s">
        <v>7918</v>
      </c>
      <c r="E4785" s="3" t="s">
        <v>7919</v>
      </c>
      <c r="F4785" s="3" t="s">
        <v>878</v>
      </c>
      <c r="G4785" s="3" t="s">
        <v>877</v>
      </c>
      <c r="H4785" s="3" t="s">
        <v>477</v>
      </c>
      <c r="I4785" s="3" t="s">
        <v>79</v>
      </c>
      <c r="J4785" s="3" t="s">
        <v>78</v>
      </c>
      <c r="K4785" s="3" t="s">
        <v>79</v>
      </c>
      <c r="O4785"/>
      <c r="P4785"/>
    </row>
    <row r="4786" spans="1:16" x14ac:dyDescent="0.35">
      <c r="A4786" s="3" t="s">
        <v>9806</v>
      </c>
      <c r="B4786" s="3" t="s">
        <v>9806</v>
      </c>
      <c r="C4786" s="3" t="s">
        <v>8283</v>
      </c>
      <c r="D4786" s="3" t="s">
        <v>7942</v>
      </c>
      <c r="E4786" s="3" t="s">
        <v>7943</v>
      </c>
      <c r="F4786" s="3" t="s">
        <v>878</v>
      </c>
      <c r="G4786" s="3" t="s">
        <v>877</v>
      </c>
      <c r="H4786" s="3" t="s">
        <v>477</v>
      </c>
      <c r="I4786" s="3" t="s">
        <v>79</v>
      </c>
      <c r="J4786" s="3" t="s">
        <v>78</v>
      </c>
      <c r="K4786" s="3" t="s">
        <v>79</v>
      </c>
      <c r="O4786"/>
      <c r="P4786"/>
    </row>
    <row r="4787" spans="1:16" x14ac:dyDescent="0.35">
      <c r="A4787" s="3" t="s">
        <v>9807</v>
      </c>
      <c r="B4787" s="3" t="s">
        <v>9807</v>
      </c>
      <c r="C4787" s="3" t="s">
        <v>9808</v>
      </c>
      <c r="D4787" s="3" t="s">
        <v>8251</v>
      </c>
      <c r="E4787" s="3" t="s">
        <v>8252</v>
      </c>
      <c r="F4787" s="3" t="s">
        <v>878</v>
      </c>
      <c r="G4787" s="3" t="s">
        <v>877</v>
      </c>
      <c r="H4787" s="3" t="s">
        <v>477</v>
      </c>
      <c r="I4787" s="3" t="s">
        <v>79</v>
      </c>
      <c r="J4787" s="3" t="s">
        <v>78</v>
      </c>
      <c r="K4787" s="3" t="s">
        <v>79</v>
      </c>
      <c r="O4787"/>
      <c r="P4787"/>
    </row>
    <row r="4788" spans="1:16" x14ac:dyDescent="0.35">
      <c r="A4788" s="3" t="s">
        <v>9809</v>
      </c>
      <c r="B4788" s="3" t="s">
        <v>9809</v>
      </c>
      <c r="C4788" s="3" t="s">
        <v>9810</v>
      </c>
      <c r="D4788" s="3" t="s">
        <v>7918</v>
      </c>
      <c r="E4788" s="3" t="s">
        <v>7919</v>
      </c>
      <c r="F4788" s="3" t="s">
        <v>878</v>
      </c>
      <c r="G4788" s="3" t="s">
        <v>877</v>
      </c>
      <c r="H4788" s="3" t="s">
        <v>477</v>
      </c>
      <c r="I4788" s="3" t="s">
        <v>79</v>
      </c>
      <c r="J4788" s="3" t="s">
        <v>78</v>
      </c>
      <c r="K4788" s="3" t="s">
        <v>79</v>
      </c>
      <c r="O4788"/>
      <c r="P4788"/>
    </row>
    <row r="4789" spans="1:16" x14ac:dyDescent="0.35">
      <c r="A4789" s="3" t="s">
        <v>9811</v>
      </c>
      <c r="B4789" s="3" t="s">
        <v>9811</v>
      </c>
      <c r="C4789" s="3" t="s">
        <v>8113</v>
      </c>
      <c r="D4789" s="3" t="s">
        <v>321</v>
      </c>
      <c r="E4789" s="3" t="s">
        <v>324</v>
      </c>
      <c r="F4789" s="3" t="s">
        <v>878</v>
      </c>
      <c r="G4789" s="3" t="s">
        <v>877</v>
      </c>
      <c r="H4789" s="3" t="s">
        <v>477</v>
      </c>
      <c r="I4789" s="3" t="s">
        <v>79</v>
      </c>
      <c r="J4789" s="3" t="s">
        <v>78</v>
      </c>
      <c r="K4789" s="3" t="s">
        <v>79</v>
      </c>
      <c r="O4789"/>
      <c r="P4789"/>
    </row>
    <row r="4790" spans="1:16" x14ac:dyDescent="0.35">
      <c r="A4790" s="3" t="s">
        <v>9812</v>
      </c>
      <c r="B4790" s="3" t="s">
        <v>9812</v>
      </c>
      <c r="C4790" s="3" t="s">
        <v>9813</v>
      </c>
      <c r="D4790" s="3" t="s">
        <v>8001</v>
      </c>
      <c r="E4790" s="3" t="s">
        <v>8002</v>
      </c>
      <c r="F4790" s="3" t="s">
        <v>878</v>
      </c>
      <c r="G4790" s="3" t="s">
        <v>877</v>
      </c>
      <c r="H4790" s="3" t="s">
        <v>477</v>
      </c>
      <c r="I4790" s="3" t="s">
        <v>79</v>
      </c>
      <c r="J4790" s="3" t="s">
        <v>78</v>
      </c>
      <c r="K4790" s="3" t="s">
        <v>79</v>
      </c>
      <c r="O4790"/>
      <c r="P4790"/>
    </row>
    <row r="4791" spans="1:16" x14ac:dyDescent="0.35">
      <c r="A4791" s="3" t="s">
        <v>9814</v>
      </c>
      <c r="B4791" s="3" t="s">
        <v>9814</v>
      </c>
      <c r="C4791" s="3" t="s">
        <v>1189</v>
      </c>
      <c r="D4791" s="3" t="s">
        <v>8001</v>
      </c>
      <c r="E4791" s="3" t="s">
        <v>8002</v>
      </c>
      <c r="F4791" s="3" t="s">
        <v>878</v>
      </c>
      <c r="G4791" s="3" t="s">
        <v>877</v>
      </c>
      <c r="H4791" s="3" t="s">
        <v>477</v>
      </c>
      <c r="I4791" s="3" t="s">
        <v>79</v>
      </c>
      <c r="J4791" s="3" t="s">
        <v>78</v>
      </c>
      <c r="K4791" s="3" t="s">
        <v>79</v>
      </c>
      <c r="O4791"/>
      <c r="P4791"/>
    </row>
    <row r="4792" spans="1:16" x14ac:dyDescent="0.35">
      <c r="A4792" s="3" t="s">
        <v>9815</v>
      </c>
      <c r="B4792" s="3" t="s">
        <v>9815</v>
      </c>
      <c r="C4792" s="3" t="s">
        <v>9816</v>
      </c>
      <c r="D4792" s="3" t="s">
        <v>7918</v>
      </c>
      <c r="E4792" s="3" t="s">
        <v>7919</v>
      </c>
      <c r="F4792" s="3" t="s">
        <v>878</v>
      </c>
      <c r="G4792" s="3" t="s">
        <v>877</v>
      </c>
      <c r="H4792" s="3" t="s">
        <v>477</v>
      </c>
      <c r="I4792" s="3" t="s">
        <v>79</v>
      </c>
      <c r="J4792" s="3" t="s">
        <v>78</v>
      </c>
      <c r="K4792" s="3" t="s">
        <v>79</v>
      </c>
      <c r="O4792"/>
      <c r="P4792"/>
    </row>
    <row r="4793" spans="1:16" x14ac:dyDescent="0.35">
      <c r="A4793" s="3" t="s">
        <v>9817</v>
      </c>
      <c r="B4793" s="3" t="s">
        <v>9817</v>
      </c>
      <c r="C4793" s="3" t="s">
        <v>6312</v>
      </c>
      <c r="D4793" s="3" t="s">
        <v>8078</v>
      </c>
      <c r="E4793" s="3" t="s">
        <v>8079</v>
      </c>
      <c r="F4793" s="3" t="s">
        <v>878</v>
      </c>
      <c r="G4793" s="3" t="s">
        <v>877</v>
      </c>
      <c r="H4793" s="3" t="s">
        <v>477</v>
      </c>
      <c r="I4793" s="3" t="s">
        <v>79</v>
      </c>
      <c r="J4793" s="3" t="s">
        <v>78</v>
      </c>
      <c r="K4793" s="3" t="s">
        <v>79</v>
      </c>
      <c r="O4793"/>
      <c r="P4793"/>
    </row>
    <row r="4794" spans="1:16" x14ac:dyDescent="0.35">
      <c r="A4794" s="3" t="s">
        <v>9818</v>
      </c>
      <c r="B4794" s="3" t="s">
        <v>9818</v>
      </c>
      <c r="C4794" s="3" t="s">
        <v>9819</v>
      </c>
      <c r="D4794" s="3" t="s">
        <v>65</v>
      </c>
      <c r="E4794" s="3" t="s">
        <v>8148</v>
      </c>
      <c r="F4794" s="3" t="s">
        <v>878</v>
      </c>
      <c r="G4794" s="3" t="s">
        <v>877</v>
      </c>
      <c r="H4794" s="3" t="s">
        <v>477</v>
      </c>
      <c r="I4794" s="3" t="s">
        <v>79</v>
      </c>
      <c r="J4794" s="3" t="s">
        <v>78</v>
      </c>
      <c r="K4794" s="3" t="s">
        <v>79</v>
      </c>
      <c r="O4794"/>
      <c r="P4794"/>
    </row>
    <row r="4795" spans="1:16" x14ac:dyDescent="0.35">
      <c r="A4795" s="3" t="s">
        <v>9820</v>
      </c>
      <c r="B4795" s="3" t="s">
        <v>9820</v>
      </c>
      <c r="C4795" s="3" t="s">
        <v>1784</v>
      </c>
      <c r="D4795" s="3" t="s">
        <v>8078</v>
      </c>
      <c r="E4795" s="3" t="s">
        <v>8079</v>
      </c>
      <c r="F4795" s="3" t="s">
        <v>878</v>
      </c>
      <c r="G4795" s="3" t="s">
        <v>877</v>
      </c>
      <c r="H4795" s="3" t="s">
        <v>477</v>
      </c>
      <c r="I4795" s="3" t="s">
        <v>79</v>
      </c>
      <c r="J4795" s="3" t="s">
        <v>78</v>
      </c>
      <c r="K4795" s="3" t="s">
        <v>79</v>
      </c>
      <c r="O4795"/>
      <c r="P4795"/>
    </row>
    <row r="4796" spans="1:16" x14ac:dyDescent="0.35">
      <c r="A4796" s="3" t="s">
        <v>9821</v>
      </c>
      <c r="B4796" s="3" t="s">
        <v>9821</v>
      </c>
      <c r="C4796" s="3" t="s">
        <v>9822</v>
      </c>
      <c r="D4796" s="3" t="s">
        <v>8251</v>
      </c>
      <c r="E4796" s="3" t="s">
        <v>8252</v>
      </c>
      <c r="F4796" s="3" t="s">
        <v>878</v>
      </c>
      <c r="G4796" s="3" t="s">
        <v>877</v>
      </c>
      <c r="H4796" s="3" t="s">
        <v>477</v>
      </c>
      <c r="I4796" s="3" t="s">
        <v>79</v>
      </c>
      <c r="J4796" s="3" t="s">
        <v>78</v>
      </c>
      <c r="K4796" s="3" t="s">
        <v>79</v>
      </c>
      <c r="O4796"/>
      <c r="P4796"/>
    </row>
    <row r="4797" spans="1:16" x14ac:dyDescent="0.35">
      <c r="A4797" s="3" t="s">
        <v>9823</v>
      </c>
      <c r="B4797" s="3" t="s">
        <v>9823</v>
      </c>
      <c r="C4797" s="3" t="s">
        <v>9824</v>
      </c>
      <c r="D4797" s="3" t="s">
        <v>7918</v>
      </c>
      <c r="E4797" s="3" t="s">
        <v>7919</v>
      </c>
      <c r="F4797" s="3" t="s">
        <v>878</v>
      </c>
      <c r="G4797" s="3" t="s">
        <v>877</v>
      </c>
      <c r="H4797" s="3" t="s">
        <v>477</v>
      </c>
      <c r="I4797" s="3" t="s">
        <v>79</v>
      </c>
      <c r="J4797" s="3" t="s">
        <v>78</v>
      </c>
      <c r="K4797" s="3" t="s">
        <v>79</v>
      </c>
      <c r="O4797"/>
      <c r="P4797"/>
    </row>
    <row r="4798" spans="1:16" x14ac:dyDescent="0.35">
      <c r="A4798" s="3" t="s">
        <v>9825</v>
      </c>
      <c r="B4798" s="3" t="s">
        <v>9825</v>
      </c>
      <c r="C4798" s="3" t="s">
        <v>9826</v>
      </c>
      <c r="D4798" s="3" t="s">
        <v>204</v>
      </c>
      <c r="E4798" s="3" t="s">
        <v>7970</v>
      </c>
      <c r="F4798" s="3" t="s">
        <v>878</v>
      </c>
      <c r="G4798" s="3" t="s">
        <v>877</v>
      </c>
      <c r="H4798" s="3" t="s">
        <v>477</v>
      </c>
      <c r="I4798" s="3" t="s">
        <v>79</v>
      </c>
      <c r="J4798" s="3" t="s">
        <v>78</v>
      </c>
      <c r="K4798" s="3" t="s">
        <v>79</v>
      </c>
      <c r="O4798"/>
      <c r="P4798"/>
    </row>
    <row r="4799" spans="1:16" x14ac:dyDescent="0.35">
      <c r="A4799" s="3" t="s">
        <v>8938</v>
      </c>
      <c r="B4799" s="3" t="s">
        <v>8938</v>
      </c>
      <c r="C4799" s="3" t="s">
        <v>8871</v>
      </c>
      <c r="D4799" s="3" t="s">
        <v>604</v>
      </c>
      <c r="E4799" s="3" t="s">
        <v>8142</v>
      </c>
      <c r="F4799" s="3" t="s">
        <v>878</v>
      </c>
      <c r="G4799" s="3" t="s">
        <v>877</v>
      </c>
      <c r="H4799" s="3" t="s">
        <v>477</v>
      </c>
      <c r="I4799" s="3" t="s">
        <v>79</v>
      </c>
      <c r="J4799" s="3" t="s">
        <v>78</v>
      </c>
      <c r="K4799" s="3" t="s">
        <v>79</v>
      </c>
      <c r="O4799"/>
      <c r="P4799"/>
    </row>
    <row r="4800" spans="1:16" x14ac:dyDescent="0.35">
      <c r="A4800" s="3" t="s">
        <v>9827</v>
      </c>
      <c r="B4800" s="3" t="s">
        <v>9827</v>
      </c>
      <c r="C4800" s="3" t="s">
        <v>9828</v>
      </c>
      <c r="D4800" s="3" t="s">
        <v>8115</v>
      </c>
      <c r="E4800" s="3" t="s">
        <v>8116</v>
      </c>
      <c r="F4800" s="3" t="s">
        <v>878</v>
      </c>
      <c r="G4800" s="3" t="s">
        <v>877</v>
      </c>
      <c r="H4800" s="3" t="s">
        <v>477</v>
      </c>
      <c r="I4800" s="3" t="s">
        <v>79</v>
      </c>
      <c r="J4800" s="3" t="s">
        <v>78</v>
      </c>
      <c r="K4800" s="3" t="s">
        <v>79</v>
      </c>
      <c r="O4800"/>
      <c r="P4800"/>
    </row>
    <row r="4801" spans="1:16" x14ac:dyDescent="0.35">
      <c r="A4801" s="3" t="s">
        <v>9401</v>
      </c>
      <c r="B4801" s="3" t="s">
        <v>9401</v>
      </c>
      <c r="C4801" s="3" t="s">
        <v>9402</v>
      </c>
      <c r="D4801" s="3" t="s">
        <v>8174</v>
      </c>
      <c r="E4801" s="3" t="s">
        <v>8175</v>
      </c>
      <c r="F4801" s="3" t="s">
        <v>878</v>
      </c>
      <c r="G4801" s="3" t="s">
        <v>877</v>
      </c>
      <c r="H4801" s="3" t="s">
        <v>477</v>
      </c>
      <c r="I4801" s="3" t="s">
        <v>79</v>
      </c>
      <c r="J4801" s="3" t="s">
        <v>78</v>
      </c>
      <c r="K4801" s="3" t="s">
        <v>79</v>
      </c>
      <c r="O4801"/>
      <c r="P4801"/>
    </row>
    <row r="4802" spans="1:16" x14ac:dyDescent="0.35">
      <c r="A4802" s="3" t="s">
        <v>9829</v>
      </c>
      <c r="B4802" s="3" t="s">
        <v>9829</v>
      </c>
      <c r="C4802" s="3" t="s">
        <v>9830</v>
      </c>
      <c r="D4802" s="3" t="s">
        <v>8078</v>
      </c>
      <c r="E4802" s="3" t="s">
        <v>8079</v>
      </c>
      <c r="F4802" s="3" t="s">
        <v>878</v>
      </c>
      <c r="G4802" s="3" t="s">
        <v>877</v>
      </c>
      <c r="H4802" s="3" t="s">
        <v>477</v>
      </c>
      <c r="I4802" s="3" t="s">
        <v>79</v>
      </c>
      <c r="J4802" s="3" t="s">
        <v>78</v>
      </c>
      <c r="K4802" s="3" t="s">
        <v>79</v>
      </c>
      <c r="O4802"/>
      <c r="P4802"/>
    </row>
    <row r="4803" spans="1:16" x14ac:dyDescent="0.35">
      <c r="A4803" s="3" t="s">
        <v>9831</v>
      </c>
      <c r="B4803" s="3" t="s">
        <v>9831</v>
      </c>
      <c r="C4803" s="3" t="s">
        <v>9832</v>
      </c>
      <c r="D4803" s="3" t="s">
        <v>652</v>
      </c>
      <c r="E4803" s="3" t="s">
        <v>7912</v>
      </c>
      <c r="F4803" s="3" t="s">
        <v>878</v>
      </c>
      <c r="G4803" s="3" t="s">
        <v>877</v>
      </c>
      <c r="H4803" s="3" t="s">
        <v>477</v>
      </c>
      <c r="I4803" s="3" t="s">
        <v>79</v>
      </c>
      <c r="J4803" s="3" t="s">
        <v>78</v>
      </c>
      <c r="K4803" s="3" t="s">
        <v>79</v>
      </c>
      <c r="O4803"/>
      <c r="P4803"/>
    </row>
    <row r="4804" spans="1:16" x14ac:dyDescent="0.35">
      <c r="A4804" s="3" t="s">
        <v>9833</v>
      </c>
      <c r="B4804" s="3" t="s">
        <v>9833</v>
      </c>
      <c r="C4804" s="3" t="s">
        <v>9834</v>
      </c>
      <c r="D4804" s="3" t="s">
        <v>7918</v>
      </c>
      <c r="E4804" s="3" t="s">
        <v>7919</v>
      </c>
      <c r="F4804" s="3" t="s">
        <v>878</v>
      </c>
      <c r="G4804" s="3" t="s">
        <v>877</v>
      </c>
      <c r="H4804" s="3" t="s">
        <v>477</v>
      </c>
      <c r="I4804" s="3" t="s">
        <v>79</v>
      </c>
      <c r="J4804" s="3" t="s">
        <v>78</v>
      </c>
      <c r="K4804" s="3" t="s">
        <v>79</v>
      </c>
      <c r="O4804"/>
      <c r="P4804"/>
    </row>
    <row r="4805" spans="1:16" x14ac:dyDescent="0.35">
      <c r="A4805" s="3" t="s">
        <v>8655</v>
      </c>
      <c r="B4805" s="3" t="s">
        <v>8655</v>
      </c>
      <c r="C4805" s="3" t="s">
        <v>8656</v>
      </c>
      <c r="D4805" s="3" t="s">
        <v>65</v>
      </c>
      <c r="E4805" s="3" t="s">
        <v>8148</v>
      </c>
      <c r="F4805" s="3" t="s">
        <v>878</v>
      </c>
      <c r="G4805" s="3" t="s">
        <v>877</v>
      </c>
      <c r="H4805" s="3" t="s">
        <v>477</v>
      </c>
      <c r="I4805" s="3" t="s">
        <v>79</v>
      </c>
      <c r="J4805" s="3" t="s">
        <v>78</v>
      </c>
      <c r="K4805" s="3" t="s">
        <v>79</v>
      </c>
      <c r="O4805"/>
      <c r="P4805"/>
    </row>
    <row r="4806" spans="1:16" x14ac:dyDescent="0.35">
      <c r="A4806" s="3" t="s">
        <v>9835</v>
      </c>
      <c r="B4806" s="3" t="s">
        <v>9835</v>
      </c>
      <c r="C4806" s="3" t="s">
        <v>9836</v>
      </c>
      <c r="D4806" s="3" t="s">
        <v>418</v>
      </c>
      <c r="E4806" s="3" t="s">
        <v>8139</v>
      </c>
      <c r="F4806" s="3" t="s">
        <v>878</v>
      </c>
      <c r="G4806" s="3" t="s">
        <v>877</v>
      </c>
      <c r="H4806" s="3" t="s">
        <v>477</v>
      </c>
      <c r="I4806" s="3" t="s">
        <v>79</v>
      </c>
      <c r="J4806" s="3" t="s">
        <v>78</v>
      </c>
      <c r="K4806" s="3" t="s">
        <v>79</v>
      </c>
      <c r="O4806"/>
      <c r="P4806"/>
    </row>
    <row r="4807" spans="1:16" x14ac:dyDescent="0.35">
      <c r="A4807" s="3" t="s">
        <v>9837</v>
      </c>
      <c r="B4807" s="3" t="s">
        <v>9464</v>
      </c>
      <c r="C4807" s="3" t="s">
        <v>9465</v>
      </c>
      <c r="D4807" s="3" t="s">
        <v>8251</v>
      </c>
      <c r="E4807" s="3" t="s">
        <v>8252</v>
      </c>
      <c r="F4807" s="3" t="s">
        <v>878</v>
      </c>
      <c r="G4807" s="3" t="s">
        <v>877</v>
      </c>
      <c r="H4807" s="3" t="s">
        <v>477</v>
      </c>
      <c r="I4807" s="3" t="s">
        <v>79</v>
      </c>
      <c r="J4807" s="3" t="s">
        <v>78</v>
      </c>
      <c r="K4807" s="3" t="s">
        <v>79</v>
      </c>
      <c r="O4807"/>
      <c r="P4807"/>
    </row>
    <row r="4808" spans="1:16" x14ac:dyDescent="0.35">
      <c r="A4808" s="3" t="s">
        <v>9838</v>
      </c>
      <c r="B4808" s="3" t="s">
        <v>9838</v>
      </c>
      <c r="C4808" s="3" t="s">
        <v>5740</v>
      </c>
      <c r="D4808" s="3" t="s">
        <v>8078</v>
      </c>
      <c r="E4808" s="3" t="s">
        <v>8079</v>
      </c>
      <c r="F4808" s="3" t="s">
        <v>878</v>
      </c>
      <c r="G4808" s="3" t="s">
        <v>877</v>
      </c>
      <c r="H4808" s="3" t="s">
        <v>477</v>
      </c>
      <c r="I4808" s="3" t="s">
        <v>79</v>
      </c>
      <c r="J4808" s="3" t="s">
        <v>78</v>
      </c>
      <c r="K4808" s="3" t="s">
        <v>79</v>
      </c>
      <c r="O4808"/>
      <c r="P4808"/>
    </row>
    <row r="4809" spans="1:16" x14ac:dyDescent="0.35">
      <c r="A4809" s="3" t="s">
        <v>9839</v>
      </c>
      <c r="B4809" s="3" t="s">
        <v>9839</v>
      </c>
      <c r="C4809" s="3" t="s">
        <v>9840</v>
      </c>
      <c r="D4809" s="3" t="s">
        <v>402</v>
      </c>
      <c r="E4809" s="3" t="s">
        <v>8315</v>
      </c>
      <c r="F4809" s="3" t="s">
        <v>878</v>
      </c>
      <c r="G4809" s="3" t="s">
        <v>877</v>
      </c>
      <c r="H4809" s="3" t="s">
        <v>477</v>
      </c>
      <c r="I4809" s="3" t="s">
        <v>79</v>
      </c>
      <c r="J4809" s="3" t="s">
        <v>78</v>
      </c>
      <c r="K4809" s="3" t="s">
        <v>79</v>
      </c>
      <c r="O4809"/>
      <c r="P4809"/>
    </row>
    <row r="4810" spans="1:16" x14ac:dyDescent="0.35">
      <c r="A4810" s="3" t="s">
        <v>9841</v>
      </c>
      <c r="B4810" s="3" t="s">
        <v>9841</v>
      </c>
      <c r="C4810" s="3" t="s">
        <v>9842</v>
      </c>
      <c r="D4810" s="3" t="s">
        <v>321</v>
      </c>
      <c r="E4810" s="3" t="s">
        <v>324</v>
      </c>
      <c r="F4810" s="3" t="s">
        <v>878</v>
      </c>
      <c r="G4810" s="3" t="s">
        <v>877</v>
      </c>
      <c r="H4810" s="3" t="s">
        <v>477</v>
      </c>
      <c r="I4810" s="3" t="s">
        <v>79</v>
      </c>
      <c r="J4810" s="3" t="s">
        <v>78</v>
      </c>
      <c r="K4810" s="3" t="s">
        <v>79</v>
      </c>
      <c r="O4810"/>
      <c r="P4810"/>
    </row>
    <row r="4811" spans="1:16" x14ac:dyDescent="0.35">
      <c r="A4811" s="3" t="s">
        <v>9843</v>
      </c>
      <c r="B4811" s="3" t="s">
        <v>9843</v>
      </c>
      <c r="C4811" s="3" t="s">
        <v>9844</v>
      </c>
      <c r="D4811" s="3" t="s">
        <v>7918</v>
      </c>
      <c r="E4811" s="3" t="s">
        <v>7919</v>
      </c>
      <c r="F4811" s="3" t="s">
        <v>878</v>
      </c>
      <c r="G4811" s="3" t="s">
        <v>877</v>
      </c>
      <c r="H4811" s="3" t="s">
        <v>477</v>
      </c>
      <c r="I4811" s="3" t="s">
        <v>79</v>
      </c>
      <c r="J4811" s="3" t="s">
        <v>78</v>
      </c>
      <c r="K4811" s="3" t="s">
        <v>79</v>
      </c>
      <c r="O4811"/>
      <c r="P4811"/>
    </row>
    <row r="4812" spans="1:16" x14ac:dyDescent="0.35">
      <c r="A4812" s="3" t="s">
        <v>9845</v>
      </c>
      <c r="B4812" s="3" t="s">
        <v>9845</v>
      </c>
      <c r="C4812" s="3" t="s">
        <v>9846</v>
      </c>
      <c r="D4812" s="3" t="s">
        <v>782</v>
      </c>
      <c r="E4812" s="3" t="s">
        <v>7925</v>
      </c>
      <c r="F4812" s="3" t="s">
        <v>878</v>
      </c>
      <c r="G4812" s="3" t="s">
        <v>877</v>
      </c>
      <c r="H4812" s="3" t="s">
        <v>477</v>
      </c>
      <c r="I4812" s="3" t="s">
        <v>79</v>
      </c>
      <c r="J4812" s="3" t="s">
        <v>78</v>
      </c>
      <c r="K4812" s="3" t="s">
        <v>79</v>
      </c>
      <c r="O4812"/>
      <c r="P4812"/>
    </row>
    <row r="4813" spans="1:16" x14ac:dyDescent="0.35">
      <c r="A4813" s="3" t="s">
        <v>9847</v>
      </c>
      <c r="B4813" s="3" t="s">
        <v>9847</v>
      </c>
      <c r="C4813" s="3" t="s">
        <v>7980</v>
      </c>
      <c r="D4813" s="3" t="s">
        <v>652</v>
      </c>
      <c r="E4813" s="3" t="s">
        <v>7912</v>
      </c>
      <c r="F4813" s="3" t="s">
        <v>878</v>
      </c>
      <c r="G4813" s="3" t="s">
        <v>877</v>
      </c>
      <c r="H4813" s="3" t="s">
        <v>477</v>
      </c>
      <c r="I4813" s="3" t="s">
        <v>79</v>
      </c>
      <c r="J4813" s="3" t="s">
        <v>78</v>
      </c>
      <c r="K4813" s="3" t="s">
        <v>79</v>
      </c>
      <c r="O4813"/>
      <c r="P4813"/>
    </row>
    <row r="4814" spans="1:16" x14ac:dyDescent="0.35">
      <c r="A4814" s="3" t="s">
        <v>9848</v>
      </c>
      <c r="B4814" s="3" t="s">
        <v>9848</v>
      </c>
      <c r="C4814" s="3" t="s">
        <v>9849</v>
      </c>
      <c r="D4814" s="3" t="s">
        <v>7918</v>
      </c>
      <c r="E4814" s="3" t="s">
        <v>7919</v>
      </c>
      <c r="F4814" s="3" t="s">
        <v>878</v>
      </c>
      <c r="G4814" s="3" t="s">
        <v>877</v>
      </c>
      <c r="H4814" s="3" t="s">
        <v>477</v>
      </c>
      <c r="I4814" s="3" t="s">
        <v>79</v>
      </c>
      <c r="J4814" s="3" t="s">
        <v>78</v>
      </c>
      <c r="K4814" s="3" t="s">
        <v>79</v>
      </c>
      <c r="O4814"/>
      <c r="P4814"/>
    </row>
    <row r="4815" spans="1:16" x14ac:dyDescent="0.35">
      <c r="A4815" s="3" t="s">
        <v>9850</v>
      </c>
      <c r="B4815" s="3" t="s">
        <v>9850</v>
      </c>
      <c r="C4815" s="3" t="s">
        <v>9851</v>
      </c>
      <c r="D4815" s="3" t="s">
        <v>7918</v>
      </c>
      <c r="E4815" s="3" t="s">
        <v>7919</v>
      </c>
      <c r="F4815" s="3" t="s">
        <v>878</v>
      </c>
      <c r="G4815" s="3" t="s">
        <v>877</v>
      </c>
      <c r="H4815" s="3" t="s">
        <v>477</v>
      </c>
      <c r="I4815" s="3" t="s">
        <v>79</v>
      </c>
      <c r="J4815" s="3" t="s">
        <v>78</v>
      </c>
      <c r="K4815" s="3" t="s">
        <v>79</v>
      </c>
      <c r="O4815"/>
      <c r="P4815"/>
    </row>
    <row r="4816" spans="1:16" x14ac:dyDescent="0.35">
      <c r="A4816" s="3" t="s">
        <v>9852</v>
      </c>
      <c r="B4816" s="3" t="s">
        <v>9852</v>
      </c>
      <c r="C4816" s="3" t="s">
        <v>9853</v>
      </c>
      <c r="D4816" s="3" t="s">
        <v>8273</v>
      </c>
      <c r="E4816" s="3" t="s">
        <v>8274</v>
      </c>
      <c r="F4816" s="3" t="s">
        <v>878</v>
      </c>
      <c r="G4816" s="3" t="s">
        <v>877</v>
      </c>
      <c r="H4816" s="3" t="s">
        <v>477</v>
      </c>
      <c r="I4816" s="3" t="s">
        <v>79</v>
      </c>
      <c r="J4816" s="3" t="s">
        <v>78</v>
      </c>
      <c r="K4816" s="3" t="s">
        <v>79</v>
      </c>
      <c r="O4816"/>
      <c r="P4816"/>
    </row>
    <row r="4817" spans="1:16" x14ac:dyDescent="0.35">
      <c r="A4817" s="3" t="s">
        <v>9854</v>
      </c>
      <c r="B4817" s="3" t="s">
        <v>9854</v>
      </c>
      <c r="C4817" s="3" t="s">
        <v>9855</v>
      </c>
      <c r="D4817" s="3" t="s">
        <v>569</v>
      </c>
      <c r="E4817" s="3" t="s">
        <v>7962</v>
      </c>
      <c r="F4817" s="3" t="s">
        <v>878</v>
      </c>
      <c r="G4817" s="3" t="s">
        <v>877</v>
      </c>
      <c r="H4817" s="3" t="s">
        <v>477</v>
      </c>
      <c r="I4817" s="3" t="s">
        <v>79</v>
      </c>
      <c r="J4817" s="3" t="s">
        <v>78</v>
      </c>
      <c r="K4817" s="3" t="s">
        <v>79</v>
      </c>
      <c r="O4817"/>
      <c r="P4817"/>
    </row>
    <row r="4818" spans="1:16" x14ac:dyDescent="0.35">
      <c r="A4818" s="3" t="s">
        <v>9856</v>
      </c>
      <c r="B4818" s="3" t="s">
        <v>9856</v>
      </c>
      <c r="C4818" s="3" t="s">
        <v>9802</v>
      </c>
      <c r="D4818" s="3" t="s">
        <v>8028</v>
      </c>
      <c r="E4818" s="3" t="s">
        <v>8029</v>
      </c>
      <c r="F4818" s="3" t="s">
        <v>878</v>
      </c>
      <c r="G4818" s="3" t="s">
        <v>877</v>
      </c>
      <c r="H4818" s="3" t="s">
        <v>477</v>
      </c>
      <c r="I4818" s="3" t="s">
        <v>79</v>
      </c>
      <c r="J4818" s="3" t="s">
        <v>78</v>
      </c>
      <c r="K4818" s="3" t="s">
        <v>79</v>
      </c>
      <c r="O4818"/>
      <c r="P4818"/>
    </row>
    <row r="4819" spans="1:16" x14ac:dyDescent="0.35">
      <c r="A4819" s="3" t="s">
        <v>9857</v>
      </c>
      <c r="B4819" s="3" t="s">
        <v>9857</v>
      </c>
      <c r="C4819" s="3" t="s">
        <v>9858</v>
      </c>
      <c r="D4819" s="3" t="s">
        <v>7929</v>
      </c>
      <c r="E4819" s="3" t="s">
        <v>7930</v>
      </c>
      <c r="F4819" s="3" t="s">
        <v>878</v>
      </c>
      <c r="G4819" s="3" t="s">
        <v>877</v>
      </c>
      <c r="H4819" s="3" t="s">
        <v>477</v>
      </c>
      <c r="I4819" s="3" t="s">
        <v>79</v>
      </c>
      <c r="J4819" s="3" t="s">
        <v>78</v>
      </c>
      <c r="K4819" s="3" t="s">
        <v>79</v>
      </c>
      <c r="O4819"/>
      <c r="P4819"/>
    </row>
    <row r="4820" spans="1:16" x14ac:dyDescent="0.35">
      <c r="A4820" s="3" t="s">
        <v>9859</v>
      </c>
      <c r="B4820" s="3" t="s">
        <v>9859</v>
      </c>
      <c r="C4820" s="3" t="s">
        <v>9860</v>
      </c>
      <c r="D4820" s="3" t="s">
        <v>25</v>
      </c>
      <c r="E4820" s="3" t="s">
        <v>8044</v>
      </c>
      <c r="F4820" s="3" t="s">
        <v>878</v>
      </c>
      <c r="G4820" s="3" t="s">
        <v>877</v>
      </c>
      <c r="H4820" s="3" t="s">
        <v>477</v>
      </c>
      <c r="I4820" s="3" t="s">
        <v>79</v>
      </c>
      <c r="J4820" s="3" t="s">
        <v>78</v>
      </c>
      <c r="K4820" s="3" t="s">
        <v>79</v>
      </c>
      <c r="O4820"/>
      <c r="P4820"/>
    </row>
    <row r="4821" spans="1:16" x14ac:dyDescent="0.35">
      <c r="A4821" s="3" t="s">
        <v>9861</v>
      </c>
      <c r="B4821" s="3" t="s">
        <v>9861</v>
      </c>
      <c r="C4821" s="3" t="s">
        <v>9862</v>
      </c>
      <c r="D4821" s="3" t="s">
        <v>397</v>
      </c>
      <c r="E4821" s="3" t="s">
        <v>8008</v>
      </c>
      <c r="F4821" s="3" t="s">
        <v>878</v>
      </c>
      <c r="G4821" s="3" t="s">
        <v>877</v>
      </c>
      <c r="H4821" s="3" t="s">
        <v>477</v>
      </c>
      <c r="I4821" s="3" t="s">
        <v>79</v>
      </c>
      <c r="J4821" s="3" t="s">
        <v>78</v>
      </c>
      <c r="K4821" s="3" t="s">
        <v>79</v>
      </c>
      <c r="O4821"/>
      <c r="P4821"/>
    </row>
    <row r="4822" spans="1:16" x14ac:dyDescent="0.35">
      <c r="A4822" s="3" t="s">
        <v>9863</v>
      </c>
      <c r="B4822" s="3" t="s">
        <v>9863</v>
      </c>
      <c r="C4822" s="3" t="s">
        <v>9864</v>
      </c>
      <c r="D4822" s="3" t="s">
        <v>164</v>
      </c>
      <c r="E4822" s="3" t="s">
        <v>7938</v>
      </c>
      <c r="F4822" s="3" t="s">
        <v>878</v>
      </c>
      <c r="G4822" s="3" t="s">
        <v>877</v>
      </c>
      <c r="H4822" s="3" t="s">
        <v>477</v>
      </c>
      <c r="I4822" s="3" t="s">
        <v>79</v>
      </c>
      <c r="J4822" s="3" t="s">
        <v>78</v>
      </c>
      <c r="K4822" s="3" t="s">
        <v>79</v>
      </c>
      <c r="O4822"/>
      <c r="P4822"/>
    </row>
    <row r="4823" spans="1:16" x14ac:dyDescent="0.35">
      <c r="A4823" s="3" t="s">
        <v>9865</v>
      </c>
      <c r="B4823" s="3" t="s">
        <v>9865</v>
      </c>
      <c r="C4823" s="3" t="s">
        <v>9866</v>
      </c>
      <c r="D4823" s="3" t="s">
        <v>8115</v>
      </c>
      <c r="E4823" s="3" t="s">
        <v>8116</v>
      </c>
      <c r="F4823" s="3" t="s">
        <v>878</v>
      </c>
      <c r="G4823" s="3" t="s">
        <v>877</v>
      </c>
      <c r="H4823" s="3" t="s">
        <v>477</v>
      </c>
      <c r="I4823" s="3" t="s">
        <v>79</v>
      </c>
      <c r="J4823" s="3" t="s">
        <v>78</v>
      </c>
      <c r="K4823" s="3" t="s">
        <v>79</v>
      </c>
      <c r="O4823"/>
      <c r="P4823"/>
    </row>
    <row r="4824" spans="1:16" x14ac:dyDescent="0.35">
      <c r="A4824" s="3" t="s">
        <v>9867</v>
      </c>
      <c r="B4824" s="3" t="s">
        <v>9867</v>
      </c>
      <c r="C4824" s="3" t="s">
        <v>9868</v>
      </c>
      <c r="D4824" s="3" t="s">
        <v>7918</v>
      </c>
      <c r="E4824" s="3" t="s">
        <v>7919</v>
      </c>
      <c r="F4824" s="3" t="s">
        <v>878</v>
      </c>
      <c r="G4824" s="3" t="s">
        <v>877</v>
      </c>
      <c r="H4824" s="3" t="s">
        <v>477</v>
      </c>
      <c r="I4824" s="3" t="s">
        <v>79</v>
      </c>
      <c r="J4824" s="3" t="s">
        <v>78</v>
      </c>
      <c r="K4824" s="3" t="s">
        <v>79</v>
      </c>
      <c r="O4824"/>
      <c r="P4824"/>
    </row>
    <row r="4825" spans="1:16" x14ac:dyDescent="0.35">
      <c r="A4825" s="3" t="s">
        <v>9869</v>
      </c>
      <c r="B4825" s="3" t="s">
        <v>9869</v>
      </c>
      <c r="C4825" s="3" t="s">
        <v>9870</v>
      </c>
      <c r="D4825" s="3" t="s">
        <v>577</v>
      </c>
      <c r="E4825" s="3" t="s">
        <v>7933</v>
      </c>
      <c r="F4825" s="3" t="s">
        <v>878</v>
      </c>
      <c r="G4825" s="3" t="s">
        <v>877</v>
      </c>
      <c r="H4825" s="3" t="s">
        <v>477</v>
      </c>
      <c r="I4825" s="3" t="s">
        <v>79</v>
      </c>
      <c r="J4825" s="3" t="s">
        <v>78</v>
      </c>
      <c r="K4825" s="3" t="s">
        <v>79</v>
      </c>
      <c r="O4825"/>
      <c r="P4825"/>
    </row>
    <row r="4826" spans="1:16" x14ac:dyDescent="0.35">
      <c r="A4826" s="3" t="s">
        <v>9871</v>
      </c>
      <c r="B4826" s="3" t="s">
        <v>9871</v>
      </c>
      <c r="C4826" s="3" t="s">
        <v>9872</v>
      </c>
      <c r="D4826" s="3" t="s">
        <v>7949</v>
      </c>
      <c r="E4826" s="3" t="s">
        <v>7950</v>
      </c>
      <c r="F4826" s="3" t="s">
        <v>878</v>
      </c>
      <c r="G4826" s="3" t="s">
        <v>877</v>
      </c>
      <c r="H4826" s="3" t="s">
        <v>477</v>
      </c>
      <c r="I4826" s="3" t="s">
        <v>79</v>
      </c>
      <c r="J4826" s="3" t="s">
        <v>78</v>
      </c>
      <c r="K4826" s="3" t="s">
        <v>79</v>
      </c>
      <c r="O4826"/>
      <c r="P4826"/>
    </row>
    <row r="4827" spans="1:16" x14ac:dyDescent="0.35">
      <c r="A4827" s="3" t="s">
        <v>9873</v>
      </c>
      <c r="B4827" s="3" t="s">
        <v>9873</v>
      </c>
      <c r="C4827" s="3" t="s">
        <v>9874</v>
      </c>
      <c r="D4827" s="3" t="s">
        <v>8078</v>
      </c>
      <c r="E4827" s="3" t="s">
        <v>8079</v>
      </c>
      <c r="F4827" s="3" t="s">
        <v>878</v>
      </c>
      <c r="G4827" s="3" t="s">
        <v>877</v>
      </c>
      <c r="H4827" s="3" t="s">
        <v>477</v>
      </c>
      <c r="I4827" s="3" t="s">
        <v>79</v>
      </c>
      <c r="J4827" s="3" t="s">
        <v>78</v>
      </c>
      <c r="K4827" s="3" t="s">
        <v>79</v>
      </c>
      <c r="O4827"/>
      <c r="P4827"/>
    </row>
    <row r="4828" spans="1:16" x14ac:dyDescent="0.35">
      <c r="A4828" s="3" t="s">
        <v>9875</v>
      </c>
      <c r="B4828" s="3" t="s">
        <v>9875</v>
      </c>
      <c r="C4828" s="3" t="s">
        <v>9876</v>
      </c>
      <c r="D4828" s="3" t="s">
        <v>8184</v>
      </c>
      <c r="E4828" s="3" t="s">
        <v>8185</v>
      </c>
      <c r="F4828" s="3" t="s">
        <v>878</v>
      </c>
      <c r="G4828" s="3" t="s">
        <v>877</v>
      </c>
      <c r="H4828" s="3" t="s">
        <v>477</v>
      </c>
      <c r="I4828" s="3" t="s">
        <v>79</v>
      </c>
      <c r="J4828" s="3" t="s">
        <v>78</v>
      </c>
      <c r="K4828" s="3" t="s">
        <v>79</v>
      </c>
      <c r="O4828"/>
      <c r="P4828"/>
    </row>
    <row r="4829" spans="1:16" x14ac:dyDescent="0.35">
      <c r="A4829" s="3" t="s">
        <v>9877</v>
      </c>
      <c r="B4829" s="3" t="s">
        <v>8790</v>
      </c>
      <c r="C4829" s="3" t="s">
        <v>8791</v>
      </c>
      <c r="D4829" s="3" t="s">
        <v>604</v>
      </c>
      <c r="E4829" s="3" t="s">
        <v>8142</v>
      </c>
      <c r="F4829" s="3" t="s">
        <v>878</v>
      </c>
      <c r="G4829" s="3" t="s">
        <v>877</v>
      </c>
      <c r="H4829" s="3" t="s">
        <v>477</v>
      </c>
      <c r="I4829" s="3" t="s">
        <v>79</v>
      </c>
      <c r="J4829" s="3" t="s">
        <v>78</v>
      </c>
      <c r="K4829" s="3" t="s">
        <v>79</v>
      </c>
      <c r="O4829"/>
      <c r="P4829"/>
    </row>
    <row r="4830" spans="1:16" x14ac:dyDescent="0.35">
      <c r="A4830" s="3" t="s">
        <v>9878</v>
      </c>
      <c r="B4830" s="3" t="s">
        <v>9878</v>
      </c>
      <c r="C4830" s="3" t="s">
        <v>9879</v>
      </c>
      <c r="D4830" s="3" t="s">
        <v>164</v>
      </c>
      <c r="E4830" s="3" t="s">
        <v>7938</v>
      </c>
      <c r="F4830" s="3" t="s">
        <v>878</v>
      </c>
      <c r="G4830" s="3" t="s">
        <v>877</v>
      </c>
      <c r="H4830" s="3" t="s">
        <v>477</v>
      </c>
      <c r="I4830" s="3" t="s">
        <v>79</v>
      </c>
      <c r="J4830" s="3" t="s">
        <v>78</v>
      </c>
      <c r="K4830" s="3" t="s">
        <v>79</v>
      </c>
      <c r="O4830"/>
      <c r="P4830"/>
    </row>
    <row r="4831" spans="1:16" x14ac:dyDescent="0.35">
      <c r="A4831" s="3" t="s">
        <v>9880</v>
      </c>
      <c r="B4831" s="3" t="s">
        <v>9880</v>
      </c>
      <c r="C4831" s="3" t="s">
        <v>9881</v>
      </c>
      <c r="D4831" s="3" t="s">
        <v>466</v>
      </c>
      <c r="E4831" s="3" t="s">
        <v>7966</v>
      </c>
      <c r="F4831" s="3" t="s">
        <v>878</v>
      </c>
      <c r="G4831" s="3" t="s">
        <v>877</v>
      </c>
      <c r="H4831" s="3" t="s">
        <v>477</v>
      </c>
      <c r="I4831" s="3" t="s">
        <v>79</v>
      </c>
      <c r="J4831" s="3" t="s">
        <v>78</v>
      </c>
      <c r="K4831" s="3" t="s">
        <v>79</v>
      </c>
      <c r="O4831"/>
      <c r="P4831"/>
    </row>
    <row r="4832" spans="1:16" x14ac:dyDescent="0.35">
      <c r="A4832" s="3" t="s">
        <v>9882</v>
      </c>
      <c r="B4832" s="3" t="s">
        <v>9882</v>
      </c>
      <c r="C4832" s="3" t="s">
        <v>9883</v>
      </c>
      <c r="D4832" s="3" t="s">
        <v>8028</v>
      </c>
      <c r="E4832" s="3" t="s">
        <v>8029</v>
      </c>
      <c r="F4832" s="3" t="s">
        <v>878</v>
      </c>
      <c r="G4832" s="3" t="s">
        <v>877</v>
      </c>
      <c r="H4832" s="3" t="s">
        <v>477</v>
      </c>
      <c r="I4832" s="3" t="s">
        <v>79</v>
      </c>
      <c r="J4832" s="3" t="s">
        <v>78</v>
      </c>
      <c r="K4832" s="3" t="s">
        <v>79</v>
      </c>
      <c r="O4832"/>
      <c r="P4832"/>
    </row>
    <row r="4833" spans="1:16" x14ac:dyDescent="0.35">
      <c r="A4833" s="3" t="s">
        <v>9884</v>
      </c>
      <c r="B4833" s="3" t="s">
        <v>9884</v>
      </c>
      <c r="C4833" s="3" t="s">
        <v>9885</v>
      </c>
      <c r="D4833" s="3" t="s">
        <v>7977</v>
      </c>
      <c r="E4833" s="3" t="s">
        <v>7978</v>
      </c>
      <c r="F4833" s="3" t="s">
        <v>878</v>
      </c>
      <c r="G4833" s="3" t="s">
        <v>877</v>
      </c>
      <c r="H4833" s="3" t="s">
        <v>477</v>
      </c>
      <c r="I4833" s="3" t="s">
        <v>79</v>
      </c>
      <c r="J4833" s="3" t="s">
        <v>78</v>
      </c>
      <c r="K4833" s="3" t="s">
        <v>79</v>
      </c>
      <c r="O4833"/>
      <c r="P4833"/>
    </row>
    <row r="4834" spans="1:16" x14ac:dyDescent="0.35">
      <c r="A4834" s="3" t="s">
        <v>9886</v>
      </c>
      <c r="B4834" s="3" t="s">
        <v>9886</v>
      </c>
      <c r="C4834" s="3" t="s">
        <v>9887</v>
      </c>
      <c r="D4834" s="3" t="s">
        <v>7915</v>
      </c>
      <c r="E4834" s="3" t="s">
        <v>7909</v>
      </c>
      <c r="F4834" s="3" t="s">
        <v>878</v>
      </c>
      <c r="G4834" s="3" t="s">
        <v>877</v>
      </c>
      <c r="H4834" s="3" t="s">
        <v>477</v>
      </c>
      <c r="I4834" s="3" t="s">
        <v>79</v>
      </c>
      <c r="J4834" s="3" t="s">
        <v>78</v>
      </c>
      <c r="K4834" s="3" t="s">
        <v>79</v>
      </c>
      <c r="O4834"/>
      <c r="P4834"/>
    </row>
    <row r="4835" spans="1:16" x14ac:dyDescent="0.35">
      <c r="A4835" s="3" t="s">
        <v>9888</v>
      </c>
      <c r="B4835" s="3" t="s">
        <v>9888</v>
      </c>
      <c r="C4835" s="3" t="s">
        <v>9889</v>
      </c>
      <c r="D4835" s="3" t="s">
        <v>8078</v>
      </c>
      <c r="E4835" s="3" t="s">
        <v>8079</v>
      </c>
      <c r="F4835" s="3" t="s">
        <v>878</v>
      </c>
      <c r="G4835" s="3" t="s">
        <v>877</v>
      </c>
      <c r="H4835" s="3" t="s">
        <v>477</v>
      </c>
      <c r="I4835" s="3" t="s">
        <v>79</v>
      </c>
      <c r="J4835" s="3" t="s">
        <v>78</v>
      </c>
      <c r="K4835" s="3" t="s">
        <v>79</v>
      </c>
      <c r="O4835"/>
      <c r="P4835"/>
    </row>
    <row r="4836" spans="1:16" x14ac:dyDescent="0.35">
      <c r="A4836" s="3" t="s">
        <v>9890</v>
      </c>
      <c r="B4836" s="3" t="s">
        <v>9890</v>
      </c>
      <c r="C4836" s="3" t="s">
        <v>9891</v>
      </c>
      <c r="D4836" s="3" t="s">
        <v>7918</v>
      </c>
      <c r="E4836" s="3" t="s">
        <v>7919</v>
      </c>
      <c r="F4836" s="3" t="s">
        <v>878</v>
      </c>
      <c r="G4836" s="3" t="s">
        <v>877</v>
      </c>
      <c r="H4836" s="3" t="s">
        <v>477</v>
      </c>
      <c r="I4836" s="3" t="s">
        <v>79</v>
      </c>
      <c r="J4836" s="3" t="s">
        <v>78</v>
      </c>
      <c r="K4836" s="3" t="s">
        <v>79</v>
      </c>
      <c r="O4836"/>
      <c r="P4836"/>
    </row>
    <row r="4837" spans="1:16" x14ac:dyDescent="0.35">
      <c r="A4837" s="3" t="s">
        <v>9892</v>
      </c>
      <c r="B4837" s="3" t="s">
        <v>9892</v>
      </c>
      <c r="C4837" s="3" t="s">
        <v>9893</v>
      </c>
      <c r="D4837" s="3" t="s">
        <v>573</v>
      </c>
      <c r="E4837" s="3" t="s">
        <v>8125</v>
      </c>
      <c r="F4837" s="3" t="s">
        <v>878</v>
      </c>
      <c r="G4837" s="3" t="s">
        <v>877</v>
      </c>
      <c r="H4837" s="3" t="s">
        <v>477</v>
      </c>
      <c r="I4837" s="3" t="s">
        <v>79</v>
      </c>
      <c r="J4837" s="3" t="s">
        <v>78</v>
      </c>
      <c r="K4837" s="3" t="s">
        <v>79</v>
      </c>
      <c r="O4837"/>
      <c r="P4837"/>
    </row>
    <row r="4838" spans="1:16" x14ac:dyDescent="0.35">
      <c r="A4838" s="3" t="s">
        <v>9894</v>
      </c>
      <c r="B4838" s="3" t="s">
        <v>9894</v>
      </c>
      <c r="C4838" s="3" t="s">
        <v>9895</v>
      </c>
      <c r="D4838" s="3" t="s">
        <v>7918</v>
      </c>
      <c r="E4838" s="3" t="s">
        <v>7919</v>
      </c>
      <c r="F4838" s="3" t="s">
        <v>878</v>
      </c>
      <c r="G4838" s="3" t="s">
        <v>877</v>
      </c>
      <c r="H4838" s="3" t="s">
        <v>477</v>
      </c>
      <c r="I4838" s="3" t="s">
        <v>79</v>
      </c>
      <c r="J4838" s="3" t="s">
        <v>78</v>
      </c>
      <c r="K4838" s="3" t="s">
        <v>79</v>
      </c>
      <c r="O4838"/>
      <c r="P4838"/>
    </row>
    <row r="4839" spans="1:16" x14ac:dyDescent="0.35">
      <c r="A4839" s="3" t="s">
        <v>9896</v>
      </c>
      <c r="B4839" s="3" t="s">
        <v>9896</v>
      </c>
      <c r="C4839" s="3" t="s">
        <v>9897</v>
      </c>
      <c r="D4839" s="3" t="s">
        <v>164</v>
      </c>
      <c r="E4839" s="3" t="s">
        <v>7938</v>
      </c>
      <c r="F4839" s="3" t="s">
        <v>878</v>
      </c>
      <c r="G4839" s="3" t="s">
        <v>877</v>
      </c>
      <c r="H4839" s="3" t="s">
        <v>477</v>
      </c>
      <c r="I4839" s="3" t="s">
        <v>79</v>
      </c>
      <c r="J4839" s="3" t="s">
        <v>78</v>
      </c>
      <c r="K4839" s="3" t="s">
        <v>79</v>
      </c>
      <c r="O4839"/>
      <c r="P4839"/>
    </row>
    <row r="4840" spans="1:16" x14ac:dyDescent="0.35">
      <c r="A4840" s="3" t="s">
        <v>9898</v>
      </c>
      <c r="B4840" s="3" t="s">
        <v>9898</v>
      </c>
      <c r="C4840" s="3" t="s">
        <v>9899</v>
      </c>
      <c r="D4840" s="3" t="s">
        <v>65</v>
      </c>
      <c r="E4840" s="3" t="s">
        <v>8148</v>
      </c>
      <c r="F4840" s="3" t="s">
        <v>878</v>
      </c>
      <c r="G4840" s="3" t="s">
        <v>877</v>
      </c>
      <c r="H4840" s="3" t="s">
        <v>477</v>
      </c>
      <c r="I4840" s="3" t="s">
        <v>79</v>
      </c>
      <c r="J4840" s="3" t="s">
        <v>78</v>
      </c>
      <c r="K4840" s="3" t="s">
        <v>79</v>
      </c>
      <c r="O4840"/>
      <c r="P4840"/>
    </row>
    <row r="4841" spans="1:16" x14ac:dyDescent="0.35">
      <c r="A4841" s="3" t="s">
        <v>9900</v>
      </c>
      <c r="B4841" s="3" t="s">
        <v>9900</v>
      </c>
      <c r="C4841" s="3" t="s">
        <v>9901</v>
      </c>
      <c r="D4841" s="3" t="s">
        <v>7997</v>
      </c>
      <c r="E4841" s="3" t="s">
        <v>7998</v>
      </c>
      <c r="F4841" s="3" t="s">
        <v>878</v>
      </c>
      <c r="G4841" s="3" t="s">
        <v>877</v>
      </c>
      <c r="H4841" s="3" t="s">
        <v>477</v>
      </c>
      <c r="I4841" s="3" t="s">
        <v>79</v>
      </c>
      <c r="J4841" s="3" t="s">
        <v>78</v>
      </c>
      <c r="K4841" s="3" t="s">
        <v>79</v>
      </c>
      <c r="O4841"/>
      <c r="P4841"/>
    </row>
    <row r="4842" spans="1:16" x14ac:dyDescent="0.35">
      <c r="A4842" s="3" t="s">
        <v>9902</v>
      </c>
      <c r="B4842" s="3" t="s">
        <v>9902</v>
      </c>
      <c r="C4842" s="3" t="s">
        <v>9903</v>
      </c>
      <c r="D4842" s="3" t="s">
        <v>8001</v>
      </c>
      <c r="E4842" s="3" t="s">
        <v>8002</v>
      </c>
      <c r="F4842" s="3" t="s">
        <v>878</v>
      </c>
      <c r="G4842" s="3" t="s">
        <v>877</v>
      </c>
      <c r="H4842" s="3" t="s">
        <v>477</v>
      </c>
      <c r="I4842" s="3" t="s">
        <v>79</v>
      </c>
      <c r="J4842" s="3" t="s">
        <v>78</v>
      </c>
      <c r="K4842" s="3" t="s">
        <v>79</v>
      </c>
      <c r="O4842"/>
      <c r="P4842"/>
    </row>
    <row r="4843" spans="1:16" x14ac:dyDescent="0.35">
      <c r="A4843" s="3" t="s">
        <v>9904</v>
      </c>
      <c r="B4843" s="3" t="s">
        <v>9904</v>
      </c>
      <c r="C4843" s="3" t="s">
        <v>9905</v>
      </c>
      <c r="D4843" s="3" t="s">
        <v>652</v>
      </c>
      <c r="E4843" s="3" t="s">
        <v>7912</v>
      </c>
      <c r="F4843" s="3" t="s">
        <v>878</v>
      </c>
      <c r="G4843" s="3" t="s">
        <v>877</v>
      </c>
      <c r="H4843" s="3" t="s">
        <v>477</v>
      </c>
      <c r="I4843" s="3" t="s">
        <v>79</v>
      </c>
      <c r="J4843" s="3" t="s">
        <v>78</v>
      </c>
      <c r="K4843" s="3" t="s">
        <v>79</v>
      </c>
      <c r="O4843"/>
      <c r="P4843"/>
    </row>
    <row r="4844" spans="1:16" x14ac:dyDescent="0.35">
      <c r="A4844" s="3" t="s">
        <v>9906</v>
      </c>
      <c r="B4844" s="3" t="s">
        <v>9906</v>
      </c>
      <c r="C4844" s="3" t="s">
        <v>9907</v>
      </c>
      <c r="D4844" s="3" t="s">
        <v>833</v>
      </c>
      <c r="E4844" s="3" t="s">
        <v>834</v>
      </c>
      <c r="F4844" s="3" t="s">
        <v>878</v>
      </c>
      <c r="G4844" s="3" t="s">
        <v>877</v>
      </c>
      <c r="H4844" s="3" t="s">
        <v>477</v>
      </c>
      <c r="I4844" s="3" t="s">
        <v>79</v>
      </c>
      <c r="J4844" s="3" t="s">
        <v>78</v>
      </c>
      <c r="K4844" s="3" t="s">
        <v>79</v>
      </c>
      <c r="O4844"/>
      <c r="P4844"/>
    </row>
    <row r="4845" spans="1:16" x14ac:dyDescent="0.35">
      <c r="A4845" s="3" t="s">
        <v>9908</v>
      </c>
      <c r="B4845" s="3" t="s">
        <v>9908</v>
      </c>
      <c r="C4845" s="3" t="s">
        <v>9909</v>
      </c>
      <c r="D4845" s="3" t="s">
        <v>8095</v>
      </c>
      <c r="E4845" s="3" t="s">
        <v>2995</v>
      </c>
      <c r="F4845" s="3" t="s">
        <v>878</v>
      </c>
      <c r="G4845" s="3" t="s">
        <v>877</v>
      </c>
      <c r="H4845" s="3" t="s">
        <v>477</v>
      </c>
      <c r="I4845" s="3" t="s">
        <v>79</v>
      </c>
      <c r="J4845" s="3" t="s">
        <v>78</v>
      </c>
      <c r="K4845" s="3" t="s">
        <v>79</v>
      </c>
      <c r="O4845"/>
      <c r="P4845"/>
    </row>
    <row r="4846" spans="1:16" x14ac:dyDescent="0.35">
      <c r="A4846" s="3" t="s">
        <v>9910</v>
      </c>
      <c r="B4846" s="3" t="s">
        <v>9910</v>
      </c>
      <c r="C4846" s="3" t="s">
        <v>9911</v>
      </c>
      <c r="D4846" s="3" t="s">
        <v>7918</v>
      </c>
      <c r="E4846" s="3" t="s">
        <v>7919</v>
      </c>
      <c r="F4846" s="3" t="s">
        <v>878</v>
      </c>
      <c r="G4846" s="3" t="s">
        <v>877</v>
      </c>
      <c r="H4846" s="3" t="s">
        <v>477</v>
      </c>
      <c r="I4846" s="3" t="s">
        <v>79</v>
      </c>
      <c r="J4846" s="3" t="s">
        <v>78</v>
      </c>
      <c r="K4846" s="3" t="s">
        <v>79</v>
      </c>
      <c r="O4846"/>
      <c r="P4846"/>
    </row>
    <row r="4847" spans="1:16" x14ac:dyDescent="0.35">
      <c r="A4847" s="3" t="s">
        <v>9912</v>
      </c>
      <c r="B4847" s="3" t="s">
        <v>9912</v>
      </c>
      <c r="C4847" s="3" t="s">
        <v>4506</v>
      </c>
      <c r="D4847" s="3" t="s">
        <v>8174</v>
      </c>
      <c r="E4847" s="3" t="s">
        <v>8175</v>
      </c>
      <c r="F4847" s="3" t="s">
        <v>878</v>
      </c>
      <c r="G4847" s="3" t="s">
        <v>877</v>
      </c>
      <c r="H4847" s="3" t="s">
        <v>477</v>
      </c>
      <c r="I4847" s="3" t="s">
        <v>79</v>
      </c>
      <c r="J4847" s="3" t="s">
        <v>78</v>
      </c>
      <c r="K4847" s="3" t="s">
        <v>79</v>
      </c>
      <c r="O4847"/>
      <c r="P4847"/>
    </row>
    <row r="4848" spans="1:16" x14ac:dyDescent="0.35">
      <c r="A4848" s="3" t="s">
        <v>9913</v>
      </c>
      <c r="B4848" s="3" t="s">
        <v>9913</v>
      </c>
      <c r="C4848" s="3" t="s">
        <v>9866</v>
      </c>
      <c r="D4848" s="3" t="s">
        <v>7973</v>
      </c>
      <c r="E4848" s="3" t="s">
        <v>7974</v>
      </c>
      <c r="F4848" s="3" t="s">
        <v>878</v>
      </c>
      <c r="G4848" s="3" t="s">
        <v>877</v>
      </c>
      <c r="H4848" s="3" t="s">
        <v>477</v>
      </c>
      <c r="I4848" s="3" t="s">
        <v>79</v>
      </c>
      <c r="J4848" s="3" t="s">
        <v>78</v>
      </c>
      <c r="K4848" s="3" t="s">
        <v>79</v>
      </c>
      <c r="O4848"/>
      <c r="P4848"/>
    </row>
    <row r="4849" spans="1:16" x14ac:dyDescent="0.35">
      <c r="A4849" s="3" t="s">
        <v>9914</v>
      </c>
      <c r="B4849" s="3" t="s">
        <v>9914</v>
      </c>
      <c r="C4849" s="3" t="s">
        <v>9915</v>
      </c>
      <c r="D4849" s="3" t="s">
        <v>164</v>
      </c>
      <c r="E4849" s="3" t="s">
        <v>7938</v>
      </c>
      <c r="F4849" s="3" t="s">
        <v>878</v>
      </c>
      <c r="G4849" s="3" t="s">
        <v>877</v>
      </c>
      <c r="H4849" s="3" t="s">
        <v>477</v>
      </c>
      <c r="I4849" s="3" t="s">
        <v>79</v>
      </c>
      <c r="J4849" s="3" t="s">
        <v>78</v>
      </c>
      <c r="K4849" s="3" t="s">
        <v>79</v>
      </c>
      <c r="O4849"/>
      <c r="P4849"/>
    </row>
    <row r="4850" spans="1:16" x14ac:dyDescent="0.35">
      <c r="A4850" s="3" t="s">
        <v>9916</v>
      </c>
      <c r="B4850" s="3" t="s">
        <v>9916</v>
      </c>
      <c r="C4850" s="3" t="s">
        <v>9917</v>
      </c>
      <c r="D4850" s="3" t="s">
        <v>7918</v>
      </c>
      <c r="E4850" s="3" t="s">
        <v>7919</v>
      </c>
      <c r="F4850" s="3" t="s">
        <v>878</v>
      </c>
      <c r="G4850" s="3" t="s">
        <v>877</v>
      </c>
      <c r="H4850" s="3" t="s">
        <v>477</v>
      </c>
      <c r="I4850" s="3" t="s">
        <v>79</v>
      </c>
      <c r="J4850" s="3" t="s">
        <v>78</v>
      </c>
      <c r="K4850" s="3" t="s">
        <v>79</v>
      </c>
      <c r="O4850"/>
      <c r="P4850"/>
    </row>
    <row r="4851" spans="1:16" x14ac:dyDescent="0.35">
      <c r="A4851" s="3" t="s">
        <v>9918</v>
      </c>
      <c r="B4851" s="3" t="s">
        <v>9918</v>
      </c>
      <c r="C4851" s="3" t="s">
        <v>9911</v>
      </c>
      <c r="D4851" s="3" t="s">
        <v>8174</v>
      </c>
      <c r="E4851" s="3" t="s">
        <v>8175</v>
      </c>
      <c r="F4851" s="3" t="s">
        <v>878</v>
      </c>
      <c r="G4851" s="3" t="s">
        <v>877</v>
      </c>
      <c r="H4851" s="3" t="s">
        <v>477</v>
      </c>
      <c r="I4851" s="3" t="s">
        <v>79</v>
      </c>
      <c r="J4851" s="3" t="s">
        <v>78</v>
      </c>
      <c r="K4851" s="3" t="s">
        <v>79</v>
      </c>
      <c r="O4851"/>
      <c r="P4851"/>
    </row>
    <row r="4852" spans="1:16" x14ac:dyDescent="0.35">
      <c r="A4852" s="3" t="s">
        <v>9919</v>
      </c>
      <c r="B4852" s="3" t="s">
        <v>9919</v>
      </c>
      <c r="C4852" s="3" t="s">
        <v>9920</v>
      </c>
      <c r="D4852" s="3" t="s">
        <v>7918</v>
      </c>
      <c r="E4852" s="3" t="s">
        <v>7919</v>
      </c>
      <c r="F4852" s="3" t="s">
        <v>878</v>
      </c>
      <c r="G4852" s="3" t="s">
        <v>877</v>
      </c>
      <c r="H4852" s="3" t="s">
        <v>477</v>
      </c>
      <c r="I4852" s="3" t="s">
        <v>79</v>
      </c>
      <c r="J4852" s="3" t="s">
        <v>78</v>
      </c>
      <c r="K4852" s="3" t="s">
        <v>79</v>
      </c>
      <c r="O4852"/>
      <c r="P4852"/>
    </row>
    <row r="4853" spans="1:16" x14ac:dyDescent="0.35">
      <c r="A4853" s="3" t="s">
        <v>9921</v>
      </c>
      <c r="B4853" s="3" t="s">
        <v>9921</v>
      </c>
      <c r="C4853" s="3" t="s">
        <v>9922</v>
      </c>
      <c r="D4853" s="3" t="s">
        <v>7918</v>
      </c>
      <c r="E4853" s="3" t="s">
        <v>7919</v>
      </c>
      <c r="F4853" s="3" t="s">
        <v>878</v>
      </c>
      <c r="G4853" s="3" t="s">
        <v>877</v>
      </c>
      <c r="H4853" s="3" t="s">
        <v>477</v>
      </c>
      <c r="I4853" s="3" t="s">
        <v>79</v>
      </c>
      <c r="J4853" s="3" t="s">
        <v>78</v>
      </c>
      <c r="K4853" s="3" t="s">
        <v>79</v>
      </c>
      <c r="O4853"/>
      <c r="P4853"/>
    </row>
    <row r="4854" spans="1:16" x14ac:dyDescent="0.35">
      <c r="A4854" s="3" t="s">
        <v>9923</v>
      </c>
      <c r="B4854" s="3" t="s">
        <v>9923</v>
      </c>
      <c r="C4854" s="3" t="s">
        <v>9924</v>
      </c>
      <c r="D4854" s="3" t="s">
        <v>204</v>
      </c>
      <c r="E4854" s="3" t="s">
        <v>7970</v>
      </c>
      <c r="F4854" s="3" t="s">
        <v>878</v>
      </c>
      <c r="G4854" s="3" t="s">
        <v>877</v>
      </c>
      <c r="H4854" s="3" t="s">
        <v>477</v>
      </c>
      <c r="I4854" s="3" t="s">
        <v>79</v>
      </c>
      <c r="J4854" s="3" t="s">
        <v>78</v>
      </c>
      <c r="K4854" s="3" t="s">
        <v>79</v>
      </c>
      <c r="O4854"/>
      <c r="P4854"/>
    </row>
    <row r="4855" spans="1:16" x14ac:dyDescent="0.35">
      <c r="A4855" s="3" t="s">
        <v>9925</v>
      </c>
      <c r="B4855" s="3" t="s">
        <v>9925</v>
      </c>
      <c r="C4855" s="3" t="s">
        <v>9926</v>
      </c>
      <c r="D4855" s="3" t="s">
        <v>8184</v>
      </c>
      <c r="E4855" s="3" t="s">
        <v>8185</v>
      </c>
      <c r="F4855" s="3" t="s">
        <v>878</v>
      </c>
      <c r="G4855" s="3" t="s">
        <v>877</v>
      </c>
      <c r="H4855" s="3" t="s">
        <v>477</v>
      </c>
      <c r="I4855" s="3" t="s">
        <v>79</v>
      </c>
      <c r="J4855" s="3" t="s">
        <v>78</v>
      </c>
      <c r="K4855" s="3" t="s">
        <v>79</v>
      </c>
      <c r="O4855"/>
      <c r="P4855"/>
    </row>
    <row r="4856" spans="1:16" x14ac:dyDescent="0.35">
      <c r="A4856" s="3" t="s">
        <v>9927</v>
      </c>
      <c r="B4856" s="3" t="s">
        <v>9927</v>
      </c>
      <c r="C4856" s="3" t="s">
        <v>9928</v>
      </c>
      <c r="D4856" s="3" t="s">
        <v>833</v>
      </c>
      <c r="E4856" s="3" t="s">
        <v>834</v>
      </c>
      <c r="F4856" s="3" t="s">
        <v>878</v>
      </c>
      <c r="G4856" s="3" t="s">
        <v>877</v>
      </c>
      <c r="H4856" s="3" t="s">
        <v>477</v>
      </c>
      <c r="I4856" s="3" t="s">
        <v>79</v>
      </c>
      <c r="J4856" s="3" t="s">
        <v>78</v>
      </c>
      <c r="K4856" s="3" t="s">
        <v>79</v>
      </c>
      <c r="O4856"/>
      <c r="P4856"/>
    </row>
    <row r="4857" spans="1:16" x14ac:dyDescent="0.35">
      <c r="A4857" s="3" t="s">
        <v>9929</v>
      </c>
      <c r="B4857" s="3" t="s">
        <v>9929</v>
      </c>
      <c r="C4857" s="3" t="s">
        <v>9930</v>
      </c>
      <c r="D4857" s="3" t="s">
        <v>577</v>
      </c>
      <c r="E4857" s="3" t="s">
        <v>7933</v>
      </c>
      <c r="F4857" s="3" t="s">
        <v>878</v>
      </c>
      <c r="G4857" s="3" t="s">
        <v>877</v>
      </c>
      <c r="H4857" s="3" t="s">
        <v>477</v>
      </c>
      <c r="I4857" s="3" t="s">
        <v>79</v>
      </c>
      <c r="J4857" s="3" t="s">
        <v>78</v>
      </c>
      <c r="K4857" s="3" t="s">
        <v>79</v>
      </c>
      <c r="O4857"/>
      <c r="P4857"/>
    </row>
    <row r="4858" spans="1:16" x14ac:dyDescent="0.35">
      <c r="A4858" s="3" t="s">
        <v>9931</v>
      </c>
      <c r="B4858" s="3" t="s">
        <v>9931</v>
      </c>
      <c r="C4858" s="3" t="s">
        <v>9932</v>
      </c>
      <c r="D4858" s="3" t="s">
        <v>8238</v>
      </c>
      <c r="E4858" s="3" t="s">
        <v>8239</v>
      </c>
      <c r="F4858" s="3" t="s">
        <v>878</v>
      </c>
      <c r="G4858" s="3" t="s">
        <v>877</v>
      </c>
      <c r="H4858" s="3" t="s">
        <v>477</v>
      </c>
      <c r="I4858" s="3" t="s">
        <v>79</v>
      </c>
      <c r="J4858" s="3" t="s">
        <v>78</v>
      </c>
      <c r="K4858" s="3" t="s">
        <v>79</v>
      </c>
      <c r="O4858"/>
      <c r="P4858"/>
    </row>
    <row r="4859" spans="1:16" x14ac:dyDescent="0.35">
      <c r="A4859" s="3" t="s">
        <v>9933</v>
      </c>
      <c r="B4859" s="3" t="s">
        <v>9933</v>
      </c>
      <c r="C4859" s="3" t="s">
        <v>9934</v>
      </c>
      <c r="D4859" s="3" t="s">
        <v>172</v>
      </c>
      <c r="E4859" s="3" t="s">
        <v>8339</v>
      </c>
      <c r="F4859" s="3" t="s">
        <v>878</v>
      </c>
      <c r="G4859" s="3" t="s">
        <v>877</v>
      </c>
      <c r="H4859" s="3" t="s">
        <v>477</v>
      </c>
      <c r="I4859" s="3" t="s">
        <v>79</v>
      </c>
      <c r="J4859" s="3" t="s">
        <v>78</v>
      </c>
      <c r="K4859" s="3" t="s">
        <v>79</v>
      </c>
      <c r="O4859"/>
      <c r="P4859"/>
    </row>
    <row r="4860" spans="1:16" x14ac:dyDescent="0.35">
      <c r="A4860" s="3" t="s">
        <v>9935</v>
      </c>
      <c r="B4860" s="3" t="s">
        <v>9935</v>
      </c>
      <c r="C4860" s="3" t="s">
        <v>9936</v>
      </c>
      <c r="D4860" s="3" t="s">
        <v>8184</v>
      </c>
      <c r="E4860" s="3" t="s">
        <v>8185</v>
      </c>
      <c r="F4860" s="3" t="s">
        <v>878</v>
      </c>
      <c r="G4860" s="3" t="s">
        <v>877</v>
      </c>
      <c r="H4860" s="3" t="s">
        <v>477</v>
      </c>
      <c r="I4860" s="3" t="s">
        <v>79</v>
      </c>
      <c r="J4860" s="3" t="s">
        <v>78</v>
      </c>
      <c r="K4860" s="3" t="s">
        <v>79</v>
      </c>
      <c r="O4860"/>
      <c r="P4860"/>
    </row>
    <row r="4861" spans="1:16" x14ac:dyDescent="0.35">
      <c r="A4861" s="3" t="s">
        <v>9937</v>
      </c>
      <c r="B4861" s="3" t="s">
        <v>9937</v>
      </c>
      <c r="C4861" s="3" t="s">
        <v>8435</v>
      </c>
      <c r="D4861" s="3" t="s">
        <v>418</v>
      </c>
      <c r="E4861" s="3" t="s">
        <v>8139</v>
      </c>
      <c r="F4861" s="3" t="s">
        <v>878</v>
      </c>
      <c r="G4861" s="3" t="s">
        <v>877</v>
      </c>
      <c r="H4861" s="3" t="s">
        <v>477</v>
      </c>
      <c r="I4861" s="3" t="s">
        <v>79</v>
      </c>
      <c r="J4861" s="3" t="s">
        <v>78</v>
      </c>
      <c r="K4861" s="3" t="s">
        <v>79</v>
      </c>
      <c r="O4861"/>
      <c r="P4861"/>
    </row>
    <row r="4862" spans="1:16" x14ac:dyDescent="0.35">
      <c r="A4862" s="3" t="s">
        <v>9938</v>
      </c>
      <c r="B4862" s="3" t="s">
        <v>9938</v>
      </c>
      <c r="C4862" s="3" t="s">
        <v>1189</v>
      </c>
      <c r="D4862" s="3" t="s">
        <v>573</v>
      </c>
      <c r="E4862" s="3" t="s">
        <v>8125</v>
      </c>
      <c r="F4862" s="3" t="s">
        <v>878</v>
      </c>
      <c r="G4862" s="3" t="s">
        <v>877</v>
      </c>
      <c r="H4862" s="3" t="s">
        <v>477</v>
      </c>
      <c r="I4862" s="3" t="s">
        <v>79</v>
      </c>
      <c r="J4862" s="3" t="s">
        <v>78</v>
      </c>
      <c r="K4862" s="3" t="s">
        <v>79</v>
      </c>
      <c r="O4862"/>
      <c r="P4862"/>
    </row>
    <row r="4863" spans="1:16" x14ac:dyDescent="0.35">
      <c r="A4863" s="3" t="s">
        <v>9939</v>
      </c>
      <c r="B4863" s="3" t="s">
        <v>9939</v>
      </c>
      <c r="C4863" s="3" t="s">
        <v>9940</v>
      </c>
      <c r="D4863" s="3" t="s">
        <v>833</v>
      </c>
      <c r="E4863" s="3" t="s">
        <v>834</v>
      </c>
      <c r="F4863" s="3" t="s">
        <v>878</v>
      </c>
      <c r="G4863" s="3" t="s">
        <v>877</v>
      </c>
      <c r="H4863" s="3" t="s">
        <v>477</v>
      </c>
      <c r="I4863" s="3" t="s">
        <v>79</v>
      </c>
      <c r="J4863" s="3" t="s">
        <v>78</v>
      </c>
      <c r="K4863" s="3" t="s">
        <v>79</v>
      </c>
      <c r="O4863"/>
      <c r="P4863"/>
    </row>
    <row r="4864" spans="1:16" x14ac:dyDescent="0.35">
      <c r="A4864" s="3" t="s">
        <v>9941</v>
      </c>
      <c r="B4864" s="3" t="s">
        <v>9941</v>
      </c>
      <c r="C4864" s="3" t="s">
        <v>9942</v>
      </c>
      <c r="D4864" s="3" t="s">
        <v>7942</v>
      </c>
      <c r="E4864" s="3" t="s">
        <v>7943</v>
      </c>
      <c r="F4864" s="3" t="s">
        <v>878</v>
      </c>
      <c r="G4864" s="3" t="s">
        <v>877</v>
      </c>
      <c r="H4864" s="3" t="s">
        <v>477</v>
      </c>
      <c r="I4864" s="3" t="s">
        <v>79</v>
      </c>
      <c r="J4864" s="3" t="s">
        <v>78</v>
      </c>
      <c r="K4864" s="3" t="s">
        <v>79</v>
      </c>
      <c r="O4864"/>
      <c r="P4864"/>
    </row>
    <row r="4865" spans="1:16" x14ac:dyDescent="0.35">
      <c r="A4865" s="3" t="s">
        <v>9943</v>
      </c>
      <c r="B4865" s="3" t="s">
        <v>9943</v>
      </c>
      <c r="C4865" s="3" t="s">
        <v>9944</v>
      </c>
      <c r="D4865" s="3" t="s">
        <v>164</v>
      </c>
      <c r="E4865" s="3" t="s">
        <v>7938</v>
      </c>
      <c r="F4865" s="3" t="s">
        <v>878</v>
      </c>
      <c r="G4865" s="3" t="s">
        <v>877</v>
      </c>
      <c r="H4865" s="3" t="s">
        <v>477</v>
      </c>
      <c r="I4865" s="3" t="s">
        <v>79</v>
      </c>
      <c r="J4865" s="3" t="s">
        <v>78</v>
      </c>
      <c r="K4865" s="3" t="s">
        <v>79</v>
      </c>
      <c r="O4865"/>
      <c r="P4865"/>
    </row>
    <row r="4866" spans="1:16" x14ac:dyDescent="0.35">
      <c r="A4866" s="3" t="s">
        <v>9945</v>
      </c>
      <c r="B4866" s="3" t="s">
        <v>9945</v>
      </c>
      <c r="C4866" s="3" t="s">
        <v>9946</v>
      </c>
      <c r="D4866" s="3" t="s">
        <v>782</v>
      </c>
      <c r="E4866" s="3" t="s">
        <v>7925</v>
      </c>
      <c r="F4866" s="3" t="s">
        <v>878</v>
      </c>
      <c r="G4866" s="3" t="s">
        <v>877</v>
      </c>
      <c r="H4866" s="3" t="s">
        <v>477</v>
      </c>
      <c r="I4866" s="3" t="s">
        <v>79</v>
      </c>
      <c r="J4866" s="3" t="s">
        <v>78</v>
      </c>
      <c r="K4866" s="3" t="s">
        <v>79</v>
      </c>
      <c r="O4866"/>
      <c r="P4866"/>
    </row>
    <row r="4867" spans="1:16" x14ac:dyDescent="0.35">
      <c r="A4867" s="3" t="s">
        <v>9947</v>
      </c>
      <c r="B4867" s="3" t="s">
        <v>9947</v>
      </c>
      <c r="C4867" s="3" t="s">
        <v>9948</v>
      </c>
      <c r="D4867" s="3" t="s">
        <v>164</v>
      </c>
      <c r="E4867" s="3" t="s">
        <v>7938</v>
      </c>
      <c r="F4867" s="3" t="s">
        <v>878</v>
      </c>
      <c r="G4867" s="3" t="s">
        <v>877</v>
      </c>
      <c r="H4867" s="3" t="s">
        <v>477</v>
      </c>
      <c r="I4867" s="3" t="s">
        <v>79</v>
      </c>
      <c r="J4867" s="3" t="s">
        <v>78</v>
      </c>
      <c r="K4867" s="3" t="s">
        <v>79</v>
      </c>
      <c r="O4867"/>
      <c r="P4867"/>
    </row>
    <row r="4868" spans="1:16" x14ac:dyDescent="0.35">
      <c r="A4868" s="3" t="s">
        <v>9949</v>
      </c>
      <c r="B4868" s="3" t="s">
        <v>9949</v>
      </c>
      <c r="C4868" s="3" t="s">
        <v>9950</v>
      </c>
      <c r="D4868" s="3" t="s">
        <v>7918</v>
      </c>
      <c r="E4868" s="3" t="s">
        <v>7919</v>
      </c>
      <c r="F4868" s="3" t="s">
        <v>878</v>
      </c>
      <c r="G4868" s="3" t="s">
        <v>877</v>
      </c>
      <c r="H4868" s="3" t="s">
        <v>477</v>
      </c>
      <c r="I4868" s="3" t="s">
        <v>79</v>
      </c>
      <c r="J4868" s="3" t="s">
        <v>78</v>
      </c>
      <c r="K4868" s="3" t="s">
        <v>79</v>
      </c>
      <c r="O4868"/>
      <c r="P4868"/>
    </row>
    <row r="4869" spans="1:16" x14ac:dyDescent="0.35">
      <c r="A4869" s="3" t="s">
        <v>9951</v>
      </c>
      <c r="B4869" s="3" t="s">
        <v>9945</v>
      </c>
      <c r="C4869" s="3" t="s">
        <v>9946</v>
      </c>
      <c r="D4869" s="3" t="s">
        <v>782</v>
      </c>
      <c r="E4869" s="3" t="s">
        <v>7925</v>
      </c>
      <c r="F4869" s="3" t="s">
        <v>878</v>
      </c>
      <c r="G4869" s="3" t="s">
        <v>877</v>
      </c>
      <c r="H4869" s="3" t="s">
        <v>477</v>
      </c>
      <c r="I4869" s="3" t="s">
        <v>79</v>
      </c>
      <c r="J4869" s="3" t="s">
        <v>78</v>
      </c>
      <c r="K4869" s="3" t="s">
        <v>79</v>
      </c>
      <c r="O4869"/>
      <c r="P4869"/>
    </row>
    <row r="4870" spans="1:16" x14ac:dyDescent="0.35">
      <c r="A4870" s="3" t="s">
        <v>9952</v>
      </c>
      <c r="B4870" s="3" t="s">
        <v>9952</v>
      </c>
      <c r="C4870" s="3" t="s">
        <v>9953</v>
      </c>
      <c r="D4870" s="3" t="s">
        <v>833</v>
      </c>
      <c r="E4870" s="3" t="s">
        <v>834</v>
      </c>
      <c r="F4870" s="3" t="s">
        <v>878</v>
      </c>
      <c r="G4870" s="3" t="s">
        <v>877</v>
      </c>
      <c r="H4870" s="3" t="s">
        <v>477</v>
      </c>
      <c r="I4870" s="3" t="s">
        <v>79</v>
      </c>
      <c r="J4870" s="3" t="s">
        <v>78</v>
      </c>
      <c r="K4870" s="3" t="s">
        <v>79</v>
      </c>
      <c r="O4870"/>
      <c r="P4870"/>
    </row>
    <row r="4871" spans="1:16" x14ac:dyDescent="0.35">
      <c r="A4871" s="3" t="s">
        <v>9954</v>
      </c>
      <c r="B4871" s="3" t="s">
        <v>9954</v>
      </c>
      <c r="C4871" s="3" t="s">
        <v>9955</v>
      </c>
      <c r="D4871" s="3" t="s">
        <v>7918</v>
      </c>
      <c r="E4871" s="3" t="s">
        <v>7919</v>
      </c>
      <c r="F4871" s="3" t="s">
        <v>878</v>
      </c>
      <c r="G4871" s="3" t="s">
        <v>877</v>
      </c>
      <c r="H4871" s="3" t="s">
        <v>477</v>
      </c>
      <c r="I4871" s="3" t="s">
        <v>79</v>
      </c>
      <c r="J4871" s="3" t="s">
        <v>78</v>
      </c>
      <c r="K4871" s="3" t="s">
        <v>79</v>
      </c>
      <c r="O4871"/>
      <c r="P4871"/>
    </row>
    <row r="4872" spans="1:16" x14ac:dyDescent="0.35">
      <c r="A4872" s="3" t="s">
        <v>8386</v>
      </c>
      <c r="B4872" s="3" t="s">
        <v>8386</v>
      </c>
      <c r="C4872" s="3" t="s">
        <v>8387</v>
      </c>
      <c r="D4872" s="3" t="s">
        <v>164</v>
      </c>
      <c r="E4872" s="3" t="s">
        <v>7938</v>
      </c>
      <c r="F4872" s="3" t="s">
        <v>878</v>
      </c>
      <c r="G4872" s="3" t="s">
        <v>877</v>
      </c>
      <c r="H4872" s="3" t="s">
        <v>477</v>
      </c>
      <c r="I4872" s="3" t="s">
        <v>79</v>
      </c>
      <c r="J4872" s="3" t="s">
        <v>78</v>
      </c>
      <c r="K4872" s="3" t="s">
        <v>79</v>
      </c>
      <c r="O4872"/>
      <c r="P4872"/>
    </row>
    <row r="4873" spans="1:16" x14ac:dyDescent="0.35">
      <c r="A4873" s="3" t="s">
        <v>9956</v>
      </c>
      <c r="B4873" s="3" t="s">
        <v>9956</v>
      </c>
      <c r="C4873" s="3" t="s">
        <v>9957</v>
      </c>
      <c r="D4873" s="3" t="s">
        <v>652</v>
      </c>
      <c r="E4873" s="3" t="s">
        <v>7912</v>
      </c>
      <c r="F4873" s="3" t="s">
        <v>878</v>
      </c>
      <c r="G4873" s="3" t="s">
        <v>877</v>
      </c>
      <c r="H4873" s="3" t="s">
        <v>477</v>
      </c>
      <c r="I4873" s="3" t="s">
        <v>79</v>
      </c>
      <c r="J4873" s="3" t="s">
        <v>78</v>
      </c>
      <c r="K4873" s="3" t="s">
        <v>79</v>
      </c>
      <c r="O4873"/>
      <c r="P4873"/>
    </row>
    <row r="4874" spans="1:16" x14ac:dyDescent="0.35">
      <c r="A4874" s="3" t="s">
        <v>9958</v>
      </c>
      <c r="B4874" s="3" t="s">
        <v>9958</v>
      </c>
      <c r="C4874" s="3" t="s">
        <v>9959</v>
      </c>
      <c r="D4874" s="3" t="s">
        <v>8001</v>
      </c>
      <c r="E4874" s="3" t="s">
        <v>8002</v>
      </c>
      <c r="F4874" s="3" t="s">
        <v>878</v>
      </c>
      <c r="G4874" s="3" t="s">
        <v>877</v>
      </c>
      <c r="H4874" s="3" t="s">
        <v>477</v>
      </c>
      <c r="I4874" s="3" t="s">
        <v>79</v>
      </c>
      <c r="J4874" s="3" t="s">
        <v>78</v>
      </c>
      <c r="K4874" s="3" t="s">
        <v>79</v>
      </c>
      <c r="O4874"/>
      <c r="P4874"/>
    </row>
    <row r="4875" spans="1:16" x14ac:dyDescent="0.35">
      <c r="A4875" s="3" t="s">
        <v>9960</v>
      </c>
      <c r="B4875" s="3" t="s">
        <v>9960</v>
      </c>
      <c r="C4875" s="3" t="s">
        <v>9961</v>
      </c>
      <c r="D4875" s="3" t="s">
        <v>9532</v>
      </c>
      <c r="E4875" s="3" t="s">
        <v>8248</v>
      </c>
      <c r="F4875" s="3" t="s">
        <v>878</v>
      </c>
      <c r="G4875" s="3" t="s">
        <v>877</v>
      </c>
      <c r="H4875" s="3" t="s">
        <v>477</v>
      </c>
      <c r="I4875" s="3" t="s">
        <v>79</v>
      </c>
      <c r="J4875" s="3" t="s">
        <v>78</v>
      </c>
      <c r="K4875" s="3" t="s">
        <v>79</v>
      </c>
      <c r="O4875"/>
      <c r="P4875"/>
    </row>
    <row r="4876" spans="1:16" x14ac:dyDescent="0.35">
      <c r="A4876" s="3" t="s">
        <v>9962</v>
      </c>
      <c r="B4876" s="3" t="s">
        <v>9962</v>
      </c>
      <c r="C4876" s="3" t="s">
        <v>9963</v>
      </c>
      <c r="D4876" s="3" t="s">
        <v>604</v>
      </c>
      <c r="E4876" s="3" t="s">
        <v>8142</v>
      </c>
      <c r="F4876" s="3" t="s">
        <v>878</v>
      </c>
      <c r="G4876" s="3" t="s">
        <v>877</v>
      </c>
      <c r="H4876" s="3" t="s">
        <v>477</v>
      </c>
      <c r="I4876" s="3" t="s">
        <v>79</v>
      </c>
      <c r="J4876" s="3" t="s">
        <v>78</v>
      </c>
      <c r="K4876" s="3" t="s">
        <v>79</v>
      </c>
      <c r="O4876"/>
      <c r="P4876"/>
    </row>
    <row r="4877" spans="1:16" x14ac:dyDescent="0.35">
      <c r="A4877" s="3" t="s">
        <v>9964</v>
      </c>
      <c r="B4877" s="3" t="s">
        <v>9964</v>
      </c>
      <c r="C4877" s="3" t="s">
        <v>9965</v>
      </c>
      <c r="D4877" s="3" t="s">
        <v>7918</v>
      </c>
      <c r="E4877" s="3" t="s">
        <v>7919</v>
      </c>
      <c r="F4877" s="3" t="s">
        <v>878</v>
      </c>
      <c r="G4877" s="3" t="s">
        <v>877</v>
      </c>
      <c r="H4877" s="3" t="s">
        <v>477</v>
      </c>
      <c r="I4877" s="3" t="s">
        <v>79</v>
      </c>
      <c r="J4877" s="3" t="s">
        <v>78</v>
      </c>
      <c r="K4877" s="3" t="s">
        <v>79</v>
      </c>
      <c r="O4877"/>
      <c r="P4877"/>
    </row>
    <row r="4878" spans="1:16" x14ac:dyDescent="0.35">
      <c r="A4878" s="3" t="s">
        <v>9966</v>
      </c>
      <c r="B4878" s="3" t="s">
        <v>9375</v>
      </c>
      <c r="C4878" s="3" t="s">
        <v>9376</v>
      </c>
      <c r="D4878" s="3" t="s">
        <v>7915</v>
      </c>
      <c r="E4878" s="3" t="s">
        <v>7909</v>
      </c>
      <c r="F4878" s="3" t="s">
        <v>878</v>
      </c>
      <c r="G4878" s="3" t="s">
        <v>877</v>
      </c>
      <c r="H4878" s="3" t="s">
        <v>477</v>
      </c>
      <c r="I4878" s="3" t="s">
        <v>79</v>
      </c>
      <c r="J4878" s="3" t="s">
        <v>78</v>
      </c>
      <c r="K4878" s="3" t="s">
        <v>79</v>
      </c>
      <c r="O4878"/>
      <c r="P4878"/>
    </row>
    <row r="4879" spans="1:16" x14ac:dyDescent="0.35">
      <c r="A4879" s="3" t="s">
        <v>9967</v>
      </c>
      <c r="B4879" s="3" t="s">
        <v>9967</v>
      </c>
      <c r="C4879" s="3" t="s">
        <v>9968</v>
      </c>
      <c r="D4879" s="3" t="s">
        <v>418</v>
      </c>
      <c r="E4879" s="3" t="s">
        <v>8139</v>
      </c>
      <c r="F4879" s="3" t="s">
        <v>878</v>
      </c>
      <c r="G4879" s="3" t="s">
        <v>877</v>
      </c>
      <c r="H4879" s="3" t="s">
        <v>477</v>
      </c>
      <c r="I4879" s="3" t="s">
        <v>79</v>
      </c>
      <c r="J4879" s="3" t="s">
        <v>78</v>
      </c>
      <c r="K4879" s="3" t="s">
        <v>79</v>
      </c>
      <c r="O4879"/>
      <c r="P4879"/>
    </row>
    <row r="4880" spans="1:16" x14ac:dyDescent="0.35">
      <c r="A4880" s="3" t="s">
        <v>9969</v>
      </c>
      <c r="B4880" s="3" t="s">
        <v>9969</v>
      </c>
      <c r="C4880" s="3" t="s">
        <v>37</v>
      </c>
      <c r="D4880" s="3" t="s">
        <v>8251</v>
      </c>
      <c r="E4880" s="3" t="s">
        <v>8252</v>
      </c>
      <c r="F4880" s="3" t="s">
        <v>878</v>
      </c>
      <c r="G4880" s="3" t="s">
        <v>877</v>
      </c>
      <c r="H4880" s="3" t="s">
        <v>477</v>
      </c>
      <c r="I4880" s="3" t="s">
        <v>79</v>
      </c>
      <c r="J4880" s="3" t="s">
        <v>78</v>
      </c>
      <c r="K4880" s="3" t="s">
        <v>79</v>
      </c>
      <c r="O4880"/>
      <c r="P4880"/>
    </row>
    <row r="4881" spans="1:16" x14ac:dyDescent="0.35">
      <c r="A4881" s="3" t="s">
        <v>9970</v>
      </c>
      <c r="B4881" s="3" t="s">
        <v>9970</v>
      </c>
      <c r="C4881" s="3" t="s">
        <v>9971</v>
      </c>
      <c r="D4881" s="3" t="s">
        <v>7997</v>
      </c>
      <c r="E4881" s="3" t="s">
        <v>7998</v>
      </c>
      <c r="F4881" s="3" t="s">
        <v>878</v>
      </c>
      <c r="G4881" s="3" t="s">
        <v>877</v>
      </c>
      <c r="H4881" s="3" t="s">
        <v>477</v>
      </c>
      <c r="I4881" s="3" t="s">
        <v>79</v>
      </c>
      <c r="J4881" s="3" t="s">
        <v>78</v>
      </c>
      <c r="K4881" s="3" t="s">
        <v>79</v>
      </c>
      <c r="O4881"/>
      <c r="P4881"/>
    </row>
    <row r="4882" spans="1:16" x14ac:dyDescent="0.35">
      <c r="A4882" s="3" t="s">
        <v>9972</v>
      </c>
      <c r="B4882" s="3" t="s">
        <v>9972</v>
      </c>
      <c r="C4882" s="3" t="s">
        <v>1195</v>
      </c>
      <c r="D4882" s="3" t="s">
        <v>8174</v>
      </c>
      <c r="E4882" s="3" t="s">
        <v>8175</v>
      </c>
      <c r="F4882" s="3" t="s">
        <v>878</v>
      </c>
      <c r="G4882" s="3" t="s">
        <v>877</v>
      </c>
      <c r="H4882" s="3" t="s">
        <v>477</v>
      </c>
      <c r="I4882" s="3" t="s">
        <v>79</v>
      </c>
      <c r="J4882" s="3" t="s">
        <v>78</v>
      </c>
      <c r="K4882" s="3" t="s">
        <v>79</v>
      </c>
      <c r="O4882"/>
      <c r="P4882"/>
    </row>
    <row r="4883" spans="1:16" x14ac:dyDescent="0.35">
      <c r="A4883" s="3" t="s">
        <v>9973</v>
      </c>
      <c r="B4883" s="3" t="s">
        <v>9973</v>
      </c>
      <c r="C4883" s="3" t="s">
        <v>9974</v>
      </c>
      <c r="D4883" s="3" t="s">
        <v>8184</v>
      </c>
      <c r="E4883" s="3" t="s">
        <v>8185</v>
      </c>
      <c r="F4883" s="3" t="s">
        <v>878</v>
      </c>
      <c r="G4883" s="3" t="s">
        <v>877</v>
      </c>
      <c r="H4883" s="3" t="s">
        <v>477</v>
      </c>
      <c r="I4883" s="3" t="s">
        <v>79</v>
      </c>
      <c r="J4883" s="3" t="s">
        <v>78</v>
      </c>
      <c r="K4883" s="3" t="s">
        <v>79</v>
      </c>
      <c r="O4883"/>
      <c r="P4883"/>
    </row>
    <row r="4884" spans="1:16" x14ac:dyDescent="0.35">
      <c r="A4884" s="3" t="s">
        <v>9975</v>
      </c>
      <c r="B4884" s="3" t="s">
        <v>9975</v>
      </c>
      <c r="C4884" s="3" t="s">
        <v>9976</v>
      </c>
      <c r="D4884" s="3" t="s">
        <v>204</v>
      </c>
      <c r="E4884" s="3" t="s">
        <v>7970</v>
      </c>
      <c r="F4884" s="3" t="s">
        <v>878</v>
      </c>
      <c r="G4884" s="3" t="s">
        <v>877</v>
      </c>
      <c r="H4884" s="3" t="s">
        <v>477</v>
      </c>
      <c r="I4884" s="3" t="s">
        <v>79</v>
      </c>
      <c r="J4884" s="3" t="s">
        <v>78</v>
      </c>
      <c r="K4884" s="3" t="s">
        <v>79</v>
      </c>
      <c r="O4884"/>
      <c r="P4884"/>
    </row>
    <row r="4885" spans="1:16" x14ac:dyDescent="0.35">
      <c r="A4885" s="3" t="s">
        <v>9977</v>
      </c>
      <c r="B4885" s="3" t="s">
        <v>9977</v>
      </c>
      <c r="C4885" s="3" t="s">
        <v>9944</v>
      </c>
      <c r="D4885" s="3" t="s">
        <v>7991</v>
      </c>
      <c r="E4885" s="3" t="s">
        <v>7938</v>
      </c>
      <c r="F4885" s="3" t="s">
        <v>878</v>
      </c>
      <c r="G4885" s="3" t="s">
        <v>877</v>
      </c>
      <c r="H4885" s="3" t="s">
        <v>477</v>
      </c>
      <c r="I4885" s="3" t="s">
        <v>79</v>
      </c>
      <c r="J4885" s="3" t="s">
        <v>78</v>
      </c>
      <c r="K4885" s="3" t="s">
        <v>79</v>
      </c>
      <c r="O4885"/>
      <c r="P4885"/>
    </row>
    <row r="4886" spans="1:16" x14ac:dyDescent="0.35">
      <c r="A4886" s="3" t="s">
        <v>9978</v>
      </c>
      <c r="B4886" s="3" t="s">
        <v>9978</v>
      </c>
      <c r="C4886" s="3" t="s">
        <v>9979</v>
      </c>
      <c r="D4886" s="3" t="s">
        <v>7977</v>
      </c>
      <c r="E4886" s="3" t="s">
        <v>7978</v>
      </c>
      <c r="F4886" s="3" t="s">
        <v>878</v>
      </c>
      <c r="G4886" s="3" t="s">
        <v>877</v>
      </c>
      <c r="H4886" s="3" t="s">
        <v>477</v>
      </c>
      <c r="I4886" s="3" t="s">
        <v>79</v>
      </c>
      <c r="J4886" s="3" t="s">
        <v>78</v>
      </c>
      <c r="K4886" s="3" t="s">
        <v>79</v>
      </c>
      <c r="O4886"/>
      <c r="P4886"/>
    </row>
    <row r="4887" spans="1:16" x14ac:dyDescent="0.35">
      <c r="A4887" s="3" t="s">
        <v>9980</v>
      </c>
      <c r="B4887" s="3" t="s">
        <v>9980</v>
      </c>
      <c r="C4887" s="3" t="s">
        <v>9981</v>
      </c>
      <c r="D4887" s="3" t="s">
        <v>573</v>
      </c>
      <c r="E4887" s="3" t="s">
        <v>8125</v>
      </c>
      <c r="F4887" s="3" t="s">
        <v>878</v>
      </c>
      <c r="G4887" s="3" t="s">
        <v>877</v>
      </c>
      <c r="H4887" s="3" t="s">
        <v>477</v>
      </c>
      <c r="I4887" s="3" t="s">
        <v>79</v>
      </c>
      <c r="J4887" s="3" t="s">
        <v>78</v>
      </c>
      <c r="K4887" s="3" t="s">
        <v>79</v>
      </c>
      <c r="O4887"/>
      <c r="P4887"/>
    </row>
    <row r="4888" spans="1:16" x14ac:dyDescent="0.35">
      <c r="A4888" s="3" t="s">
        <v>9982</v>
      </c>
      <c r="B4888" s="3" t="s">
        <v>9982</v>
      </c>
      <c r="C4888" s="3" t="s">
        <v>9983</v>
      </c>
      <c r="D4888" s="3" t="s">
        <v>7977</v>
      </c>
      <c r="E4888" s="3" t="s">
        <v>7978</v>
      </c>
      <c r="F4888" s="3" t="s">
        <v>878</v>
      </c>
      <c r="G4888" s="3" t="s">
        <v>877</v>
      </c>
      <c r="H4888" s="3" t="s">
        <v>477</v>
      </c>
      <c r="I4888" s="3" t="s">
        <v>79</v>
      </c>
      <c r="J4888" s="3" t="s">
        <v>78</v>
      </c>
      <c r="K4888" s="3" t="s">
        <v>79</v>
      </c>
      <c r="O4888"/>
      <c r="P4888"/>
    </row>
    <row r="4889" spans="1:16" x14ac:dyDescent="0.35">
      <c r="A4889" s="3" t="s">
        <v>9984</v>
      </c>
      <c r="B4889" s="3" t="s">
        <v>9984</v>
      </c>
      <c r="C4889" s="3" t="s">
        <v>9985</v>
      </c>
      <c r="D4889" s="3" t="s">
        <v>833</v>
      </c>
      <c r="E4889" s="3" t="s">
        <v>834</v>
      </c>
      <c r="F4889" s="3" t="s">
        <v>878</v>
      </c>
      <c r="G4889" s="3" t="s">
        <v>877</v>
      </c>
      <c r="H4889" s="3" t="s">
        <v>477</v>
      </c>
      <c r="I4889" s="3" t="s">
        <v>79</v>
      </c>
      <c r="J4889" s="3" t="s">
        <v>78</v>
      </c>
      <c r="K4889" s="3" t="s">
        <v>79</v>
      </c>
      <c r="O4889"/>
      <c r="P4889"/>
    </row>
    <row r="4890" spans="1:16" x14ac:dyDescent="0.35">
      <c r="A4890" s="3" t="s">
        <v>9986</v>
      </c>
      <c r="B4890" s="3" t="s">
        <v>9986</v>
      </c>
      <c r="C4890" s="3" t="s">
        <v>4872</v>
      </c>
      <c r="D4890" s="3" t="s">
        <v>8537</v>
      </c>
      <c r="E4890" s="3" t="s">
        <v>8029</v>
      </c>
      <c r="F4890" s="3" t="s">
        <v>878</v>
      </c>
      <c r="G4890" s="3" t="s">
        <v>877</v>
      </c>
      <c r="H4890" s="3" t="s">
        <v>477</v>
      </c>
      <c r="I4890" s="3" t="s">
        <v>79</v>
      </c>
      <c r="J4890" s="3" t="s">
        <v>78</v>
      </c>
      <c r="K4890" s="3" t="s">
        <v>79</v>
      </c>
      <c r="O4890"/>
      <c r="P4890"/>
    </row>
    <row r="4891" spans="1:16" x14ac:dyDescent="0.35">
      <c r="A4891" s="3" t="s">
        <v>9987</v>
      </c>
      <c r="B4891" s="3" t="s">
        <v>9987</v>
      </c>
      <c r="C4891" s="3" t="s">
        <v>9988</v>
      </c>
      <c r="D4891" s="3" t="s">
        <v>7918</v>
      </c>
      <c r="E4891" s="3" t="s">
        <v>7919</v>
      </c>
      <c r="F4891" s="3" t="s">
        <v>878</v>
      </c>
      <c r="G4891" s="3" t="s">
        <v>877</v>
      </c>
      <c r="H4891" s="3" t="s">
        <v>477</v>
      </c>
      <c r="I4891" s="3" t="s">
        <v>79</v>
      </c>
      <c r="J4891" s="3" t="s">
        <v>78</v>
      </c>
      <c r="K4891" s="3" t="s">
        <v>79</v>
      </c>
      <c r="O4891"/>
      <c r="P4891"/>
    </row>
    <row r="4892" spans="1:16" x14ac:dyDescent="0.35">
      <c r="A4892" s="3" t="s">
        <v>9989</v>
      </c>
      <c r="B4892" s="3" t="s">
        <v>9989</v>
      </c>
      <c r="C4892" s="3" t="s">
        <v>9990</v>
      </c>
      <c r="D4892" s="3" t="s">
        <v>164</v>
      </c>
      <c r="E4892" s="3" t="s">
        <v>7938</v>
      </c>
      <c r="F4892" s="3" t="s">
        <v>878</v>
      </c>
      <c r="G4892" s="3" t="s">
        <v>877</v>
      </c>
      <c r="H4892" s="3" t="s">
        <v>477</v>
      </c>
      <c r="I4892" s="3" t="s">
        <v>79</v>
      </c>
      <c r="J4892" s="3" t="s">
        <v>78</v>
      </c>
      <c r="K4892" s="3" t="s">
        <v>79</v>
      </c>
      <c r="O4892"/>
      <c r="P4892"/>
    </row>
    <row r="4893" spans="1:16" x14ac:dyDescent="0.35">
      <c r="A4893" s="3" t="s">
        <v>9991</v>
      </c>
      <c r="B4893" s="3" t="s">
        <v>9992</v>
      </c>
      <c r="C4893" s="3" t="s">
        <v>9993</v>
      </c>
      <c r="D4893" s="3" t="s">
        <v>7915</v>
      </c>
      <c r="E4893" s="3" t="s">
        <v>7909</v>
      </c>
      <c r="F4893" s="3" t="s">
        <v>878</v>
      </c>
      <c r="G4893" s="3" t="s">
        <v>877</v>
      </c>
      <c r="H4893" s="3" t="s">
        <v>477</v>
      </c>
      <c r="I4893" s="3" t="s">
        <v>79</v>
      </c>
      <c r="J4893" s="3" t="s">
        <v>78</v>
      </c>
      <c r="K4893" s="3" t="s">
        <v>79</v>
      </c>
      <c r="O4893"/>
      <c r="P4893"/>
    </row>
    <row r="4894" spans="1:16" x14ac:dyDescent="0.35">
      <c r="A4894" s="3" t="s">
        <v>9994</v>
      </c>
      <c r="B4894" s="3" t="s">
        <v>9994</v>
      </c>
      <c r="C4894" s="3" t="s">
        <v>9995</v>
      </c>
      <c r="D4894" s="3" t="s">
        <v>8280</v>
      </c>
      <c r="E4894" s="3" t="s">
        <v>8281</v>
      </c>
      <c r="F4894" s="3" t="s">
        <v>878</v>
      </c>
      <c r="G4894" s="3" t="s">
        <v>877</v>
      </c>
      <c r="H4894" s="3" t="s">
        <v>477</v>
      </c>
      <c r="I4894" s="3" t="s">
        <v>79</v>
      </c>
      <c r="J4894" s="3" t="s">
        <v>78</v>
      </c>
      <c r="K4894" s="3" t="s">
        <v>79</v>
      </c>
      <c r="O4894"/>
      <c r="P4894"/>
    </row>
    <row r="4895" spans="1:16" x14ac:dyDescent="0.35">
      <c r="A4895" s="3" t="s">
        <v>9996</v>
      </c>
      <c r="B4895" s="3" t="s">
        <v>9996</v>
      </c>
      <c r="C4895" s="3" t="s">
        <v>9997</v>
      </c>
      <c r="D4895" s="3" t="s">
        <v>833</v>
      </c>
      <c r="E4895" s="3" t="s">
        <v>834</v>
      </c>
      <c r="F4895" s="3" t="s">
        <v>878</v>
      </c>
      <c r="G4895" s="3" t="s">
        <v>877</v>
      </c>
      <c r="H4895" s="3" t="s">
        <v>477</v>
      </c>
      <c r="I4895" s="3" t="s">
        <v>79</v>
      </c>
      <c r="J4895" s="3" t="s">
        <v>78</v>
      </c>
      <c r="K4895" s="3" t="s">
        <v>79</v>
      </c>
      <c r="O4895"/>
      <c r="P4895"/>
    </row>
    <row r="4896" spans="1:16" x14ac:dyDescent="0.35">
      <c r="A4896" s="3" t="s">
        <v>9998</v>
      </c>
      <c r="B4896" s="3" t="s">
        <v>9998</v>
      </c>
      <c r="C4896" s="3" t="s">
        <v>9999</v>
      </c>
      <c r="D4896" s="3" t="s">
        <v>8174</v>
      </c>
      <c r="E4896" s="3" t="s">
        <v>8175</v>
      </c>
      <c r="F4896" s="3" t="s">
        <v>878</v>
      </c>
      <c r="G4896" s="3" t="s">
        <v>877</v>
      </c>
      <c r="H4896" s="3" t="s">
        <v>477</v>
      </c>
      <c r="I4896" s="3" t="s">
        <v>79</v>
      </c>
      <c r="J4896" s="3" t="s">
        <v>78</v>
      </c>
      <c r="K4896" s="3" t="s">
        <v>79</v>
      </c>
      <c r="O4896"/>
      <c r="P4896"/>
    </row>
    <row r="4897" spans="1:16" x14ac:dyDescent="0.35">
      <c r="A4897" s="3" t="s">
        <v>10000</v>
      </c>
      <c r="B4897" s="3" t="s">
        <v>10000</v>
      </c>
      <c r="C4897" s="3" t="s">
        <v>10001</v>
      </c>
      <c r="D4897" s="3" t="s">
        <v>8028</v>
      </c>
      <c r="E4897" s="3" t="s">
        <v>8029</v>
      </c>
      <c r="F4897" s="3" t="s">
        <v>878</v>
      </c>
      <c r="G4897" s="3" t="s">
        <v>877</v>
      </c>
      <c r="H4897" s="3" t="s">
        <v>477</v>
      </c>
      <c r="I4897" s="3" t="s">
        <v>79</v>
      </c>
      <c r="J4897" s="3" t="s">
        <v>78</v>
      </c>
      <c r="K4897" s="3" t="s">
        <v>79</v>
      </c>
      <c r="O4897"/>
      <c r="P4897"/>
    </row>
    <row r="4898" spans="1:16" x14ac:dyDescent="0.35">
      <c r="A4898" s="3" t="s">
        <v>10002</v>
      </c>
      <c r="B4898" s="3" t="s">
        <v>10002</v>
      </c>
      <c r="C4898" s="3" t="s">
        <v>10003</v>
      </c>
      <c r="D4898" s="3" t="s">
        <v>8184</v>
      </c>
      <c r="E4898" s="3" t="s">
        <v>8185</v>
      </c>
      <c r="F4898" s="3" t="s">
        <v>878</v>
      </c>
      <c r="G4898" s="3" t="s">
        <v>877</v>
      </c>
      <c r="H4898" s="3" t="s">
        <v>477</v>
      </c>
      <c r="I4898" s="3" t="s">
        <v>79</v>
      </c>
      <c r="J4898" s="3" t="s">
        <v>78</v>
      </c>
      <c r="K4898" s="3" t="s">
        <v>79</v>
      </c>
      <c r="O4898"/>
      <c r="P4898"/>
    </row>
    <row r="4899" spans="1:16" x14ac:dyDescent="0.35">
      <c r="A4899" s="3" t="s">
        <v>10004</v>
      </c>
      <c r="B4899" s="3" t="s">
        <v>10004</v>
      </c>
      <c r="C4899" s="3" t="s">
        <v>10005</v>
      </c>
      <c r="D4899" s="3" t="s">
        <v>7922</v>
      </c>
      <c r="E4899" s="3" t="s">
        <v>7923</v>
      </c>
      <c r="F4899" s="3" t="s">
        <v>878</v>
      </c>
      <c r="G4899" s="3" t="s">
        <v>877</v>
      </c>
      <c r="H4899" s="3" t="s">
        <v>477</v>
      </c>
      <c r="I4899" s="3" t="s">
        <v>79</v>
      </c>
      <c r="J4899" s="3" t="s">
        <v>78</v>
      </c>
      <c r="K4899" s="3" t="s">
        <v>79</v>
      </c>
      <c r="O4899"/>
      <c r="P4899"/>
    </row>
    <row r="4900" spans="1:16" x14ac:dyDescent="0.35">
      <c r="A4900" s="3" t="s">
        <v>10006</v>
      </c>
      <c r="B4900" s="3" t="s">
        <v>10006</v>
      </c>
      <c r="C4900" s="3" t="s">
        <v>10007</v>
      </c>
      <c r="D4900" s="3" t="s">
        <v>7997</v>
      </c>
      <c r="E4900" s="3" t="s">
        <v>7998</v>
      </c>
      <c r="F4900" s="3" t="s">
        <v>878</v>
      </c>
      <c r="G4900" s="3" t="s">
        <v>877</v>
      </c>
      <c r="H4900" s="3" t="s">
        <v>477</v>
      </c>
      <c r="I4900" s="3" t="s">
        <v>79</v>
      </c>
      <c r="J4900" s="3" t="s">
        <v>78</v>
      </c>
      <c r="K4900" s="3" t="s">
        <v>79</v>
      </c>
      <c r="O4900"/>
      <c r="P4900"/>
    </row>
    <row r="4901" spans="1:16" x14ac:dyDescent="0.35">
      <c r="A4901" s="3" t="s">
        <v>10008</v>
      </c>
      <c r="B4901" s="3" t="s">
        <v>10008</v>
      </c>
      <c r="C4901" s="3" t="s">
        <v>10009</v>
      </c>
      <c r="D4901" s="3" t="s">
        <v>7918</v>
      </c>
      <c r="E4901" s="3" t="s">
        <v>7919</v>
      </c>
      <c r="F4901" s="3" t="s">
        <v>878</v>
      </c>
      <c r="G4901" s="3" t="s">
        <v>877</v>
      </c>
      <c r="H4901" s="3" t="s">
        <v>477</v>
      </c>
      <c r="I4901" s="3" t="s">
        <v>79</v>
      </c>
      <c r="J4901" s="3" t="s">
        <v>78</v>
      </c>
      <c r="K4901" s="3" t="s">
        <v>79</v>
      </c>
      <c r="O4901"/>
      <c r="P4901"/>
    </row>
    <row r="4902" spans="1:16" x14ac:dyDescent="0.35">
      <c r="A4902" s="3" t="s">
        <v>10010</v>
      </c>
      <c r="B4902" s="3" t="s">
        <v>10010</v>
      </c>
      <c r="C4902" s="3" t="s">
        <v>404</v>
      </c>
      <c r="D4902" s="3" t="s">
        <v>833</v>
      </c>
      <c r="E4902" s="3" t="s">
        <v>834</v>
      </c>
      <c r="F4902" s="3" t="s">
        <v>878</v>
      </c>
      <c r="G4902" s="3" t="s">
        <v>877</v>
      </c>
      <c r="H4902" s="3" t="s">
        <v>477</v>
      </c>
      <c r="I4902" s="3" t="s">
        <v>79</v>
      </c>
      <c r="J4902" s="3" t="s">
        <v>78</v>
      </c>
      <c r="K4902" s="3" t="s">
        <v>79</v>
      </c>
      <c r="O4902"/>
      <c r="P4902"/>
    </row>
    <row r="4903" spans="1:16" x14ac:dyDescent="0.35">
      <c r="A4903" s="3" t="s">
        <v>10011</v>
      </c>
      <c r="B4903" s="3" t="s">
        <v>10011</v>
      </c>
      <c r="C4903" s="3" t="s">
        <v>10001</v>
      </c>
      <c r="D4903" s="3" t="s">
        <v>569</v>
      </c>
      <c r="E4903" s="3" t="s">
        <v>7962</v>
      </c>
      <c r="F4903" s="3" t="s">
        <v>878</v>
      </c>
      <c r="G4903" s="3" t="s">
        <v>877</v>
      </c>
      <c r="H4903" s="3" t="s">
        <v>477</v>
      </c>
      <c r="I4903" s="3" t="s">
        <v>79</v>
      </c>
      <c r="J4903" s="3" t="s">
        <v>78</v>
      </c>
      <c r="K4903" s="3" t="s">
        <v>79</v>
      </c>
      <c r="O4903"/>
      <c r="P4903"/>
    </row>
    <row r="4904" spans="1:16" x14ac:dyDescent="0.35">
      <c r="A4904" s="3" t="s">
        <v>10012</v>
      </c>
      <c r="B4904" s="3" t="s">
        <v>8816</v>
      </c>
      <c r="C4904" s="3" t="s">
        <v>8817</v>
      </c>
      <c r="D4904" s="3" t="s">
        <v>8078</v>
      </c>
      <c r="E4904" s="3" t="s">
        <v>8079</v>
      </c>
      <c r="F4904" s="3" t="s">
        <v>878</v>
      </c>
      <c r="G4904" s="3" t="s">
        <v>877</v>
      </c>
      <c r="H4904" s="3" t="s">
        <v>477</v>
      </c>
      <c r="I4904" s="3" t="s">
        <v>79</v>
      </c>
      <c r="J4904" s="3" t="s">
        <v>78</v>
      </c>
      <c r="K4904" s="3" t="s">
        <v>79</v>
      </c>
      <c r="O4904"/>
      <c r="P4904"/>
    </row>
    <row r="4905" spans="1:16" x14ac:dyDescent="0.35">
      <c r="A4905" s="3" t="s">
        <v>10013</v>
      </c>
      <c r="B4905" s="3" t="s">
        <v>10013</v>
      </c>
      <c r="C4905" s="3" t="s">
        <v>10014</v>
      </c>
      <c r="D4905" s="3" t="s">
        <v>7922</v>
      </c>
      <c r="E4905" s="3" t="s">
        <v>7923</v>
      </c>
      <c r="F4905" s="3" t="s">
        <v>878</v>
      </c>
      <c r="G4905" s="3" t="s">
        <v>877</v>
      </c>
      <c r="H4905" s="3" t="s">
        <v>477</v>
      </c>
      <c r="I4905" s="3" t="s">
        <v>79</v>
      </c>
      <c r="J4905" s="3" t="s">
        <v>78</v>
      </c>
      <c r="K4905" s="3" t="s">
        <v>79</v>
      </c>
      <c r="O4905"/>
      <c r="P4905"/>
    </row>
    <row r="4906" spans="1:16" x14ac:dyDescent="0.35">
      <c r="A4906" s="3" t="s">
        <v>10015</v>
      </c>
      <c r="B4906" s="3" t="s">
        <v>10015</v>
      </c>
      <c r="C4906" s="3" t="s">
        <v>10016</v>
      </c>
      <c r="D4906" s="3" t="s">
        <v>8361</v>
      </c>
      <c r="E4906" s="3" t="s">
        <v>8362</v>
      </c>
      <c r="F4906" s="3" t="s">
        <v>878</v>
      </c>
      <c r="G4906" s="3" t="s">
        <v>877</v>
      </c>
      <c r="H4906" s="3" t="s">
        <v>477</v>
      </c>
      <c r="I4906" s="3" t="s">
        <v>79</v>
      </c>
      <c r="J4906" s="3" t="s">
        <v>78</v>
      </c>
      <c r="K4906" s="3" t="s">
        <v>79</v>
      </c>
      <c r="O4906"/>
      <c r="P4906"/>
    </row>
    <row r="4907" spans="1:16" x14ac:dyDescent="0.35">
      <c r="A4907" s="3" t="s">
        <v>10017</v>
      </c>
      <c r="B4907" s="3" t="s">
        <v>10017</v>
      </c>
      <c r="C4907" s="3" t="s">
        <v>6530</v>
      </c>
      <c r="D4907" s="3" t="s">
        <v>8184</v>
      </c>
      <c r="E4907" s="3" t="s">
        <v>8185</v>
      </c>
      <c r="F4907" s="3" t="s">
        <v>878</v>
      </c>
      <c r="G4907" s="3" t="s">
        <v>877</v>
      </c>
      <c r="H4907" s="3" t="s">
        <v>477</v>
      </c>
      <c r="I4907" s="3" t="s">
        <v>79</v>
      </c>
      <c r="J4907" s="3" t="s">
        <v>78</v>
      </c>
      <c r="K4907" s="3" t="s">
        <v>79</v>
      </c>
      <c r="O4907"/>
      <c r="P4907"/>
    </row>
    <row r="4908" spans="1:16" x14ac:dyDescent="0.35">
      <c r="A4908" s="3" t="s">
        <v>10018</v>
      </c>
      <c r="B4908" s="3" t="s">
        <v>10018</v>
      </c>
      <c r="C4908" s="3" t="s">
        <v>10019</v>
      </c>
      <c r="D4908" s="3" t="s">
        <v>604</v>
      </c>
      <c r="E4908" s="3" t="s">
        <v>8142</v>
      </c>
      <c r="F4908" s="3" t="s">
        <v>878</v>
      </c>
      <c r="G4908" s="3" t="s">
        <v>877</v>
      </c>
      <c r="H4908" s="3" t="s">
        <v>477</v>
      </c>
      <c r="I4908" s="3" t="s">
        <v>79</v>
      </c>
      <c r="J4908" s="3" t="s">
        <v>78</v>
      </c>
      <c r="K4908" s="3" t="s">
        <v>79</v>
      </c>
      <c r="O4908"/>
      <c r="P4908"/>
    </row>
    <row r="4909" spans="1:16" x14ac:dyDescent="0.35">
      <c r="A4909" s="3" t="s">
        <v>9489</v>
      </c>
      <c r="B4909" s="3" t="s">
        <v>9489</v>
      </c>
      <c r="C4909" s="3" t="s">
        <v>9490</v>
      </c>
      <c r="D4909" s="3" t="s">
        <v>164</v>
      </c>
      <c r="E4909" s="3" t="s">
        <v>7938</v>
      </c>
      <c r="F4909" s="3" t="s">
        <v>878</v>
      </c>
      <c r="G4909" s="3" t="s">
        <v>877</v>
      </c>
      <c r="H4909" s="3" t="s">
        <v>477</v>
      </c>
      <c r="I4909" s="3" t="s">
        <v>79</v>
      </c>
      <c r="J4909" s="3" t="s">
        <v>78</v>
      </c>
      <c r="K4909" s="3" t="s">
        <v>79</v>
      </c>
      <c r="O4909"/>
      <c r="P4909"/>
    </row>
    <row r="4910" spans="1:16" x14ac:dyDescent="0.35">
      <c r="A4910" s="3" t="s">
        <v>10020</v>
      </c>
      <c r="B4910" s="3" t="s">
        <v>10020</v>
      </c>
      <c r="C4910" s="3" t="s">
        <v>428</v>
      </c>
      <c r="D4910" s="3" t="s">
        <v>7922</v>
      </c>
      <c r="E4910" s="3" t="s">
        <v>7923</v>
      </c>
      <c r="F4910" s="3" t="s">
        <v>878</v>
      </c>
      <c r="G4910" s="3" t="s">
        <v>877</v>
      </c>
      <c r="H4910" s="3" t="s">
        <v>477</v>
      </c>
      <c r="I4910" s="3" t="s">
        <v>79</v>
      </c>
      <c r="J4910" s="3" t="s">
        <v>78</v>
      </c>
      <c r="K4910" s="3" t="s">
        <v>79</v>
      </c>
      <c r="O4910"/>
      <c r="P4910"/>
    </row>
    <row r="4911" spans="1:16" x14ac:dyDescent="0.35">
      <c r="A4911" s="3" t="s">
        <v>10021</v>
      </c>
      <c r="B4911" s="3" t="s">
        <v>10021</v>
      </c>
      <c r="C4911" s="3" t="s">
        <v>10022</v>
      </c>
      <c r="D4911" s="3" t="s">
        <v>164</v>
      </c>
      <c r="E4911" s="3" t="s">
        <v>7938</v>
      </c>
      <c r="F4911" s="3" t="s">
        <v>878</v>
      </c>
      <c r="G4911" s="3" t="s">
        <v>877</v>
      </c>
      <c r="H4911" s="3" t="s">
        <v>477</v>
      </c>
      <c r="I4911" s="3" t="s">
        <v>79</v>
      </c>
      <c r="J4911" s="3" t="s">
        <v>78</v>
      </c>
      <c r="K4911" s="3" t="s">
        <v>79</v>
      </c>
      <c r="O4911"/>
      <c r="P4911"/>
    </row>
    <row r="4912" spans="1:16" x14ac:dyDescent="0.35">
      <c r="A4912" s="3" t="s">
        <v>9992</v>
      </c>
      <c r="B4912" s="3" t="s">
        <v>9992</v>
      </c>
      <c r="C4912" s="3" t="s">
        <v>9993</v>
      </c>
      <c r="D4912" s="3" t="s">
        <v>7915</v>
      </c>
      <c r="E4912" s="3" t="s">
        <v>7909</v>
      </c>
      <c r="F4912" s="3" t="s">
        <v>878</v>
      </c>
      <c r="G4912" s="3" t="s">
        <v>877</v>
      </c>
      <c r="H4912" s="3" t="s">
        <v>477</v>
      </c>
      <c r="I4912" s="3" t="s">
        <v>79</v>
      </c>
      <c r="J4912" s="3" t="s">
        <v>78</v>
      </c>
      <c r="K4912" s="3" t="s">
        <v>79</v>
      </c>
      <c r="O4912"/>
      <c r="P4912"/>
    </row>
    <row r="4913" spans="1:16" x14ac:dyDescent="0.35">
      <c r="A4913" s="3" t="s">
        <v>10023</v>
      </c>
      <c r="B4913" s="3" t="s">
        <v>10023</v>
      </c>
      <c r="C4913" s="3" t="s">
        <v>10024</v>
      </c>
      <c r="D4913" s="3" t="s">
        <v>321</v>
      </c>
      <c r="E4913" s="3" t="s">
        <v>324</v>
      </c>
      <c r="F4913" s="3" t="s">
        <v>878</v>
      </c>
      <c r="G4913" s="3" t="s">
        <v>877</v>
      </c>
      <c r="H4913" s="3" t="s">
        <v>477</v>
      </c>
      <c r="I4913" s="3" t="s">
        <v>79</v>
      </c>
      <c r="J4913" s="3" t="s">
        <v>78</v>
      </c>
      <c r="K4913" s="3" t="s">
        <v>79</v>
      </c>
      <c r="O4913"/>
      <c r="P4913"/>
    </row>
    <row r="4914" spans="1:16" x14ac:dyDescent="0.35">
      <c r="A4914" s="3" t="s">
        <v>10025</v>
      </c>
      <c r="B4914" s="3" t="s">
        <v>10025</v>
      </c>
      <c r="C4914" s="3" t="s">
        <v>10026</v>
      </c>
      <c r="D4914" s="3" t="s">
        <v>164</v>
      </c>
      <c r="E4914" s="3" t="s">
        <v>7938</v>
      </c>
      <c r="F4914" s="3" t="s">
        <v>878</v>
      </c>
      <c r="G4914" s="3" t="s">
        <v>877</v>
      </c>
      <c r="H4914" s="3" t="s">
        <v>477</v>
      </c>
      <c r="I4914" s="3" t="s">
        <v>79</v>
      </c>
      <c r="J4914" s="3" t="s">
        <v>78</v>
      </c>
      <c r="K4914" s="3" t="s">
        <v>79</v>
      </c>
      <c r="O4914"/>
      <c r="P4914"/>
    </row>
    <row r="4915" spans="1:16" x14ac:dyDescent="0.35">
      <c r="A4915" s="3" t="s">
        <v>10027</v>
      </c>
      <c r="B4915" s="3" t="s">
        <v>10027</v>
      </c>
      <c r="C4915" s="3" t="s">
        <v>10028</v>
      </c>
      <c r="D4915" s="3" t="s">
        <v>164</v>
      </c>
      <c r="E4915" s="3" t="s">
        <v>7938</v>
      </c>
      <c r="F4915" s="3" t="s">
        <v>878</v>
      </c>
      <c r="G4915" s="3" t="s">
        <v>877</v>
      </c>
      <c r="H4915" s="3" t="s">
        <v>477</v>
      </c>
      <c r="I4915" s="3" t="s">
        <v>79</v>
      </c>
      <c r="J4915" s="3" t="s">
        <v>78</v>
      </c>
      <c r="K4915" s="3" t="s">
        <v>79</v>
      </c>
      <c r="O4915"/>
      <c r="P4915"/>
    </row>
    <row r="4916" spans="1:16" x14ac:dyDescent="0.35">
      <c r="A4916" s="3" t="s">
        <v>10029</v>
      </c>
      <c r="B4916" s="3" t="s">
        <v>10029</v>
      </c>
      <c r="C4916" s="3" t="s">
        <v>10030</v>
      </c>
      <c r="D4916" s="3" t="s">
        <v>397</v>
      </c>
      <c r="E4916" s="3" t="s">
        <v>8008</v>
      </c>
      <c r="F4916" s="3" t="s">
        <v>878</v>
      </c>
      <c r="G4916" s="3" t="s">
        <v>877</v>
      </c>
      <c r="H4916" s="3" t="s">
        <v>477</v>
      </c>
      <c r="I4916" s="3" t="s">
        <v>79</v>
      </c>
      <c r="J4916" s="3" t="s">
        <v>78</v>
      </c>
      <c r="K4916" s="3" t="s">
        <v>79</v>
      </c>
      <c r="O4916"/>
      <c r="P4916"/>
    </row>
    <row r="4917" spans="1:16" x14ac:dyDescent="0.35">
      <c r="A4917" s="3" t="s">
        <v>10031</v>
      </c>
      <c r="B4917" s="3" t="s">
        <v>10031</v>
      </c>
      <c r="C4917" s="3" t="s">
        <v>10032</v>
      </c>
      <c r="D4917" s="3" t="s">
        <v>8184</v>
      </c>
      <c r="E4917" s="3" t="s">
        <v>8185</v>
      </c>
      <c r="F4917" s="3" t="s">
        <v>878</v>
      </c>
      <c r="G4917" s="3" t="s">
        <v>877</v>
      </c>
      <c r="H4917" s="3" t="s">
        <v>477</v>
      </c>
      <c r="I4917" s="3" t="s">
        <v>79</v>
      </c>
      <c r="J4917" s="3" t="s">
        <v>78</v>
      </c>
      <c r="K4917" s="3" t="s">
        <v>79</v>
      </c>
      <c r="O4917"/>
      <c r="P4917"/>
    </row>
    <row r="4918" spans="1:16" x14ac:dyDescent="0.35">
      <c r="A4918" s="3" t="s">
        <v>10033</v>
      </c>
      <c r="B4918" s="3" t="s">
        <v>8514</v>
      </c>
      <c r="C4918" s="3" t="s">
        <v>8515</v>
      </c>
      <c r="D4918" s="3" t="s">
        <v>164</v>
      </c>
      <c r="E4918" s="3" t="s">
        <v>7938</v>
      </c>
      <c r="F4918" s="3" t="s">
        <v>878</v>
      </c>
      <c r="G4918" s="3" t="s">
        <v>877</v>
      </c>
      <c r="H4918" s="3" t="s">
        <v>477</v>
      </c>
      <c r="I4918" s="3" t="s">
        <v>79</v>
      </c>
      <c r="J4918" s="3" t="s">
        <v>78</v>
      </c>
      <c r="K4918" s="3" t="s">
        <v>79</v>
      </c>
      <c r="O4918"/>
      <c r="P4918"/>
    </row>
    <row r="4919" spans="1:16" x14ac:dyDescent="0.35">
      <c r="A4919" s="3" t="s">
        <v>9004</v>
      </c>
      <c r="B4919" s="3" t="s">
        <v>9004</v>
      </c>
      <c r="C4919" s="3" t="s">
        <v>9005</v>
      </c>
      <c r="D4919" s="3" t="s">
        <v>204</v>
      </c>
      <c r="E4919" s="3" t="s">
        <v>7970</v>
      </c>
      <c r="F4919" s="3" t="s">
        <v>878</v>
      </c>
      <c r="G4919" s="3" t="s">
        <v>877</v>
      </c>
      <c r="H4919" s="3" t="s">
        <v>477</v>
      </c>
      <c r="I4919" s="3" t="s">
        <v>79</v>
      </c>
      <c r="J4919" s="3" t="s">
        <v>78</v>
      </c>
      <c r="K4919" s="3" t="s">
        <v>79</v>
      </c>
      <c r="O4919"/>
      <c r="P4919"/>
    </row>
    <row r="4920" spans="1:16" x14ac:dyDescent="0.35">
      <c r="A4920" s="3" t="s">
        <v>10034</v>
      </c>
      <c r="B4920" s="3" t="s">
        <v>10034</v>
      </c>
      <c r="C4920" s="3" t="s">
        <v>10028</v>
      </c>
      <c r="D4920" s="3" t="s">
        <v>164</v>
      </c>
      <c r="E4920" s="3" t="s">
        <v>7938</v>
      </c>
      <c r="F4920" s="3" t="s">
        <v>878</v>
      </c>
      <c r="G4920" s="3" t="s">
        <v>877</v>
      </c>
      <c r="H4920" s="3" t="s">
        <v>477</v>
      </c>
      <c r="I4920" s="3" t="s">
        <v>79</v>
      </c>
      <c r="J4920" s="3" t="s">
        <v>78</v>
      </c>
      <c r="K4920" s="3" t="s">
        <v>79</v>
      </c>
      <c r="O4920"/>
      <c r="P4920"/>
    </row>
    <row r="4921" spans="1:16" x14ac:dyDescent="0.35">
      <c r="A4921" s="3" t="s">
        <v>10035</v>
      </c>
      <c r="B4921" s="3" t="s">
        <v>10035</v>
      </c>
      <c r="C4921" s="3" t="s">
        <v>10036</v>
      </c>
      <c r="D4921" s="3" t="s">
        <v>561</v>
      </c>
      <c r="E4921" s="3" t="s">
        <v>7959</v>
      </c>
      <c r="F4921" s="3" t="s">
        <v>878</v>
      </c>
      <c r="G4921" s="3" t="s">
        <v>877</v>
      </c>
      <c r="H4921" s="3" t="s">
        <v>477</v>
      </c>
      <c r="I4921" s="3" t="s">
        <v>79</v>
      </c>
      <c r="J4921" s="3" t="s">
        <v>78</v>
      </c>
      <c r="K4921" s="3" t="s">
        <v>79</v>
      </c>
      <c r="O4921"/>
      <c r="P4921"/>
    </row>
    <row r="4922" spans="1:16" x14ac:dyDescent="0.35">
      <c r="A4922" s="3" t="s">
        <v>10037</v>
      </c>
      <c r="B4922" s="3" t="s">
        <v>10037</v>
      </c>
      <c r="C4922" s="3" t="s">
        <v>10038</v>
      </c>
      <c r="D4922" s="3" t="s">
        <v>7918</v>
      </c>
      <c r="E4922" s="3" t="s">
        <v>7919</v>
      </c>
      <c r="F4922" s="3" t="s">
        <v>878</v>
      </c>
      <c r="G4922" s="3" t="s">
        <v>877</v>
      </c>
      <c r="H4922" s="3" t="s">
        <v>477</v>
      </c>
      <c r="I4922" s="3" t="s">
        <v>79</v>
      </c>
      <c r="J4922" s="3" t="s">
        <v>78</v>
      </c>
      <c r="K4922" s="3" t="s">
        <v>79</v>
      </c>
      <c r="O4922"/>
      <c r="P4922"/>
    </row>
    <row r="4923" spans="1:16" x14ac:dyDescent="0.35">
      <c r="A4923" s="3" t="s">
        <v>10039</v>
      </c>
      <c r="B4923" s="3" t="s">
        <v>10039</v>
      </c>
      <c r="C4923" s="3" t="s">
        <v>10040</v>
      </c>
      <c r="D4923" s="3" t="s">
        <v>652</v>
      </c>
      <c r="E4923" s="3" t="s">
        <v>7912</v>
      </c>
      <c r="F4923" s="3" t="s">
        <v>878</v>
      </c>
      <c r="G4923" s="3" t="s">
        <v>877</v>
      </c>
      <c r="H4923" s="3" t="s">
        <v>477</v>
      </c>
      <c r="I4923" s="3" t="s">
        <v>79</v>
      </c>
      <c r="J4923" s="3" t="s">
        <v>78</v>
      </c>
      <c r="K4923" s="3" t="s">
        <v>79</v>
      </c>
      <c r="O4923"/>
      <c r="P4923"/>
    </row>
    <row r="4924" spans="1:16" x14ac:dyDescent="0.35">
      <c r="A4924" s="3" t="s">
        <v>10041</v>
      </c>
      <c r="B4924" s="3" t="s">
        <v>10041</v>
      </c>
      <c r="C4924" s="3" t="s">
        <v>8656</v>
      </c>
      <c r="D4924" s="3" t="s">
        <v>65</v>
      </c>
      <c r="E4924" s="3" t="s">
        <v>8148</v>
      </c>
      <c r="F4924" s="3" t="s">
        <v>878</v>
      </c>
      <c r="G4924" s="3" t="s">
        <v>877</v>
      </c>
      <c r="H4924" s="3" t="s">
        <v>477</v>
      </c>
      <c r="I4924" s="3" t="s">
        <v>79</v>
      </c>
      <c r="J4924" s="3" t="s">
        <v>78</v>
      </c>
      <c r="K4924" s="3" t="s">
        <v>79</v>
      </c>
      <c r="O4924"/>
      <c r="P4924"/>
    </row>
    <row r="4925" spans="1:16" x14ac:dyDescent="0.35">
      <c r="A4925" s="3" t="s">
        <v>10042</v>
      </c>
      <c r="B4925" s="3" t="s">
        <v>10042</v>
      </c>
      <c r="C4925" s="3" t="s">
        <v>10043</v>
      </c>
      <c r="D4925" s="3" t="s">
        <v>8028</v>
      </c>
      <c r="E4925" s="3" t="s">
        <v>8029</v>
      </c>
      <c r="F4925" s="3" t="s">
        <v>878</v>
      </c>
      <c r="G4925" s="3" t="s">
        <v>877</v>
      </c>
      <c r="H4925" s="3" t="s">
        <v>477</v>
      </c>
      <c r="I4925" s="3" t="s">
        <v>79</v>
      </c>
      <c r="J4925" s="3" t="s">
        <v>78</v>
      </c>
      <c r="K4925" s="3" t="s">
        <v>79</v>
      </c>
      <c r="O4925"/>
      <c r="P4925"/>
    </row>
    <row r="4926" spans="1:16" x14ac:dyDescent="0.35">
      <c r="A4926" s="3" t="s">
        <v>10044</v>
      </c>
      <c r="B4926" s="3" t="s">
        <v>10044</v>
      </c>
      <c r="C4926" s="3" t="s">
        <v>10045</v>
      </c>
      <c r="D4926" s="3" t="s">
        <v>7918</v>
      </c>
      <c r="E4926" s="3" t="s">
        <v>7919</v>
      </c>
      <c r="F4926" s="3" t="s">
        <v>878</v>
      </c>
      <c r="G4926" s="3" t="s">
        <v>877</v>
      </c>
      <c r="H4926" s="3" t="s">
        <v>477</v>
      </c>
      <c r="I4926" s="3" t="s">
        <v>79</v>
      </c>
      <c r="J4926" s="3" t="s">
        <v>78</v>
      </c>
      <c r="K4926" s="3" t="s">
        <v>79</v>
      </c>
      <c r="O4926"/>
      <c r="P4926"/>
    </row>
    <row r="4927" spans="1:16" x14ac:dyDescent="0.35">
      <c r="A4927" s="3" t="s">
        <v>10046</v>
      </c>
      <c r="B4927" s="3" t="s">
        <v>10046</v>
      </c>
      <c r="C4927" s="3" t="s">
        <v>10047</v>
      </c>
      <c r="D4927" s="3" t="s">
        <v>164</v>
      </c>
      <c r="E4927" s="3" t="s">
        <v>7938</v>
      </c>
      <c r="F4927" s="3" t="s">
        <v>878</v>
      </c>
      <c r="G4927" s="3" t="s">
        <v>877</v>
      </c>
      <c r="H4927" s="3" t="s">
        <v>477</v>
      </c>
      <c r="I4927" s="3" t="s">
        <v>79</v>
      </c>
      <c r="J4927" s="3" t="s">
        <v>78</v>
      </c>
      <c r="K4927" s="3" t="s">
        <v>79</v>
      </c>
      <c r="O4927"/>
      <c r="P4927"/>
    </row>
    <row r="4928" spans="1:16" x14ac:dyDescent="0.35">
      <c r="A4928" s="3" t="s">
        <v>10048</v>
      </c>
      <c r="B4928" s="3" t="s">
        <v>10048</v>
      </c>
      <c r="C4928" s="3" t="s">
        <v>10049</v>
      </c>
      <c r="D4928" s="3" t="s">
        <v>7918</v>
      </c>
      <c r="E4928" s="3" t="s">
        <v>7919</v>
      </c>
      <c r="F4928" s="3" t="s">
        <v>878</v>
      </c>
      <c r="G4928" s="3" t="s">
        <v>877</v>
      </c>
      <c r="H4928" s="3" t="s">
        <v>477</v>
      </c>
      <c r="I4928" s="3" t="s">
        <v>79</v>
      </c>
      <c r="J4928" s="3" t="s">
        <v>78</v>
      </c>
      <c r="K4928" s="3" t="s">
        <v>79</v>
      </c>
      <c r="O4928"/>
      <c r="P4928"/>
    </row>
    <row r="4929" spans="1:16" x14ac:dyDescent="0.35">
      <c r="A4929" s="3" t="s">
        <v>10050</v>
      </c>
      <c r="B4929" s="3" t="s">
        <v>10050</v>
      </c>
      <c r="C4929" s="3" t="s">
        <v>9423</v>
      </c>
      <c r="D4929" s="3" t="s">
        <v>172</v>
      </c>
      <c r="E4929" s="3" t="s">
        <v>8339</v>
      </c>
      <c r="F4929" s="3" t="s">
        <v>878</v>
      </c>
      <c r="G4929" s="3" t="s">
        <v>877</v>
      </c>
      <c r="H4929" s="3" t="s">
        <v>477</v>
      </c>
      <c r="I4929" s="3" t="s">
        <v>79</v>
      </c>
      <c r="J4929" s="3" t="s">
        <v>78</v>
      </c>
      <c r="K4929" s="3" t="s">
        <v>79</v>
      </c>
      <c r="O4929"/>
      <c r="P4929"/>
    </row>
    <row r="4930" spans="1:16" x14ac:dyDescent="0.35">
      <c r="A4930" s="3" t="s">
        <v>10051</v>
      </c>
      <c r="B4930" s="3" t="s">
        <v>10051</v>
      </c>
      <c r="C4930" s="3" t="s">
        <v>10022</v>
      </c>
      <c r="D4930" s="3" t="s">
        <v>164</v>
      </c>
      <c r="E4930" s="3" t="s">
        <v>7938</v>
      </c>
      <c r="F4930" s="3" t="s">
        <v>878</v>
      </c>
      <c r="G4930" s="3" t="s">
        <v>877</v>
      </c>
      <c r="H4930" s="3" t="s">
        <v>477</v>
      </c>
      <c r="I4930" s="3" t="s">
        <v>79</v>
      </c>
      <c r="J4930" s="3" t="s">
        <v>78</v>
      </c>
      <c r="K4930" s="3" t="s">
        <v>79</v>
      </c>
      <c r="O4930"/>
      <c r="P4930"/>
    </row>
    <row r="4931" spans="1:16" x14ac:dyDescent="0.35">
      <c r="A4931" s="3" t="s">
        <v>10052</v>
      </c>
      <c r="B4931" s="3" t="s">
        <v>10052</v>
      </c>
      <c r="C4931" s="3" t="s">
        <v>10053</v>
      </c>
      <c r="D4931" s="3" t="s">
        <v>7918</v>
      </c>
      <c r="E4931" s="3" t="s">
        <v>7919</v>
      </c>
      <c r="F4931" s="3" t="s">
        <v>878</v>
      </c>
      <c r="G4931" s="3" t="s">
        <v>877</v>
      </c>
      <c r="H4931" s="3" t="s">
        <v>477</v>
      </c>
      <c r="I4931" s="3" t="s">
        <v>79</v>
      </c>
      <c r="J4931" s="3" t="s">
        <v>78</v>
      </c>
      <c r="K4931" s="3" t="s">
        <v>79</v>
      </c>
      <c r="O4931"/>
      <c r="P4931"/>
    </row>
    <row r="4932" spans="1:16" x14ac:dyDescent="0.35">
      <c r="A4932" s="3" t="s">
        <v>10054</v>
      </c>
      <c r="B4932" s="3" t="s">
        <v>10054</v>
      </c>
      <c r="C4932" s="3" t="s">
        <v>10055</v>
      </c>
      <c r="D4932" s="3" t="s">
        <v>529</v>
      </c>
      <c r="E4932" s="3" t="s">
        <v>8244</v>
      </c>
      <c r="F4932" s="3" t="s">
        <v>878</v>
      </c>
      <c r="G4932" s="3" t="s">
        <v>877</v>
      </c>
      <c r="H4932" s="3" t="s">
        <v>477</v>
      </c>
      <c r="I4932" s="3" t="s">
        <v>79</v>
      </c>
      <c r="J4932" s="3" t="s">
        <v>78</v>
      </c>
      <c r="K4932" s="3" t="s">
        <v>79</v>
      </c>
      <c r="O4932"/>
      <c r="P4932"/>
    </row>
    <row r="4933" spans="1:16" x14ac:dyDescent="0.35">
      <c r="A4933" s="3" t="s">
        <v>10056</v>
      </c>
      <c r="B4933" s="3" t="s">
        <v>10056</v>
      </c>
      <c r="C4933" s="3" t="s">
        <v>8210</v>
      </c>
      <c r="D4933" s="3" t="s">
        <v>833</v>
      </c>
      <c r="E4933" s="3" t="s">
        <v>834</v>
      </c>
      <c r="F4933" s="3" t="s">
        <v>878</v>
      </c>
      <c r="G4933" s="3" t="s">
        <v>877</v>
      </c>
      <c r="H4933" s="3" t="s">
        <v>477</v>
      </c>
      <c r="I4933" s="3" t="s">
        <v>79</v>
      </c>
      <c r="J4933" s="3" t="s">
        <v>78</v>
      </c>
      <c r="K4933" s="3" t="s">
        <v>79</v>
      </c>
      <c r="O4933"/>
      <c r="P4933"/>
    </row>
    <row r="4934" spans="1:16" x14ac:dyDescent="0.35">
      <c r="A4934" s="3" t="s">
        <v>10057</v>
      </c>
      <c r="B4934" s="3" t="s">
        <v>10057</v>
      </c>
      <c r="C4934" s="3" t="s">
        <v>10058</v>
      </c>
      <c r="D4934" s="3" t="s">
        <v>8585</v>
      </c>
      <c r="E4934" s="3" t="s">
        <v>8044</v>
      </c>
      <c r="F4934" s="3" t="s">
        <v>878</v>
      </c>
      <c r="G4934" s="3" t="s">
        <v>877</v>
      </c>
      <c r="H4934" s="3" t="s">
        <v>477</v>
      </c>
      <c r="I4934" s="3" t="s">
        <v>79</v>
      </c>
      <c r="J4934" s="3" t="s">
        <v>78</v>
      </c>
      <c r="K4934" s="3" t="s">
        <v>79</v>
      </c>
      <c r="O4934"/>
      <c r="P4934"/>
    </row>
    <row r="4935" spans="1:16" x14ac:dyDescent="0.35">
      <c r="A4935" s="3" t="s">
        <v>10059</v>
      </c>
      <c r="B4935" s="3" t="s">
        <v>10059</v>
      </c>
      <c r="C4935" s="3" t="s">
        <v>10058</v>
      </c>
      <c r="D4935" s="3" t="s">
        <v>25</v>
      </c>
      <c r="E4935" s="3" t="s">
        <v>8044</v>
      </c>
      <c r="F4935" s="3" t="s">
        <v>878</v>
      </c>
      <c r="G4935" s="3" t="s">
        <v>877</v>
      </c>
      <c r="H4935" s="3" t="s">
        <v>477</v>
      </c>
      <c r="I4935" s="3" t="s">
        <v>79</v>
      </c>
      <c r="J4935" s="3" t="s">
        <v>78</v>
      </c>
      <c r="K4935" s="3" t="s">
        <v>79</v>
      </c>
      <c r="O4935"/>
      <c r="P4935"/>
    </row>
    <row r="4936" spans="1:16" x14ac:dyDescent="0.35">
      <c r="A4936" s="3" t="s">
        <v>10060</v>
      </c>
      <c r="B4936" s="3" t="s">
        <v>10060</v>
      </c>
      <c r="C4936" s="3" t="s">
        <v>8662</v>
      </c>
      <c r="D4936" s="3" t="s">
        <v>8078</v>
      </c>
      <c r="E4936" s="3" t="s">
        <v>8079</v>
      </c>
      <c r="F4936" s="3" t="s">
        <v>878</v>
      </c>
      <c r="G4936" s="3" t="s">
        <v>877</v>
      </c>
      <c r="H4936" s="3" t="s">
        <v>477</v>
      </c>
      <c r="I4936" s="3" t="s">
        <v>79</v>
      </c>
      <c r="J4936" s="3" t="s">
        <v>78</v>
      </c>
      <c r="K4936" s="3" t="s">
        <v>79</v>
      </c>
      <c r="O4936"/>
      <c r="P4936"/>
    </row>
    <row r="4937" spans="1:16" x14ac:dyDescent="0.35">
      <c r="A4937" s="3" t="s">
        <v>10061</v>
      </c>
      <c r="B4937" s="3" t="s">
        <v>10061</v>
      </c>
      <c r="C4937" s="3" t="s">
        <v>8734</v>
      </c>
      <c r="D4937" s="3" t="s">
        <v>164</v>
      </c>
      <c r="E4937" s="3" t="s">
        <v>7938</v>
      </c>
      <c r="F4937" s="3" t="s">
        <v>878</v>
      </c>
      <c r="G4937" s="3" t="s">
        <v>877</v>
      </c>
      <c r="H4937" s="3" t="s">
        <v>477</v>
      </c>
      <c r="I4937" s="3" t="s">
        <v>79</v>
      </c>
      <c r="J4937" s="3" t="s">
        <v>78</v>
      </c>
      <c r="K4937" s="3" t="s">
        <v>79</v>
      </c>
      <c r="O4937"/>
      <c r="P4937"/>
    </row>
    <row r="4938" spans="1:16" x14ac:dyDescent="0.35">
      <c r="A4938" s="3" t="s">
        <v>10062</v>
      </c>
      <c r="B4938" s="3" t="s">
        <v>10062</v>
      </c>
      <c r="C4938" s="3" t="s">
        <v>10063</v>
      </c>
      <c r="D4938" s="3" t="s">
        <v>577</v>
      </c>
      <c r="E4938" s="3" t="s">
        <v>7933</v>
      </c>
      <c r="F4938" s="3" t="s">
        <v>878</v>
      </c>
      <c r="G4938" s="3" t="s">
        <v>877</v>
      </c>
      <c r="H4938" s="3" t="s">
        <v>477</v>
      </c>
      <c r="I4938" s="3" t="s">
        <v>79</v>
      </c>
      <c r="J4938" s="3" t="s">
        <v>78</v>
      </c>
      <c r="K4938" s="3" t="s">
        <v>79</v>
      </c>
      <c r="O4938"/>
      <c r="P4938"/>
    </row>
    <row r="4939" spans="1:16" x14ac:dyDescent="0.35">
      <c r="A4939" s="3" t="s">
        <v>10064</v>
      </c>
      <c r="B4939" s="3" t="s">
        <v>10064</v>
      </c>
      <c r="C4939" s="3" t="s">
        <v>10063</v>
      </c>
      <c r="D4939" s="3" t="s">
        <v>500</v>
      </c>
      <c r="E4939" s="3" t="s">
        <v>8016</v>
      </c>
      <c r="F4939" s="3" t="s">
        <v>878</v>
      </c>
      <c r="G4939" s="3" t="s">
        <v>877</v>
      </c>
      <c r="H4939" s="3" t="s">
        <v>477</v>
      </c>
      <c r="I4939" s="3" t="s">
        <v>79</v>
      </c>
      <c r="J4939" s="3" t="s">
        <v>78</v>
      </c>
      <c r="K4939" s="3" t="s">
        <v>79</v>
      </c>
      <c r="O4939"/>
      <c r="P4939"/>
    </row>
    <row r="4940" spans="1:16" x14ac:dyDescent="0.35">
      <c r="A4940" s="3" t="s">
        <v>10065</v>
      </c>
      <c r="B4940" s="3" t="s">
        <v>10065</v>
      </c>
      <c r="C4940" s="3" t="s">
        <v>10066</v>
      </c>
      <c r="D4940" s="3" t="s">
        <v>8184</v>
      </c>
      <c r="E4940" s="3" t="s">
        <v>8185</v>
      </c>
      <c r="F4940" s="3" t="s">
        <v>878</v>
      </c>
      <c r="G4940" s="3" t="s">
        <v>877</v>
      </c>
      <c r="H4940" s="3" t="s">
        <v>477</v>
      </c>
      <c r="I4940" s="3" t="s">
        <v>79</v>
      </c>
      <c r="J4940" s="3" t="s">
        <v>78</v>
      </c>
      <c r="K4940" s="3" t="s">
        <v>79</v>
      </c>
      <c r="O4940"/>
      <c r="P4940"/>
    </row>
    <row r="4941" spans="1:16" x14ac:dyDescent="0.35">
      <c r="A4941" s="3" t="s">
        <v>10067</v>
      </c>
      <c r="B4941" s="3" t="s">
        <v>10067</v>
      </c>
      <c r="C4941" s="3" t="s">
        <v>10068</v>
      </c>
      <c r="D4941" s="3" t="s">
        <v>7918</v>
      </c>
      <c r="E4941" s="3" t="s">
        <v>7919</v>
      </c>
      <c r="F4941" s="3" t="s">
        <v>878</v>
      </c>
      <c r="G4941" s="3" t="s">
        <v>877</v>
      </c>
      <c r="H4941" s="3" t="s">
        <v>477</v>
      </c>
      <c r="I4941" s="3" t="s">
        <v>79</v>
      </c>
      <c r="J4941" s="3" t="s">
        <v>78</v>
      </c>
      <c r="K4941" s="3" t="s">
        <v>79</v>
      </c>
      <c r="O4941"/>
      <c r="P4941"/>
    </row>
    <row r="4942" spans="1:16" x14ac:dyDescent="0.35">
      <c r="A4942" s="3" t="s">
        <v>10069</v>
      </c>
      <c r="B4942" s="3" t="s">
        <v>10069</v>
      </c>
      <c r="C4942" s="3" t="s">
        <v>10070</v>
      </c>
      <c r="D4942" s="3" t="s">
        <v>8174</v>
      </c>
      <c r="E4942" s="3" t="s">
        <v>8175</v>
      </c>
      <c r="F4942" s="3" t="s">
        <v>878</v>
      </c>
      <c r="G4942" s="3" t="s">
        <v>877</v>
      </c>
      <c r="H4942" s="3" t="s">
        <v>477</v>
      </c>
      <c r="I4942" s="3" t="s">
        <v>79</v>
      </c>
      <c r="J4942" s="3" t="s">
        <v>78</v>
      </c>
      <c r="K4942" s="3" t="s">
        <v>79</v>
      </c>
      <c r="O4942"/>
      <c r="P4942"/>
    </row>
    <row r="4943" spans="1:16" x14ac:dyDescent="0.35">
      <c r="A4943" s="3" t="s">
        <v>10071</v>
      </c>
      <c r="B4943" s="3" t="s">
        <v>10071</v>
      </c>
      <c r="C4943" s="3" t="s">
        <v>10072</v>
      </c>
      <c r="D4943" s="3" t="s">
        <v>7918</v>
      </c>
      <c r="E4943" s="3" t="s">
        <v>7919</v>
      </c>
      <c r="F4943" s="3" t="s">
        <v>878</v>
      </c>
      <c r="G4943" s="3" t="s">
        <v>877</v>
      </c>
      <c r="H4943" s="3" t="s">
        <v>477</v>
      </c>
      <c r="I4943" s="3" t="s">
        <v>79</v>
      </c>
      <c r="J4943" s="3" t="s">
        <v>78</v>
      </c>
      <c r="K4943" s="3" t="s">
        <v>79</v>
      </c>
      <c r="O4943"/>
      <c r="P4943"/>
    </row>
    <row r="4944" spans="1:16" x14ac:dyDescent="0.35">
      <c r="A4944" s="3" t="s">
        <v>10073</v>
      </c>
      <c r="B4944" s="3" t="s">
        <v>10073</v>
      </c>
      <c r="C4944" s="3" t="s">
        <v>10074</v>
      </c>
      <c r="D4944" s="3" t="s">
        <v>7918</v>
      </c>
      <c r="E4944" s="3" t="s">
        <v>7919</v>
      </c>
      <c r="F4944" s="3" t="s">
        <v>878</v>
      </c>
      <c r="G4944" s="3" t="s">
        <v>877</v>
      </c>
      <c r="H4944" s="3" t="s">
        <v>477</v>
      </c>
      <c r="I4944" s="3" t="s">
        <v>79</v>
      </c>
      <c r="J4944" s="3" t="s">
        <v>78</v>
      </c>
      <c r="K4944" s="3" t="s">
        <v>79</v>
      </c>
      <c r="O4944"/>
      <c r="P4944"/>
    </row>
    <row r="4945" spans="1:16" x14ac:dyDescent="0.35">
      <c r="A4945" s="3" t="s">
        <v>10075</v>
      </c>
      <c r="B4945" s="3" t="s">
        <v>10075</v>
      </c>
      <c r="C4945" s="3" t="s">
        <v>10076</v>
      </c>
      <c r="D4945" s="3" t="s">
        <v>7977</v>
      </c>
      <c r="E4945" s="3" t="s">
        <v>7978</v>
      </c>
      <c r="F4945" s="3" t="s">
        <v>878</v>
      </c>
      <c r="G4945" s="3" t="s">
        <v>877</v>
      </c>
      <c r="H4945" s="3" t="s">
        <v>477</v>
      </c>
      <c r="I4945" s="3" t="s">
        <v>79</v>
      </c>
      <c r="J4945" s="3" t="s">
        <v>78</v>
      </c>
      <c r="K4945" s="3" t="s">
        <v>79</v>
      </c>
      <c r="O4945"/>
      <c r="P4945"/>
    </row>
    <row r="4946" spans="1:16" x14ac:dyDescent="0.35">
      <c r="A4946" s="3" t="s">
        <v>8165</v>
      </c>
      <c r="B4946" s="3" t="s">
        <v>8165</v>
      </c>
      <c r="C4946" s="3" t="s">
        <v>8166</v>
      </c>
      <c r="D4946" s="3" t="s">
        <v>466</v>
      </c>
      <c r="E4946" s="3" t="s">
        <v>7966</v>
      </c>
      <c r="F4946" s="3" t="s">
        <v>878</v>
      </c>
      <c r="G4946" s="3" t="s">
        <v>877</v>
      </c>
      <c r="H4946" s="3" t="s">
        <v>477</v>
      </c>
      <c r="I4946" s="3" t="s">
        <v>79</v>
      </c>
      <c r="J4946" s="3" t="s">
        <v>78</v>
      </c>
      <c r="K4946" s="3" t="s">
        <v>79</v>
      </c>
      <c r="O4946"/>
      <c r="P4946"/>
    </row>
    <row r="4947" spans="1:16" x14ac:dyDescent="0.35">
      <c r="A4947" s="3" t="s">
        <v>10077</v>
      </c>
      <c r="B4947" s="3" t="s">
        <v>10077</v>
      </c>
      <c r="C4947" s="3" t="s">
        <v>10078</v>
      </c>
      <c r="D4947" s="3" t="s">
        <v>7918</v>
      </c>
      <c r="E4947" s="3" t="s">
        <v>7919</v>
      </c>
      <c r="F4947" s="3" t="s">
        <v>878</v>
      </c>
      <c r="G4947" s="3" t="s">
        <v>877</v>
      </c>
      <c r="H4947" s="3" t="s">
        <v>477</v>
      </c>
      <c r="I4947" s="3" t="s">
        <v>79</v>
      </c>
      <c r="J4947" s="3" t="s">
        <v>78</v>
      </c>
      <c r="K4947" s="3" t="s">
        <v>79</v>
      </c>
      <c r="O4947"/>
      <c r="P4947"/>
    </row>
    <row r="4948" spans="1:16" x14ac:dyDescent="0.35">
      <c r="A4948" s="3" t="s">
        <v>10079</v>
      </c>
      <c r="B4948" s="3" t="s">
        <v>10080</v>
      </c>
      <c r="C4948" s="3" t="s">
        <v>452</v>
      </c>
      <c r="D4948" s="3" t="s">
        <v>8095</v>
      </c>
      <c r="E4948" s="3" t="s">
        <v>2995</v>
      </c>
      <c r="F4948" s="3" t="s">
        <v>878</v>
      </c>
      <c r="G4948" s="3" t="s">
        <v>877</v>
      </c>
      <c r="H4948" s="3" t="s">
        <v>477</v>
      </c>
      <c r="I4948" s="3" t="s">
        <v>79</v>
      </c>
      <c r="J4948" s="3" t="s">
        <v>78</v>
      </c>
      <c r="K4948" s="3" t="s">
        <v>79</v>
      </c>
      <c r="O4948"/>
      <c r="P4948"/>
    </row>
    <row r="4949" spans="1:16" x14ac:dyDescent="0.35">
      <c r="A4949" s="3" t="s">
        <v>10081</v>
      </c>
      <c r="B4949" s="3" t="s">
        <v>10081</v>
      </c>
      <c r="C4949" s="3" t="s">
        <v>10082</v>
      </c>
      <c r="D4949" s="3" t="s">
        <v>14</v>
      </c>
      <c r="E4949" s="3" t="s">
        <v>14</v>
      </c>
      <c r="F4949" s="3" t="s">
        <v>878</v>
      </c>
      <c r="G4949" s="3" t="s">
        <v>877</v>
      </c>
      <c r="H4949" s="3" t="s">
        <v>477</v>
      </c>
      <c r="I4949" s="3" t="s">
        <v>79</v>
      </c>
      <c r="J4949" s="3" t="s">
        <v>78</v>
      </c>
      <c r="K4949" s="3" t="s">
        <v>79</v>
      </c>
      <c r="O4949"/>
      <c r="P4949"/>
    </row>
    <row r="4950" spans="1:16" x14ac:dyDescent="0.35">
      <c r="A4950" s="3" t="s">
        <v>10083</v>
      </c>
      <c r="B4950" s="3" t="s">
        <v>10083</v>
      </c>
      <c r="C4950" s="3" t="s">
        <v>10084</v>
      </c>
      <c r="D4950" s="3" t="s">
        <v>7918</v>
      </c>
      <c r="E4950" s="3" t="s">
        <v>7919</v>
      </c>
      <c r="F4950" s="3" t="s">
        <v>878</v>
      </c>
      <c r="G4950" s="3" t="s">
        <v>877</v>
      </c>
      <c r="H4950" s="3" t="s">
        <v>477</v>
      </c>
      <c r="I4950" s="3" t="s">
        <v>79</v>
      </c>
      <c r="J4950" s="3" t="s">
        <v>78</v>
      </c>
      <c r="K4950" s="3" t="s">
        <v>79</v>
      </c>
      <c r="O4950"/>
      <c r="P4950"/>
    </row>
    <row r="4951" spans="1:16" x14ac:dyDescent="0.35">
      <c r="A4951" s="3" t="s">
        <v>10085</v>
      </c>
      <c r="B4951" s="3" t="s">
        <v>10085</v>
      </c>
      <c r="C4951" s="3" t="s">
        <v>10086</v>
      </c>
      <c r="D4951" s="3" t="s">
        <v>164</v>
      </c>
      <c r="E4951" s="3" t="s">
        <v>7938</v>
      </c>
      <c r="F4951" s="3" t="s">
        <v>878</v>
      </c>
      <c r="G4951" s="3" t="s">
        <v>877</v>
      </c>
      <c r="H4951" s="3" t="s">
        <v>477</v>
      </c>
      <c r="I4951" s="3" t="s">
        <v>79</v>
      </c>
      <c r="J4951" s="3" t="s">
        <v>78</v>
      </c>
      <c r="K4951" s="3" t="s">
        <v>79</v>
      </c>
      <c r="O4951"/>
      <c r="P4951"/>
    </row>
    <row r="4952" spans="1:16" x14ac:dyDescent="0.35">
      <c r="A4952" s="3" t="s">
        <v>10087</v>
      </c>
      <c r="B4952" s="3" t="s">
        <v>10087</v>
      </c>
      <c r="C4952" s="3" t="s">
        <v>3045</v>
      </c>
      <c r="D4952" s="3" t="s">
        <v>164</v>
      </c>
      <c r="E4952" s="3" t="s">
        <v>7938</v>
      </c>
      <c r="F4952" s="3" t="s">
        <v>878</v>
      </c>
      <c r="G4952" s="3" t="s">
        <v>877</v>
      </c>
      <c r="H4952" s="3" t="s">
        <v>477</v>
      </c>
      <c r="I4952" s="3" t="s">
        <v>79</v>
      </c>
      <c r="J4952" s="3" t="s">
        <v>78</v>
      </c>
      <c r="K4952" s="3" t="s">
        <v>79</v>
      </c>
      <c r="O4952"/>
      <c r="P4952"/>
    </row>
    <row r="4953" spans="1:16" x14ac:dyDescent="0.35">
      <c r="A4953" s="3" t="s">
        <v>8916</v>
      </c>
      <c r="B4953" s="3" t="s">
        <v>8916</v>
      </c>
      <c r="C4953" s="3" t="s">
        <v>8917</v>
      </c>
      <c r="D4953" s="3" t="s">
        <v>7915</v>
      </c>
      <c r="E4953" s="3" t="s">
        <v>7909</v>
      </c>
      <c r="F4953" s="3" t="s">
        <v>878</v>
      </c>
      <c r="G4953" s="3" t="s">
        <v>877</v>
      </c>
      <c r="H4953" s="3" t="s">
        <v>477</v>
      </c>
      <c r="I4953" s="3" t="s">
        <v>79</v>
      </c>
      <c r="J4953" s="3" t="s">
        <v>78</v>
      </c>
      <c r="K4953" s="3" t="s">
        <v>79</v>
      </c>
      <c r="O4953"/>
      <c r="P4953"/>
    </row>
    <row r="4954" spans="1:16" x14ac:dyDescent="0.35">
      <c r="A4954" s="3" t="s">
        <v>10080</v>
      </c>
      <c r="B4954" s="3" t="s">
        <v>10080</v>
      </c>
      <c r="C4954" s="3" t="s">
        <v>452</v>
      </c>
      <c r="D4954" s="3" t="s">
        <v>8095</v>
      </c>
      <c r="E4954" s="3" t="s">
        <v>2995</v>
      </c>
      <c r="F4954" s="3" t="s">
        <v>878</v>
      </c>
      <c r="G4954" s="3" t="s">
        <v>877</v>
      </c>
      <c r="H4954" s="3" t="s">
        <v>477</v>
      </c>
      <c r="I4954" s="3" t="s">
        <v>79</v>
      </c>
      <c r="J4954" s="3" t="s">
        <v>78</v>
      </c>
      <c r="K4954" s="3" t="s">
        <v>79</v>
      </c>
      <c r="O4954"/>
      <c r="P4954"/>
    </row>
    <row r="4955" spans="1:16" x14ac:dyDescent="0.35">
      <c r="A4955" s="3" t="s">
        <v>10088</v>
      </c>
      <c r="B4955" s="3" t="s">
        <v>8878</v>
      </c>
      <c r="C4955" s="3" t="s">
        <v>8879</v>
      </c>
      <c r="D4955" s="3" t="s">
        <v>833</v>
      </c>
      <c r="E4955" s="3" t="s">
        <v>834</v>
      </c>
      <c r="F4955" s="3" t="s">
        <v>878</v>
      </c>
      <c r="G4955" s="3" t="s">
        <v>877</v>
      </c>
      <c r="H4955" s="3" t="s">
        <v>477</v>
      </c>
      <c r="I4955" s="3" t="s">
        <v>79</v>
      </c>
      <c r="J4955" s="3" t="s">
        <v>78</v>
      </c>
      <c r="K4955" s="3" t="s">
        <v>79</v>
      </c>
      <c r="O4955"/>
      <c r="P4955"/>
    </row>
    <row r="4956" spans="1:16" x14ac:dyDescent="0.35">
      <c r="A4956" s="3" t="s">
        <v>10089</v>
      </c>
      <c r="B4956" s="3" t="s">
        <v>9992</v>
      </c>
      <c r="C4956" s="3" t="s">
        <v>9993</v>
      </c>
      <c r="D4956" s="3" t="s">
        <v>7915</v>
      </c>
      <c r="E4956" s="3" t="s">
        <v>7909</v>
      </c>
      <c r="F4956" s="3" t="s">
        <v>878</v>
      </c>
      <c r="G4956" s="3" t="s">
        <v>877</v>
      </c>
      <c r="H4956" s="3" t="s">
        <v>477</v>
      </c>
      <c r="I4956" s="3" t="s">
        <v>79</v>
      </c>
      <c r="J4956" s="3" t="s">
        <v>78</v>
      </c>
      <c r="K4956" s="3" t="s">
        <v>79</v>
      </c>
      <c r="O4956"/>
      <c r="P4956"/>
    </row>
    <row r="4957" spans="1:16" x14ac:dyDescent="0.35">
      <c r="A4957" s="3" t="s">
        <v>10090</v>
      </c>
      <c r="B4957" s="3" t="s">
        <v>10090</v>
      </c>
      <c r="C4957" s="3" t="s">
        <v>10091</v>
      </c>
      <c r="D4957" s="3" t="s">
        <v>7918</v>
      </c>
      <c r="E4957" s="3" t="s">
        <v>7919</v>
      </c>
      <c r="F4957" s="3" t="s">
        <v>878</v>
      </c>
      <c r="G4957" s="3" t="s">
        <v>877</v>
      </c>
      <c r="H4957" s="3" t="s">
        <v>477</v>
      </c>
      <c r="I4957" s="3" t="s">
        <v>79</v>
      </c>
      <c r="J4957" s="3" t="s">
        <v>78</v>
      </c>
      <c r="K4957" s="3" t="s">
        <v>79</v>
      </c>
      <c r="O4957"/>
      <c r="P4957"/>
    </row>
    <row r="4958" spans="1:16" x14ac:dyDescent="0.35">
      <c r="A4958" s="3" t="s">
        <v>10092</v>
      </c>
      <c r="B4958" s="3" t="s">
        <v>10092</v>
      </c>
      <c r="C4958" s="3" t="s">
        <v>10093</v>
      </c>
      <c r="D4958" s="3" t="s">
        <v>7918</v>
      </c>
      <c r="E4958" s="3" t="s">
        <v>7919</v>
      </c>
      <c r="F4958" s="3" t="s">
        <v>878</v>
      </c>
      <c r="G4958" s="3" t="s">
        <v>877</v>
      </c>
      <c r="H4958" s="3" t="s">
        <v>477</v>
      </c>
      <c r="I4958" s="3" t="s">
        <v>79</v>
      </c>
      <c r="J4958" s="3" t="s">
        <v>78</v>
      </c>
      <c r="K4958" s="3" t="s">
        <v>79</v>
      </c>
      <c r="O4958"/>
      <c r="P4958"/>
    </row>
    <row r="4959" spans="1:16" x14ac:dyDescent="0.35">
      <c r="A4959" s="3" t="s">
        <v>10094</v>
      </c>
      <c r="B4959" s="3" t="s">
        <v>10094</v>
      </c>
      <c r="C4959" s="3" t="s">
        <v>10095</v>
      </c>
      <c r="D4959" s="3" t="s">
        <v>8184</v>
      </c>
      <c r="E4959" s="3" t="s">
        <v>8185</v>
      </c>
      <c r="F4959" s="3" t="s">
        <v>878</v>
      </c>
      <c r="G4959" s="3" t="s">
        <v>877</v>
      </c>
      <c r="H4959" s="3" t="s">
        <v>477</v>
      </c>
      <c r="I4959" s="3" t="s">
        <v>79</v>
      </c>
      <c r="J4959" s="3" t="s">
        <v>78</v>
      </c>
      <c r="K4959" s="3" t="s">
        <v>79</v>
      </c>
      <c r="O4959"/>
      <c r="P4959"/>
    </row>
    <row r="4960" spans="1:16" x14ac:dyDescent="0.35">
      <c r="A4960" s="3" t="s">
        <v>10096</v>
      </c>
      <c r="B4960" s="3" t="s">
        <v>10096</v>
      </c>
      <c r="C4960" s="3" t="s">
        <v>10097</v>
      </c>
      <c r="D4960" s="3" t="s">
        <v>8001</v>
      </c>
      <c r="E4960" s="3" t="s">
        <v>8002</v>
      </c>
      <c r="F4960" s="3" t="s">
        <v>878</v>
      </c>
      <c r="G4960" s="3" t="s">
        <v>877</v>
      </c>
      <c r="H4960" s="3" t="s">
        <v>477</v>
      </c>
      <c r="I4960" s="3" t="s">
        <v>79</v>
      </c>
      <c r="J4960" s="3" t="s">
        <v>78</v>
      </c>
      <c r="K4960" s="3" t="s">
        <v>79</v>
      </c>
      <c r="O4960"/>
      <c r="P4960"/>
    </row>
    <row r="4961" spans="1:16" x14ac:dyDescent="0.35">
      <c r="A4961" s="3" t="s">
        <v>10098</v>
      </c>
      <c r="B4961" s="3" t="s">
        <v>10098</v>
      </c>
      <c r="C4961" s="3" t="s">
        <v>10099</v>
      </c>
      <c r="D4961" s="3" t="s">
        <v>8028</v>
      </c>
      <c r="E4961" s="3" t="s">
        <v>8029</v>
      </c>
      <c r="F4961" s="3" t="s">
        <v>878</v>
      </c>
      <c r="G4961" s="3" t="s">
        <v>877</v>
      </c>
      <c r="H4961" s="3" t="s">
        <v>477</v>
      </c>
      <c r="I4961" s="3" t="s">
        <v>79</v>
      </c>
      <c r="J4961" s="3" t="s">
        <v>78</v>
      </c>
      <c r="K4961" s="3" t="s">
        <v>79</v>
      </c>
      <c r="O4961"/>
      <c r="P4961"/>
    </row>
    <row r="4962" spans="1:16" x14ac:dyDescent="0.35">
      <c r="A4962" s="3" t="s">
        <v>10100</v>
      </c>
      <c r="B4962" s="3" t="s">
        <v>10100</v>
      </c>
      <c r="C4962" s="3" t="s">
        <v>10032</v>
      </c>
      <c r="D4962" s="3" t="s">
        <v>8069</v>
      </c>
      <c r="E4962" s="3" t="s">
        <v>8070</v>
      </c>
      <c r="F4962" s="3" t="s">
        <v>878</v>
      </c>
      <c r="G4962" s="3" t="s">
        <v>877</v>
      </c>
      <c r="H4962" s="3" t="s">
        <v>477</v>
      </c>
      <c r="I4962" s="3" t="s">
        <v>79</v>
      </c>
      <c r="J4962" s="3" t="s">
        <v>78</v>
      </c>
      <c r="K4962" s="3" t="s">
        <v>79</v>
      </c>
      <c r="O4962"/>
      <c r="P4962"/>
    </row>
    <row r="4963" spans="1:16" x14ac:dyDescent="0.35">
      <c r="A4963" s="3" t="s">
        <v>10101</v>
      </c>
      <c r="B4963" s="3" t="s">
        <v>10101</v>
      </c>
      <c r="C4963" s="3" t="s">
        <v>10102</v>
      </c>
      <c r="D4963" s="3" t="s">
        <v>7918</v>
      </c>
      <c r="E4963" s="3" t="s">
        <v>7919</v>
      </c>
      <c r="F4963" s="3" t="s">
        <v>878</v>
      </c>
      <c r="G4963" s="3" t="s">
        <v>877</v>
      </c>
      <c r="H4963" s="3" t="s">
        <v>477</v>
      </c>
      <c r="I4963" s="3" t="s">
        <v>79</v>
      </c>
      <c r="J4963" s="3" t="s">
        <v>78</v>
      </c>
      <c r="K4963" s="3" t="s">
        <v>79</v>
      </c>
      <c r="O4963"/>
      <c r="P4963"/>
    </row>
    <row r="4964" spans="1:16" x14ac:dyDescent="0.35">
      <c r="A4964" s="3" t="s">
        <v>10103</v>
      </c>
      <c r="B4964" s="3" t="s">
        <v>9489</v>
      </c>
      <c r="C4964" s="3" t="s">
        <v>9490</v>
      </c>
      <c r="D4964" s="3" t="s">
        <v>164</v>
      </c>
      <c r="E4964" s="3" t="s">
        <v>7938</v>
      </c>
      <c r="F4964" s="3" t="s">
        <v>878</v>
      </c>
      <c r="G4964" s="3" t="s">
        <v>877</v>
      </c>
      <c r="H4964" s="3" t="s">
        <v>477</v>
      </c>
      <c r="I4964" s="3" t="s">
        <v>79</v>
      </c>
      <c r="J4964" s="3" t="s">
        <v>78</v>
      </c>
      <c r="K4964" s="3" t="s">
        <v>79</v>
      </c>
      <c r="O4964"/>
      <c r="P4964"/>
    </row>
    <row r="4965" spans="1:16" x14ac:dyDescent="0.35">
      <c r="A4965" s="3" t="s">
        <v>10104</v>
      </c>
      <c r="B4965" s="3" t="s">
        <v>10104</v>
      </c>
      <c r="C4965" s="3" t="s">
        <v>10105</v>
      </c>
      <c r="D4965" s="3" t="s">
        <v>7918</v>
      </c>
      <c r="E4965" s="3" t="s">
        <v>7919</v>
      </c>
      <c r="F4965" s="3" t="s">
        <v>878</v>
      </c>
      <c r="G4965" s="3" t="s">
        <v>877</v>
      </c>
      <c r="H4965" s="3" t="s">
        <v>477</v>
      </c>
      <c r="I4965" s="3" t="s">
        <v>79</v>
      </c>
      <c r="J4965" s="3" t="s">
        <v>78</v>
      </c>
      <c r="K4965" s="3" t="s">
        <v>79</v>
      </c>
      <c r="O4965"/>
      <c r="P4965"/>
    </row>
    <row r="4966" spans="1:16" x14ac:dyDescent="0.35">
      <c r="A4966" s="3" t="s">
        <v>10106</v>
      </c>
      <c r="B4966" s="3" t="s">
        <v>10106</v>
      </c>
      <c r="C4966" s="3" t="s">
        <v>10107</v>
      </c>
      <c r="D4966" s="3" t="s">
        <v>164</v>
      </c>
      <c r="E4966" s="3" t="s">
        <v>7938</v>
      </c>
      <c r="F4966" s="3" t="s">
        <v>878</v>
      </c>
      <c r="G4966" s="3" t="s">
        <v>877</v>
      </c>
      <c r="H4966" s="3" t="s">
        <v>477</v>
      </c>
      <c r="I4966" s="3" t="s">
        <v>79</v>
      </c>
      <c r="J4966" s="3" t="s">
        <v>78</v>
      </c>
      <c r="K4966" s="3" t="s">
        <v>79</v>
      </c>
      <c r="O4966"/>
      <c r="P4966"/>
    </row>
    <row r="4967" spans="1:16" x14ac:dyDescent="0.35">
      <c r="A4967" s="3" t="s">
        <v>10108</v>
      </c>
      <c r="B4967" s="3" t="s">
        <v>10108</v>
      </c>
      <c r="C4967" s="3" t="s">
        <v>1635</v>
      </c>
      <c r="D4967" s="3" t="s">
        <v>164</v>
      </c>
      <c r="E4967" s="3" t="s">
        <v>7938</v>
      </c>
      <c r="F4967" s="3" t="s">
        <v>878</v>
      </c>
      <c r="G4967" s="3" t="s">
        <v>877</v>
      </c>
      <c r="H4967" s="3" t="s">
        <v>477</v>
      </c>
      <c r="I4967" s="3" t="s">
        <v>79</v>
      </c>
      <c r="J4967" s="3" t="s">
        <v>78</v>
      </c>
      <c r="K4967" s="3" t="s">
        <v>79</v>
      </c>
      <c r="O4967"/>
      <c r="P4967"/>
    </row>
    <row r="4968" spans="1:16" x14ac:dyDescent="0.35">
      <c r="A4968" s="3" t="s">
        <v>10109</v>
      </c>
      <c r="B4968" s="3" t="s">
        <v>10109</v>
      </c>
      <c r="C4968" s="3" t="s">
        <v>7360</v>
      </c>
      <c r="D4968" s="3" t="s">
        <v>164</v>
      </c>
      <c r="E4968" s="3" t="s">
        <v>7938</v>
      </c>
      <c r="F4968" s="3" t="s">
        <v>878</v>
      </c>
      <c r="G4968" s="3" t="s">
        <v>877</v>
      </c>
      <c r="H4968" s="3" t="s">
        <v>477</v>
      </c>
      <c r="I4968" s="3" t="s">
        <v>79</v>
      </c>
      <c r="J4968" s="3" t="s">
        <v>78</v>
      </c>
      <c r="K4968" s="3" t="s">
        <v>79</v>
      </c>
      <c r="O4968"/>
      <c r="P4968"/>
    </row>
    <row r="4969" spans="1:16" x14ac:dyDescent="0.35">
      <c r="A4969" s="3" t="s">
        <v>10110</v>
      </c>
      <c r="B4969" s="3" t="s">
        <v>10110</v>
      </c>
      <c r="C4969" s="3" t="s">
        <v>10111</v>
      </c>
      <c r="D4969" s="3" t="s">
        <v>7918</v>
      </c>
      <c r="E4969" s="3" t="s">
        <v>7919</v>
      </c>
      <c r="F4969" s="3" t="s">
        <v>878</v>
      </c>
      <c r="G4969" s="3" t="s">
        <v>877</v>
      </c>
      <c r="H4969" s="3" t="s">
        <v>477</v>
      </c>
      <c r="I4969" s="3" t="s">
        <v>79</v>
      </c>
      <c r="J4969" s="3" t="s">
        <v>78</v>
      </c>
      <c r="K4969" s="3" t="s">
        <v>79</v>
      </c>
      <c r="O4969"/>
      <c r="P4969"/>
    </row>
    <row r="4970" spans="1:16" x14ac:dyDescent="0.35">
      <c r="A4970" s="3" t="s">
        <v>10112</v>
      </c>
      <c r="B4970" s="3" t="s">
        <v>10112</v>
      </c>
      <c r="C4970" s="3" t="s">
        <v>10113</v>
      </c>
      <c r="D4970" s="3" t="s">
        <v>604</v>
      </c>
      <c r="E4970" s="3" t="s">
        <v>8142</v>
      </c>
      <c r="F4970" s="3" t="s">
        <v>878</v>
      </c>
      <c r="G4970" s="3" t="s">
        <v>877</v>
      </c>
      <c r="H4970" s="3" t="s">
        <v>477</v>
      </c>
      <c r="I4970" s="3" t="s">
        <v>79</v>
      </c>
      <c r="J4970" s="3" t="s">
        <v>78</v>
      </c>
      <c r="K4970" s="3" t="s">
        <v>79</v>
      </c>
      <c r="O4970"/>
      <c r="P4970"/>
    </row>
    <row r="4971" spans="1:16" x14ac:dyDescent="0.35">
      <c r="A4971" s="3" t="s">
        <v>10114</v>
      </c>
      <c r="B4971" s="3" t="s">
        <v>10114</v>
      </c>
      <c r="C4971" s="3" t="s">
        <v>10115</v>
      </c>
      <c r="D4971" s="3" t="s">
        <v>7918</v>
      </c>
      <c r="E4971" s="3" t="s">
        <v>7919</v>
      </c>
      <c r="F4971" s="3" t="s">
        <v>878</v>
      </c>
      <c r="G4971" s="3" t="s">
        <v>877</v>
      </c>
      <c r="H4971" s="3" t="s">
        <v>477</v>
      </c>
      <c r="I4971" s="3" t="s">
        <v>79</v>
      </c>
      <c r="J4971" s="3" t="s">
        <v>78</v>
      </c>
      <c r="K4971" s="3" t="s">
        <v>79</v>
      </c>
      <c r="O4971"/>
      <c r="P4971"/>
    </row>
    <row r="4972" spans="1:16" x14ac:dyDescent="0.35">
      <c r="A4972" s="3" t="s">
        <v>10116</v>
      </c>
      <c r="B4972" s="3" t="s">
        <v>10116</v>
      </c>
      <c r="C4972" s="3" t="s">
        <v>10117</v>
      </c>
      <c r="D4972" s="3" t="s">
        <v>65</v>
      </c>
      <c r="E4972" s="3" t="s">
        <v>8148</v>
      </c>
      <c r="F4972" s="3" t="s">
        <v>878</v>
      </c>
      <c r="G4972" s="3" t="s">
        <v>877</v>
      </c>
      <c r="H4972" s="3" t="s">
        <v>477</v>
      </c>
      <c r="I4972" s="3" t="s">
        <v>79</v>
      </c>
      <c r="J4972" s="3" t="s">
        <v>78</v>
      </c>
      <c r="K4972" s="3" t="s">
        <v>79</v>
      </c>
      <c r="O4972"/>
      <c r="P4972"/>
    </row>
    <row r="4973" spans="1:16" x14ac:dyDescent="0.35">
      <c r="A4973" s="3" t="s">
        <v>10118</v>
      </c>
      <c r="B4973" s="3" t="s">
        <v>10119</v>
      </c>
      <c r="C4973" s="3" t="s">
        <v>10120</v>
      </c>
      <c r="D4973" s="3" t="s">
        <v>164</v>
      </c>
      <c r="E4973" s="3" t="s">
        <v>7938</v>
      </c>
      <c r="F4973" s="3" t="s">
        <v>878</v>
      </c>
      <c r="G4973" s="3" t="s">
        <v>877</v>
      </c>
      <c r="H4973" s="3" t="s">
        <v>477</v>
      </c>
      <c r="I4973" s="3" t="s">
        <v>79</v>
      </c>
      <c r="J4973" s="3" t="s">
        <v>78</v>
      </c>
      <c r="K4973" s="3" t="s">
        <v>79</v>
      </c>
      <c r="O4973"/>
      <c r="P4973"/>
    </row>
    <row r="4974" spans="1:16" x14ac:dyDescent="0.35">
      <c r="A4974" s="3" t="s">
        <v>10121</v>
      </c>
      <c r="B4974" s="3" t="s">
        <v>10121</v>
      </c>
      <c r="C4974" s="3" t="s">
        <v>10063</v>
      </c>
      <c r="D4974" s="3" t="s">
        <v>418</v>
      </c>
      <c r="E4974" s="3" t="s">
        <v>8139</v>
      </c>
      <c r="F4974" s="3" t="s">
        <v>878</v>
      </c>
      <c r="G4974" s="3" t="s">
        <v>877</v>
      </c>
      <c r="H4974" s="3" t="s">
        <v>477</v>
      </c>
      <c r="I4974" s="3" t="s">
        <v>79</v>
      </c>
      <c r="J4974" s="3" t="s">
        <v>78</v>
      </c>
      <c r="K4974" s="3" t="s">
        <v>79</v>
      </c>
      <c r="O4974"/>
      <c r="P4974"/>
    </row>
    <row r="4975" spans="1:16" x14ac:dyDescent="0.35">
      <c r="A4975" s="3" t="s">
        <v>10122</v>
      </c>
      <c r="B4975" s="3" t="s">
        <v>10122</v>
      </c>
      <c r="C4975" s="3" t="s">
        <v>10123</v>
      </c>
      <c r="D4975" s="3" t="s">
        <v>7915</v>
      </c>
      <c r="E4975" s="3" t="s">
        <v>7909</v>
      </c>
      <c r="F4975" s="3" t="s">
        <v>878</v>
      </c>
      <c r="G4975" s="3" t="s">
        <v>877</v>
      </c>
      <c r="H4975" s="3" t="s">
        <v>477</v>
      </c>
      <c r="I4975" s="3" t="s">
        <v>79</v>
      </c>
      <c r="J4975" s="3" t="s">
        <v>78</v>
      </c>
      <c r="K4975" s="3" t="s">
        <v>79</v>
      </c>
      <c r="O4975"/>
      <c r="P4975"/>
    </row>
    <row r="4976" spans="1:16" x14ac:dyDescent="0.35">
      <c r="A4976" s="3" t="s">
        <v>10124</v>
      </c>
      <c r="B4976" s="3" t="s">
        <v>10124</v>
      </c>
      <c r="C4976" s="3" t="s">
        <v>10125</v>
      </c>
      <c r="D4976" s="3" t="s">
        <v>8036</v>
      </c>
      <c r="E4976" s="3" t="s">
        <v>8037</v>
      </c>
      <c r="F4976" s="3" t="s">
        <v>878</v>
      </c>
      <c r="G4976" s="3" t="s">
        <v>877</v>
      </c>
      <c r="H4976" s="3" t="s">
        <v>477</v>
      </c>
      <c r="I4976" s="3" t="s">
        <v>79</v>
      </c>
      <c r="J4976" s="3" t="s">
        <v>78</v>
      </c>
      <c r="K4976" s="3" t="s">
        <v>79</v>
      </c>
      <c r="O4976"/>
      <c r="P4976"/>
    </row>
    <row r="4977" spans="1:16" x14ac:dyDescent="0.35">
      <c r="A4977" s="3" t="s">
        <v>10126</v>
      </c>
      <c r="B4977" s="3" t="s">
        <v>10126</v>
      </c>
      <c r="D4977" s="3" t="s">
        <v>164</v>
      </c>
      <c r="E4977" s="3" t="s">
        <v>7938</v>
      </c>
      <c r="F4977" s="3" t="s">
        <v>878</v>
      </c>
      <c r="G4977" s="3" t="s">
        <v>877</v>
      </c>
      <c r="H4977" s="3" t="s">
        <v>477</v>
      </c>
      <c r="I4977" s="3" t="s">
        <v>79</v>
      </c>
      <c r="J4977" s="3" t="s">
        <v>78</v>
      </c>
      <c r="K4977" s="3" t="s">
        <v>79</v>
      </c>
      <c r="O4977"/>
      <c r="P4977"/>
    </row>
    <row r="4978" spans="1:16" x14ac:dyDescent="0.35">
      <c r="A4978" s="3" t="s">
        <v>10127</v>
      </c>
      <c r="B4978" s="3" t="s">
        <v>10127</v>
      </c>
      <c r="C4978" s="3" t="s">
        <v>10128</v>
      </c>
      <c r="D4978" s="3" t="s">
        <v>8078</v>
      </c>
      <c r="E4978" s="3" t="s">
        <v>8079</v>
      </c>
      <c r="F4978" s="3" t="s">
        <v>878</v>
      </c>
      <c r="G4978" s="3" t="s">
        <v>877</v>
      </c>
      <c r="H4978" s="3" t="s">
        <v>477</v>
      </c>
      <c r="I4978" s="3" t="s">
        <v>79</v>
      </c>
      <c r="J4978" s="3" t="s">
        <v>78</v>
      </c>
      <c r="K4978" s="3" t="s">
        <v>79</v>
      </c>
      <c r="O4978"/>
      <c r="P4978"/>
    </row>
    <row r="4979" spans="1:16" x14ac:dyDescent="0.35">
      <c r="A4979" s="3" t="s">
        <v>10129</v>
      </c>
      <c r="B4979" s="3" t="s">
        <v>10129</v>
      </c>
      <c r="C4979" s="3" t="s">
        <v>10130</v>
      </c>
      <c r="D4979" s="3" t="s">
        <v>7918</v>
      </c>
      <c r="E4979" s="3" t="s">
        <v>7919</v>
      </c>
      <c r="F4979" s="3" t="s">
        <v>878</v>
      </c>
      <c r="G4979" s="3" t="s">
        <v>877</v>
      </c>
      <c r="H4979" s="3" t="s">
        <v>477</v>
      </c>
      <c r="I4979" s="3" t="s">
        <v>79</v>
      </c>
      <c r="J4979" s="3" t="s">
        <v>78</v>
      </c>
      <c r="K4979" s="3" t="s">
        <v>79</v>
      </c>
      <c r="O4979"/>
      <c r="P4979"/>
    </row>
    <row r="4980" spans="1:16" x14ac:dyDescent="0.35">
      <c r="A4980" s="3" t="s">
        <v>10131</v>
      </c>
      <c r="B4980" s="3" t="s">
        <v>10131</v>
      </c>
      <c r="C4980" s="3" t="s">
        <v>10132</v>
      </c>
      <c r="D4980" s="3" t="s">
        <v>739</v>
      </c>
      <c r="E4980" s="3" t="s">
        <v>1417</v>
      </c>
      <c r="F4980" s="3" t="s">
        <v>878</v>
      </c>
      <c r="G4980" s="3" t="s">
        <v>877</v>
      </c>
      <c r="H4980" s="3" t="s">
        <v>477</v>
      </c>
      <c r="I4980" s="3" t="s">
        <v>79</v>
      </c>
      <c r="J4980" s="3" t="s">
        <v>78</v>
      </c>
      <c r="K4980" s="3" t="s">
        <v>79</v>
      </c>
      <c r="O4980"/>
      <c r="P4980"/>
    </row>
    <row r="4981" spans="1:16" x14ac:dyDescent="0.35">
      <c r="A4981" s="3" t="s">
        <v>8323</v>
      </c>
      <c r="B4981" s="3" t="s">
        <v>8323</v>
      </c>
      <c r="C4981" s="3" t="s">
        <v>8324</v>
      </c>
      <c r="D4981" s="3" t="s">
        <v>321</v>
      </c>
      <c r="E4981" s="3" t="s">
        <v>324</v>
      </c>
      <c r="F4981" s="3" t="s">
        <v>878</v>
      </c>
      <c r="G4981" s="3" t="s">
        <v>877</v>
      </c>
      <c r="H4981" s="3" t="s">
        <v>477</v>
      </c>
      <c r="I4981" s="3" t="s">
        <v>79</v>
      </c>
      <c r="J4981" s="3" t="s">
        <v>78</v>
      </c>
      <c r="K4981" s="3" t="s">
        <v>79</v>
      </c>
      <c r="O4981"/>
      <c r="P4981"/>
    </row>
    <row r="4982" spans="1:16" x14ac:dyDescent="0.35">
      <c r="A4982" s="3" t="s">
        <v>8451</v>
      </c>
      <c r="B4982" s="3" t="s">
        <v>8451</v>
      </c>
      <c r="C4982" s="3" t="s">
        <v>8452</v>
      </c>
      <c r="D4982" s="3" t="s">
        <v>7929</v>
      </c>
      <c r="E4982" s="3" t="s">
        <v>7930</v>
      </c>
      <c r="F4982" s="3" t="s">
        <v>878</v>
      </c>
      <c r="G4982" s="3" t="s">
        <v>877</v>
      </c>
      <c r="H4982" s="3" t="s">
        <v>477</v>
      </c>
      <c r="I4982" s="3" t="s">
        <v>79</v>
      </c>
      <c r="J4982" s="3" t="s">
        <v>78</v>
      </c>
      <c r="K4982" s="3" t="s">
        <v>79</v>
      </c>
      <c r="O4982"/>
      <c r="P4982"/>
    </row>
    <row r="4983" spans="1:16" x14ac:dyDescent="0.35">
      <c r="A4983" s="3" t="s">
        <v>10133</v>
      </c>
      <c r="B4983" s="3" t="s">
        <v>10133</v>
      </c>
      <c r="C4983" s="3" t="s">
        <v>10134</v>
      </c>
      <c r="D4983" s="3" t="s">
        <v>7991</v>
      </c>
      <c r="E4983" s="3" t="s">
        <v>7938</v>
      </c>
      <c r="F4983" s="3" t="s">
        <v>878</v>
      </c>
      <c r="G4983" s="3" t="s">
        <v>877</v>
      </c>
      <c r="H4983" s="3" t="s">
        <v>477</v>
      </c>
      <c r="I4983" s="3" t="s">
        <v>79</v>
      </c>
      <c r="J4983" s="3" t="s">
        <v>78</v>
      </c>
      <c r="K4983" s="3" t="s">
        <v>79</v>
      </c>
      <c r="O4983"/>
      <c r="P4983"/>
    </row>
    <row r="4984" spans="1:16" x14ac:dyDescent="0.35">
      <c r="A4984" s="3" t="s">
        <v>10135</v>
      </c>
      <c r="B4984" s="3" t="s">
        <v>10135</v>
      </c>
      <c r="C4984" s="3" t="s">
        <v>10136</v>
      </c>
      <c r="D4984" s="3" t="s">
        <v>569</v>
      </c>
      <c r="E4984" s="3" t="s">
        <v>7962</v>
      </c>
      <c r="F4984" s="3" t="s">
        <v>878</v>
      </c>
      <c r="G4984" s="3" t="s">
        <v>877</v>
      </c>
      <c r="H4984" s="3" t="s">
        <v>477</v>
      </c>
      <c r="I4984" s="3" t="s">
        <v>79</v>
      </c>
      <c r="J4984" s="3" t="s">
        <v>78</v>
      </c>
      <c r="K4984" s="3" t="s">
        <v>79</v>
      </c>
      <c r="O4984"/>
      <c r="P4984"/>
    </row>
    <row r="4985" spans="1:16" x14ac:dyDescent="0.35">
      <c r="A4985" s="3" t="s">
        <v>10137</v>
      </c>
      <c r="B4985" s="3" t="s">
        <v>10137</v>
      </c>
      <c r="C4985" s="3" t="s">
        <v>10138</v>
      </c>
      <c r="D4985" s="3" t="s">
        <v>7918</v>
      </c>
      <c r="E4985" s="3" t="s">
        <v>7919</v>
      </c>
      <c r="F4985" s="3" t="s">
        <v>878</v>
      </c>
      <c r="G4985" s="3" t="s">
        <v>877</v>
      </c>
      <c r="H4985" s="3" t="s">
        <v>477</v>
      </c>
      <c r="I4985" s="3" t="s">
        <v>79</v>
      </c>
      <c r="J4985" s="3" t="s">
        <v>78</v>
      </c>
      <c r="K4985" s="3" t="s">
        <v>79</v>
      </c>
      <c r="O4985"/>
      <c r="P4985"/>
    </row>
    <row r="4986" spans="1:16" x14ac:dyDescent="0.35">
      <c r="A4986" s="3" t="s">
        <v>8494</v>
      </c>
      <c r="B4986" s="3" t="s">
        <v>8494</v>
      </c>
      <c r="C4986" s="3" t="s">
        <v>7533</v>
      </c>
      <c r="D4986" s="3" t="s">
        <v>500</v>
      </c>
      <c r="E4986" s="3" t="s">
        <v>8016</v>
      </c>
      <c r="F4986" s="3" t="s">
        <v>878</v>
      </c>
      <c r="G4986" s="3" t="s">
        <v>877</v>
      </c>
      <c r="H4986" s="3" t="s">
        <v>477</v>
      </c>
      <c r="I4986" s="3" t="s">
        <v>79</v>
      </c>
      <c r="J4986" s="3" t="s">
        <v>78</v>
      </c>
      <c r="K4986" s="3" t="s">
        <v>79</v>
      </c>
      <c r="O4986"/>
      <c r="P4986"/>
    </row>
    <row r="4987" spans="1:16" x14ac:dyDescent="0.35">
      <c r="A4987" s="3" t="s">
        <v>10139</v>
      </c>
      <c r="B4987" s="3" t="s">
        <v>10139</v>
      </c>
      <c r="C4987" s="3" t="s">
        <v>10140</v>
      </c>
      <c r="D4987" s="3" t="s">
        <v>569</v>
      </c>
      <c r="E4987" s="3" t="s">
        <v>7962</v>
      </c>
      <c r="F4987" s="3" t="s">
        <v>878</v>
      </c>
      <c r="G4987" s="3" t="s">
        <v>877</v>
      </c>
      <c r="H4987" s="3" t="s">
        <v>477</v>
      </c>
      <c r="I4987" s="3" t="s">
        <v>79</v>
      </c>
      <c r="J4987" s="3" t="s">
        <v>78</v>
      </c>
      <c r="K4987" s="3" t="s">
        <v>79</v>
      </c>
      <c r="O4987"/>
      <c r="P4987"/>
    </row>
    <row r="4988" spans="1:16" x14ac:dyDescent="0.35">
      <c r="A4988" s="3" t="s">
        <v>10141</v>
      </c>
      <c r="B4988" s="3" t="s">
        <v>10141</v>
      </c>
      <c r="C4988" s="3" t="s">
        <v>10142</v>
      </c>
      <c r="D4988" s="3" t="s">
        <v>652</v>
      </c>
      <c r="E4988" s="3" t="s">
        <v>7912</v>
      </c>
      <c r="F4988" s="3" t="s">
        <v>878</v>
      </c>
      <c r="G4988" s="3" t="s">
        <v>877</v>
      </c>
      <c r="H4988" s="3" t="s">
        <v>477</v>
      </c>
      <c r="I4988" s="3" t="s">
        <v>79</v>
      </c>
      <c r="J4988" s="3" t="s">
        <v>78</v>
      </c>
      <c r="K4988" s="3" t="s">
        <v>79</v>
      </c>
      <c r="O4988"/>
      <c r="P4988"/>
    </row>
    <row r="4989" spans="1:16" x14ac:dyDescent="0.35">
      <c r="A4989" s="3" t="s">
        <v>10143</v>
      </c>
      <c r="B4989" s="3" t="s">
        <v>10143</v>
      </c>
      <c r="C4989" s="3" t="s">
        <v>412</v>
      </c>
      <c r="D4989" s="3" t="s">
        <v>164</v>
      </c>
      <c r="E4989" s="3" t="s">
        <v>7938</v>
      </c>
      <c r="F4989" s="3" t="s">
        <v>878</v>
      </c>
      <c r="G4989" s="3" t="s">
        <v>877</v>
      </c>
      <c r="H4989" s="3" t="s">
        <v>477</v>
      </c>
      <c r="I4989" s="3" t="s">
        <v>79</v>
      </c>
      <c r="J4989" s="3" t="s">
        <v>78</v>
      </c>
      <c r="K4989" s="3" t="s">
        <v>79</v>
      </c>
      <c r="O4989"/>
      <c r="P4989"/>
    </row>
    <row r="4990" spans="1:16" x14ac:dyDescent="0.35">
      <c r="A4990" s="3" t="s">
        <v>10144</v>
      </c>
      <c r="B4990" s="3" t="s">
        <v>10144</v>
      </c>
      <c r="C4990" s="3" t="s">
        <v>10145</v>
      </c>
      <c r="D4990" s="3" t="s">
        <v>402</v>
      </c>
      <c r="E4990" s="3" t="s">
        <v>8315</v>
      </c>
      <c r="F4990" s="3" t="s">
        <v>878</v>
      </c>
      <c r="G4990" s="3" t="s">
        <v>877</v>
      </c>
      <c r="H4990" s="3" t="s">
        <v>477</v>
      </c>
      <c r="I4990" s="3" t="s">
        <v>79</v>
      </c>
      <c r="J4990" s="3" t="s">
        <v>78</v>
      </c>
      <c r="K4990" s="3" t="s">
        <v>79</v>
      </c>
      <c r="O4990"/>
      <c r="P4990"/>
    </row>
    <row r="4991" spans="1:16" x14ac:dyDescent="0.35">
      <c r="A4991" s="3" t="s">
        <v>10146</v>
      </c>
      <c r="B4991" s="3" t="s">
        <v>10146</v>
      </c>
      <c r="C4991" s="3" t="s">
        <v>10147</v>
      </c>
      <c r="D4991" s="3" t="s">
        <v>164</v>
      </c>
      <c r="E4991" s="3" t="s">
        <v>7938</v>
      </c>
      <c r="F4991" s="3" t="s">
        <v>878</v>
      </c>
      <c r="G4991" s="3" t="s">
        <v>877</v>
      </c>
      <c r="H4991" s="3" t="s">
        <v>477</v>
      </c>
      <c r="I4991" s="3" t="s">
        <v>79</v>
      </c>
      <c r="J4991" s="3" t="s">
        <v>78</v>
      </c>
      <c r="K4991" s="3" t="s">
        <v>79</v>
      </c>
      <c r="O4991"/>
      <c r="P4991"/>
    </row>
    <row r="4992" spans="1:16" x14ac:dyDescent="0.35">
      <c r="A4992" s="3" t="s">
        <v>10148</v>
      </c>
      <c r="B4992" s="3" t="s">
        <v>10148</v>
      </c>
      <c r="C4992" s="3" t="s">
        <v>10149</v>
      </c>
      <c r="D4992" s="3" t="s">
        <v>7997</v>
      </c>
      <c r="E4992" s="3" t="s">
        <v>7998</v>
      </c>
      <c r="F4992" s="3" t="s">
        <v>878</v>
      </c>
      <c r="G4992" s="3" t="s">
        <v>877</v>
      </c>
      <c r="H4992" s="3" t="s">
        <v>477</v>
      </c>
      <c r="I4992" s="3" t="s">
        <v>79</v>
      </c>
      <c r="J4992" s="3" t="s">
        <v>78</v>
      </c>
      <c r="K4992" s="3" t="s">
        <v>79</v>
      </c>
      <c r="O4992"/>
      <c r="P4992"/>
    </row>
    <row r="4993" spans="1:16" x14ac:dyDescent="0.35">
      <c r="A4993" s="3" t="s">
        <v>10150</v>
      </c>
      <c r="B4993" s="3" t="s">
        <v>10150</v>
      </c>
      <c r="C4993" s="3" t="s">
        <v>10151</v>
      </c>
      <c r="D4993" s="3" t="s">
        <v>8036</v>
      </c>
      <c r="E4993" s="3" t="s">
        <v>8037</v>
      </c>
      <c r="F4993" s="3" t="s">
        <v>878</v>
      </c>
      <c r="G4993" s="3" t="s">
        <v>877</v>
      </c>
      <c r="H4993" s="3" t="s">
        <v>477</v>
      </c>
      <c r="I4993" s="3" t="s">
        <v>79</v>
      </c>
      <c r="J4993" s="3" t="s">
        <v>78</v>
      </c>
      <c r="K4993" s="3" t="s">
        <v>79</v>
      </c>
      <c r="O4993"/>
      <c r="P4993"/>
    </row>
    <row r="4994" spans="1:16" x14ac:dyDescent="0.35">
      <c r="A4994" s="3" t="s">
        <v>10152</v>
      </c>
      <c r="B4994" s="3" t="s">
        <v>10152</v>
      </c>
      <c r="C4994" s="3" t="s">
        <v>10153</v>
      </c>
      <c r="D4994" s="3" t="s">
        <v>7918</v>
      </c>
      <c r="E4994" s="3" t="s">
        <v>7919</v>
      </c>
      <c r="F4994" s="3" t="s">
        <v>878</v>
      </c>
      <c r="G4994" s="3" t="s">
        <v>877</v>
      </c>
      <c r="H4994" s="3" t="s">
        <v>477</v>
      </c>
      <c r="I4994" s="3" t="s">
        <v>79</v>
      </c>
      <c r="J4994" s="3" t="s">
        <v>78</v>
      </c>
      <c r="K4994" s="3" t="s">
        <v>79</v>
      </c>
      <c r="O4994"/>
      <c r="P4994"/>
    </row>
    <row r="4995" spans="1:16" x14ac:dyDescent="0.35">
      <c r="A4995" s="3" t="s">
        <v>10154</v>
      </c>
      <c r="B4995" s="3" t="s">
        <v>10154</v>
      </c>
      <c r="C4995" s="3" t="s">
        <v>10155</v>
      </c>
      <c r="D4995" s="3" t="s">
        <v>7922</v>
      </c>
      <c r="E4995" s="3" t="s">
        <v>7923</v>
      </c>
      <c r="F4995" s="3" t="s">
        <v>878</v>
      </c>
      <c r="G4995" s="3" t="s">
        <v>877</v>
      </c>
      <c r="H4995" s="3" t="s">
        <v>477</v>
      </c>
      <c r="I4995" s="3" t="s">
        <v>79</v>
      </c>
      <c r="J4995" s="3" t="s">
        <v>78</v>
      </c>
      <c r="K4995" s="3" t="s">
        <v>79</v>
      </c>
      <c r="O4995"/>
      <c r="P4995"/>
    </row>
    <row r="4996" spans="1:16" x14ac:dyDescent="0.35">
      <c r="A4996" s="3" t="s">
        <v>10156</v>
      </c>
      <c r="B4996" s="3" t="s">
        <v>10156</v>
      </c>
      <c r="C4996" s="3" t="s">
        <v>10157</v>
      </c>
      <c r="D4996" s="3" t="s">
        <v>604</v>
      </c>
      <c r="E4996" s="3" t="s">
        <v>8142</v>
      </c>
      <c r="F4996" s="3" t="s">
        <v>878</v>
      </c>
      <c r="G4996" s="3" t="s">
        <v>877</v>
      </c>
      <c r="H4996" s="3" t="s">
        <v>477</v>
      </c>
      <c r="I4996" s="3" t="s">
        <v>79</v>
      </c>
      <c r="J4996" s="3" t="s">
        <v>78</v>
      </c>
      <c r="K4996" s="3" t="s">
        <v>79</v>
      </c>
      <c r="O4996"/>
      <c r="P4996"/>
    </row>
    <row r="4997" spans="1:16" x14ac:dyDescent="0.35">
      <c r="A4997" s="3" t="s">
        <v>10158</v>
      </c>
      <c r="B4997" s="3" t="s">
        <v>10158</v>
      </c>
      <c r="C4997" s="3" t="s">
        <v>10159</v>
      </c>
      <c r="D4997" s="3" t="s">
        <v>7918</v>
      </c>
      <c r="E4997" s="3" t="s">
        <v>7919</v>
      </c>
      <c r="F4997" s="3" t="s">
        <v>878</v>
      </c>
      <c r="G4997" s="3" t="s">
        <v>877</v>
      </c>
      <c r="H4997" s="3" t="s">
        <v>477</v>
      </c>
      <c r="I4997" s="3" t="s">
        <v>79</v>
      </c>
      <c r="J4997" s="3" t="s">
        <v>78</v>
      </c>
      <c r="K4997" s="3" t="s">
        <v>79</v>
      </c>
      <c r="O4997"/>
      <c r="P4997"/>
    </row>
    <row r="4998" spans="1:16" x14ac:dyDescent="0.35">
      <c r="A4998" s="3" t="s">
        <v>10160</v>
      </c>
      <c r="B4998" s="3" t="s">
        <v>10160</v>
      </c>
      <c r="C4998" s="3" t="s">
        <v>10161</v>
      </c>
      <c r="D4998" s="3" t="s">
        <v>7918</v>
      </c>
      <c r="E4998" s="3" t="s">
        <v>7919</v>
      </c>
      <c r="F4998" s="3" t="s">
        <v>878</v>
      </c>
      <c r="G4998" s="3" t="s">
        <v>877</v>
      </c>
      <c r="H4998" s="3" t="s">
        <v>477</v>
      </c>
      <c r="I4998" s="3" t="s">
        <v>79</v>
      </c>
      <c r="J4998" s="3" t="s">
        <v>78</v>
      </c>
      <c r="K4998" s="3" t="s">
        <v>79</v>
      </c>
      <c r="O4998"/>
      <c r="P4998"/>
    </row>
    <row r="4999" spans="1:16" x14ac:dyDescent="0.35">
      <c r="A4999" s="3" t="s">
        <v>10162</v>
      </c>
      <c r="B4999" s="3" t="s">
        <v>10162</v>
      </c>
      <c r="C4999" s="3" t="s">
        <v>10163</v>
      </c>
      <c r="D4999" s="3" t="s">
        <v>8028</v>
      </c>
      <c r="E4999" s="3" t="s">
        <v>8029</v>
      </c>
      <c r="F4999" s="3" t="s">
        <v>878</v>
      </c>
      <c r="G4999" s="3" t="s">
        <v>877</v>
      </c>
      <c r="H4999" s="3" t="s">
        <v>477</v>
      </c>
      <c r="I4999" s="3" t="s">
        <v>79</v>
      </c>
      <c r="J4999" s="3" t="s">
        <v>78</v>
      </c>
      <c r="K4999" s="3" t="s">
        <v>79</v>
      </c>
      <c r="O4999"/>
      <c r="P4999"/>
    </row>
    <row r="5000" spans="1:16" x14ac:dyDescent="0.35">
      <c r="A5000" s="3" t="s">
        <v>10164</v>
      </c>
      <c r="B5000" s="3" t="s">
        <v>10164</v>
      </c>
      <c r="C5000" s="3" t="s">
        <v>10165</v>
      </c>
      <c r="D5000" s="3" t="s">
        <v>7918</v>
      </c>
      <c r="E5000" s="3" t="s">
        <v>7919</v>
      </c>
      <c r="F5000" s="3" t="s">
        <v>878</v>
      </c>
      <c r="G5000" s="3" t="s">
        <v>877</v>
      </c>
      <c r="H5000" s="3" t="s">
        <v>477</v>
      </c>
      <c r="I5000" s="3" t="s">
        <v>79</v>
      </c>
      <c r="J5000" s="3" t="s">
        <v>78</v>
      </c>
      <c r="K5000" s="3" t="s">
        <v>79</v>
      </c>
      <c r="O5000"/>
      <c r="P5000"/>
    </row>
    <row r="5001" spans="1:16" x14ac:dyDescent="0.35">
      <c r="A5001" s="3" t="s">
        <v>10166</v>
      </c>
      <c r="B5001" s="3" t="s">
        <v>10166</v>
      </c>
      <c r="C5001" s="3" t="s">
        <v>10167</v>
      </c>
      <c r="D5001" s="3" t="s">
        <v>7918</v>
      </c>
      <c r="E5001" s="3" t="s">
        <v>7919</v>
      </c>
      <c r="F5001" s="3" t="s">
        <v>878</v>
      </c>
      <c r="G5001" s="3" t="s">
        <v>877</v>
      </c>
      <c r="H5001" s="3" t="s">
        <v>477</v>
      </c>
      <c r="I5001" s="3" t="s">
        <v>79</v>
      </c>
      <c r="J5001" s="3" t="s">
        <v>78</v>
      </c>
      <c r="K5001" s="3" t="s">
        <v>79</v>
      </c>
      <c r="O5001"/>
      <c r="P5001"/>
    </row>
    <row r="5002" spans="1:16" x14ac:dyDescent="0.35">
      <c r="A5002" s="3" t="s">
        <v>10168</v>
      </c>
      <c r="B5002" s="3" t="s">
        <v>10168</v>
      </c>
      <c r="C5002" s="3" t="s">
        <v>10169</v>
      </c>
      <c r="D5002" s="3" t="s">
        <v>8028</v>
      </c>
      <c r="E5002" s="3" t="s">
        <v>8029</v>
      </c>
      <c r="F5002" s="3" t="s">
        <v>878</v>
      </c>
      <c r="G5002" s="3" t="s">
        <v>877</v>
      </c>
      <c r="H5002" s="3" t="s">
        <v>477</v>
      </c>
      <c r="I5002" s="3" t="s">
        <v>79</v>
      </c>
      <c r="J5002" s="3" t="s">
        <v>78</v>
      </c>
      <c r="K5002" s="3" t="s">
        <v>79</v>
      </c>
      <c r="O5002"/>
      <c r="P5002"/>
    </row>
    <row r="5003" spans="1:16" x14ac:dyDescent="0.35">
      <c r="A5003" s="3" t="s">
        <v>10170</v>
      </c>
      <c r="B5003" s="3" t="s">
        <v>10170</v>
      </c>
      <c r="C5003" s="3" t="s">
        <v>10171</v>
      </c>
      <c r="D5003" s="3" t="s">
        <v>7918</v>
      </c>
      <c r="E5003" s="3" t="s">
        <v>7919</v>
      </c>
      <c r="F5003" s="3" t="s">
        <v>878</v>
      </c>
      <c r="G5003" s="3" t="s">
        <v>877</v>
      </c>
      <c r="H5003" s="3" t="s">
        <v>477</v>
      </c>
      <c r="I5003" s="3" t="s">
        <v>79</v>
      </c>
      <c r="J5003" s="3" t="s">
        <v>78</v>
      </c>
      <c r="K5003" s="3" t="s">
        <v>79</v>
      </c>
      <c r="O5003"/>
      <c r="P5003"/>
    </row>
    <row r="5004" spans="1:16" x14ac:dyDescent="0.35">
      <c r="A5004" s="3" t="s">
        <v>10172</v>
      </c>
      <c r="B5004" s="3" t="s">
        <v>10172</v>
      </c>
      <c r="C5004" s="3" t="s">
        <v>10173</v>
      </c>
      <c r="D5004" s="3" t="s">
        <v>500</v>
      </c>
      <c r="E5004" s="3" t="s">
        <v>8016</v>
      </c>
      <c r="F5004" s="3" t="s">
        <v>878</v>
      </c>
      <c r="G5004" s="3" t="s">
        <v>877</v>
      </c>
      <c r="H5004" s="3" t="s">
        <v>477</v>
      </c>
      <c r="I5004" s="3" t="s">
        <v>79</v>
      </c>
      <c r="J5004" s="3" t="s">
        <v>78</v>
      </c>
      <c r="K5004" s="3" t="s">
        <v>79</v>
      </c>
      <c r="O5004"/>
      <c r="P5004"/>
    </row>
    <row r="5005" spans="1:16" x14ac:dyDescent="0.35">
      <c r="A5005" s="3" t="s">
        <v>10174</v>
      </c>
      <c r="B5005" s="3" t="s">
        <v>10174</v>
      </c>
      <c r="C5005" s="3" t="s">
        <v>10175</v>
      </c>
      <c r="D5005" s="3" t="s">
        <v>8562</v>
      </c>
      <c r="E5005" s="3" t="s">
        <v>834</v>
      </c>
      <c r="F5005" s="3" t="s">
        <v>878</v>
      </c>
      <c r="G5005" s="3" t="s">
        <v>877</v>
      </c>
      <c r="H5005" s="3" t="s">
        <v>477</v>
      </c>
      <c r="I5005" s="3" t="s">
        <v>79</v>
      </c>
      <c r="J5005" s="3" t="s">
        <v>78</v>
      </c>
      <c r="K5005" s="3" t="s">
        <v>79</v>
      </c>
      <c r="O5005"/>
      <c r="P5005"/>
    </row>
    <row r="5006" spans="1:16" x14ac:dyDescent="0.35">
      <c r="A5006" s="3" t="s">
        <v>10176</v>
      </c>
      <c r="B5006" s="3" t="s">
        <v>10176</v>
      </c>
      <c r="C5006" s="3" t="s">
        <v>10177</v>
      </c>
      <c r="D5006" s="3" t="s">
        <v>7918</v>
      </c>
      <c r="E5006" s="3" t="s">
        <v>7919</v>
      </c>
      <c r="F5006" s="3" t="s">
        <v>878</v>
      </c>
      <c r="G5006" s="3" t="s">
        <v>877</v>
      </c>
      <c r="H5006" s="3" t="s">
        <v>477</v>
      </c>
      <c r="I5006" s="3" t="s">
        <v>79</v>
      </c>
      <c r="J5006" s="3" t="s">
        <v>78</v>
      </c>
      <c r="K5006" s="3" t="s">
        <v>79</v>
      </c>
      <c r="O5006"/>
      <c r="P5006"/>
    </row>
    <row r="5007" spans="1:16" x14ac:dyDescent="0.35">
      <c r="A5007" s="3" t="s">
        <v>10178</v>
      </c>
      <c r="B5007" s="3" t="s">
        <v>8045</v>
      </c>
      <c r="C5007" s="3" t="s">
        <v>8046</v>
      </c>
      <c r="D5007" s="3" t="s">
        <v>7915</v>
      </c>
      <c r="E5007" s="3" t="s">
        <v>7909</v>
      </c>
      <c r="F5007" s="3" t="s">
        <v>878</v>
      </c>
      <c r="G5007" s="3" t="s">
        <v>877</v>
      </c>
      <c r="H5007" s="3" t="s">
        <v>477</v>
      </c>
      <c r="I5007" s="3" t="s">
        <v>79</v>
      </c>
      <c r="J5007" s="3" t="s">
        <v>78</v>
      </c>
      <c r="K5007" s="3" t="s">
        <v>79</v>
      </c>
      <c r="O5007"/>
      <c r="P5007"/>
    </row>
    <row r="5008" spans="1:16" x14ac:dyDescent="0.35">
      <c r="A5008" s="3" t="s">
        <v>10179</v>
      </c>
      <c r="B5008" s="3" t="s">
        <v>10179</v>
      </c>
      <c r="C5008" s="3" t="s">
        <v>10180</v>
      </c>
      <c r="D5008" s="3" t="s">
        <v>7942</v>
      </c>
      <c r="E5008" s="3" t="s">
        <v>7943</v>
      </c>
      <c r="F5008" s="3" t="s">
        <v>878</v>
      </c>
      <c r="G5008" s="3" t="s">
        <v>877</v>
      </c>
      <c r="H5008" s="3" t="s">
        <v>477</v>
      </c>
      <c r="I5008" s="3" t="s">
        <v>79</v>
      </c>
      <c r="J5008" s="3" t="s">
        <v>78</v>
      </c>
      <c r="K5008" s="3" t="s">
        <v>79</v>
      </c>
      <c r="O5008"/>
      <c r="P5008"/>
    </row>
    <row r="5009" spans="1:16" x14ac:dyDescent="0.35">
      <c r="A5009" s="3" t="s">
        <v>10181</v>
      </c>
      <c r="B5009" s="3" t="s">
        <v>10181</v>
      </c>
      <c r="C5009" s="3" t="s">
        <v>10182</v>
      </c>
      <c r="D5009" s="3" t="s">
        <v>7918</v>
      </c>
      <c r="E5009" s="3" t="s">
        <v>7919</v>
      </c>
      <c r="F5009" s="3" t="s">
        <v>878</v>
      </c>
      <c r="G5009" s="3" t="s">
        <v>877</v>
      </c>
      <c r="H5009" s="3" t="s">
        <v>477</v>
      </c>
      <c r="I5009" s="3" t="s">
        <v>79</v>
      </c>
      <c r="J5009" s="3" t="s">
        <v>78</v>
      </c>
      <c r="K5009" s="3" t="s">
        <v>79</v>
      </c>
      <c r="O5009"/>
      <c r="P5009"/>
    </row>
    <row r="5010" spans="1:16" x14ac:dyDescent="0.35">
      <c r="A5010" s="3" t="s">
        <v>10183</v>
      </c>
      <c r="B5010" s="3" t="s">
        <v>10183</v>
      </c>
      <c r="C5010" s="3" t="s">
        <v>10184</v>
      </c>
      <c r="D5010" s="3" t="s">
        <v>7918</v>
      </c>
      <c r="E5010" s="3" t="s">
        <v>7919</v>
      </c>
      <c r="F5010" s="3" t="s">
        <v>878</v>
      </c>
      <c r="G5010" s="3" t="s">
        <v>877</v>
      </c>
      <c r="H5010" s="3" t="s">
        <v>477</v>
      </c>
      <c r="I5010" s="3" t="s">
        <v>79</v>
      </c>
      <c r="J5010" s="3" t="s">
        <v>78</v>
      </c>
      <c r="K5010" s="3" t="s">
        <v>79</v>
      </c>
      <c r="O5010"/>
      <c r="P5010"/>
    </row>
    <row r="5011" spans="1:16" x14ac:dyDescent="0.35">
      <c r="A5011" s="3" t="s">
        <v>10185</v>
      </c>
      <c r="B5011" s="3" t="s">
        <v>10185</v>
      </c>
      <c r="C5011" s="3" t="s">
        <v>10186</v>
      </c>
      <c r="D5011" s="3" t="s">
        <v>204</v>
      </c>
      <c r="E5011" s="3" t="s">
        <v>7970</v>
      </c>
      <c r="F5011" s="3" t="s">
        <v>878</v>
      </c>
      <c r="G5011" s="3" t="s">
        <v>877</v>
      </c>
      <c r="H5011" s="3" t="s">
        <v>477</v>
      </c>
      <c r="I5011" s="3" t="s">
        <v>79</v>
      </c>
      <c r="J5011" s="3" t="s">
        <v>78</v>
      </c>
      <c r="K5011" s="3" t="s">
        <v>79</v>
      </c>
      <c r="O5011"/>
      <c r="P5011"/>
    </row>
    <row r="5012" spans="1:16" x14ac:dyDescent="0.35">
      <c r="A5012" s="3" t="s">
        <v>10187</v>
      </c>
      <c r="B5012" s="3" t="s">
        <v>10187</v>
      </c>
      <c r="C5012" s="3" t="s">
        <v>10188</v>
      </c>
      <c r="D5012" s="3" t="s">
        <v>25</v>
      </c>
      <c r="E5012" s="3" t="s">
        <v>8044</v>
      </c>
      <c r="F5012" s="3" t="s">
        <v>878</v>
      </c>
      <c r="G5012" s="3" t="s">
        <v>877</v>
      </c>
      <c r="H5012" s="3" t="s">
        <v>477</v>
      </c>
      <c r="I5012" s="3" t="s">
        <v>79</v>
      </c>
      <c r="J5012" s="3" t="s">
        <v>78</v>
      </c>
      <c r="K5012" s="3" t="s">
        <v>79</v>
      </c>
      <c r="O5012"/>
      <c r="P5012"/>
    </row>
    <row r="5013" spans="1:16" x14ac:dyDescent="0.35">
      <c r="A5013" s="3" t="s">
        <v>10189</v>
      </c>
      <c r="B5013" s="3" t="s">
        <v>10189</v>
      </c>
      <c r="C5013" s="3" t="s">
        <v>10190</v>
      </c>
      <c r="D5013" s="3" t="s">
        <v>844</v>
      </c>
      <c r="E5013" s="3" t="s">
        <v>8084</v>
      </c>
      <c r="F5013" s="3" t="s">
        <v>878</v>
      </c>
      <c r="G5013" s="3" t="s">
        <v>877</v>
      </c>
      <c r="H5013" s="3" t="s">
        <v>477</v>
      </c>
      <c r="I5013" s="3" t="s">
        <v>79</v>
      </c>
      <c r="J5013" s="3" t="s">
        <v>78</v>
      </c>
      <c r="K5013" s="3" t="s">
        <v>79</v>
      </c>
      <c r="O5013"/>
      <c r="P5013"/>
    </row>
    <row r="5014" spans="1:16" x14ac:dyDescent="0.35">
      <c r="A5014" s="3" t="s">
        <v>10191</v>
      </c>
      <c r="B5014" s="3" t="s">
        <v>9725</v>
      </c>
      <c r="C5014" s="3" t="s">
        <v>9726</v>
      </c>
      <c r="D5014" s="3" t="s">
        <v>7949</v>
      </c>
      <c r="E5014" s="3" t="s">
        <v>7950</v>
      </c>
      <c r="F5014" s="3" t="s">
        <v>878</v>
      </c>
      <c r="G5014" s="3" t="s">
        <v>877</v>
      </c>
      <c r="H5014" s="3" t="s">
        <v>477</v>
      </c>
      <c r="I5014" s="3" t="s">
        <v>79</v>
      </c>
      <c r="J5014" s="3" t="s">
        <v>78</v>
      </c>
      <c r="K5014" s="3" t="s">
        <v>79</v>
      </c>
      <c r="O5014"/>
      <c r="P5014"/>
    </row>
    <row r="5015" spans="1:16" x14ac:dyDescent="0.35">
      <c r="A5015" s="3" t="s">
        <v>10192</v>
      </c>
      <c r="B5015" s="3" t="s">
        <v>10192</v>
      </c>
      <c r="C5015" s="3" t="s">
        <v>10193</v>
      </c>
      <c r="D5015" s="3" t="s">
        <v>7918</v>
      </c>
      <c r="E5015" s="3" t="s">
        <v>7919</v>
      </c>
      <c r="F5015" s="3" t="s">
        <v>878</v>
      </c>
      <c r="G5015" s="3" t="s">
        <v>877</v>
      </c>
      <c r="H5015" s="3" t="s">
        <v>477</v>
      </c>
      <c r="I5015" s="3" t="s">
        <v>79</v>
      </c>
      <c r="J5015" s="3" t="s">
        <v>78</v>
      </c>
      <c r="K5015" s="3" t="s">
        <v>79</v>
      </c>
      <c r="O5015"/>
      <c r="P5015"/>
    </row>
    <row r="5016" spans="1:16" x14ac:dyDescent="0.35">
      <c r="A5016" s="3" t="s">
        <v>10194</v>
      </c>
      <c r="B5016" s="3" t="s">
        <v>10194</v>
      </c>
      <c r="C5016" s="3" t="s">
        <v>10195</v>
      </c>
      <c r="D5016" s="3" t="s">
        <v>7918</v>
      </c>
      <c r="E5016" s="3" t="s">
        <v>7919</v>
      </c>
      <c r="F5016" s="3" t="s">
        <v>878</v>
      </c>
      <c r="G5016" s="3" t="s">
        <v>877</v>
      </c>
      <c r="H5016" s="3" t="s">
        <v>477</v>
      </c>
      <c r="I5016" s="3" t="s">
        <v>79</v>
      </c>
      <c r="J5016" s="3" t="s">
        <v>78</v>
      </c>
      <c r="K5016" s="3" t="s">
        <v>79</v>
      </c>
      <c r="O5016"/>
      <c r="P5016"/>
    </row>
    <row r="5017" spans="1:16" x14ac:dyDescent="0.35">
      <c r="A5017" s="3" t="s">
        <v>10196</v>
      </c>
      <c r="B5017" s="3" t="s">
        <v>10196</v>
      </c>
      <c r="C5017" s="3" t="s">
        <v>10197</v>
      </c>
      <c r="D5017" s="3" t="s">
        <v>7918</v>
      </c>
      <c r="E5017" s="3" t="s">
        <v>7919</v>
      </c>
      <c r="F5017" s="3" t="s">
        <v>878</v>
      </c>
      <c r="G5017" s="3" t="s">
        <v>877</v>
      </c>
      <c r="H5017" s="3" t="s">
        <v>477</v>
      </c>
      <c r="I5017" s="3" t="s">
        <v>79</v>
      </c>
      <c r="J5017" s="3" t="s">
        <v>78</v>
      </c>
      <c r="K5017" s="3" t="s">
        <v>79</v>
      </c>
      <c r="O5017"/>
      <c r="P5017"/>
    </row>
    <row r="5018" spans="1:16" x14ac:dyDescent="0.35">
      <c r="A5018" s="3" t="s">
        <v>10198</v>
      </c>
      <c r="B5018" s="3" t="s">
        <v>10198</v>
      </c>
      <c r="C5018" s="3" t="s">
        <v>10199</v>
      </c>
      <c r="D5018" s="3" t="s">
        <v>8078</v>
      </c>
      <c r="E5018" s="3" t="s">
        <v>8079</v>
      </c>
      <c r="F5018" s="3" t="s">
        <v>878</v>
      </c>
      <c r="G5018" s="3" t="s">
        <v>877</v>
      </c>
      <c r="H5018" s="3" t="s">
        <v>477</v>
      </c>
      <c r="I5018" s="3" t="s">
        <v>79</v>
      </c>
      <c r="J5018" s="3" t="s">
        <v>78</v>
      </c>
      <c r="K5018" s="3" t="s">
        <v>79</v>
      </c>
      <c r="O5018"/>
      <c r="P5018"/>
    </row>
    <row r="5019" spans="1:16" x14ac:dyDescent="0.35">
      <c r="A5019" s="3" t="s">
        <v>10200</v>
      </c>
      <c r="B5019" s="3" t="s">
        <v>10200</v>
      </c>
      <c r="C5019" s="3" t="s">
        <v>10201</v>
      </c>
      <c r="D5019" s="3" t="s">
        <v>7918</v>
      </c>
      <c r="E5019" s="3" t="s">
        <v>7919</v>
      </c>
      <c r="F5019" s="3" t="s">
        <v>878</v>
      </c>
      <c r="G5019" s="3" t="s">
        <v>877</v>
      </c>
      <c r="H5019" s="3" t="s">
        <v>477</v>
      </c>
      <c r="I5019" s="3" t="s">
        <v>79</v>
      </c>
      <c r="J5019" s="3" t="s">
        <v>78</v>
      </c>
      <c r="K5019" s="3" t="s">
        <v>79</v>
      </c>
      <c r="O5019"/>
      <c r="P5019"/>
    </row>
    <row r="5020" spans="1:16" x14ac:dyDescent="0.35">
      <c r="A5020" s="3" t="s">
        <v>10202</v>
      </c>
      <c r="B5020" s="3" t="s">
        <v>10202</v>
      </c>
      <c r="C5020" s="3" t="s">
        <v>10203</v>
      </c>
      <c r="D5020" s="3" t="s">
        <v>7918</v>
      </c>
      <c r="E5020" s="3" t="s">
        <v>7919</v>
      </c>
      <c r="F5020" s="3" t="s">
        <v>878</v>
      </c>
      <c r="G5020" s="3" t="s">
        <v>877</v>
      </c>
      <c r="H5020" s="3" t="s">
        <v>477</v>
      </c>
      <c r="I5020" s="3" t="s">
        <v>79</v>
      </c>
      <c r="J5020" s="3" t="s">
        <v>78</v>
      </c>
      <c r="K5020" s="3" t="s">
        <v>79</v>
      </c>
      <c r="O5020"/>
      <c r="P5020"/>
    </row>
    <row r="5021" spans="1:16" x14ac:dyDescent="0.35">
      <c r="A5021" s="3" t="s">
        <v>10204</v>
      </c>
      <c r="B5021" s="3" t="s">
        <v>10204</v>
      </c>
      <c r="C5021" s="3" t="s">
        <v>10205</v>
      </c>
      <c r="D5021" s="3" t="s">
        <v>7918</v>
      </c>
      <c r="E5021" s="3" t="s">
        <v>7919</v>
      </c>
      <c r="F5021" s="3" t="s">
        <v>878</v>
      </c>
      <c r="G5021" s="3" t="s">
        <v>877</v>
      </c>
      <c r="H5021" s="3" t="s">
        <v>477</v>
      </c>
      <c r="I5021" s="3" t="s">
        <v>79</v>
      </c>
      <c r="J5021" s="3" t="s">
        <v>78</v>
      </c>
      <c r="K5021" s="3" t="s">
        <v>79</v>
      </c>
      <c r="O5021"/>
      <c r="P5021"/>
    </row>
    <row r="5022" spans="1:16" x14ac:dyDescent="0.35">
      <c r="A5022" s="3" t="s">
        <v>10206</v>
      </c>
      <c r="B5022" s="3" t="s">
        <v>10206</v>
      </c>
      <c r="C5022" s="3" t="s">
        <v>10207</v>
      </c>
      <c r="D5022" s="3" t="s">
        <v>7918</v>
      </c>
      <c r="E5022" s="3" t="s">
        <v>7919</v>
      </c>
      <c r="F5022" s="3" t="s">
        <v>878</v>
      </c>
      <c r="G5022" s="3" t="s">
        <v>877</v>
      </c>
      <c r="H5022" s="3" t="s">
        <v>477</v>
      </c>
      <c r="I5022" s="3" t="s">
        <v>79</v>
      </c>
      <c r="J5022" s="3" t="s">
        <v>78</v>
      </c>
      <c r="K5022" s="3" t="s">
        <v>79</v>
      </c>
      <c r="O5022"/>
      <c r="P5022"/>
    </row>
    <row r="5023" spans="1:16" x14ac:dyDescent="0.35">
      <c r="A5023" s="3" t="s">
        <v>10208</v>
      </c>
      <c r="B5023" s="3" t="s">
        <v>10208</v>
      </c>
      <c r="C5023" s="3" t="s">
        <v>10209</v>
      </c>
      <c r="D5023" s="3" t="s">
        <v>164</v>
      </c>
      <c r="E5023" s="3" t="s">
        <v>7938</v>
      </c>
      <c r="F5023" s="3" t="s">
        <v>878</v>
      </c>
      <c r="G5023" s="3" t="s">
        <v>877</v>
      </c>
      <c r="H5023" s="3" t="s">
        <v>477</v>
      </c>
      <c r="I5023" s="3" t="s">
        <v>79</v>
      </c>
      <c r="J5023" s="3" t="s">
        <v>78</v>
      </c>
      <c r="K5023" s="3" t="s">
        <v>79</v>
      </c>
      <c r="O5023"/>
      <c r="P5023"/>
    </row>
    <row r="5024" spans="1:16" x14ac:dyDescent="0.35">
      <c r="A5024" s="3" t="s">
        <v>10210</v>
      </c>
      <c r="B5024" s="3" t="s">
        <v>10210</v>
      </c>
      <c r="C5024" s="3" t="s">
        <v>10211</v>
      </c>
      <c r="D5024" s="3" t="s">
        <v>7918</v>
      </c>
      <c r="E5024" s="3" t="s">
        <v>7919</v>
      </c>
      <c r="F5024" s="3" t="s">
        <v>878</v>
      </c>
      <c r="G5024" s="3" t="s">
        <v>877</v>
      </c>
      <c r="H5024" s="3" t="s">
        <v>477</v>
      </c>
      <c r="I5024" s="3" t="s">
        <v>79</v>
      </c>
      <c r="J5024" s="3" t="s">
        <v>78</v>
      </c>
      <c r="K5024" s="3" t="s">
        <v>79</v>
      </c>
      <c r="O5024"/>
      <c r="P5024"/>
    </row>
    <row r="5025" spans="1:16" x14ac:dyDescent="0.35">
      <c r="A5025" s="3" t="s">
        <v>10212</v>
      </c>
      <c r="B5025" s="3" t="s">
        <v>10212</v>
      </c>
      <c r="C5025" s="3" t="s">
        <v>1668</v>
      </c>
      <c r="D5025" s="3" t="s">
        <v>8115</v>
      </c>
      <c r="E5025" s="3" t="s">
        <v>8116</v>
      </c>
      <c r="F5025" s="3" t="s">
        <v>878</v>
      </c>
      <c r="G5025" s="3" t="s">
        <v>877</v>
      </c>
      <c r="H5025" s="3" t="s">
        <v>477</v>
      </c>
      <c r="I5025" s="3" t="s">
        <v>79</v>
      </c>
      <c r="J5025" s="3" t="s">
        <v>78</v>
      </c>
      <c r="K5025" s="3" t="s">
        <v>79</v>
      </c>
      <c r="O5025"/>
      <c r="P5025"/>
    </row>
    <row r="5026" spans="1:16" x14ac:dyDescent="0.35">
      <c r="A5026" s="3" t="s">
        <v>8825</v>
      </c>
      <c r="B5026" s="3" t="s">
        <v>8825</v>
      </c>
      <c r="C5026" s="3" t="s">
        <v>8826</v>
      </c>
      <c r="D5026" s="3" t="s">
        <v>8069</v>
      </c>
      <c r="E5026" s="3" t="s">
        <v>8070</v>
      </c>
      <c r="F5026" s="3" t="s">
        <v>878</v>
      </c>
      <c r="G5026" s="3" t="s">
        <v>877</v>
      </c>
      <c r="H5026" s="3" t="s">
        <v>477</v>
      </c>
      <c r="I5026" s="3" t="s">
        <v>79</v>
      </c>
      <c r="J5026" s="3" t="s">
        <v>78</v>
      </c>
      <c r="K5026" s="3" t="s">
        <v>79</v>
      </c>
      <c r="O5026"/>
      <c r="P5026"/>
    </row>
    <row r="5027" spans="1:16" x14ac:dyDescent="0.35">
      <c r="A5027" s="3" t="s">
        <v>10213</v>
      </c>
      <c r="B5027" s="3" t="s">
        <v>10213</v>
      </c>
      <c r="C5027" s="3" t="s">
        <v>10214</v>
      </c>
      <c r="D5027" s="3" t="s">
        <v>7977</v>
      </c>
      <c r="E5027" s="3" t="s">
        <v>7978</v>
      </c>
      <c r="F5027" s="3" t="s">
        <v>878</v>
      </c>
      <c r="G5027" s="3" t="s">
        <v>877</v>
      </c>
      <c r="H5027" s="3" t="s">
        <v>477</v>
      </c>
      <c r="I5027" s="3" t="s">
        <v>79</v>
      </c>
      <c r="J5027" s="3" t="s">
        <v>78</v>
      </c>
      <c r="K5027" s="3" t="s">
        <v>79</v>
      </c>
      <c r="O5027"/>
      <c r="P5027"/>
    </row>
    <row r="5028" spans="1:16" x14ac:dyDescent="0.35">
      <c r="A5028" s="3" t="s">
        <v>9494</v>
      </c>
      <c r="B5028" s="3" t="s">
        <v>9494</v>
      </c>
      <c r="C5028" s="3" t="s">
        <v>9495</v>
      </c>
      <c r="D5028" s="3" t="s">
        <v>8078</v>
      </c>
      <c r="E5028" s="3" t="s">
        <v>8079</v>
      </c>
      <c r="F5028" s="3" t="s">
        <v>878</v>
      </c>
      <c r="G5028" s="3" t="s">
        <v>877</v>
      </c>
      <c r="H5028" s="3" t="s">
        <v>477</v>
      </c>
      <c r="I5028" s="3" t="s">
        <v>79</v>
      </c>
      <c r="J5028" s="3" t="s">
        <v>78</v>
      </c>
      <c r="K5028" s="3" t="s">
        <v>79</v>
      </c>
      <c r="O5028"/>
      <c r="P5028"/>
    </row>
    <row r="5029" spans="1:16" x14ac:dyDescent="0.35">
      <c r="A5029" s="3" t="s">
        <v>10215</v>
      </c>
      <c r="B5029" s="3" t="s">
        <v>10215</v>
      </c>
      <c r="C5029" s="3" t="s">
        <v>10216</v>
      </c>
      <c r="D5029" s="3" t="s">
        <v>8280</v>
      </c>
      <c r="E5029" s="3" t="s">
        <v>8281</v>
      </c>
      <c r="F5029" s="3" t="s">
        <v>878</v>
      </c>
      <c r="G5029" s="3" t="s">
        <v>877</v>
      </c>
      <c r="H5029" s="3" t="s">
        <v>477</v>
      </c>
      <c r="I5029" s="3" t="s">
        <v>79</v>
      </c>
      <c r="J5029" s="3" t="s">
        <v>78</v>
      </c>
      <c r="K5029" s="3" t="s">
        <v>79</v>
      </c>
      <c r="O5029"/>
      <c r="P5029"/>
    </row>
    <row r="5030" spans="1:16" x14ac:dyDescent="0.35">
      <c r="A5030" s="3" t="s">
        <v>10217</v>
      </c>
      <c r="B5030" s="3" t="s">
        <v>10217</v>
      </c>
      <c r="C5030" s="3" t="s">
        <v>8226</v>
      </c>
      <c r="D5030" s="3" t="s">
        <v>844</v>
      </c>
      <c r="E5030" s="3" t="s">
        <v>8084</v>
      </c>
      <c r="F5030" s="3" t="s">
        <v>878</v>
      </c>
      <c r="G5030" s="3" t="s">
        <v>877</v>
      </c>
      <c r="H5030" s="3" t="s">
        <v>477</v>
      </c>
      <c r="I5030" s="3" t="s">
        <v>79</v>
      </c>
      <c r="J5030" s="3" t="s">
        <v>78</v>
      </c>
      <c r="K5030" s="3" t="s">
        <v>79</v>
      </c>
      <c r="O5030"/>
      <c r="P5030"/>
    </row>
    <row r="5031" spans="1:16" x14ac:dyDescent="0.35">
      <c r="A5031" s="3" t="s">
        <v>10218</v>
      </c>
      <c r="B5031" s="3" t="s">
        <v>10218</v>
      </c>
      <c r="C5031" s="3" t="s">
        <v>10219</v>
      </c>
      <c r="D5031" s="3" t="s">
        <v>7922</v>
      </c>
      <c r="E5031" s="3" t="s">
        <v>7923</v>
      </c>
      <c r="F5031" s="3" t="s">
        <v>878</v>
      </c>
      <c r="G5031" s="3" t="s">
        <v>877</v>
      </c>
      <c r="H5031" s="3" t="s">
        <v>477</v>
      </c>
      <c r="I5031" s="3" t="s">
        <v>79</v>
      </c>
      <c r="J5031" s="3" t="s">
        <v>78</v>
      </c>
      <c r="K5031" s="3" t="s">
        <v>79</v>
      </c>
      <c r="O5031"/>
      <c r="P5031"/>
    </row>
    <row r="5032" spans="1:16" x14ac:dyDescent="0.35">
      <c r="A5032" s="3" t="s">
        <v>10220</v>
      </c>
      <c r="B5032" s="3" t="s">
        <v>8776</v>
      </c>
      <c r="C5032" s="3" t="s">
        <v>8777</v>
      </c>
      <c r="D5032" s="3" t="s">
        <v>8028</v>
      </c>
      <c r="E5032" s="3" t="s">
        <v>8029</v>
      </c>
      <c r="F5032" s="3" t="s">
        <v>878</v>
      </c>
      <c r="G5032" s="3" t="s">
        <v>877</v>
      </c>
      <c r="H5032" s="3" t="s">
        <v>477</v>
      </c>
      <c r="I5032" s="3" t="s">
        <v>79</v>
      </c>
      <c r="J5032" s="3" t="s">
        <v>78</v>
      </c>
      <c r="K5032" s="3" t="s">
        <v>79</v>
      </c>
      <c r="O5032"/>
      <c r="P5032"/>
    </row>
    <row r="5033" spans="1:16" x14ac:dyDescent="0.35">
      <c r="A5033" s="3" t="s">
        <v>10221</v>
      </c>
      <c r="B5033" s="3" t="s">
        <v>10221</v>
      </c>
      <c r="C5033" s="3" t="s">
        <v>10222</v>
      </c>
      <c r="D5033" s="3" t="s">
        <v>7942</v>
      </c>
      <c r="E5033" s="3" t="s">
        <v>7943</v>
      </c>
      <c r="F5033" s="3" t="s">
        <v>878</v>
      </c>
      <c r="G5033" s="3" t="s">
        <v>877</v>
      </c>
      <c r="H5033" s="3" t="s">
        <v>477</v>
      </c>
      <c r="I5033" s="3" t="s">
        <v>79</v>
      </c>
      <c r="J5033" s="3" t="s">
        <v>78</v>
      </c>
      <c r="K5033" s="3" t="s">
        <v>79</v>
      </c>
      <c r="O5033"/>
      <c r="P5033"/>
    </row>
    <row r="5034" spans="1:16" x14ac:dyDescent="0.35">
      <c r="A5034" s="3" t="s">
        <v>10223</v>
      </c>
      <c r="B5034" s="3" t="s">
        <v>10223</v>
      </c>
      <c r="C5034" s="3" t="s">
        <v>10224</v>
      </c>
      <c r="D5034" s="3" t="s">
        <v>7949</v>
      </c>
      <c r="E5034" s="3" t="s">
        <v>7950</v>
      </c>
      <c r="F5034" s="3" t="s">
        <v>878</v>
      </c>
      <c r="G5034" s="3" t="s">
        <v>877</v>
      </c>
      <c r="H5034" s="3" t="s">
        <v>477</v>
      </c>
      <c r="I5034" s="3" t="s">
        <v>79</v>
      </c>
      <c r="J5034" s="3" t="s">
        <v>78</v>
      </c>
      <c r="K5034" s="3" t="s">
        <v>79</v>
      </c>
      <c r="O5034"/>
      <c r="P5034"/>
    </row>
    <row r="5035" spans="1:16" x14ac:dyDescent="0.35">
      <c r="A5035" s="3" t="s">
        <v>10225</v>
      </c>
      <c r="B5035" s="3" t="s">
        <v>10225</v>
      </c>
      <c r="C5035" s="3" t="s">
        <v>10226</v>
      </c>
      <c r="D5035" s="3" t="s">
        <v>8251</v>
      </c>
      <c r="E5035" s="3" t="s">
        <v>8252</v>
      </c>
      <c r="F5035" s="3" t="s">
        <v>878</v>
      </c>
      <c r="G5035" s="3" t="s">
        <v>877</v>
      </c>
      <c r="H5035" s="3" t="s">
        <v>477</v>
      </c>
      <c r="I5035" s="3" t="s">
        <v>79</v>
      </c>
      <c r="J5035" s="3" t="s">
        <v>78</v>
      </c>
      <c r="K5035" s="3" t="s">
        <v>79</v>
      </c>
      <c r="O5035"/>
      <c r="P5035"/>
    </row>
    <row r="5036" spans="1:16" x14ac:dyDescent="0.35">
      <c r="A5036" s="3" t="s">
        <v>8606</v>
      </c>
      <c r="B5036" s="3" t="s">
        <v>8606</v>
      </c>
      <c r="C5036" s="3" t="s">
        <v>8146</v>
      </c>
      <c r="D5036" s="3" t="s">
        <v>65</v>
      </c>
      <c r="E5036" s="3" t="s">
        <v>8148</v>
      </c>
      <c r="F5036" s="3" t="s">
        <v>878</v>
      </c>
      <c r="G5036" s="3" t="s">
        <v>877</v>
      </c>
      <c r="H5036" s="3" t="s">
        <v>477</v>
      </c>
      <c r="I5036" s="3" t="s">
        <v>79</v>
      </c>
      <c r="J5036" s="3" t="s">
        <v>78</v>
      </c>
      <c r="K5036" s="3" t="s">
        <v>79</v>
      </c>
      <c r="O5036"/>
      <c r="P5036"/>
    </row>
    <row r="5037" spans="1:16" x14ac:dyDescent="0.35">
      <c r="A5037" s="3" t="s">
        <v>10227</v>
      </c>
      <c r="B5037" s="3" t="s">
        <v>10227</v>
      </c>
      <c r="C5037" s="3" t="s">
        <v>10228</v>
      </c>
      <c r="D5037" s="3" t="s">
        <v>7929</v>
      </c>
      <c r="E5037" s="3" t="s">
        <v>7930</v>
      </c>
      <c r="F5037" s="3" t="s">
        <v>878</v>
      </c>
      <c r="G5037" s="3" t="s">
        <v>877</v>
      </c>
      <c r="H5037" s="3" t="s">
        <v>477</v>
      </c>
      <c r="I5037" s="3" t="s">
        <v>79</v>
      </c>
      <c r="J5037" s="3" t="s">
        <v>78</v>
      </c>
      <c r="K5037" s="3" t="s">
        <v>79</v>
      </c>
      <c r="O5037"/>
      <c r="P5037"/>
    </row>
    <row r="5038" spans="1:16" x14ac:dyDescent="0.35">
      <c r="A5038" s="3" t="s">
        <v>10229</v>
      </c>
      <c r="B5038" s="3" t="s">
        <v>10229</v>
      </c>
      <c r="C5038" s="3" t="s">
        <v>10230</v>
      </c>
      <c r="D5038" s="3" t="s">
        <v>569</v>
      </c>
      <c r="E5038" s="3" t="s">
        <v>7962</v>
      </c>
      <c r="F5038" s="3" t="s">
        <v>878</v>
      </c>
      <c r="G5038" s="3" t="s">
        <v>877</v>
      </c>
      <c r="H5038" s="3" t="s">
        <v>477</v>
      </c>
      <c r="I5038" s="3" t="s">
        <v>79</v>
      </c>
      <c r="J5038" s="3" t="s">
        <v>78</v>
      </c>
      <c r="K5038" s="3" t="s">
        <v>79</v>
      </c>
      <c r="O5038"/>
      <c r="P5038"/>
    </row>
    <row r="5039" spans="1:16" x14ac:dyDescent="0.35">
      <c r="A5039" s="3" t="s">
        <v>10231</v>
      </c>
      <c r="B5039" s="3" t="s">
        <v>10231</v>
      </c>
      <c r="C5039" s="3" t="s">
        <v>10232</v>
      </c>
      <c r="D5039" s="3" t="s">
        <v>164</v>
      </c>
      <c r="E5039" s="3" t="s">
        <v>7938</v>
      </c>
      <c r="F5039" s="3" t="s">
        <v>878</v>
      </c>
      <c r="G5039" s="3" t="s">
        <v>877</v>
      </c>
      <c r="H5039" s="3" t="s">
        <v>477</v>
      </c>
      <c r="I5039" s="3" t="s">
        <v>79</v>
      </c>
      <c r="J5039" s="3" t="s">
        <v>78</v>
      </c>
      <c r="K5039" s="3" t="s">
        <v>79</v>
      </c>
      <c r="O5039"/>
      <c r="P5039"/>
    </row>
    <row r="5040" spans="1:16" x14ac:dyDescent="0.35">
      <c r="A5040" s="3" t="s">
        <v>10233</v>
      </c>
      <c r="B5040" s="3" t="s">
        <v>10233</v>
      </c>
      <c r="C5040" s="3" t="s">
        <v>10234</v>
      </c>
      <c r="D5040" s="3" t="s">
        <v>7918</v>
      </c>
      <c r="E5040" s="3" t="s">
        <v>7919</v>
      </c>
      <c r="F5040" s="3" t="s">
        <v>878</v>
      </c>
      <c r="G5040" s="3" t="s">
        <v>877</v>
      </c>
      <c r="H5040" s="3" t="s">
        <v>477</v>
      </c>
      <c r="I5040" s="3" t="s">
        <v>79</v>
      </c>
      <c r="J5040" s="3" t="s">
        <v>78</v>
      </c>
      <c r="K5040" s="3" t="s">
        <v>79</v>
      </c>
      <c r="O5040"/>
      <c r="P5040"/>
    </row>
    <row r="5041" spans="1:16" x14ac:dyDescent="0.35">
      <c r="A5041" s="3" t="s">
        <v>10235</v>
      </c>
      <c r="B5041" s="3" t="s">
        <v>10235</v>
      </c>
      <c r="C5041" s="3" t="s">
        <v>10236</v>
      </c>
      <c r="D5041" s="3" t="s">
        <v>833</v>
      </c>
      <c r="E5041" s="3" t="s">
        <v>834</v>
      </c>
      <c r="F5041" s="3" t="s">
        <v>878</v>
      </c>
      <c r="G5041" s="3" t="s">
        <v>877</v>
      </c>
      <c r="H5041" s="3" t="s">
        <v>477</v>
      </c>
      <c r="I5041" s="3" t="s">
        <v>79</v>
      </c>
      <c r="J5041" s="3" t="s">
        <v>78</v>
      </c>
      <c r="K5041" s="3" t="s">
        <v>79</v>
      </c>
      <c r="O5041"/>
      <c r="P5041"/>
    </row>
    <row r="5042" spans="1:16" x14ac:dyDescent="0.35">
      <c r="A5042" s="3" t="s">
        <v>10237</v>
      </c>
      <c r="B5042" s="3" t="s">
        <v>10237</v>
      </c>
      <c r="C5042" s="3" t="s">
        <v>10238</v>
      </c>
      <c r="D5042" s="3" t="s">
        <v>402</v>
      </c>
      <c r="E5042" s="3" t="s">
        <v>8315</v>
      </c>
      <c r="F5042" s="3" t="s">
        <v>878</v>
      </c>
      <c r="G5042" s="3" t="s">
        <v>877</v>
      </c>
      <c r="H5042" s="3" t="s">
        <v>477</v>
      </c>
      <c r="I5042" s="3" t="s">
        <v>79</v>
      </c>
      <c r="J5042" s="3" t="s">
        <v>78</v>
      </c>
      <c r="K5042" s="3" t="s">
        <v>79</v>
      </c>
      <c r="O5042"/>
      <c r="P5042"/>
    </row>
    <row r="5043" spans="1:16" x14ac:dyDescent="0.35">
      <c r="A5043" s="3" t="s">
        <v>10239</v>
      </c>
      <c r="B5043" s="3" t="s">
        <v>10239</v>
      </c>
      <c r="C5043" s="3" t="s">
        <v>10240</v>
      </c>
      <c r="D5043" s="3" t="s">
        <v>46</v>
      </c>
      <c r="E5043" s="3" t="s">
        <v>7986</v>
      </c>
      <c r="F5043" s="3" t="s">
        <v>878</v>
      </c>
      <c r="G5043" s="3" t="s">
        <v>877</v>
      </c>
      <c r="H5043" s="3" t="s">
        <v>477</v>
      </c>
      <c r="I5043" s="3" t="s">
        <v>79</v>
      </c>
      <c r="J5043" s="3" t="s">
        <v>78</v>
      </c>
      <c r="K5043" s="3" t="s">
        <v>79</v>
      </c>
      <c r="O5043"/>
      <c r="P5043"/>
    </row>
    <row r="5044" spans="1:16" x14ac:dyDescent="0.35">
      <c r="A5044" s="3" t="s">
        <v>10241</v>
      </c>
      <c r="B5044" s="3" t="s">
        <v>10241</v>
      </c>
      <c r="C5044" s="3" t="s">
        <v>10242</v>
      </c>
      <c r="D5044" s="3" t="s">
        <v>7918</v>
      </c>
      <c r="E5044" s="3" t="s">
        <v>7919</v>
      </c>
      <c r="F5044" s="3" t="s">
        <v>878</v>
      </c>
      <c r="G5044" s="3" t="s">
        <v>877</v>
      </c>
      <c r="H5044" s="3" t="s">
        <v>477</v>
      </c>
      <c r="I5044" s="3" t="s">
        <v>79</v>
      </c>
      <c r="J5044" s="3" t="s">
        <v>78</v>
      </c>
      <c r="K5044" s="3" t="s">
        <v>79</v>
      </c>
      <c r="O5044"/>
      <c r="P5044"/>
    </row>
    <row r="5045" spans="1:16" x14ac:dyDescent="0.35">
      <c r="A5045" s="3" t="s">
        <v>10243</v>
      </c>
      <c r="B5045" s="3" t="s">
        <v>10243</v>
      </c>
      <c r="C5045" s="3" t="s">
        <v>10244</v>
      </c>
      <c r="D5045" s="3" t="s">
        <v>7915</v>
      </c>
      <c r="E5045" s="3" t="s">
        <v>7909</v>
      </c>
      <c r="F5045" s="3" t="s">
        <v>878</v>
      </c>
      <c r="G5045" s="3" t="s">
        <v>877</v>
      </c>
      <c r="H5045" s="3" t="s">
        <v>477</v>
      </c>
      <c r="I5045" s="3" t="s">
        <v>79</v>
      </c>
      <c r="J5045" s="3" t="s">
        <v>78</v>
      </c>
      <c r="K5045" s="3" t="s">
        <v>79</v>
      </c>
      <c r="O5045"/>
      <c r="P5045"/>
    </row>
    <row r="5046" spans="1:16" x14ac:dyDescent="0.35">
      <c r="A5046" s="3" t="s">
        <v>10245</v>
      </c>
      <c r="B5046" s="3" t="s">
        <v>10245</v>
      </c>
      <c r="C5046" s="3" t="s">
        <v>10246</v>
      </c>
      <c r="D5046" s="3" t="s">
        <v>844</v>
      </c>
      <c r="E5046" s="3" t="s">
        <v>8084</v>
      </c>
      <c r="F5046" s="3" t="s">
        <v>878</v>
      </c>
      <c r="G5046" s="3" t="s">
        <v>877</v>
      </c>
      <c r="H5046" s="3" t="s">
        <v>477</v>
      </c>
      <c r="I5046" s="3" t="s">
        <v>79</v>
      </c>
      <c r="J5046" s="3" t="s">
        <v>78</v>
      </c>
      <c r="K5046" s="3" t="s">
        <v>79</v>
      </c>
      <c r="O5046"/>
      <c r="P5046"/>
    </row>
    <row r="5047" spans="1:16" x14ac:dyDescent="0.35">
      <c r="A5047" s="3" t="s">
        <v>10247</v>
      </c>
      <c r="B5047" s="3" t="s">
        <v>10247</v>
      </c>
      <c r="C5047" s="3" t="s">
        <v>10248</v>
      </c>
      <c r="D5047" s="3" t="s">
        <v>65</v>
      </c>
      <c r="E5047" s="3" t="s">
        <v>8148</v>
      </c>
      <c r="F5047" s="3" t="s">
        <v>878</v>
      </c>
      <c r="G5047" s="3" t="s">
        <v>877</v>
      </c>
      <c r="H5047" s="3" t="s">
        <v>477</v>
      </c>
      <c r="I5047" s="3" t="s">
        <v>79</v>
      </c>
      <c r="J5047" s="3" t="s">
        <v>78</v>
      </c>
      <c r="K5047" s="3" t="s">
        <v>79</v>
      </c>
      <c r="O5047"/>
      <c r="P5047"/>
    </row>
    <row r="5048" spans="1:16" x14ac:dyDescent="0.35">
      <c r="A5048" s="3" t="s">
        <v>8944</v>
      </c>
      <c r="B5048" s="3" t="s">
        <v>8944</v>
      </c>
      <c r="C5048" s="3" t="s">
        <v>8471</v>
      </c>
      <c r="D5048" s="3" t="s">
        <v>8251</v>
      </c>
      <c r="E5048" s="3" t="s">
        <v>8252</v>
      </c>
      <c r="F5048" s="3" t="s">
        <v>878</v>
      </c>
      <c r="G5048" s="3" t="s">
        <v>877</v>
      </c>
      <c r="H5048" s="3" t="s">
        <v>477</v>
      </c>
      <c r="I5048" s="3" t="s">
        <v>79</v>
      </c>
      <c r="J5048" s="3" t="s">
        <v>78</v>
      </c>
      <c r="K5048" s="3" t="s">
        <v>79</v>
      </c>
      <c r="O5048"/>
      <c r="P5048"/>
    </row>
    <row r="5049" spans="1:16" x14ac:dyDescent="0.35">
      <c r="A5049" s="3" t="s">
        <v>10249</v>
      </c>
      <c r="B5049" s="3" t="s">
        <v>10249</v>
      </c>
      <c r="C5049" s="3" t="s">
        <v>10250</v>
      </c>
      <c r="D5049" s="3" t="s">
        <v>8028</v>
      </c>
      <c r="E5049" s="3" t="s">
        <v>8029</v>
      </c>
      <c r="F5049" s="3" t="s">
        <v>878</v>
      </c>
      <c r="G5049" s="3" t="s">
        <v>877</v>
      </c>
      <c r="H5049" s="3" t="s">
        <v>477</v>
      </c>
      <c r="I5049" s="3" t="s">
        <v>79</v>
      </c>
      <c r="J5049" s="3" t="s">
        <v>78</v>
      </c>
      <c r="K5049" s="3" t="s">
        <v>79</v>
      </c>
      <c r="O5049"/>
      <c r="P5049"/>
    </row>
    <row r="5050" spans="1:16" x14ac:dyDescent="0.35">
      <c r="A5050" s="3" t="s">
        <v>10251</v>
      </c>
      <c r="B5050" s="3" t="s">
        <v>10251</v>
      </c>
      <c r="C5050" s="3" t="s">
        <v>10252</v>
      </c>
      <c r="D5050" s="3" t="s">
        <v>466</v>
      </c>
      <c r="E5050" s="3" t="s">
        <v>7966</v>
      </c>
      <c r="F5050" s="3" t="s">
        <v>878</v>
      </c>
      <c r="G5050" s="3" t="s">
        <v>877</v>
      </c>
      <c r="H5050" s="3" t="s">
        <v>477</v>
      </c>
      <c r="I5050" s="3" t="s">
        <v>79</v>
      </c>
      <c r="J5050" s="3" t="s">
        <v>78</v>
      </c>
      <c r="K5050" s="3" t="s">
        <v>79</v>
      </c>
      <c r="O5050"/>
      <c r="P5050"/>
    </row>
    <row r="5051" spans="1:16" x14ac:dyDescent="0.35">
      <c r="A5051" s="3" t="s">
        <v>10253</v>
      </c>
      <c r="B5051" s="3" t="s">
        <v>9914</v>
      </c>
      <c r="C5051" s="3" t="s">
        <v>9915</v>
      </c>
      <c r="D5051" s="3" t="s">
        <v>164</v>
      </c>
      <c r="E5051" s="3" t="s">
        <v>7938</v>
      </c>
      <c r="F5051" s="3" t="s">
        <v>878</v>
      </c>
      <c r="G5051" s="3" t="s">
        <v>877</v>
      </c>
      <c r="H5051" s="3" t="s">
        <v>477</v>
      </c>
      <c r="I5051" s="3" t="s">
        <v>79</v>
      </c>
      <c r="J5051" s="3" t="s">
        <v>78</v>
      </c>
      <c r="K5051" s="3" t="s">
        <v>79</v>
      </c>
      <c r="O5051"/>
      <c r="P5051"/>
    </row>
    <row r="5052" spans="1:16" x14ac:dyDescent="0.35">
      <c r="A5052" s="3" t="s">
        <v>10254</v>
      </c>
      <c r="B5052" s="3" t="s">
        <v>10254</v>
      </c>
      <c r="C5052" s="3" t="s">
        <v>10255</v>
      </c>
      <c r="D5052" s="3" t="s">
        <v>418</v>
      </c>
      <c r="E5052" s="3" t="s">
        <v>8139</v>
      </c>
      <c r="F5052" s="3" t="s">
        <v>878</v>
      </c>
      <c r="G5052" s="3" t="s">
        <v>877</v>
      </c>
      <c r="H5052" s="3" t="s">
        <v>477</v>
      </c>
      <c r="I5052" s="3" t="s">
        <v>79</v>
      </c>
      <c r="J5052" s="3" t="s">
        <v>78</v>
      </c>
      <c r="K5052" s="3" t="s">
        <v>79</v>
      </c>
      <c r="O5052"/>
      <c r="P5052"/>
    </row>
    <row r="5053" spans="1:16" x14ac:dyDescent="0.35">
      <c r="A5053" s="3" t="s">
        <v>10256</v>
      </c>
      <c r="B5053" s="3" t="s">
        <v>10256</v>
      </c>
      <c r="C5053" s="3" t="s">
        <v>10257</v>
      </c>
      <c r="D5053" s="3" t="s">
        <v>418</v>
      </c>
      <c r="E5053" s="3" t="s">
        <v>8139</v>
      </c>
      <c r="F5053" s="3" t="s">
        <v>878</v>
      </c>
      <c r="G5053" s="3" t="s">
        <v>877</v>
      </c>
      <c r="H5053" s="3" t="s">
        <v>477</v>
      </c>
      <c r="I5053" s="3" t="s">
        <v>79</v>
      </c>
      <c r="J5053" s="3" t="s">
        <v>78</v>
      </c>
      <c r="K5053" s="3" t="s">
        <v>79</v>
      </c>
      <c r="O5053"/>
      <c r="P5053"/>
    </row>
    <row r="5054" spans="1:16" x14ac:dyDescent="0.35">
      <c r="A5054" s="3" t="s">
        <v>10258</v>
      </c>
      <c r="B5054" s="3" t="s">
        <v>10258</v>
      </c>
      <c r="C5054" s="3" t="s">
        <v>10259</v>
      </c>
      <c r="D5054" s="3" t="s">
        <v>164</v>
      </c>
      <c r="E5054" s="3" t="s">
        <v>7938</v>
      </c>
      <c r="F5054" s="3" t="s">
        <v>878</v>
      </c>
      <c r="G5054" s="3" t="s">
        <v>877</v>
      </c>
      <c r="H5054" s="3" t="s">
        <v>477</v>
      </c>
      <c r="I5054" s="3" t="s">
        <v>79</v>
      </c>
      <c r="J5054" s="3" t="s">
        <v>78</v>
      </c>
      <c r="K5054" s="3" t="s">
        <v>79</v>
      </c>
      <c r="O5054"/>
      <c r="P5054"/>
    </row>
    <row r="5055" spans="1:16" x14ac:dyDescent="0.35">
      <c r="A5055" s="3" t="s">
        <v>10260</v>
      </c>
      <c r="B5055" s="3" t="s">
        <v>10260</v>
      </c>
      <c r="C5055" s="3" t="s">
        <v>10261</v>
      </c>
      <c r="D5055" s="3" t="s">
        <v>652</v>
      </c>
      <c r="E5055" s="3" t="s">
        <v>7912</v>
      </c>
      <c r="F5055" s="3" t="s">
        <v>878</v>
      </c>
      <c r="G5055" s="3" t="s">
        <v>877</v>
      </c>
      <c r="H5055" s="3" t="s">
        <v>477</v>
      </c>
      <c r="I5055" s="3" t="s">
        <v>79</v>
      </c>
      <c r="J5055" s="3" t="s">
        <v>78</v>
      </c>
      <c r="K5055" s="3" t="s">
        <v>79</v>
      </c>
      <c r="O5055"/>
      <c r="P5055"/>
    </row>
    <row r="5056" spans="1:16" x14ac:dyDescent="0.35">
      <c r="A5056" s="3" t="s">
        <v>10262</v>
      </c>
      <c r="B5056" s="3" t="s">
        <v>10262</v>
      </c>
      <c r="C5056" s="3" t="s">
        <v>10263</v>
      </c>
      <c r="D5056" s="3" t="s">
        <v>7918</v>
      </c>
      <c r="E5056" s="3" t="s">
        <v>7919</v>
      </c>
      <c r="F5056" s="3" t="s">
        <v>878</v>
      </c>
      <c r="G5056" s="3" t="s">
        <v>877</v>
      </c>
      <c r="H5056" s="3" t="s">
        <v>477</v>
      </c>
      <c r="I5056" s="3" t="s">
        <v>79</v>
      </c>
      <c r="J5056" s="3" t="s">
        <v>78</v>
      </c>
      <c r="K5056" s="3" t="s">
        <v>79</v>
      </c>
      <c r="O5056"/>
      <c r="P5056"/>
    </row>
    <row r="5057" spans="1:16" x14ac:dyDescent="0.35">
      <c r="A5057" s="3" t="s">
        <v>10264</v>
      </c>
      <c r="B5057" s="3" t="s">
        <v>10264</v>
      </c>
      <c r="C5057" s="3" t="s">
        <v>9244</v>
      </c>
      <c r="D5057" s="3" t="s">
        <v>7997</v>
      </c>
      <c r="E5057" s="3" t="s">
        <v>7998</v>
      </c>
      <c r="F5057" s="3" t="s">
        <v>878</v>
      </c>
      <c r="G5057" s="3" t="s">
        <v>877</v>
      </c>
      <c r="H5057" s="3" t="s">
        <v>477</v>
      </c>
      <c r="I5057" s="3" t="s">
        <v>79</v>
      </c>
      <c r="J5057" s="3" t="s">
        <v>78</v>
      </c>
      <c r="K5057" s="3" t="s">
        <v>79</v>
      </c>
      <c r="O5057"/>
      <c r="P5057"/>
    </row>
    <row r="5058" spans="1:16" x14ac:dyDescent="0.35">
      <c r="A5058" s="3" t="s">
        <v>10265</v>
      </c>
      <c r="B5058" s="3" t="s">
        <v>10265</v>
      </c>
      <c r="C5058" s="3" t="s">
        <v>10266</v>
      </c>
      <c r="D5058" s="3" t="s">
        <v>9031</v>
      </c>
      <c r="E5058" s="3" t="s">
        <v>8266</v>
      </c>
      <c r="F5058" s="3" t="s">
        <v>878</v>
      </c>
      <c r="G5058" s="3" t="s">
        <v>877</v>
      </c>
      <c r="H5058" s="3" t="s">
        <v>477</v>
      </c>
      <c r="I5058" s="3" t="s">
        <v>79</v>
      </c>
      <c r="J5058" s="3" t="s">
        <v>78</v>
      </c>
      <c r="K5058" s="3" t="s">
        <v>79</v>
      </c>
      <c r="O5058"/>
      <c r="P5058"/>
    </row>
    <row r="5059" spans="1:16" x14ac:dyDescent="0.35">
      <c r="A5059" s="3" t="s">
        <v>10267</v>
      </c>
      <c r="B5059" s="3" t="s">
        <v>10267</v>
      </c>
      <c r="C5059" s="3" t="s">
        <v>10268</v>
      </c>
      <c r="D5059" s="3" t="s">
        <v>8078</v>
      </c>
      <c r="E5059" s="3" t="s">
        <v>8079</v>
      </c>
      <c r="F5059" s="3" t="s">
        <v>878</v>
      </c>
      <c r="G5059" s="3" t="s">
        <v>877</v>
      </c>
      <c r="H5059" s="3" t="s">
        <v>477</v>
      </c>
      <c r="I5059" s="3" t="s">
        <v>79</v>
      </c>
      <c r="J5059" s="3" t="s">
        <v>78</v>
      </c>
      <c r="K5059" s="3" t="s">
        <v>79</v>
      </c>
      <c r="O5059"/>
      <c r="P5059"/>
    </row>
    <row r="5060" spans="1:16" x14ac:dyDescent="0.35">
      <c r="A5060" s="3" t="s">
        <v>10269</v>
      </c>
      <c r="B5060" s="3" t="s">
        <v>10269</v>
      </c>
      <c r="C5060" s="3" t="s">
        <v>10270</v>
      </c>
      <c r="D5060" s="3" t="s">
        <v>8251</v>
      </c>
      <c r="E5060" s="3" t="s">
        <v>8252</v>
      </c>
      <c r="F5060" s="3" t="s">
        <v>878</v>
      </c>
      <c r="G5060" s="3" t="s">
        <v>877</v>
      </c>
      <c r="H5060" s="3" t="s">
        <v>477</v>
      </c>
      <c r="I5060" s="3" t="s">
        <v>79</v>
      </c>
      <c r="J5060" s="3" t="s">
        <v>78</v>
      </c>
      <c r="K5060" s="3" t="s">
        <v>79</v>
      </c>
      <c r="O5060"/>
      <c r="P5060"/>
    </row>
    <row r="5061" spans="1:16" x14ac:dyDescent="0.35">
      <c r="A5061" s="3" t="s">
        <v>10271</v>
      </c>
      <c r="B5061" s="3" t="s">
        <v>10272</v>
      </c>
      <c r="C5061" s="3" t="s">
        <v>10273</v>
      </c>
      <c r="D5061" s="3" t="s">
        <v>321</v>
      </c>
      <c r="E5061" s="3" t="s">
        <v>324</v>
      </c>
      <c r="F5061" s="3" t="s">
        <v>878</v>
      </c>
      <c r="G5061" s="3" t="s">
        <v>877</v>
      </c>
      <c r="H5061" s="3" t="s">
        <v>477</v>
      </c>
      <c r="I5061" s="3" t="s">
        <v>79</v>
      </c>
      <c r="J5061" s="3" t="s">
        <v>78</v>
      </c>
      <c r="K5061" s="3" t="s">
        <v>79</v>
      </c>
      <c r="O5061"/>
      <c r="P5061"/>
    </row>
    <row r="5062" spans="1:16" x14ac:dyDescent="0.35">
      <c r="A5062" s="3" t="s">
        <v>10274</v>
      </c>
      <c r="B5062" s="3" t="s">
        <v>10274</v>
      </c>
      <c r="C5062" s="3" t="s">
        <v>10275</v>
      </c>
      <c r="D5062" s="3" t="s">
        <v>7918</v>
      </c>
      <c r="E5062" s="3" t="s">
        <v>7919</v>
      </c>
      <c r="F5062" s="3" t="s">
        <v>878</v>
      </c>
      <c r="G5062" s="3" t="s">
        <v>877</v>
      </c>
      <c r="H5062" s="3" t="s">
        <v>477</v>
      </c>
      <c r="I5062" s="3" t="s">
        <v>79</v>
      </c>
      <c r="J5062" s="3" t="s">
        <v>78</v>
      </c>
      <c r="K5062" s="3" t="s">
        <v>79</v>
      </c>
      <c r="O5062"/>
      <c r="P5062"/>
    </row>
    <row r="5063" spans="1:16" x14ac:dyDescent="0.35">
      <c r="A5063" s="3" t="s">
        <v>10276</v>
      </c>
      <c r="B5063" s="3" t="s">
        <v>10276</v>
      </c>
      <c r="C5063" s="3" t="s">
        <v>9451</v>
      </c>
      <c r="D5063" s="3" t="s">
        <v>7991</v>
      </c>
      <c r="E5063" s="3" t="s">
        <v>7938</v>
      </c>
      <c r="F5063" s="3" t="s">
        <v>878</v>
      </c>
      <c r="G5063" s="3" t="s">
        <v>877</v>
      </c>
      <c r="H5063" s="3" t="s">
        <v>477</v>
      </c>
      <c r="I5063" s="3" t="s">
        <v>79</v>
      </c>
      <c r="J5063" s="3" t="s">
        <v>78</v>
      </c>
      <c r="K5063" s="3" t="s">
        <v>79</v>
      </c>
      <c r="O5063"/>
      <c r="P5063"/>
    </row>
    <row r="5064" spans="1:16" x14ac:dyDescent="0.35">
      <c r="A5064" s="3" t="s">
        <v>10277</v>
      </c>
      <c r="B5064" s="3" t="s">
        <v>10277</v>
      </c>
      <c r="C5064" s="3" t="s">
        <v>2274</v>
      </c>
      <c r="D5064" s="3" t="s">
        <v>7915</v>
      </c>
      <c r="E5064" s="3" t="s">
        <v>7909</v>
      </c>
      <c r="F5064" s="3" t="s">
        <v>878</v>
      </c>
      <c r="G5064" s="3" t="s">
        <v>877</v>
      </c>
      <c r="H5064" s="3" t="s">
        <v>477</v>
      </c>
      <c r="I5064" s="3" t="s">
        <v>79</v>
      </c>
      <c r="J5064" s="3" t="s">
        <v>78</v>
      </c>
      <c r="K5064" s="3" t="s">
        <v>79</v>
      </c>
      <c r="O5064"/>
      <c r="P5064"/>
    </row>
    <row r="5065" spans="1:16" x14ac:dyDescent="0.35">
      <c r="A5065" s="3" t="s">
        <v>10278</v>
      </c>
      <c r="B5065" s="3" t="s">
        <v>10278</v>
      </c>
      <c r="C5065" s="3" t="s">
        <v>10279</v>
      </c>
      <c r="D5065" s="3" t="s">
        <v>7991</v>
      </c>
      <c r="E5065" s="3" t="s">
        <v>7938</v>
      </c>
      <c r="F5065" s="3" t="s">
        <v>878</v>
      </c>
      <c r="G5065" s="3" t="s">
        <v>877</v>
      </c>
      <c r="H5065" s="3" t="s">
        <v>477</v>
      </c>
      <c r="I5065" s="3" t="s">
        <v>79</v>
      </c>
      <c r="J5065" s="3" t="s">
        <v>78</v>
      </c>
      <c r="K5065" s="3" t="s">
        <v>79</v>
      </c>
      <c r="O5065"/>
      <c r="P5065"/>
    </row>
    <row r="5066" spans="1:16" x14ac:dyDescent="0.35">
      <c r="A5066" s="3" t="s">
        <v>10280</v>
      </c>
      <c r="B5066" s="3" t="s">
        <v>10280</v>
      </c>
      <c r="C5066" s="3" t="s">
        <v>10281</v>
      </c>
      <c r="D5066" s="3" t="s">
        <v>7918</v>
      </c>
      <c r="E5066" s="3" t="s">
        <v>7919</v>
      </c>
      <c r="F5066" s="3" t="s">
        <v>878</v>
      </c>
      <c r="G5066" s="3" t="s">
        <v>877</v>
      </c>
      <c r="H5066" s="3" t="s">
        <v>477</v>
      </c>
      <c r="I5066" s="3" t="s">
        <v>79</v>
      </c>
      <c r="J5066" s="3" t="s">
        <v>78</v>
      </c>
      <c r="K5066" s="3" t="s">
        <v>79</v>
      </c>
      <c r="O5066"/>
      <c r="P5066"/>
    </row>
    <row r="5067" spans="1:16" x14ac:dyDescent="0.35">
      <c r="A5067" s="3" t="s">
        <v>10282</v>
      </c>
      <c r="B5067" s="3" t="s">
        <v>10282</v>
      </c>
      <c r="C5067" s="3" t="s">
        <v>10283</v>
      </c>
      <c r="D5067" s="3" t="s">
        <v>7918</v>
      </c>
      <c r="E5067" s="3" t="s">
        <v>7919</v>
      </c>
      <c r="F5067" s="3" t="s">
        <v>878</v>
      </c>
      <c r="G5067" s="3" t="s">
        <v>877</v>
      </c>
      <c r="H5067" s="3" t="s">
        <v>477</v>
      </c>
      <c r="I5067" s="3" t="s">
        <v>79</v>
      </c>
      <c r="J5067" s="3" t="s">
        <v>78</v>
      </c>
      <c r="K5067" s="3" t="s">
        <v>79</v>
      </c>
      <c r="O5067"/>
      <c r="P5067"/>
    </row>
    <row r="5068" spans="1:16" x14ac:dyDescent="0.35">
      <c r="A5068" s="3" t="s">
        <v>10284</v>
      </c>
      <c r="B5068" s="3" t="s">
        <v>10284</v>
      </c>
      <c r="C5068" s="3" t="s">
        <v>10285</v>
      </c>
      <c r="D5068" s="3" t="s">
        <v>8184</v>
      </c>
      <c r="E5068" s="3" t="s">
        <v>8185</v>
      </c>
      <c r="F5068" s="3" t="s">
        <v>878</v>
      </c>
      <c r="G5068" s="3" t="s">
        <v>877</v>
      </c>
      <c r="H5068" s="3" t="s">
        <v>477</v>
      </c>
      <c r="I5068" s="3" t="s">
        <v>79</v>
      </c>
      <c r="J5068" s="3" t="s">
        <v>78</v>
      </c>
      <c r="K5068" s="3" t="s">
        <v>79</v>
      </c>
      <c r="O5068"/>
      <c r="P5068"/>
    </row>
    <row r="5069" spans="1:16" x14ac:dyDescent="0.35">
      <c r="A5069" s="3" t="s">
        <v>10286</v>
      </c>
      <c r="B5069" s="3" t="s">
        <v>8278</v>
      </c>
      <c r="C5069" s="3" t="s">
        <v>8279</v>
      </c>
      <c r="D5069" s="3" t="s">
        <v>8280</v>
      </c>
      <c r="E5069" s="3" t="s">
        <v>8281</v>
      </c>
      <c r="F5069" s="3" t="s">
        <v>878</v>
      </c>
      <c r="G5069" s="3" t="s">
        <v>877</v>
      </c>
      <c r="H5069" s="3" t="s">
        <v>477</v>
      </c>
      <c r="I5069" s="3" t="s">
        <v>79</v>
      </c>
      <c r="J5069" s="3" t="s">
        <v>78</v>
      </c>
      <c r="K5069" s="3" t="s">
        <v>79</v>
      </c>
      <c r="O5069"/>
      <c r="P5069"/>
    </row>
    <row r="5070" spans="1:16" x14ac:dyDescent="0.35">
      <c r="A5070" s="3" t="s">
        <v>10287</v>
      </c>
      <c r="B5070" s="3" t="s">
        <v>10287</v>
      </c>
      <c r="C5070" s="3" t="s">
        <v>10288</v>
      </c>
      <c r="D5070" s="3" t="s">
        <v>164</v>
      </c>
      <c r="E5070" s="3" t="s">
        <v>7938</v>
      </c>
      <c r="F5070" s="3" t="s">
        <v>878</v>
      </c>
      <c r="G5070" s="3" t="s">
        <v>877</v>
      </c>
      <c r="H5070" s="3" t="s">
        <v>477</v>
      </c>
      <c r="I5070" s="3" t="s">
        <v>79</v>
      </c>
      <c r="J5070" s="3" t="s">
        <v>78</v>
      </c>
      <c r="K5070" s="3" t="s">
        <v>79</v>
      </c>
      <c r="O5070"/>
      <c r="P5070"/>
    </row>
    <row r="5071" spans="1:16" x14ac:dyDescent="0.35">
      <c r="A5071" s="3" t="s">
        <v>10289</v>
      </c>
      <c r="B5071" s="3" t="s">
        <v>10289</v>
      </c>
      <c r="C5071" s="3" t="s">
        <v>10290</v>
      </c>
      <c r="D5071" s="3" t="s">
        <v>8174</v>
      </c>
      <c r="E5071" s="3" t="s">
        <v>8175</v>
      </c>
      <c r="F5071" s="3" t="s">
        <v>878</v>
      </c>
      <c r="G5071" s="3" t="s">
        <v>877</v>
      </c>
      <c r="H5071" s="3" t="s">
        <v>477</v>
      </c>
      <c r="I5071" s="3" t="s">
        <v>79</v>
      </c>
      <c r="J5071" s="3" t="s">
        <v>78</v>
      </c>
      <c r="K5071" s="3" t="s">
        <v>79</v>
      </c>
      <c r="O5071"/>
      <c r="P5071"/>
    </row>
    <row r="5072" spans="1:16" x14ac:dyDescent="0.35">
      <c r="A5072" s="3" t="s">
        <v>10272</v>
      </c>
      <c r="B5072" s="3" t="s">
        <v>10272</v>
      </c>
      <c r="C5072" s="3" t="s">
        <v>10273</v>
      </c>
      <c r="D5072" s="3" t="s">
        <v>321</v>
      </c>
      <c r="E5072" s="3" t="s">
        <v>324</v>
      </c>
      <c r="F5072" s="3" t="s">
        <v>878</v>
      </c>
      <c r="G5072" s="3" t="s">
        <v>877</v>
      </c>
      <c r="H5072" s="3" t="s">
        <v>477</v>
      </c>
      <c r="I5072" s="3" t="s">
        <v>79</v>
      </c>
      <c r="J5072" s="3" t="s">
        <v>78</v>
      </c>
      <c r="K5072" s="3" t="s">
        <v>79</v>
      </c>
      <c r="O5072"/>
      <c r="P5072"/>
    </row>
    <row r="5073" spans="1:16" x14ac:dyDescent="0.35">
      <c r="A5073" s="3" t="s">
        <v>10291</v>
      </c>
      <c r="B5073" s="3" t="s">
        <v>8365</v>
      </c>
      <c r="C5073" s="3" t="s">
        <v>8366</v>
      </c>
      <c r="D5073" s="3" t="s">
        <v>164</v>
      </c>
      <c r="E5073" s="3" t="s">
        <v>7938</v>
      </c>
      <c r="F5073" s="3" t="s">
        <v>878</v>
      </c>
      <c r="G5073" s="3" t="s">
        <v>877</v>
      </c>
      <c r="H5073" s="3" t="s">
        <v>477</v>
      </c>
      <c r="I5073" s="3" t="s">
        <v>79</v>
      </c>
      <c r="J5073" s="3" t="s">
        <v>78</v>
      </c>
      <c r="K5073" s="3" t="s">
        <v>79</v>
      </c>
      <c r="O5073"/>
      <c r="P5073"/>
    </row>
    <row r="5074" spans="1:16" x14ac:dyDescent="0.35">
      <c r="A5074" s="3" t="s">
        <v>10292</v>
      </c>
      <c r="B5074" s="3" t="s">
        <v>10292</v>
      </c>
      <c r="C5074" s="3" t="s">
        <v>10293</v>
      </c>
      <c r="D5074" s="3" t="s">
        <v>7997</v>
      </c>
      <c r="E5074" s="3" t="s">
        <v>7998</v>
      </c>
      <c r="F5074" s="3" t="s">
        <v>878</v>
      </c>
      <c r="G5074" s="3" t="s">
        <v>877</v>
      </c>
      <c r="H5074" s="3" t="s">
        <v>477</v>
      </c>
      <c r="I5074" s="3" t="s">
        <v>79</v>
      </c>
      <c r="J5074" s="3" t="s">
        <v>78</v>
      </c>
      <c r="K5074" s="3" t="s">
        <v>79</v>
      </c>
      <c r="O5074"/>
      <c r="P5074"/>
    </row>
    <row r="5075" spans="1:16" x14ac:dyDescent="0.35">
      <c r="A5075" s="3" t="s">
        <v>10294</v>
      </c>
      <c r="B5075" s="3" t="s">
        <v>10294</v>
      </c>
      <c r="C5075" s="3" t="s">
        <v>10295</v>
      </c>
      <c r="D5075" s="3" t="s">
        <v>8078</v>
      </c>
      <c r="E5075" s="3" t="s">
        <v>8079</v>
      </c>
      <c r="F5075" s="3" t="s">
        <v>878</v>
      </c>
      <c r="G5075" s="3" t="s">
        <v>877</v>
      </c>
      <c r="H5075" s="3" t="s">
        <v>477</v>
      </c>
      <c r="I5075" s="3" t="s">
        <v>79</v>
      </c>
      <c r="J5075" s="3" t="s">
        <v>78</v>
      </c>
      <c r="K5075" s="3" t="s">
        <v>79</v>
      </c>
      <c r="O5075"/>
      <c r="P5075"/>
    </row>
    <row r="5076" spans="1:16" x14ac:dyDescent="0.35">
      <c r="A5076" s="3" t="s">
        <v>10296</v>
      </c>
      <c r="B5076" s="3" t="s">
        <v>10296</v>
      </c>
      <c r="C5076" s="3" t="s">
        <v>10297</v>
      </c>
      <c r="D5076" s="3" t="s">
        <v>8095</v>
      </c>
      <c r="E5076" s="3" t="s">
        <v>2995</v>
      </c>
      <c r="F5076" s="3" t="s">
        <v>878</v>
      </c>
      <c r="G5076" s="3" t="s">
        <v>877</v>
      </c>
      <c r="H5076" s="3" t="s">
        <v>477</v>
      </c>
      <c r="I5076" s="3" t="s">
        <v>79</v>
      </c>
      <c r="J5076" s="3" t="s">
        <v>78</v>
      </c>
      <c r="K5076" s="3" t="s">
        <v>79</v>
      </c>
      <c r="O5076"/>
      <c r="P5076"/>
    </row>
    <row r="5077" spans="1:16" x14ac:dyDescent="0.35">
      <c r="A5077" s="3" t="s">
        <v>10298</v>
      </c>
      <c r="B5077" s="3" t="s">
        <v>10298</v>
      </c>
      <c r="C5077" s="3" t="s">
        <v>10299</v>
      </c>
      <c r="D5077" s="3" t="s">
        <v>8078</v>
      </c>
      <c r="E5077" s="3" t="s">
        <v>8079</v>
      </c>
      <c r="F5077" s="3" t="s">
        <v>878</v>
      </c>
      <c r="G5077" s="3" t="s">
        <v>877</v>
      </c>
      <c r="H5077" s="3" t="s">
        <v>477</v>
      </c>
      <c r="I5077" s="3" t="s">
        <v>79</v>
      </c>
      <c r="J5077" s="3" t="s">
        <v>78</v>
      </c>
      <c r="K5077" s="3" t="s">
        <v>79</v>
      </c>
      <c r="O5077"/>
      <c r="P5077"/>
    </row>
    <row r="5078" spans="1:16" x14ac:dyDescent="0.35">
      <c r="A5078" s="3" t="s">
        <v>10300</v>
      </c>
      <c r="B5078" s="3" t="s">
        <v>10300</v>
      </c>
      <c r="C5078" s="3" t="s">
        <v>10063</v>
      </c>
      <c r="D5078" s="3" t="s">
        <v>8361</v>
      </c>
      <c r="E5078" s="3" t="s">
        <v>8362</v>
      </c>
      <c r="F5078" s="3" t="s">
        <v>878</v>
      </c>
      <c r="G5078" s="3" t="s">
        <v>877</v>
      </c>
      <c r="H5078" s="3" t="s">
        <v>477</v>
      </c>
      <c r="I5078" s="3" t="s">
        <v>79</v>
      </c>
      <c r="J5078" s="3" t="s">
        <v>78</v>
      </c>
      <c r="K5078" s="3" t="s">
        <v>79</v>
      </c>
      <c r="O5078"/>
      <c r="P5078"/>
    </row>
    <row r="5079" spans="1:16" x14ac:dyDescent="0.35">
      <c r="A5079" s="3" t="s">
        <v>10301</v>
      </c>
      <c r="B5079" s="3" t="s">
        <v>10301</v>
      </c>
      <c r="C5079" s="3" t="s">
        <v>10302</v>
      </c>
      <c r="D5079" s="3" t="s">
        <v>7918</v>
      </c>
      <c r="E5079" s="3" t="s">
        <v>7919</v>
      </c>
      <c r="F5079" s="3" t="s">
        <v>878</v>
      </c>
      <c r="G5079" s="3" t="s">
        <v>877</v>
      </c>
      <c r="H5079" s="3" t="s">
        <v>477</v>
      </c>
      <c r="I5079" s="3" t="s">
        <v>79</v>
      </c>
      <c r="J5079" s="3" t="s">
        <v>78</v>
      </c>
      <c r="K5079" s="3" t="s">
        <v>79</v>
      </c>
      <c r="O5079"/>
      <c r="P5079"/>
    </row>
    <row r="5080" spans="1:16" x14ac:dyDescent="0.35">
      <c r="A5080" s="3" t="s">
        <v>8378</v>
      </c>
      <c r="B5080" s="3" t="s">
        <v>8378</v>
      </c>
      <c r="C5080" s="3" t="s">
        <v>8379</v>
      </c>
      <c r="D5080" s="3" t="s">
        <v>2460</v>
      </c>
      <c r="E5080" s="3" t="s">
        <v>2461</v>
      </c>
      <c r="F5080" s="3" t="s">
        <v>878</v>
      </c>
      <c r="G5080" s="3" t="s">
        <v>877</v>
      </c>
      <c r="H5080" s="3" t="s">
        <v>477</v>
      </c>
      <c r="I5080" s="3" t="s">
        <v>79</v>
      </c>
      <c r="J5080" s="3" t="s">
        <v>78</v>
      </c>
      <c r="K5080" s="3" t="s">
        <v>79</v>
      </c>
      <c r="O5080"/>
      <c r="P5080"/>
    </row>
    <row r="5081" spans="1:16" x14ac:dyDescent="0.35">
      <c r="A5081" s="3" t="s">
        <v>10303</v>
      </c>
      <c r="B5081" s="3" t="s">
        <v>10303</v>
      </c>
      <c r="C5081" s="3" t="s">
        <v>10304</v>
      </c>
      <c r="D5081" s="3" t="s">
        <v>7918</v>
      </c>
      <c r="E5081" s="3" t="s">
        <v>7919</v>
      </c>
      <c r="F5081" s="3" t="s">
        <v>878</v>
      </c>
      <c r="G5081" s="3" t="s">
        <v>877</v>
      </c>
      <c r="H5081" s="3" t="s">
        <v>477</v>
      </c>
      <c r="I5081" s="3" t="s">
        <v>79</v>
      </c>
      <c r="J5081" s="3" t="s">
        <v>78</v>
      </c>
      <c r="K5081" s="3" t="s">
        <v>79</v>
      </c>
      <c r="O5081"/>
      <c r="P5081"/>
    </row>
    <row r="5082" spans="1:16" x14ac:dyDescent="0.35">
      <c r="A5082" s="3" t="s">
        <v>10305</v>
      </c>
      <c r="B5082" s="3" t="s">
        <v>10305</v>
      </c>
      <c r="C5082" s="3" t="s">
        <v>10306</v>
      </c>
      <c r="D5082" s="3" t="s">
        <v>204</v>
      </c>
      <c r="E5082" s="3" t="s">
        <v>7970</v>
      </c>
      <c r="F5082" s="3" t="s">
        <v>878</v>
      </c>
      <c r="G5082" s="3" t="s">
        <v>877</v>
      </c>
      <c r="H5082" s="3" t="s">
        <v>477</v>
      </c>
      <c r="I5082" s="3" t="s">
        <v>79</v>
      </c>
      <c r="J5082" s="3" t="s">
        <v>78</v>
      </c>
      <c r="K5082" s="3" t="s">
        <v>79</v>
      </c>
      <c r="O5082"/>
      <c r="P5082"/>
    </row>
    <row r="5083" spans="1:16" x14ac:dyDescent="0.35">
      <c r="A5083" s="3" t="s">
        <v>10307</v>
      </c>
      <c r="B5083" s="3" t="s">
        <v>10307</v>
      </c>
      <c r="C5083" s="3" t="s">
        <v>10308</v>
      </c>
      <c r="D5083" s="3" t="s">
        <v>7918</v>
      </c>
      <c r="E5083" s="3" t="s">
        <v>7919</v>
      </c>
      <c r="F5083" s="3" t="s">
        <v>878</v>
      </c>
      <c r="G5083" s="3" t="s">
        <v>877</v>
      </c>
      <c r="H5083" s="3" t="s">
        <v>477</v>
      </c>
      <c r="I5083" s="3" t="s">
        <v>79</v>
      </c>
      <c r="J5083" s="3" t="s">
        <v>78</v>
      </c>
      <c r="K5083" s="3" t="s">
        <v>79</v>
      </c>
      <c r="O5083"/>
      <c r="P5083"/>
    </row>
    <row r="5084" spans="1:16" x14ac:dyDescent="0.35">
      <c r="A5084" s="3" t="s">
        <v>10309</v>
      </c>
      <c r="B5084" s="3" t="s">
        <v>8589</v>
      </c>
      <c r="C5084" s="3" t="s">
        <v>8074</v>
      </c>
      <c r="D5084" s="3" t="s">
        <v>204</v>
      </c>
      <c r="E5084" s="3" t="s">
        <v>7970</v>
      </c>
      <c r="F5084" s="3" t="s">
        <v>878</v>
      </c>
      <c r="G5084" s="3" t="s">
        <v>877</v>
      </c>
      <c r="H5084" s="3" t="s">
        <v>477</v>
      </c>
      <c r="I5084" s="3" t="s">
        <v>79</v>
      </c>
      <c r="J5084" s="3" t="s">
        <v>78</v>
      </c>
      <c r="K5084" s="3" t="s">
        <v>79</v>
      </c>
      <c r="O5084"/>
      <c r="P5084"/>
    </row>
    <row r="5085" spans="1:16" x14ac:dyDescent="0.35">
      <c r="A5085" s="3" t="s">
        <v>10310</v>
      </c>
      <c r="B5085" s="3" t="s">
        <v>10310</v>
      </c>
      <c r="C5085" s="3" t="s">
        <v>10311</v>
      </c>
      <c r="D5085" s="3" t="s">
        <v>7918</v>
      </c>
      <c r="E5085" s="3" t="s">
        <v>7919</v>
      </c>
      <c r="F5085" s="3" t="s">
        <v>878</v>
      </c>
      <c r="G5085" s="3" t="s">
        <v>877</v>
      </c>
      <c r="H5085" s="3" t="s">
        <v>477</v>
      </c>
      <c r="I5085" s="3" t="s">
        <v>79</v>
      </c>
      <c r="J5085" s="3" t="s">
        <v>78</v>
      </c>
      <c r="K5085" s="3" t="s">
        <v>79</v>
      </c>
      <c r="O5085"/>
      <c r="P5085"/>
    </row>
    <row r="5086" spans="1:16" x14ac:dyDescent="0.35">
      <c r="A5086" s="3" t="s">
        <v>10312</v>
      </c>
      <c r="B5086" s="3" t="s">
        <v>10312</v>
      </c>
      <c r="C5086" s="3" t="s">
        <v>10313</v>
      </c>
      <c r="D5086" s="3" t="s">
        <v>7949</v>
      </c>
      <c r="E5086" s="3" t="s">
        <v>7950</v>
      </c>
      <c r="F5086" s="3" t="s">
        <v>878</v>
      </c>
      <c r="G5086" s="3" t="s">
        <v>877</v>
      </c>
      <c r="H5086" s="3" t="s">
        <v>477</v>
      </c>
      <c r="I5086" s="3" t="s">
        <v>79</v>
      </c>
      <c r="J5086" s="3" t="s">
        <v>78</v>
      </c>
      <c r="K5086" s="3" t="s">
        <v>79</v>
      </c>
      <c r="O5086"/>
      <c r="P5086"/>
    </row>
    <row r="5087" spans="1:16" x14ac:dyDescent="0.35">
      <c r="A5087" s="3" t="s">
        <v>10314</v>
      </c>
      <c r="B5087" s="3" t="s">
        <v>10314</v>
      </c>
      <c r="C5087" s="3" t="s">
        <v>10315</v>
      </c>
      <c r="D5087" s="3" t="s">
        <v>573</v>
      </c>
      <c r="E5087" s="3" t="s">
        <v>8125</v>
      </c>
      <c r="F5087" s="3" t="s">
        <v>878</v>
      </c>
      <c r="G5087" s="3" t="s">
        <v>877</v>
      </c>
      <c r="H5087" s="3" t="s">
        <v>477</v>
      </c>
      <c r="I5087" s="3" t="s">
        <v>79</v>
      </c>
      <c r="J5087" s="3" t="s">
        <v>78</v>
      </c>
      <c r="K5087" s="3" t="s">
        <v>79</v>
      </c>
      <c r="O5087"/>
      <c r="P5087"/>
    </row>
    <row r="5088" spans="1:16" x14ac:dyDescent="0.35">
      <c r="A5088" s="3" t="s">
        <v>10316</v>
      </c>
      <c r="B5088" s="3" t="s">
        <v>8589</v>
      </c>
      <c r="C5088" s="3" t="s">
        <v>8074</v>
      </c>
      <c r="D5088" s="3" t="s">
        <v>204</v>
      </c>
      <c r="E5088" s="3" t="s">
        <v>7970</v>
      </c>
      <c r="F5088" s="3" t="s">
        <v>878</v>
      </c>
      <c r="G5088" s="3" t="s">
        <v>877</v>
      </c>
      <c r="H5088" s="3" t="s">
        <v>477</v>
      </c>
      <c r="I5088" s="3" t="s">
        <v>79</v>
      </c>
      <c r="J5088" s="3" t="s">
        <v>78</v>
      </c>
      <c r="K5088" s="3" t="s">
        <v>79</v>
      </c>
      <c r="O5088"/>
      <c r="P5088"/>
    </row>
    <row r="5089" spans="1:16" x14ac:dyDescent="0.35">
      <c r="A5089" s="3" t="s">
        <v>10317</v>
      </c>
      <c r="B5089" s="3" t="s">
        <v>10317</v>
      </c>
      <c r="C5089" s="3" t="s">
        <v>9447</v>
      </c>
      <c r="D5089" s="3" t="s">
        <v>164</v>
      </c>
      <c r="E5089" s="3" t="s">
        <v>7938</v>
      </c>
      <c r="F5089" s="3" t="s">
        <v>878</v>
      </c>
      <c r="G5089" s="3" t="s">
        <v>877</v>
      </c>
      <c r="H5089" s="3" t="s">
        <v>477</v>
      </c>
      <c r="I5089" s="3" t="s">
        <v>79</v>
      </c>
      <c r="J5089" s="3" t="s">
        <v>78</v>
      </c>
      <c r="K5089" s="3" t="s">
        <v>79</v>
      </c>
      <c r="O5089"/>
      <c r="P5089"/>
    </row>
    <row r="5090" spans="1:16" x14ac:dyDescent="0.35">
      <c r="A5090" s="3" t="s">
        <v>10318</v>
      </c>
      <c r="B5090" s="3" t="s">
        <v>10318</v>
      </c>
      <c r="C5090" s="3" t="s">
        <v>10319</v>
      </c>
      <c r="D5090" s="3" t="s">
        <v>7918</v>
      </c>
      <c r="E5090" s="3" t="s">
        <v>7919</v>
      </c>
      <c r="F5090" s="3" t="s">
        <v>878</v>
      </c>
      <c r="G5090" s="3" t="s">
        <v>877</v>
      </c>
      <c r="H5090" s="3" t="s">
        <v>477</v>
      </c>
      <c r="I5090" s="3" t="s">
        <v>79</v>
      </c>
      <c r="J5090" s="3" t="s">
        <v>78</v>
      </c>
      <c r="K5090" s="3" t="s">
        <v>79</v>
      </c>
      <c r="O5090"/>
      <c r="P5090"/>
    </row>
    <row r="5091" spans="1:16" x14ac:dyDescent="0.35">
      <c r="A5091" s="3" t="s">
        <v>10320</v>
      </c>
      <c r="B5091" s="3" t="s">
        <v>10320</v>
      </c>
      <c r="C5091" s="3" t="s">
        <v>10321</v>
      </c>
      <c r="D5091" s="3" t="s">
        <v>7918</v>
      </c>
      <c r="E5091" s="3" t="s">
        <v>7919</v>
      </c>
      <c r="F5091" s="3" t="s">
        <v>878</v>
      </c>
      <c r="G5091" s="3" t="s">
        <v>877</v>
      </c>
      <c r="H5091" s="3" t="s">
        <v>477</v>
      </c>
      <c r="I5091" s="3" t="s">
        <v>79</v>
      </c>
      <c r="J5091" s="3" t="s">
        <v>78</v>
      </c>
      <c r="K5091" s="3" t="s">
        <v>79</v>
      </c>
      <c r="O5091"/>
      <c r="P5091"/>
    </row>
    <row r="5092" spans="1:16" x14ac:dyDescent="0.35">
      <c r="A5092" s="3" t="s">
        <v>10322</v>
      </c>
      <c r="B5092" s="3" t="s">
        <v>10322</v>
      </c>
      <c r="C5092" s="3" t="s">
        <v>9608</v>
      </c>
      <c r="D5092" s="3" t="s">
        <v>46</v>
      </c>
      <c r="E5092" s="3" t="s">
        <v>7986</v>
      </c>
      <c r="F5092" s="3" t="s">
        <v>878</v>
      </c>
      <c r="G5092" s="3" t="s">
        <v>877</v>
      </c>
      <c r="H5092" s="3" t="s">
        <v>477</v>
      </c>
      <c r="I5092" s="3" t="s">
        <v>79</v>
      </c>
      <c r="J5092" s="3" t="s">
        <v>78</v>
      </c>
      <c r="K5092" s="3" t="s">
        <v>79</v>
      </c>
      <c r="O5092"/>
      <c r="P5092"/>
    </row>
    <row r="5093" spans="1:16" x14ac:dyDescent="0.35">
      <c r="A5093" s="3" t="s">
        <v>10323</v>
      </c>
      <c r="B5093" s="3" t="s">
        <v>10323</v>
      </c>
      <c r="C5093" s="3" t="s">
        <v>10324</v>
      </c>
      <c r="D5093" s="3" t="s">
        <v>7918</v>
      </c>
      <c r="E5093" s="3" t="s">
        <v>7919</v>
      </c>
      <c r="F5093" s="3" t="s">
        <v>878</v>
      </c>
      <c r="G5093" s="3" t="s">
        <v>877</v>
      </c>
      <c r="H5093" s="3" t="s">
        <v>477</v>
      </c>
      <c r="I5093" s="3" t="s">
        <v>79</v>
      </c>
      <c r="J5093" s="3" t="s">
        <v>78</v>
      </c>
      <c r="K5093" s="3" t="s">
        <v>79</v>
      </c>
      <c r="O5093"/>
      <c r="P5093"/>
    </row>
    <row r="5094" spans="1:16" x14ac:dyDescent="0.35">
      <c r="A5094" s="3" t="s">
        <v>10325</v>
      </c>
      <c r="B5094" s="3" t="s">
        <v>10325</v>
      </c>
      <c r="C5094" s="3" t="s">
        <v>10326</v>
      </c>
      <c r="D5094" s="3" t="s">
        <v>7918</v>
      </c>
      <c r="E5094" s="3" t="s">
        <v>7919</v>
      </c>
      <c r="F5094" s="3" t="s">
        <v>878</v>
      </c>
      <c r="G5094" s="3" t="s">
        <v>877</v>
      </c>
      <c r="H5094" s="3" t="s">
        <v>477</v>
      </c>
      <c r="I5094" s="3" t="s">
        <v>79</v>
      </c>
      <c r="J5094" s="3" t="s">
        <v>78</v>
      </c>
      <c r="K5094" s="3" t="s">
        <v>79</v>
      </c>
      <c r="O5094"/>
      <c r="P5094"/>
    </row>
    <row r="5095" spans="1:16" x14ac:dyDescent="0.35">
      <c r="A5095" s="3" t="s">
        <v>10327</v>
      </c>
      <c r="B5095" s="3" t="s">
        <v>10327</v>
      </c>
      <c r="C5095" s="3" t="s">
        <v>10328</v>
      </c>
      <c r="D5095" s="3" t="s">
        <v>7918</v>
      </c>
      <c r="E5095" s="3" t="s">
        <v>7919</v>
      </c>
      <c r="F5095" s="3" t="s">
        <v>878</v>
      </c>
      <c r="G5095" s="3" t="s">
        <v>877</v>
      </c>
      <c r="H5095" s="3" t="s">
        <v>477</v>
      </c>
      <c r="I5095" s="3" t="s">
        <v>79</v>
      </c>
      <c r="J5095" s="3" t="s">
        <v>78</v>
      </c>
      <c r="K5095" s="3" t="s">
        <v>79</v>
      </c>
      <c r="O5095"/>
      <c r="P5095"/>
    </row>
    <row r="5096" spans="1:16" x14ac:dyDescent="0.35">
      <c r="A5096" s="3" t="s">
        <v>10329</v>
      </c>
      <c r="B5096" s="3" t="s">
        <v>10329</v>
      </c>
      <c r="C5096" s="3" t="s">
        <v>10330</v>
      </c>
      <c r="D5096" s="3" t="s">
        <v>7918</v>
      </c>
      <c r="E5096" s="3" t="s">
        <v>7919</v>
      </c>
      <c r="F5096" s="3" t="s">
        <v>878</v>
      </c>
      <c r="G5096" s="3" t="s">
        <v>877</v>
      </c>
      <c r="H5096" s="3" t="s">
        <v>477</v>
      </c>
      <c r="I5096" s="3" t="s">
        <v>79</v>
      </c>
      <c r="J5096" s="3" t="s">
        <v>78</v>
      </c>
      <c r="K5096" s="3" t="s">
        <v>79</v>
      </c>
      <c r="O5096"/>
      <c r="P5096"/>
    </row>
    <row r="5097" spans="1:16" x14ac:dyDescent="0.35">
      <c r="A5097" s="3" t="s">
        <v>10331</v>
      </c>
      <c r="B5097" s="3" t="s">
        <v>10331</v>
      </c>
      <c r="C5097" s="3" t="s">
        <v>10332</v>
      </c>
      <c r="D5097" s="3" t="s">
        <v>7942</v>
      </c>
      <c r="E5097" s="3" t="s">
        <v>7943</v>
      </c>
      <c r="F5097" s="3" t="s">
        <v>878</v>
      </c>
      <c r="G5097" s="3" t="s">
        <v>877</v>
      </c>
      <c r="H5097" s="3" t="s">
        <v>477</v>
      </c>
      <c r="I5097" s="3" t="s">
        <v>79</v>
      </c>
      <c r="J5097" s="3" t="s">
        <v>78</v>
      </c>
      <c r="K5097" s="3" t="s">
        <v>79</v>
      </c>
      <c r="O5097"/>
      <c r="P5097"/>
    </row>
    <row r="5098" spans="1:16" x14ac:dyDescent="0.35">
      <c r="A5098" s="3" t="s">
        <v>10333</v>
      </c>
      <c r="B5098" s="3" t="s">
        <v>10333</v>
      </c>
      <c r="C5098" s="3" t="s">
        <v>10334</v>
      </c>
      <c r="D5098" s="3" t="s">
        <v>7977</v>
      </c>
      <c r="E5098" s="3" t="s">
        <v>7978</v>
      </c>
      <c r="F5098" s="3" t="s">
        <v>878</v>
      </c>
      <c r="G5098" s="3" t="s">
        <v>877</v>
      </c>
      <c r="H5098" s="3" t="s">
        <v>477</v>
      </c>
      <c r="I5098" s="3" t="s">
        <v>79</v>
      </c>
      <c r="J5098" s="3" t="s">
        <v>78</v>
      </c>
      <c r="K5098" s="3" t="s">
        <v>79</v>
      </c>
      <c r="O5098"/>
      <c r="P5098"/>
    </row>
    <row r="5099" spans="1:16" x14ac:dyDescent="0.35">
      <c r="A5099" s="3" t="s">
        <v>10335</v>
      </c>
      <c r="B5099" s="3" t="s">
        <v>10335</v>
      </c>
      <c r="C5099" s="3" t="s">
        <v>8379</v>
      </c>
      <c r="D5099" s="3" t="s">
        <v>652</v>
      </c>
      <c r="E5099" s="3" t="s">
        <v>7912</v>
      </c>
      <c r="F5099" s="3" t="s">
        <v>878</v>
      </c>
      <c r="G5099" s="3" t="s">
        <v>877</v>
      </c>
      <c r="H5099" s="3" t="s">
        <v>477</v>
      </c>
      <c r="I5099" s="3" t="s">
        <v>79</v>
      </c>
      <c r="J5099" s="3" t="s">
        <v>78</v>
      </c>
      <c r="K5099" s="3" t="s">
        <v>79</v>
      </c>
      <c r="O5099"/>
      <c r="P5099"/>
    </row>
    <row r="5100" spans="1:16" x14ac:dyDescent="0.35">
      <c r="A5100" s="3" t="s">
        <v>10336</v>
      </c>
      <c r="B5100" s="3" t="s">
        <v>10336</v>
      </c>
      <c r="C5100" s="3" t="s">
        <v>10337</v>
      </c>
      <c r="D5100" s="3" t="s">
        <v>8028</v>
      </c>
      <c r="E5100" s="3" t="s">
        <v>8029</v>
      </c>
      <c r="F5100" s="3" t="s">
        <v>878</v>
      </c>
      <c r="G5100" s="3" t="s">
        <v>877</v>
      </c>
      <c r="H5100" s="3" t="s">
        <v>477</v>
      </c>
      <c r="I5100" s="3" t="s">
        <v>79</v>
      </c>
      <c r="J5100" s="3" t="s">
        <v>78</v>
      </c>
      <c r="K5100" s="3" t="s">
        <v>79</v>
      </c>
      <c r="O5100"/>
      <c r="P5100"/>
    </row>
    <row r="5101" spans="1:16" x14ac:dyDescent="0.35">
      <c r="A5101" s="3" t="s">
        <v>10338</v>
      </c>
      <c r="B5101" s="3" t="s">
        <v>10338</v>
      </c>
      <c r="C5101" s="3" t="s">
        <v>10339</v>
      </c>
      <c r="D5101" s="3" t="s">
        <v>7918</v>
      </c>
      <c r="E5101" s="3" t="s">
        <v>7919</v>
      </c>
      <c r="F5101" s="3" t="s">
        <v>878</v>
      </c>
      <c r="G5101" s="3" t="s">
        <v>877</v>
      </c>
      <c r="H5101" s="3" t="s">
        <v>477</v>
      </c>
      <c r="I5101" s="3" t="s">
        <v>79</v>
      </c>
      <c r="J5101" s="3" t="s">
        <v>78</v>
      </c>
      <c r="K5101" s="3" t="s">
        <v>79</v>
      </c>
      <c r="O5101"/>
      <c r="P5101"/>
    </row>
    <row r="5102" spans="1:16" x14ac:dyDescent="0.35">
      <c r="A5102" s="3" t="s">
        <v>10340</v>
      </c>
      <c r="B5102" s="3" t="s">
        <v>10340</v>
      </c>
      <c r="C5102" s="3" t="s">
        <v>10341</v>
      </c>
      <c r="D5102" s="3" t="s">
        <v>8238</v>
      </c>
      <c r="E5102" s="3" t="s">
        <v>8239</v>
      </c>
      <c r="F5102" s="3" t="s">
        <v>878</v>
      </c>
      <c r="G5102" s="3" t="s">
        <v>877</v>
      </c>
      <c r="H5102" s="3" t="s">
        <v>477</v>
      </c>
      <c r="I5102" s="3" t="s">
        <v>79</v>
      </c>
      <c r="J5102" s="3" t="s">
        <v>78</v>
      </c>
      <c r="K5102" s="3" t="s">
        <v>79</v>
      </c>
      <c r="O5102"/>
      <c r="P5102"/>
    </row>
    <row r="5103" spans="1:16" x14ac:dyDescent="0.35">
      <c r="A5103" s="3" t="s">
        <v>10342</v>
      </c>
      <c r="B5103" s="3" t="s">
        <v>10342</v>
      </c>
      <c r="C5103" s="3" t="s">
        <v>10343</v>
      </c>
      <c r="D5103" s="3" t="s">
        <v>833</v>
      </c>
      <c r="E5103" s="3" t="s">
        <v>834</v>
      </c>
      <c r="F5103" s="3" t="s">
        <v>878</v>
      </c>
      <c r="G5103" s="3" t="s">
        <v>877</v>
      </c>
      <c r="H5103" s="3" t="s">
        <v>477</v>
      </c>
      <c r="I5103" s="3" t="s">
        <v>79</v>
      </c>
      <c r="J5103" s="3" t="s">
        <v>78</v>
      </c>
      <c r="K5103" s="3" t="s">
        <v>79</v>
      </c>
      <c r="O5103"/>
      <c r="P5103"/>
    </row>
    <row r="5104" spans="1:16" x14ac:dyDescent="0.35">
      <c r="A5104" s="3" t="s">
        <v>10344</v>
      </c>
      <c r="B5104" s="3" t="s">
        <v>10344</v>
      </c>
      <c r="C5104" s="3" t="s">
        <v>10345</v>
      </c>
      <c r="D5104" s="3" t="s">
        <v>7918</v>
      </c>
      <c r="E5104" s="3" t="s">
        <v>7919</v>
      </c>
      <c r="F5104" s="3" t="s">
        <v>878</v>
      </c>
      <c r="G5104" s="3" t="s">
        <v>877</v>
      </c>
      <c r="H5104" s="3" t="s">
        <v>477</v>
      </c>
      <c r="I5104" s="3" t="s">
        <v>79</v>
      </c>
      <c r="J5104" s="3" t="s">
        <v>78</v>
      </c>
      <c r="K5104" s="3" t="s">
        <v>79</v>
      </c>
      <c r="O5104"/>
      <c r="P5104"/>
    </row>
    <row r="5105" spans="1:16" x14ac:dyDescent="0.35">
      <c r="A5105" s="3" t="s">
        <v>10346</v>
      </c>
      <c r="B5105" s="3" t="s">
        <v>10346</v>
      </c>
      <c r="C5105" s="3" t="s">
        <v>10347</v>
      </c>
      <c r="D5105" s="3" t="s">
        <v>7918</v>
      </c>
      <c r="E5105" s="3" t="s">
        <v>7919</v>
      </c>
      <c r="F5105" s="3" t="s">
        <v>878</v>
      </c>
      <c r="G5105" s="3" t="s">
        <v>877</v>
      </c>
      <c r="H5105" s="3" t="s">
        <v>477</v>
      </c>
      <c r="I5105" s="3" t="s">
        <v>79</v>
      </c>
      <c r="J5105" s="3" t="s">
        <v>78</v>
      </c>
      <c r="K5105" s="3" t="s">
        <v>79</v>
      </c>
      <c r="O5105"/>
      <c r="P5105"/>
    </row>
    <row r="5106" spans="1:16" x14ac:dyDescent="0.35">
      <c r="A5106" s="3" t="s">
        <v>10348</v>
      </c>
      <c r="B5106" s="3" t="s">
        <v>10348</v>
      </c>
      <c r="C5106" s="3" t="s">
        <v>2288</v>
      </c>
      <c r="D5106" s="3" t="s">
        <v>65</v>
      </c>
      <c r="E5106" s="3" t="s">
        <v>8148</v>
      </c>
      <c r="F5106" s="3" t="s">
        <v>878</v>
      </c>
      <c r="G5106" s="3" t="s">
        <v>877</v>
      </c>
      <c r="H5106" s="3" t="s">
        <v>477</v>
      </c>
      <c r="I5106" s="3" t="s">
        <v>79</v>
      </c>
      <c r="J5106" s="3" t="s">
        <v>78</v>
      </c>
      <c r="K5106" s="3" t="s">
        <v>79</v>
      </c>
      <c r="O5106"/>
      <c r="P5106"/>
    </row>
    <row r="5107" spans="1:16" x14ac:dyDescent="0.35">
      <c r="A5107" s="3" t="s">
        <v>10349</v>
      </c>
      <c r="B5107" s="3" t="s">
        <v>10349</v>
      </c>
      <c r="C5107" s="3" t="s">
        <v>10350</v>
      </c>
      <c r="D5107" s="3" t="s">
        <v>7918</v>
      </c>
      <c r="E5107" s="3" t="s">
        <v>7919</v>
      </c>
      <c r="F5107" s="3" t="s">
        <v>878</v>
      </c>
      <c r="G5107" s="3" t="s">
        <v>877</v>
      </c>
      <c r="H5107" s="3" t="s">
        <v>477</v>
      </c>
      <c r="I5107" s="3" t="s">
        <v>79</v>
      </c>
      <c r="J5107" s="3" t="s">
        <v>78</v>
      </c>
      <c r="K5107" s="3" t="s">
        <v>79</v>
      </c>
      <c r="O5107"/>
      <c r="P5107"/>
    </row>
    <row r="5108" spans="1:16" x14ac:dyDescent="0.35">
      <c r="A5108" s="3" t="s">
        <v>10351</v>
      </c>
      <c r="B5108" s="3" t="s">
        <v>10351</v>
      </c>
      <c r="C5108" s="3" t="s">
        <v>10352</v>
      </c>
      <c r="D5108" s="3" t="s">
        <v>7918</v>
      </c>
      <c r="E5108" s="3" t="s">
        <v>7919</v>
      </c>
      <c r="F5108" s="3" t="s">
        <v>878</v>
      </c>
      <c r="G5108" s="3" t="s">
        <v>877</v>
      </c>
      <c r="H5108" s="3" t="s">
        <v>477</v>
      </c>
      <c r="I5108" s="3" t="s">
        <v>79</v>
      </c>
      <c r="J5108" s="3" t="s">
        <v>78</v>
      </c>
      <c r="K5108" s="3" t="s">
        <v>79</v>
      </c>
      <c r="O5108"/>
      <c r="P5108"/>
    </row>
    <row r="5109" spans="1:16" x14ac:dyDescent="0.35">
      <c r="A5109" s="3" t="s">
        <v>10353</v>
      </c>
      <c r="B5109" s="3" t="s">
        <v>10353</v>
      </c>
      <c r="C5109" s="3" t="s">
        <v>10354</v>
      </c>
      <c r="D5109" s="3" t="s">
        <v>529</v>
      </c>
      <c r="E5109" s="3" t="s">
        <v>8244</v>
      </c>
      <c r="F5109" s="3" t="s">
        <v>878</v>
      </c>
      <c r="G5109" s="3" t="s">
        <v>877</v>
      </c>
      <c r="H5109" s="3" t="s">
        <v>477</v>
      </c>
      <c r="I5109" s="3" t="s">
        <v>79</v>
      </c>
      <c r="J5109" s="3" t="s">
        <v>78</v>
      </c>
      <c r="K5109" s="3" t="s">
        <v>79</v>
      </c>
      <c r="O5109"/>
      <c r="P5109"/>
    </row>
    <row r="5110" spans="1:16" x14ac:dyDescent="0.35">
      <c r="A5110" s="3" t="s">
        <v>10355</v>
      </c>
      <c r="B5110" s="3" t="s">
        <v>10355</v>
      </c>
      <c r="C5110" s="3" t="s">
        <v>8664</v>
      </c>
      <c r="D5110" s="3" t="s">
        <v>782</v>
      </c>
      <c r="E5110" s="3" t="s">
        <v>7925</v>
      </c>
      <c r="F5110" s="3" t="s">
        <v>878</v>
      </c>
      <c r="G5110" s="3" t="s">
        <v>877</v>
      </c>
      <c r="H5110" s="3" t="s">
        <v>477</v>
      </c>
      <c r="I5110" s="3" t="s">
        <v>79</v>
      </c>
      <c r="J5110" s="3" t="s">
        <v>78</v>
      </c>
      <c r="K5110" s="3" t="s">
        <v>79</v>
      </c>
      <c r="O5110"/>
      <c r="P5110"/>
    </row>
    <row r="5111" spans="1:16" x14ac:dyDescent="0.35">
      <c r="A5111" s="3" t="s">
        <v>10356</v>
      </c>
      <c r="B5111" s="3" t="s">
        <v>8852</v>
      </c>
      <c r="C5111" s="3" t="s">
        <v>8791</v>
      </c>
      <c r="D5111" s="3" t="s">
        <v>46</v>
      </c>
      <c r="E5111" s="3" t="s">
        <v>7986</v>
      </c>
      <c r="F5111" s="3" t="s">
        <v>878</v>
      </c>
      <c r="G5111" s="3" t="s">
        <v>877</v>
      </c>
      <c r="H5111" s="3" t="s">
        <v>477</v>
      </c>
      <c r="I5111" s="3" t="s">
        <v>79</v>
      </c>
      <c r="J5111" s="3" t="s">
        <v>78</v>
      </c>
      <c r="K5111" s="3" t="s">
        <v>79</v>
      </c>
      <c r="O5111"/>
      <c r="P5111"/>
    </row>
    <row r="5112" spans="1:16" x14ac:dyDescent="0.35">
      <c r="A5112" s="3" t="s">
        <v>10357</v>
      </c>
      <c r="B5112" s="3" t="s">
        <v>10357</v>
      </c>
      <c r="C5112" s="3" t="s">
        <v>10358</v>
      </c>
      <c r="D5112" s="3" t="s">
        <v>8247</v>
      </c>
      <c r="E5112" s="3" t="s">
        <v>8248</v>
      </c>
      <c r="F5112" s="3" t="s">
        <v>878</v>
      </c>
      <c r="G5112" s="3" t="s">
        <v>877</v>
      </c>
      <c r="H5112" s="3" t="s">
        <v>477</v>
      </c>
      <c r="I5112" s="3" t="s">
        <v>79</v>
      </c>
      <c r="J5112" s="3" t="s">
        <v>78</v>
      </c>
      <c r="K5112" s="3" t="s">
        <v>79</v>
      </c>
      <c r="O5112"/>
      <c r="P5112"/>
    </row>
    <row r="5113" spans="1:16" x14ac:dyDescent="0.35">
      <c r="A5113" s="3" t="s">
        <v>10359</v>
      </c>
      <c r="B5113" s="3" t="s">
        <v>10359</v>
      </c>
      <c r="C5113" s="3" t="s">
        <v>10360</v>
      </c>
      <c r="D5113" s="3" t="s">
        <v>7918</v>
      </c>
      <c r="E5113" s="3" t="s">
        <v>7919</v>
      </c>
      <c r="F5113" s="3" t="s">
        <v>878</v>
      </c>
      <c r="G5113" s="3" t="s">
        <v>877</v>
      </c>
      <c r="H5113" s="3" t="s">
        <v>477</v>
      </c>
      <c r="I5113" s="3" t="s">
        <v>79</v>
      </c>
      <c r="J5113" s="3" t="s">
        <v>78</v>
      </c>
      <c r="K5113" s="3" t="s">
        <v>79</v>
      </c>
      <c r="O5113"/>
      <c r="P5113"/>
    </row>
    <row r="5114" spans="1:16" x14ac:dyDescent="0.35">
      <c r="A5114" s="3" t="s">
        <v>10361</v>
      </c>
      <c r="B5114" s="3" t="s">
        <v>8641</v>
      </c>
      <c r="C5114" s="3" t="s">
        <v>8642</v>
      </c>
      <c r="D5114" s="3" t="s">
        <v>7929</v>
      </c>
      <c r="E5114" s="3" t="s">
        <v>7930</v>
      </c>
      <c r="F5114" s="3" t="s">
        <v>878</v>
      </c>
      <c r="G5114" s="3" t="s">
        <v>877</v>
      </c>
      <c r="H5114" s="3" t="s">
        <v>477</v>
      </c>
      <c r="I5114" s="3" t="s">
        <v>79</v>
      </c>
      <c r="J5114" s="3" t="s">
        <v>78</v>
      </c>
      <c r="K5114" s="3" t="s">
        <v>79</v>
      </c>
      <c r="O5114"/>
      <c r="P5114"/>
    </row>
    <row r="5115" spans="1:16" x14ac:dyDescent="0.35">
      <c r="A5115" s="3" t="s">
        <v>10362</v>
      </c>
      <c r="B5115" s="3" t="s">
        <v>10362</v>
      </c>
      <c r="C5115" s="3" t="s">
        <v>10363</v>
      </c>
      <c r="D5115" s="3" t="s">
        <v>833</v>
      </c>
      <c r="E5115" s="3" t="s">
        <v>834</v>
      </c>
      <c r="F5115" s="3" t="s">
        <v>878</v>
      </c>
      <c r="G5115" s="3" t="s">
        <v>877</v>
      </c>
      <c r="H5115" s="3" t="s">
        <v>477</v>
      </c>
      <c r="I5115" s="3" t="s">
        <v>79</v>
      </c>
      <c r="J5115" s="3" t="s">
        <v>78</v>
      </c>
      <c r="K5115" s="3" t="s">
        <v>79</v>
      </c>
      <c r="O5115"/>
      <c r="P5115"/>
    </row>
    <row r="5116" spans="1:16" x14ac:dyDescent="0.35">
      <c r="A5116" s="3" t="s">
        <v>10364</v>
      </c>
      <c r="B5116" s="3" t="s">
        <v>10364</v>
      </c>
      <c r="C5116" s="3" t="s">
        <v>10365</v>
      </c>
      <c r="D5116" s="3" t="s">
        <v>782</v>
      </c>
      <c r="E5116" s="3" t="s">
        <v>7925</v>
      </c>
      <c r="F5116" s="3" t="s">
        <v>878</v>
      </c>
      <c r="G5116" s="3" t="s">
        <v>877</v>
      </c>
      <c r="H5116" s="3" t="s">
        <v>477</v>
      </c>
      <c r="I5116" s="3" t="s">
        <v>79</v>
      </c>
      <c r="J5116" s="3" t="s">
        <v>78</v>
      </c>
      <c r="K5116" s="3" t="s">
        <v>79</v>
      </c>
      <c r="O5116"/>
      <c r="P5116"/>
    </row>
    <row r="5117" spans="1:16" x14ac:dyDescent="0.35">
      <c r="A5117" s="3" t="s">
        <v>10366</v>
      </c>
      <c r="B5117" s="3" t="s">
        <v>10366</v>
      </c>
      <c r="C5117" s="3" t="s">
        <v>10367</v>
      </c>
      <c r="D5117" s="3" t="s">
        <v>8115</v>
      </c>
      <c r="E5117" s="3" t="s">
        <v>8116</v>
      </c>
      <c r="F5117" s="3" t="s">
        <v>878</v>
      </c>
      <c r="G5117" s="3" t="s">
        <v>877</v>
      </c>
      <c r="H5117" s="3" t="s">
        <v>477</v>
      </c>
      <c r="I5117" s="3" t="s">
        <v>79</v>
      </c>
      <c r="J5117" s="3" t="s">
        <v>78</v>
      </c>
      <c r="K5117" s="3" t="s">
        <v>79</v>
      </c>
      <c r="O5117"/>
      <c r="P5117"/>
    </row>
    <row r="5118" spans="1:16" x14ac:dyDescent="0.35">
      <c r="A5118" s="3" t="s">
        <v>10368</v>
      </c>
      <c r="B5118" s="3" t="s">
        <v>10368</v>
      </c>
      <c r="C5118" s="3" t="s">
        <v>10369</v>
      </c>
      <c r="D5118" s="3" t="s">
        <v>65</v>
      </c>
      <c r="E5118" s="3" t="s">
        <v>8148</v>
      </c>
      <c r="F5118" s="3" t="s">
        <v>878</v>
      </c>
      <c r="G5118" s="3" t="s">
        <v>877</v>
      </c>
      <c r="H5118" s="3" t="s">
        <v>477</v>
      </c>
      <c r="I5118" s="3" t="s">
        <v>79</v>
      </c>
      <c r="J5118" s="3" t="s">
        <v>78</v>
      </c>
      <c r="K5118" s="3" t="s">
        <v>79</v>
      </c>
      <c r="O5118"/>
      <c r="P5118"/>
    </row>
    <row r="5119" spans="1:16" x14ac:dyDescent="0.35">
      <c r="A5119" s="3" t="s">
        <v>10370</v>
      </c>
      <c r="B5119" s="3" t="s">
        <v>10370</v>
      </c>
      <c r="C5119" s="3" t="s">
        <v>10371</v>
      </c>
      <c r="D5119" s="3" t="s">
        <v>652</v>
      </c>
      <c r="E5119" s="3" t="s">
        <v>7912</v>
      </c>
      <c r="F5119" s="3" t="s">
        <v>878</v>
      </c>
      <c r="G5119" s="3" t="s">
        <v>877</v>
      </c>
      <c r="H5119" s="3" t="s">
        <v>477</v>
      </c>
      <c r="I5119" s="3" t="s">
        <v>79</v>
      </c>
      <c r="J5119" s="3" t="s">
        <v>78</v>
      </c>
      <c r="K5119" s="3" t="s">
        <v>79</v>
      </c>
      <c r="O5119"/>
      <c r="P5119"/>
    </row>
    <row r="5120" spans="1:16" x14ac:dyDescent="0.35">
      <c r="A5120" s="3" t="s">
        <v>10372</v>
      </c>
      <c r="B5120" s="3" t="s">
        <v>10372</v>
      </c>
      <c r="C5120" s="3" t="s">
        <v>10373</v>
      </c>
      <c r="D5120" s="3" t="s">
        <v>7918</v>
      </c>
      <c r="E5120" s="3" t="s">
        <v>7919</v>
      </c>
      <c r="F5120" s="3" t="s">
        <v>878</v>
      </c>
      <c r="G5120" s="3" t="s">
        <v>877</v>
      </c>
      <c r="H5120" s="3" t="s">
        <v>477</v>
      </c>
      <c r="I5120" s="3" t="s">
        <v>79</v>
      </c>
      <c r="J5120" s="3" t="s">
        <v>78</v>
      </c>
      <c r="K5120" s="3" t="s">
        <v>79</v>
      </c>
      <c r="O5120"/>
      <c r="P5120"/>
    </row>
    <row r="5121" spans="1:16" x14ac:dyDescent="0.35">
      <c r="A5121" s="3" t="s">
        <v>10374</v>
      </c>
      <c r="B5121" s="3" t="s">
        <v>10374</v>
      </c>
      <c r="C5121" s="3" t="s">
        <v>10375</v>
      </c>
      <c r="D5121" s="3" t="s">
        <v>8189</v>
      </c>
      <c r="E5121" s="3" t="s">
        <v>8190</v>
      </c>
      <c r="F5121" s="3" t="s">
        <v>878</v>
      </c>
      <c r="G5121" s="3" t="s">
        <v>877</v>
      </c>
      <c r="H5121" s="3" t="s">
        <v>477</v>
      </c>
      <c r="I5121" s="3" t="s">
        <v>79</v>
      </c>
      <c r="J5121" s="3" t="s">
        <v>78</v>
      </c>
      <c r="K5121" s="3" t="s">
        <v>79</v>
      </c>
      <c r="O5121"/>
      <c r="P5121"/>
    </row>
    <row r="5122" spans="1:16" x14ac:dyDescent="0.35">
      <c r="A5122" s="3" t="s">
        <v>10376</v>
      </c>
      <c r="B5122" s="3" t="s">
        <v>10376</v>
      </c>
      <c r="C5122" s="3" t="s">
        <v>10377</v>
      </c>
      <c r="D5122" s="3" t="s">
        <v>329</v>
      </c>
      <c r="E5122" s="3" t="s">
        <v>8613</v>
      </c>
      <c r="F5122" s="3" t="s">
        <v>878</v>
      </c>
      <c r="G5122" s="3" t="s">
        <v>877</v>
      </c>
      <c r="H5122" s="3" t="s">
        <v>477</v>
      </c>
      <c r="I5122" s="3" t="s">
        <v>79</v>
      </c>
      <c r="J5122" s="3" t="s">
        <v>78</v>
      </c>
      <c r="K5122" s="3" t="s">
        <v>79</v>
      </c>
      <c r="O5122"/>
      <c r="P5122"/>
    </row>
    <row r="5123" spans="1:16" x14ac:dyDescent="0.35">
      <c r="A5123" s="3" t="s">
        <v>10378</v>
      </c>
      <c r="B5123" s="3" t="s">
        <v>10378</v>
      </c>
      <c r="C5123" s="3" t="s">
        <v>10379</v>
      </c>
      <c r="D5123" s="3" t="s">
        <v>14</v>
      </c>
      <c r="E5123" s="3" t="s">
        <v>14</v>
      </c>
      <c r="F5123" s="3" t="s">
        <v>886</v>
      </c>
      <c r="G5123" s="3" t="s">
        <v>885</v>
      </c>
      <c r="H5123" s="3" t="s">
        <v>200</v>
      </c>
      <c r="I5123" s="3" t="s">
        <v>201</v>
      </c>
      <c r="J5123" s="3" t="s">
        <v>202</v>
      </c>
      <c r="K5123" s="3" t="s">
        <v>201</v>
      </c>
      <c r="O5123"/>
      <c r="P5123"/>
    </row>
    <row r="5124" spans="1:16" x14ac:dyDescent="0.35">
      <c r="A5124" s="3" t="s">
        <v>10380</v>
      </c>
      <c r="B5124" s="3" t="s">
        <v>10380</v>
      </c>
      <c r="C5124" s="3" t="s">
        <v>10381</v>
      </c>
      <c r="D5124" s="3" t="s">
        <v>14</v>
      </c>
      <c r="E5124" s="3" t="s">
        <v>14</v>
      </c>
      <c r="F5124" s="3" t="s">
        <v>886</v>
      </c>
      <c r="G5124" s="3" t="s">
        <v>885</v>
      </c>
      <c r="H5124" s="3" t="s">
        <v>200</v>
      </c>
      <c r="I5124" s="3" t="s">
        <v>201</v>
      </c>
      <c r="J5124" s="3" t="s">
        <v>202</v>
      </c>
      <c r="K5124" s="3" t="s">
        <v>201</v>
      </c>
      <c r="O5124"/>
      <c r="P5124"/>
    </row>
    <row r="5125" spans="1:16" x14ac:dyDescent="0.35">
      <c r="A5125" s="3" t="s">
        <v>10382</v>
      </c>
      <c r="B5125" s="3" t="s">
        <v>10382</v>
      </c>
      <c r="C5125" s="3" t="s">
        <v>10383</v>
      </c>
      <c r="D5125" s="3" t="s">
        <v>14</v>
      </c>
      <c r="E5125" s="3" t="s">
        <v>14</v>
      </c>
      <c r="F5125" s="3" t="s">
        <v>886</v>
      </c>
      <c r="G5125" s="3" t="s">
        <v>885</v>
      </c>
      <c r="H5125" s="3" t="s">
        <v>200</v>
      </c>
      <c r="I5125" s="3" t="s">
        <v>201</v>
      </c>
      <c r="J5125" s="3" t="s">
        <v>202</v>
      </c>
      <c r="K5125" s="3" t="s">
        <v>201</v>
      </c>
      <c r="O5125"/>
      <c r="P5125"/>
    </row>
    <row r="5126" spans="1:16" x14ac:dyDescent="0.35">
      <c r="A5126" s="3" t="s">
        <v>10384</v>
      </c>
      <c r="B5126" s="3" t="s">
        <v>10384</v>
      </c>
      <c r="C5126" s="3" t="s">
        <v>10385</v>
      </c>
      <c r="D5126" s="3" t="s">
        <v>14</v>
      </c>
      <c r="E5126" s="3" t="s">
        <v>14</v>
      </c>
      <c r="F5126" s="3" t="s">
        <v>890</v>
      </c>
      <c r="G5126" s="3" t="s">
        <v>889</v>
      </c>
      <c r="H5126" s="3" t="s">
        <v>17</v>
      </c>
      <c r="I5126" s="3" t="s">
        <v>18</v>
      </c>
      <c r="J5126" s="3" t="s">
        <v>19</v>
      </c>
      <c r="K5126" s="3" t="s">
        <v>18</v>
      </c>
      <c r="O5126"/>
      <c r="P5126"/>
    </row>
    <row r="5127" spans="1:16" x14ac:dyDescent="0.35">
      <c r="A5127" s="3" t="s">
        <v>10386</v>
      </c>
      <c r="B5127" s="3" t="s">
        <v>10386</v>
      </c>
      <c r="C5127" s="3" t="s">
        <v>10387</v>
      </c>
      <c r="D5127" s="3" t="s">
        <v>14</v>
      </c>
      <c r="E5127" s="3" t="s">
        <v>14</v>
      </c>
      <c r="F5127" s="3" t="s">
        <v>890</v>
      </c>
      <c r="G5127" s="3" t="s">
        <v>889</v>
      </c>
      <c r="H5127" s="3" t="s">
        <v>17</v>
      </c>
      <c r="I5127" s="3" t="s">
        <v>18</v>
      </c>
      <c r="J5127" s="3" t="s">
        <v>19</v>
      </c>
      <c r="K5127" s="3" t="s">
        <v>18</v>
      </c>
      <c r="O5127"/>
      <c r="P5127"/>
    </row>
    <row r="5128" spans="1:16" x14ac:dyDescent="0.35">
      <c r="A5128" s="3" t="s">
        <v>10388</v>
      </c>
      <c r="B5128" s="3" t="s">
        <v>10388</v>
      </c>
      <c r="C5128" s="3" t="s">
        <v>10389</v>
      </c>
      <c r="D5128" s="3" t="s">
        <v>14</v>
      </c>
      <c r="E5128" s="3" t="s">
        <v>14</v>
      </c>
      <c r="F5128" s="3" t="s">
        <v>890</v>
      </c>
      <c r="G5128" s="3" t="s">
        <v>889</v>
      </c>
      <c r="H5128" s="3" t="s">
        <v>17</v>
      </c>
      <c r="I5128" s="3" t="s">
        <v>18</v>
      </c>
      <c r="J5128" s="3" t="s">
        <v>19</v>
      </c>
      <c r="K5128" s="3" t="s">
        <v>18</v>
      </c>
      <c r="O5128"/>
      <c r="P5128"/>
    </row>
    <row r="5129" spans="1:16" x14ac:dyDescent="0.35">
      <c r="A5129" s="3" t="s">
        <v>10390</v>
      </c>
      <c r="B5129" s="3" t="s">
        <v>10390</v>
      </c>
      <c r="C5129" s="3" t="s">
        <v>10391</v>
      </c>
      <c r="D5129" s="3" t="s">
        <v>14</v>
      </c>
      <c r="E5129" s="3" t="s">
        <v>14</v>
      </c>
      <c r="F5129" s="3" t="s">
        <v>890</v>
      </c>
      <c r="G5129" s="3" t="s">
        <v>889</v>
      </c>
      <c r="H5129" s="3" t="s">
        <v>17</v>
      </c>
      <c r="I5129" s="3" t="s">
        <v>18</v>
      </c>
      <c r="J5129" s="3" t="s">
        <v>19</v>
      </c>
      <c r="K5129" s="3" t="s">
        <v>18</v>
      </c>
      <c r="O5129"/>
      <c r="P5129"/>
    </row>
    <row r="5130" spans="1:16" x14ac:dyDescent="0.35">
      <c r="A5130" s="3" t="s">
        <v>10392</v>
      </c>
      <c r="B5130" s="3" t="s">
        <v>10392</v>
      </c>
      <c r="C5130" s="3" t="s">
        <v>10393</v>
      </c>
      <c r="D5130" s="3" t="s">
        <v>14</v>
      </c>
      <c r="E5130" s="3" t="s">
        <v>14</v>
      </c>
      <c r="F5130" s="3" t="s">
        <v>890</v>
      </c>
      <c r="G5130" s="3" t="s">
        <v>889</v>
      </c>
      <c r="H5130" s="3" t="s">
        <v>17</v>
      </c>
      <c r="I5130" s="3" t="s">
        <v>18</v>
      </c>
      <c r="J5130" s="3" t="s">
        <v>19</v>
      </c>
      <c r="K5130" s="3" t="s">
        <v>18</v>
      </c>
      <c r="O5130"/>
      <c r="P5130"/>
    </row>
    <row r="5131" spans="1:16" x14ac:dyDescent="0.35">
      <c r="A5131" s="3" t="s">
        <v>10394</v>
      </c>
      <c r="B5131" s="3" t="s">
        <v>10394</v>
      </c>
      <c r="C5131" s="3" t="s">
        <v>10395</v>
      </c>
      <c r="D5131" s="3" t="s">
        <v>14</v>
      </c>
      <c r="E5131" s="3" t="s">
        <v>14</v>
      </c>
      <c r="F5131" s="3" t="s">
        <v>890</v>
      </c>
      <c r="G5131" s="3" t="s">
        <v>889</v>
      </c>
      <c r="H5131" s="3" t="s">
        <v>17</v>
      </c>
      <c r="I5131" s="3" t="s">
        <v>18</v>
      </c>
      <c r="J5131" s="3" t="s">
        <v>19</v>
      </c>
      <c r="K5131" s="3" t="s">
        <v>18</v>
      </c>
      <c r="O5131"/>
      <c r="P5131"/>
    </row>
    <row r="5132" spans="1:16" x14ac:dyDescent="0.35">
      <c r="A5132" s="3" t="s">
        <v>10396</v>
      </c>
      <c r="B5132" s="3" t="s">
        <v>10396</v>
      </c>
      <c r="C5132" s="3" t="s">
        <v>10397</v>
      </c>
      <c r="D5132" s="3" t="s">
        <v>14</v>
      </c>
      <c r="E5132" s="3" t="s">
        <v>14</v>
      </c>
      <c r="F5132" s="3" t="s">
        <v>890</v>
      </c>
      <c r="G5132" s="3" t="s">
        <v>889</v>
      </c>
      <c r="H5132" s="3" t="s">
        <v>17</v>
      </c>
      <c r="I5132" s="3" t="s">
        <v>18</v>
      </c>
      <c r="J5132" s="3" t="s">
        <v>19</v>
      </c>
      <c r="K5132" s="3" t="s">
        <v>18</v>
      </c>
      <c r="O5132"/>
      <c r="P5132"/>
    </row>
    <row r="5133" spans="1:16" x14ac:dyDescent="0.35">
      <c r="A5133" s="3" t="s">
        <v>10398</v>
      </c>
      <c r="B5133" s="3" t="s">
        <v>10398</v>
      </c>
      <c r="C5133" s="3" t="s">
        <v>10399</v>
      </c>
      <c r="D5133" s="3" t="s">
        <v>14</v>
      </c>
      <c r="E5133" s="3" t="s">
        <v>14</v>
      </c>
      <c r="F5133" s="3" t="s">
        <v>890</v>
      </c>
      <c r="G5133" s="3" t="s">
        <v>889</v>
      </c>
      <c r="H5133" s="3" t="s">
        <v>17</v>
      </c>
      <c r="I5133" s="3" t="s">
        <v>18</v>
      </c>
      <c r="J5133" s="3" t="s">
        <v>19</v>
      </c>
      <c r="K5133" s="3" t="s">
        <v>18</v>
      </c>
      <c r="O5133"/>
      <c r="P5133"/>
    </row>
    <row r="5134" spans="1:16" x14ac:dyDescent="0.35">
      <c r="A5134" s="3" t="s">
        <v>10400</v>
      </c>
      <c r="B5134" s="3" t="s">
        <v>10400</v>
      </c>
      <c r="C5134" s="3" t="s">
        <v>10401</v>
      </c>
      <c r="D5134" s="3" t="s">
        <v>14</v>
      </c>
      <c r="E5134" s="3" t="s">
        <v>14</v>
      </c>
      <c r="F5134" s="3" t="s">
        <v>890</v>
      </c>
      <c r="G5134" s="3" t="s">
        <v>889</v>
      </c>
      <c r="H5134" s="3" t="s">
        <v>17</v>
      </c>
      <c r="I5134" s="3" t="s">
        <v>18</v>
      </c>
      <c r="J5134" s="3" t="s">
        <v>19</v>
      </c>
      <c r="K5134" s="3" t="s">
        <v>18</v>
      </c>
      <c r="O5134"/>
      <c r="P5134"/>
    </row>
    <row r="5135" spans="1:16" x14ac:dyDescent="0.35">
      <c r="A5135" s="3" t="s">
        <v>10402</v>
      </c>
      <c r="B5135" s="3" t="s">
        <v>10402</v>
      </c>
      <c r="C5135" s="3" t="s">
        <v>10403</v>
      </c>
      <c r="D5135" s="3" t="s">
        <v>14</v>
      </c>
      <c r="E5135" s="3" t="s">
        <v>14</v>
      </c>
      <c r="F5135" s="3" t="s">
        <v>890</v>
      </c>
      <c r="G5135" s="3" t="s">
        <v>889</v>
      </c>
      <c r="H5135" s="3" t="s">
        <v>17</v>
      </c>
      <c r="I5135" s="3" t="s">
        <v>18</v>
      </c>
      <c r="J5135" s="3" t="s">
        <v>19</v>
      </c>
      <c r="K5135" s="3" t="s">
        <v>18</v>
      </c>
      <c r="O5135"/>
      <c r="P5135"/>
    </row>
    <row r="5136" spans="1:16" x14ac:dyDescent="0.35">
      <c r="A5136" s="3" t="s">
        <v>10404</v>
      </c>
      <c r="B5136" s="3" t="s">
        <v>10404</v>
      </c>
      <c r="C5136" s="3" t="s">
        <v>10405</v>
      </c>
      <c r="D5136" s="3" t="s">
        <v>14</v>
      </c>
      <c r="E5136" s="3" t="s">
        <v>14</v>
      </c>
      <c r="F5136" s="3" t="s">
        <v>890</v>
      </c>
      <c r="G5136" s="3" t="s">
        <v>889</v>
      </c>
      <c r="H5136" s="3" t="s">
        <v>17</v>
      </c>
      <c r="I5136" s="3" t="s">
        <v>18</v>
      </c>
      <c r="J5136" s="3" t="s">
        <v>19</v>
      </c>
      <c r="K5136" s="3" t="s">
        <v>18</v>
      </c>
      <c r="O5136"/>
      <c r="P5136"/>
    </row>
    <row r="5137" spans="1:16" x14ac:dyDescent="0.35">
      <c r="A5137" s="3" t="s">
        <v>10406</v>
      </c>
      <c r="B5137" s="3" t="s">
        <v>8323</v>
      </c>
      <c r="C5137" s="3" t="s">
        <v>8324</v>
      </c>
      <c r="D5137" s="3" t="s">
        <v>321</v>
      </c>
      <c r="E5137" s="3" t="s">
        <v>324</v>
      </c>
      <c r="F5137" s="3" t="s">
        <v>716</v>
      </c>
      <c r="G5137" s="3" t="s">
        <v>10407</v>
      </c>
      <c r="H5137" s="3" t="s">
        <v>76</v>
      </c>
      <c r="I5137" s="3" t="s">
        <v>77</v>
      </c>
      <c r="J5137" s="3" t="s">
        <v>78</v>
      </c>
      <c r="K5137" s="3" t="s">
        <v>79</v>
      </c>
      <c r="O5137"/>
      <c r="P5137"/>
    </row>
    <row r="5138" spans="1:16" x14ac:dyDescent="0.35">
      <c r="A5138" s="3" t="s">
        <v>10408</v>
      </c>
      <c r="B5138" s="3" t="s">
        <v>10408</v>
      </c>
      <c r="C5138" s="3" t="s">
        <v>10409</v>
      </c>
      <c r="D5138" s="3" t="s">
        <v>14</v>
      </c>
      <c r="E5138" s="3" t="s">
        <v>14</v>
      </c>
      <c r="F5138" s="3" t="s">
        <v>716</v>
      </c>
      <c r="G5138" s="3" t="s">
        <v>10407</v>
      </c>
      <c r="H5138" s="3" t="s">
        <v>76</v>
      </c>
      <c r="I5138" s="3" t="s">
        <v>77</v>
      </c>
      <c r="J5138" s="3" t="s">
        <v>78</v>
      </c>
      <c r="K5138" s="3" t="s">
        <v>79</v>
      </c>
      <c r="O5138"/>
      <c r="P5138"/>
    </row>
    <row r="5139" spans="1:16" x14ac:dyDescent="0.35">
      <c r="A5139" s="3" t="s">
        <v>10410</v>
      </c>
      <c r="B5139" s="3" t="s">
        <v>10410</v>
      </c>
      <c r="C5139" s="3" t="s">
        <v>1181</v>
      </c>
      <c r="D5139" s="3" t="s">
        <v>14</v>
      </c>
      <c r="E5139" s="3" t="s">
        <v>14</v>
      </c>
      <c r="F5139" s="3" t="s">
        <v>716</v>
      </c>
      <c r="G5139" s="3" t="s">
        <v>10407</v>
      </c>
      <c r="H5139" s="3" t="s">
        <v>76</v>
      </c>
      <c r="I5139" s="3" t="s">
        <v>77</v>
      </c>
      <c r="J5139" s="3" t="s">
        <v>78</v>
      </c>
      <c r="K5139" s="3" t="s">
        <v>79</v>
      </c>
      <c r="O5139"/>
      <c r="P5139"/>
    </row>
    <row r="5140" spans="1:16" x14ac:dyDescent="0.35">
      <c r="A5140" s="3" t="s">
        <v>10411</v>
      </c>
      <c r="B5140" s="3" t="s">
        <v>10411</v>
      </c>
      <c r="C5140" s="3" t="s">
        <v>10412</v>
      </c>
      <c r="D5140" s="3" t="s">
        <v>14</v>
      </c>
      <c r="E5140" s="3" t="s">
        <v>14</v>
      </c>
      <c r="F5140" s="3" t="s">
        <v>716</v>
      </c>
      <c r="G5140" s="3" t="s">
        <v>10407</v>
      </c>
      <c r="H5140" s="3" t="s">
        <v>76</v>
      </c>
      <c r="I5140" s="3" t="s">
        <v>77</v>
      </c>
      <c r="J5140" s="3" t="s">
        <v>78</v>
      </c>
      <c r="K5140" s="3" t="s">
        <v>79</v>
      </c>
      <c r="O5140"/>
      <c r="P5140"/>
    </row>
    <row r="5141" spans="1:16" x14ac:dyDescent="0.35">
      <c r="A5141" s="3" t="s">
        <v>10413</v>
      </c>
      <c r="B5141" s="3" t="s">
        <v>10413</v>
      </c>
      <c r="C5141" s="3" t="s">
        <v>10414</v>
      </c>
      <c r="D5141" s="3" t="s">
        <v>14</v>
      </c>
      <c r="E5141" s="3" t="s">
        <v>14</v>
      </c>
      <c r="F5141" s="3" t="s">
        <v>716</v>
      </c>
      <c r="G5141" s="3" t="s">
        <v>10407</v>
      </c>
      <c r="H5141" s="3" t="s">
        <v>76</v>
      </c>
      <c r="I5141" s="3" t="s">
        <v>77</v>
      </c>
      <c r="J5141" s="3" t="s">
        <v>78</v>
      </c>
      <c r="K5141" s="3" t="s">
        <v>79</v>
      </c>
      <c r="O5141"/>
      <c r="P5141"/>
    </row>
    <row r="5142" spans="1:16" x14ac:dyDescent="0.35">
      <c r="A5142" s="3" t="s">
        <v>10415</v>
      </c>
      <c r="B5142" s="3" t="s">
        <v>10415</v>
      </c>
      <c r="C5142" s="3" t="s">
        <v>10416</v>
      </c>
      <c r="D5142" s="3" t="s">
        <v>14</v>
      </c>
      <c r="E5142" s="3" t="s">
        <v>14</v>
      </c>
      <c r="F5142" s="3" t="s">
        <v>898</v>
      </c>
      <c r="G5142" s="3" t="s">
        <v>897</v>
      </c>
      <c r="H5142" s="3" t="s">
        <v>200</v>
      </c>
      <c r="I5142" s="3" t="s">
        <v>201</v>
      </c>
      <c r="J5142" s="3" t="s">
        <v>202</v>
      </c>
      <c r="K5142" s="3" t="s">
        <v>201</v>
      </c>
      <c r="O5142"/>
      <c r="P5142"/>
    </row>
    <row r="5143" spans="1:16" x14ac:dyDescent="0.35">
      <c r="A5143" s="3" t="s">
        <v>10417</v>
      </c>
      <c r="B5143" s="3" t="s">
        <v>10417</v>
      </c>
      <c r="C5143" s="3" t="s">
        <v>10418</v>
      </c>
      <c r="D5143" s="3" t="s">
        <v>14</v>
      </c>
      <c r="E5143" s="3" t="s">
        <v>14</v>
      </c>
      <c r="F5143" s="3" t="s">
        <v>898</v>
      </c>
      <c r="G5143" s="3" t="s">
        <v>897</v>
      </c>
      <c r="H5143" s="3" t="s">
        <v>200</v>
      </c>
      <c r="I5143" s="3" t="s">
        <v>201</v>
      </c>
      <c r="J5143" s="3" t="s">
        <v>202</v>
      </c>
      <c r="K5143" s="3" t="s">
        <v>201</v>
      </c>
      <c r="O5143"/>
      <c r="P5143"/>
    </row>
    <row r="5144" spans="1:16" x14ac:dyDescent="0.35">
      <c r="A5144" s="3" t="s">
        <v>10419</v>
      </c>
      <c r="B5144" s="3" t="s">
        <v>10419</v>
      </c>
      <c r="C5144" s="3" t="s">
        <v>3419</v>
      </c>
      <c r="D5144" s="3" t="s">
        <v>14</v>
      </c>
      <c r="E5144" s="3" t="s">
        <v>14</v>
      </c>
      <c r="F5144" s="3" t="s">
        <v>898</v>
      </c>
      <c r="G5144" s="3" t="s">
        <v>897</v>
      </c>
      <c r="H5144" s="3" t="s">
        <v>200</v>
      </c>
      <c r="I5144" s="3" t="s">
        <v>201</v>
      </c>
      <c r="J5144" s="3" t="s">
        <v>202</v>
      </c>
      <c r="K5144" s="3" t="s">
        <v>201</v>
      </c>
      <c r="O5144"/>
      <c r="P5144"/>
    </row>
    <row r="5145" spans="1:16" x14ac:dyDescent="0.35">
      <c r="A5145" s="3" t="s">
        <v>10420</v>
      </c>
      <c r="B5145" s="3" t="s">
        <v>10420</v>
      </c>
      <c r="C5145" s="3" t="s">
        <v>10421</v>
      </c>
      <c r="D5145" s="3" t="s">
        <v>14</v>
      </c>
      <c r="E5145" s="3" t="s">
        <v>14</v>
      </c>
      <c r="F5145" s="3" t="s">
        <v>898</v>
      </c>
      <c r="G5145" s="3" t="s">
        <v>897</v>
      </c>
      <c r="H5145" s="3" t="s">
        <v>200</v>
      </c>
      <c r="I5145" s="3" t="s">
        <v>201</v>
      </c>
      <c r="J5145" s="3" t="s">
        <v>202</v>
      </c>
      <c r="K5145" s="3" t="s">
        <v>201</v>
      </c>
      <c r="O5145"/>
      <c r="P5145"/>
    </row>
    <row r="5146" spans="1:16" x14ac:dyDescent="0.35">
      <c r="A5146" s="3" t="s">
        <v>10422</v>
      </c>
      <c r="B5146" s="3" t="s">
        <v>10422</v>
      </c>
      <c r="C5146" s="3" t="s">
        <v>10423</v>
      </c>
      <c r="D5146" s="3" t="s">
        <v>14</v>
      </c>
      <c r="E5146" s="3" t="s">
        <v>14</v>
      </c>
      <c r="F5146" s="3" t="s">
        <v>898</v>
      </c>
      <c r="G5146" s="3" t="s">
        <v>897</v>
      </c>
      <c r="H5146" s="3" t="s">
        <v>200</v>
      </c>
      <c r="I5146" s="3" t="s">
        <v>201</v>
      </c>
      <c r="J5146" s="3" t="s">
        <v>202</v>
      </c>
      <c r="K5146" s="3" t="s">
        <v>201</v>
      </c>
      <c r="O5146"/>
      <c r="P5146"/>
    </row>
    <row r="5147" spans="1:16" x14ac:dyDescent="0.35">
      <c r="A5147" s="3" t="s">
        <v>10424</v>
      </c>
      <c r="B5147" s="3" t="s">
        <v>10424</v>
      </c>
      <c r="C5147" s="3" t="s">
        <v>10425</v>
      </c>
      <c r="D5147" s="3" t="s">
        <v>14</v>
      </c>
      <c r="E5147" s="3" t="s">
        <v>14</v>
      </c>
      <c r="F5147" s="3" t="s">
        <v>898</v>
      </c>
      <c r="G5147" s="3" t="s">
        <v>897</v>
      </c>
      <c r="H5147" s="3" t="s">
        <v>200</v>
      </c>
      <c r="I5147" s="3" t="s">
        <v>201</v>
      </c>
      <c r="J5147" s="3" t="s">
        <v>202</v>
      </c>
      <c r="K5147" s="3" t="s">
        <v>201</v>
      </c>
      <c r="O5147"/>
      <c r="P5147"/>
    </row>
    <row r="5148" spans="1:16" x14ac:dyDescent="0.35">
      <c r="A5148" s="3" t="s">
        <v>10426</v>
      </c>
      <c r="B5148" s="3" t="s">
        <v>10426</v>
      </c>
      <c r="C5148" s="3" t="s">
        <v>10427</v>
      </c>
      <c r="D5148" s="3" t="s">
        <v>14</v>
      </c>
      <c r="E5148" s="3" t="s">
        <v>14</v>
      </c>
      <c r="F5148" s="3" t="s">
        <v>898</v>
      </c>
      <c r="G5148" s="3" t="s">
        <v>897</v>
      </c>
      <c r="H5148" s="3" t="s">
        <v>200</v>
      </c>
      <c r="I5148" s="3" t="s">
        <v>201</v>
      </c>
      <c r="J5148" s="3" t="s">
        <v>202</v>
      </c>
      <c r="K5148" s="3" t="s">
        <v>201</v>
      </c>
      <c r="O5148"/>
      <c r="P5148"/>
    </row>
    <row r="5149" spans="1:16" x14ac:dyDescent="0.35">
      <c r="A5149" s="3" t="s">
        <v>10428</v>
      </c>
      <c r="B5149" s="3" t="s">
        <v>10428</v>
      </c>
      <c r="C5149" s="3" t="s">
        <v>10429</v>
      </c>
      <c r="D5149" s="3" t="s">
        <v>14</v>
      </c>
      <c r="E5149" s="3" t="s">
        <v>14</v>
      </c>
      <c r="F5149" s="3" t="s">
        <v>898</v>
      </c>
      <c r="G5149" s="3" t="s">
        <v>897</v>
      </c>
      <c r="H5149" s="3" t="s">
        <v>200</v>
      </c>
      <c r="I5149" s="3" t="s">
        <v>201</v>
      </c>
      <c r="J5149" s="3" t="s">
        <v>202</v>
      </c>
      <c r="K5149" s="3" t="s">
        <v>201</v>
      </c>
      <c r="O5149"/>
      <c r="P5149"/>
    </row>
    <row r="5150" spans="1:16" x14ac:dyDescent="0.35">
      <c r="A5150" s="3" t="s">
        <v>10430</v>
      </c>
      <c r="B5150" s="3" t="s">
        <v>10430</v>
      </c>
      <c r="C5150" s="3" t="s">
        <v>10431</v>
      </c>
      <c r="D5150" s="3" t="s">
        <v>14</v>
      </c>
      <c r="E5150" s="3" t="s">
        <v>14</v>
      </c>
      <c r="F5150" s="3" t="s">
        <v>898</v>
      </c>
      <c r="G5150" s="3" t="s">
        <v>897</v>
      </c>
      <c r="H5150" s="3" t="s">
        <v>200</v>
      </c>
      <c r="I5150" s="3" t="s">
        <v>201</v>
      </c>
      <c r="J5150" s="3" t="s">
        <v>202</v>
      </c>
      <c r="K5150" s="3" t="s">
        <v>201</v>
      </c>
      <c r="O5150"/>
      <c r="P5150"/>
    </row>
    <row r="5151" spans="1:16" x14ac:dyDescent="0.35">
      <c r="A5151" s="3" t="s">
        <v>10432</v>
      </c>
      <c r="B5151" s="3" t="s">
        <v>10432</v>
      </c>
      <c r="C5151" s="3" t="s">
        <v>10433</v>
      </c>
      <c r="D5151" s="3" t="s">
        <v>14</v>
      </c>
      <c r="E5151" s="3" t="s">
        <v>14</v>
      </c>
      <c r="F5151" s="3" t="s">
        <v>898</v>
      </c>
      <c r="G5151" s="3" t="s">
        <v>897</v>
      </c>
      <c r="H5151" s="3" t="s">
        <v>200</v>
      </c>
      <c r="I5151" s="3" t="s">
        <v>201</v>
      </c>
      <c r="J5151" s="3" t="s">
        <v>202</v>
      </c>
      <c r="K5151" s="3" t="s">
        <v>201</v>
      </c>
      <c r="O5151"/>
      <c r="P5151"/>
    </row>
    <row r="5152" spans="1:16" x14ac:dyDescent="0.35">
      <c r="A5152" s="3" t="s">
        <v>10434</v>
      </c>
      <c r="B5152" s="3" t="s">
        <v>10434</v>
      </c>
      <c r="C5152" s="3" t="s">
        <v>10435</v>
      </c>
      <c r="D5152" s="3" t="s">
        <v>14</v>
      </c>
      <c r="E5152" s="3" t="s">
        <v>14</v>
      </c>
      <c r="F5152" s="3" t="s">
        <v>898</v>
      </c>
      <c r="G5152" s="3" t="s">
        <v>897</v>
      </c>
      <c r="H5152" s="3" t="s">
        <v>200</v>
      </c>
      <c r="I5152" s="3" t="s">
        <v>201</v>
      </c>
      <c r="J5152" s="3" t="s">
        <v>202</v>
      </c>
      <c r="K5152" s="3" t="s">
        <v>201</v>
      </c>
      <c r="O5152"/>
      <c r="P5152"/>
    </row>
    <row r="5153" spans="1:16" x14ac:dyDescent="0.35">
      <c r="A5153" s="3" t="s">
        <v>10436</v>
      </c>
      <c r="B5153" s="3" t="s">
        <v>10436</v>
      </c>
      <c r="C5153" s="3" t="s">
        <v>10437</v>
      </c>
      <c r="D5153" s="3" t="s">
        <v>14</v>
      </c>
      <c r="E5153" s="3" t="s">
        <v>14</v>
      </c>
      <c r="F5153" s="3" t="s">
        <v>898</v>
      </c>
      <c r="G5153" s="3" t="s">
        <v>897</v>
      </c>
      <c r="H5153" s="3" t="s">
        <v>200</v>
      </c>
      <c r="I5153" s="3" t="s">
        <v>201</v>
      </c>
      <c r="J5153" s="3" t="s">
        <v>202</v>
      </c>
      <c r="K5153" s="3" t="s">
        <v>201</v>
      </c>
      <c r="O5153"/>
      <c r="P5153"/>
    </row>
    <row r="5154" spans="1:16" x14ac:dyDescent="0.35">
      <c r="A5154" s="3" t="s">
        <v>10438</v>
      </c>
      <c r="B5154" s="3" t="s">
        <v>10438</v>
      </c>
      <c r="C5154" s="3" t="s">
        <v>10439</v>
      </c>
      <c r="D5154" s="3" t="s">
        <v>14</v>
      </c>
      <c r="E5154" s="3" t="s">
        <v>14</v>
      </c>
      <c r="F5154" s="3" t="s">
        <v>898</v>
      </c>
      <c r="G5154" s="3" t="s">
        <v>897</v>
      </c>
      <c r="H5154" s="3" t="s">
        <v>200</v>
      </c>
      <c r="I5154" s="3" t="s">
        <v>201</v>
      </c>
      <c r="J5154" s="3" t="s">
        <v>202</v>
      </c>
      <c r="K5154" s="3" t="s">
        <v>201</v>
      </c>
      <c r="O5154"/>
      <c r="P5154"/>
    </row>
    <row r="5155" spans="1:16" x14ac:dyDescent="0.35">
      <c r="A5155" s="3" t="s">
        <v>10440</v>
      </c>
      <c r="B5155" s="3" t="s">
        <v>10440</v>
      </c>
      <c r="C5155" s="3" t="s">
        <v>10441</v>
      </c>
      <c r="D5155" s="3" t="s">
        <v>14</v>
      </c>
      <c r="E5155" s="3" t="s">
        <v>14</v>
      </c>
      <c r="F5155" s="3" t="s">
        <v>898</v>
      </c>
      <c r="G5155" s="3" t="s">
        <v>897</v>
      </c>
      <c r="H5155" s="3" t="s">
        <v>200</v>
      </c>
      <c r="I5155" s="3" t="s">
        <v>201</v>
      </c>
      <c r="J5155" s="3" t="s">
        <v>202</v>
      </c>
      <c r="K5155" s="3" t="s">
        <v>201</v>
      </c>
      <c r="O5155"/>
      <c r="P5155"/>
    </row>
    <row r="5156" spans="1:16" x14ac:dyDescent="0.35">
      <c r="A5156" s="3" t="s">
        <v>10442</v>
      </c>
      <c r="B5156" s="3" t="s">
        <v>10442</v>
      </c>
      <c r="C5156" s="3" t="s">
        <v>10443</v>
      </c>
      <c r="D5156" s="3" t="s">
        <v>14</v>
      </c>
      <c r="E5156" s="3" t="s">
        <v>14</v>
      </c>
      <c r="F5156" s="3" t="s">
        <v>898</v>
      </c>
      <c r="G5156" s="3" t="s">
        <v>897</v>
      </c>
      <c r="H5156" s="3" t="s">
        <v>200</v>
      </c>
      <c r="I5156" s="3" t="s">
        <v>201</v>
      </c>
      <c r="J5156" s="3" t="s">
        <v>202</v>
      </c>
      <c r="K5156" s="3" t="s">
        <v>201</v>
      </c>
      <c r="O5156"/>
      <c r="P5156"/>
    </row>
    <row r="5157" spans="1:16" x14ac:dyDescent="0.35">
      <c r="A5157" s="3" t="s">
        <v>10444</v>
      </c>
      <c r="B5157" s="3" t="s">
        <v>10444</v>
      </c>
      <c r="C5157" s="3" t="s">
        <v>10445</v>
      </c>
      <c r="D5157" s="3" t="s">
        <v>14</v>
      </c>
      <c r="E5157" s="3" t="s">
        <v>14</v>
      </c>
      <c r="F5157" s="3" t="s">
        <v>898</v>
      </c>
      <c r="G5157" s="3" t="s">
        <v>897</v>
      </c>
      <c r="H5157" s="3" t="s">
        <v>200</v>
      </c>
      <c r="I5157" s="3" t="s">
        <v>201</v>
      </c>
      <c r="J5157" s="3" t="s">
        <v>202</v>
      </c>
      <c r="K5157" s="3" t="s">
        <v>201</v>
      </c>
      <c r="O5157"/>
      <c r="P5157"/>
    </row>
    <row r="5158" spans="1:16" x14ac:dyDescent="0.35">
      <c r="A5158" s="3" t="s">
        <v>10446</v>
      </c>
      <c r="B5158" s="3" t="s">
        <v>10446</v>
      </c>
      <c r="C5158" s="3" t="s">
        <v>10447</v>
      </c>
      <c r="D5158" s="3" t="s">
        <v>14</v>
      </c>
      <c r="E5158" s="3" t="s">
        <v>14</v>
      </c>
      <c r="F5158" s="3" t="s">
        <v>898</v>
      </c>
      <c r="G5158" s="3" t="s">
        <v>897</v>
      </c>
      <c r="H5158" s="3" t="s">
        <v>200</v>
      </c>
      <c r="I5158" s="3" t="s">
        <v>201</v>
      </c>
      <c r="J5158" s="3" t="s">
        <v>202</v>
      </c>
      <c r="K5158" s="3" t="s">
        <v>201</v>
      </c>
      <c r="O5158"/>
      <c r="P5158"/>
    </row>
    <row r="5159" spans="1:16" x14ac:dyDescent="0.35">
      <c r="A5159" s="3" t="s">
        <v>10448</v>
      </c>
      <c r="B5159" s="3" t="s">
        <v>10448</v>
      </c>
      <c r="C5159" s="3" t="s">
        <v>10449</v>
      </c>
      <c r="D5159" s="3" t="s">
        <v>14</v>
      </c>
      <c r="E5159" s="3" t="s">
        <v>14</v>
      </c>
      <c r="F5159" s="3" t="s">
        <v>898</v>
      </c>
      <c r="G5159" s="3" t="s">
        <v>897</v>
      </c>
      <c r="H5159" s="3" t="s">
        <v>200</v>
      </c>
      <c r="I5159" s="3" t="s">
        <v>201</v>
      </c>
      <c r="J5159" s="3" t="s">
        <v>202</v>
      </c>
      <c r="K5159" s="3" t="s">
        <v>201</v>
      </c>
      <c r="O5159"/>
      <c r="P5159"/>
    </row>
    <row r="5160" spans="1:16" x14ac:dyDescent="0.35">
      <c r="A5160" s="3" t="s">
        <v>10450</v>
      </c>
      <c r="B5160" s="3" t="s">
        <v>10450</v>
      </c>
      <c r="C5160" s="3" t="s">
        <v>10451</v>
      </c>
      <c r="D5160" s="3" t="s">
        <v>14</v>
      </c>
      <c r="E5160" s="3" t="s">
        <v>14</v>
      </c>
      <c r="F5160" s="3" t="s">
        <v>898</v>
      </c>
      <c r="G5160" s="3" t="s">
        <v>897</v>
      </c>
      <c r="H5160" s="3" t="s">
        <v>200</v>
      </c>
      <c r="I5160" s="3" t="s">
        <v>201</v>
      </c>
      <c r="J5160" s="3" t="s">
        <v>202</v>
      </c>
      <c r="K5160" s="3" t="s">
        <v>201</v>
      </c>
      <c r="O5160"/>
      <c r="P5160"/>
    </row>
    <row r="5161" spans="1:16" x14ac:dyDescent="0.35">
      <c r="A5161" s="3" t="s">
        <v>10452</v>
      </c>
      <c r="B5161" s="3" t="s">
        <v>10452</v>
      </c>
      <c r="C5161" s="3" t="s">
        <v>5759</v>
      </c>
      <c r="D5161" s="3" t="s">
        <v>14</v>
      </c>
      <c r="E5161" s="3" t="s">
        <v>14</v>
      </c>
      <c r="F5161" s="3" t="s">
        <v>898</v>
      </c>
      <c r="G5161" s="3" t="s">
        <v>897</v>
      </c>
      <c r="H5161" s="3" t="s">
        <v>200</v>
      </c>
      <c r="I5161" s="3" t="s">
        <v>201</v>
      </c>
      <c r="J5161" s="3" t="s">
        <v>202</v>
      </c>
      <c r="K5161" s="3" t="s">
        <v>201</v>
      </c>
      <c r="O5161"/>
      <c r="P5161"/>
    </row>
    <row r="5162" spans="1:16" x14ac:dyDescent="0.35">
      <c r="A5162" s="3" t="s">
        <v>10453</v>
      </c>
      <c r="B5162" s="3" t="s">
        <v>10453</v>
      </c>
      <c r="C5162" s="3" t="s">
        <v>10454</v>
      </c>
      <c r="D5162" s="3" t="s">
        <v>14</v>
      </c>
      <c r="E5162" s="3" t="s">
        <v>14</v>
      </c>
      <c r="F5162" s="3" t="s">
        <v>898</v>
      </c>
      <c r="G5162" s="3" t="s">
        <v>897</v>
      </c>
      <c r="H5162" s="3" t="s">
        <v>200</v>
      </c>
      <c r="I5162" s="3" t="s">
        <v>201</v>
      </c>
      <c r="J5162" s="3" t="s">
        <v>202</v>
      </c>
      <c r="K5162" s="3" t="s">
        <v>201</v>
      </c>
      <c r="O5162"/>
      <c r="P5162"/>
    </row>
    <row r="5163" spans="1:16" x14ac:dyDescent="0.35">
      <c r="A5163" s="3" t="s">
        <v>10455</v>
      </c>
      <c r="B5163" s="3" t="s">
        <v>10455</v>
      </c>
      <c r="C5163" s="3" t="s">
        <v>10456</v>
      </c>
      <c r="D5163" s="3" t="s">
        <v>14</v>
      </c>
      <c r="E5163" s="3" t="s">
        <v>14</v>
      </c>
      <c r="F5163" s="3" t="s">
        <v>898</v>
      </c>
      <c r="G5163" s="3" t="s">
        <v>897</v>
      </c>
      <c r="H5163" s="3" t="s">
        <v>200</v>
      </c>
      <c r="I5163" s="3" t="s">
        <v>201</v>
      </c>
      <c r="J5163" s="3" t="s">
        <v>202</v>
      </c>
      <c r="K5163" s="3" t="s">
        <v>201</v>
      </c>
      <c r="O5163"/>
      <c r="P5163"/>
    </row>
    <row r="5164" spans="1:16" x14ac:dyDescent="0.35">
      <c r="A5164" s="3" t="s">
        <v>10457</v>
      </c>
      <c r="B5164" s="3" t="s">
        <v>10457</v>
      </c>
      <c r="C5164" s="3" t="s">
        <v>10458</v>
      </c>
      <c r="D5164" s="3" t="s">
        <v>14</v>
      </c>
      <c r="E5164" s="3" t="s">
        <v>14</v>
      </c>
      <c r="F5164" s="3" t="s">
        <v>898</v>
      </c>
      <c r="G5164" s="3" t="s">
        <v>897</v>
      </c>
      <c r="H5164" s="3" t="s">
        <v>200</v>
      </c>
      <c r="I5164" s="3" t="s">
        <v>201</v>
      </c>
      <c r="J5164" s="3" t="s">
        <v>202</v>
      </c>
      <c r="K5164" s="3" t="s">
        <v>201</v>
      </c>
      <c r="O5164"/>
      <c r="P5164"/>
    </row>
    <row r="5165" spans="1:16" x14ac:dyDescent="0.35">
      <c r="A5165" s="3" t="s">
        <v>10459</v>
      </c>
      <c r="B5165" s="3" t="s">
        <v>10459</v>
      </c>
      <c r="C5165" s="3" t="s">
        <v>10460</v>
      </c>
      <c r="D5165" s="3" t="s">
        <v>14</v>
      </c>
      <c r="E5165" s="3" t="s">
        <v>14</v>
      </c>
      <c r="F5165" s="3" t="s">
        <v>898</v>
      </c>
      <c r="G5165" s="3" t="s">
        <v>897</v>
      </c>
      <c r="H5165" s="3" t="s">
        <v>200</v>
      </c>
      <c r="I5165" s="3" t="s">
        <v>201</v>
      </c>
      <c r="J5165" s="3" t="s">
        <v>202</v>
      </c>
      <c r="K5165" s="3" t="s">
        <v>201</v>
      </c>
      <c r="O5165"/>
      <c r="P5165"/>
    </row>
    <row r="5166" spans="1:16" x14ac:dyDescent="0.35">
      <c r="A5166" s="3" t="s">
        <v>10461</v>
      </c>
      <c r="B5166" s="3" t="s">
        <v>10461</v>
      </c>
      <c r="C5166" s="3" t="s">
        <v>10462</v>
      </c>
      <c r="D5166" s="3" t="s">
        <v>14</v>
      </c>
      <c r="E5166" s="3" t="s">
        <v>14</v>
      </c>
      <c r="F5166" s="3" t="s">
        <v>898</v>
      </c>
      <c r="G5166" s="3" t="s">
        <v>897</v>
      </c>
      <c r="H5166" s="3" t="s">
        <v>200</v>
      </c>
      <c r="I5166" s="3" t="s">
        <v>201</v>
      </c>
      <c r="J5166" s="3" t="s">
        <v>202</v>
      </c>
      <c r="K5166" s="3" t="s">
        <v>201</v>
      </c>
      <c r="O5166"/>
      <c r="P5166"/>
    </row>
    <row r="5167" spans="1:16" x14ac:dyDescent="0.35">
      <c r="A5167" s="3" t="s">
        <v>10463</v>
      </c>
      <c r="B5167" s="3" t="s">
        <v>10463</v>
      </c>
      <c r="C5167" s="3" t="s">
        <v>10464</v>
      </c>
      <c r="D5167" s="3" t="s">
        <v>14</v>
      </c>
      <c r="E5167" s="3" t="s">
        <v>14</v>
      </c>
      <c r="F5167" s="3" t="s">
        <v>898</v>
      </c>
      <c r="G5167" s="3" t="s">
        <v>897</v>
      </c>
      <c r="H5167" s="3" t="s">
        <v>200</v>
      </c>
      <c r="I5167" s="3" t="s">
        <v>201</v>
      </c>
      <c r="J5167" s="3" t="s">
        <v>202</v>
      </c>
      <c r="K5167" s="3" t="s">
        <v>201</v>
      </c>
      <c r="O5167"/>
      <c r="P5167"/>
    </row>
    <row r="5168" spans="1:16" x14ac:dyDescent="0.35">
      <c r="A5168" s="3" t="s">
        <v>10465</v>
      </c>
      <c r="B5168" s="3" t="s">
        <v>10465</v>
      </c>
      <c r="C5168" s="3" t="s">
        <v>10466</v>
      </c>
      <c r="D5168" s="3" t="s">
        <v>14</v>
      </c>
      <c r="E5168" s="3" t="s">
        <v>14</v>
      </c>
      <c r="F5168" s="3" t="s">
        <v>898</v>
      </c>
      <c r="G5168" s="3" t="s">
        <v>897</v>
      </c>
      <c r="H5168" s="3" t="s">
        <v>200</v>
      </c>
      <c r="I5168" s="3" t="s">
        <v>201</v>
      </c>
      <c r="J5168" s="3" t="s">
        <v>202</v>
      </c>
      <c r="K5168" s="3" t="s">
        <v>201</v>
      </c>
      <c r="O5168"/>
      <c r="P5168"/>
    </row>
    <row r="5169" spans="1:16" x14ac:dyDescent="0.35">
      <c r="A5169" s="3" t="s">
        <v>10467</v>
      </c>
      <c r="B5169" s="3" t="s">
        <v>10467</v>
      </c>
      <c r="C5169" s="3" t="s">
        <v>10468</v>
      </c>
      <c r="D5169" s="3" t="s">
        <v>14</v>
      </c>
      <c r="E5169" s="3" t="s">
        <v>14</v>
      </c>
      <c r="F5169" s="3" t="s">
        <v>898</v>
      </c>
      <c r="G5169" s="3" t="s">
        <v>897</v>
      </c>
      <c r="H5169" s="3" t="s">
        <v>200</v>
      </c>
      <c r="I5169" s="3" t="s">
        <v>201</v>
      </c>
      <c r="J5169" s="3" t="s">
        <v>202</v>
      </c>
      <c r="K5169" s="3" t="s">
        <v>201</v>
      </c>
      <c r="O5169"/>
      <c r="P5169"/>
    </row>
    <row r="5170" spans="1:16" x14ac:dyDescent="0.35">
      <c r="A5170" s="3" t="s">
        <v>10469</v>
      </c>
      <c r="B5170" s="3" t="s">
        <v>10469</v>
      </c>
      <c r="C5170" s="3" t="s">
        <v>10470</v>
      </c>
      <c r="D5170" s="3" t="s">
        <v>14</v>
      </c>
      <c r="E5170" s="3" t="s">
        <v>14</v>
      </c>
      <c r="F5170" s="3" t="s">
        <v>898</v>
      </c>
      <c r="G5170" s="3" t="s">
        <v>897</v>
      </c>
      <c r="H5170" s="3" t="s">
        <v>200</v>
      </c>
      <c r="I5170" s="3" t="s">
        <v>201</v>
      </c>
      <c r="J5170" s="3" t="s">
        <v>202</v>
      </c>
      <c r="K5170" s="3" t="s">
        <v>201</v>
      </c>
      <c r="O5170"/>
      <c r="P5170"/>
    </row>
    <row r="5171" spans="1:16" x14ac:dyDescent="0.35">
      <c r="A5171" s="3" t="s">
        <v>10471</v>
      </c>
      <c r="B5171" s="3" t="s">
        <v>10471</v>
      </c>
      <c r="C5171" s="3" t="s">
        <v>10472</v>
      </c>
      <c r="D5171" s="3" t="s">
        <v>14</v>
      </c>
      <c r="E5171" s="3" t="s">
        <v>14</v>
      </c>
      <c r="F5171" s="3" t="s">
        <v>898</v>
      </c>
      <c r="G5171" s="3" t="s">
        <v>897</v>
      </c>
      <c r="H5171" s="3" t="s">
        <v>200</v>
      </c>
      <c r="I5171" s="3" t="s">
        <v>201</v>
      </c>
      <c r="J5171" s="3" t="s">
        <v>202</v>
      </c>
      <c r="K5171" s="3" t="s">
        <v>201</v>
      </c>
      <c r="O5171"/>
      <c r="P5171"/>
    </row>
    <row r="5172" spans="1:16" x14ac:dyDescent="0.35">
      <c r="A5172" s="3" t="s">
        <v>10473</v>
      </c>
      <c r="B5172" s="3" t="s">
        <v>10473</v>
      </c>
      <c r="C5172" s="3" t="s">
        <v>3268</v>
      </c>
      <c r="D5172" s="3" t="s">
        <v>14</v>
      </c>
      <c r="E5172" s="3" t="s">
        <v>14</v>
      </c>
      <c r="F5172" s="3" t="s">
        <v>898</v>
      </c>
      <c r="G5172" s="3" t="s">
        <v>897</v>
      </c>
      <c r="H5172" s="3" t="s">
        <v>200</v>
      </c>
      <c r="I5172" s="3" t="s">
        <v>201</v>
      </c>
      <c r="J5172" s="3" t="s">
        <v>202</v>
      </c>
      <c r="K5172" s="3" t="s">
        <v>201</v>
      </c>
      <c r="O5172"/>
      <c r="P5172"/>
    </row>
    <row r="5173" spans="1:16" x14ac:dyDescent="0.35">
      <c r="A5173" s="3" t="s">
        <v>10474</v>
      </c>
      <c r="B5173" s="3" t="s">
        <v>10474</v>
      </c>
      <c r="C5173" s="3" t="s">
        <v>9993</v>
      </c>
      <c r="D5173" s="3" t="s">
        <v>14</v>
      </c>
      <c r="E5173" s="3" t="s">
        <v>14</v>
      </c>
      <c r="F5173" s="3" t="s">
        <v>898</v>
      </c>
      <c r="G5173" s="3" t="s">
        <v>897</v>
      </c>
      <c r="H5173" s="3" t="s">
        <v>200</v>
      </c>
      <c r="I5173" s="3" t="s">
        <v>201</v>
      </c>
      <c r="J5173" s="3" t="s">
        <v>202</v>
      </c>
      <c r="K5173" s="3" t="s">
        <v>201</v>
      </c>
      <c r="O5173"/>
      <c r="P5173"/>
    </row>
    <row r="5174" spans="1:16" x14ac:dyDescent="0.35">
      <c r="A5174" s="3" t="s">
        <v>10475</v>
      </c>
      <c r="B5174" s="3" t="s">
        <v>10475</v>
      </c>
      <c r="C5174" s="3" t="s">
        <v>10476</v>
      </c>
      <c r="D5174" s="3" t="s">
        <v>14</v>
      </c>
      <c r="E5174" s="3" t="s">
        <v>14</v>
      </c>
      <c r="F5174" s="3" t="s">
        <v>898</v>
      </c>
      <c r="G5174" s="3" t="s">
        <v>897</v>
      </c>
      <c r="H5174" s="3" t="s">
        <v>200</v>
      </c>
      <c r="I5174" s="3" t="s">
        <v>201</v>
      </c>
      <c r="J5174" s="3" t="s">
        <v>202</v>
      </c>
      <c r="K5174" s="3" t="s">
        <v>201</v>
      </c>
      <c r="O5174"/>
      <c r="P5174"/>
    </row>
    <row r="5175" spans="1:16" x14ac:dyDescent="0.35">
      <c r="A5175" s="3" t="s">
        <v>10477</v>
      </c>
      <c r="B5175" s="3" t="s">
        <v>10477</v>
      </c>
      <c r="C5175" s="3" t="s">
        <v>10478</v>
      </c>
      <c r="D5175" s="3" t="s">
        <v>14</v>
      </c>
      <c r="E5175" s="3" t="s">
        <v>14</v>
      </c>
      <c r="F5175" s="3" t="s">
        <v>898</v>
      </c>
      <c r="G5175" s="3" t="s">
        <v>897</v>
      </c>
      <c r="H5175" s="3" t="s">
        <v>200</v>
      </c>
      <c r="I5175" s="3" t="s">
        <v>201</v>
      </c>
      <c r="J5175" s="3" t="s">
        <v>202</v>
      </c>
      <c r="K5175" s="3" t="s">
        <v>201</v>
      </c>
      <c r="O5175"/>
      <c r="P5175"/>
    </row>
    <row r="5176" spans="1:16" x14ac:dyDescent="0.35">
      <c r="A5176" s="3" t="s">
        <v>10479</v>
      </c>
      <c r="B5176" s="3" t="s">
        <v>10479</v>
      </c>
      <c r="C5176" s="3" t="s">
        <v>3492</v>
      </c>
      <c r="D5176" s="3" t="s">
        <v>14</v>
      </c>
      <c r="E5176" s="3" t="s">
        <v>14</v>
      </c>
      <c r="F5176" s="3" t="s">
        <v>898</v>
      </c>
      <c r="G5176" s="3" t="s">
        <v>897</v>
      </c>
      <c r="H5176" s="3" t="s">
        <v>200</v>
      </c>
      <c r="I5176" s="3" t="s">
        <v>201</v>
      </c>
      <c r="J5176" s="3" t="s">
        <v>202</v>
      </c>
      <c r="K5176" s="3" t="s">
        <v>201</v>
      </c>
      <c r="O5176"/>
      <c r="P5176"/>
    </row>
    <row r="5177" spans="1:16" x14ac:dyDescent="0.35">
      <c r="A5177" s="3" t="s">
        <v>10480</v>
      </c>
      <c r="B5177" s="3" t="s">
        <v>10480</v>
      </c>
      <c r="C5177" s="3" t="s">
        <v>10481</v>
      </c>
      <c r="D5177" s="3" t="s">
        <v>14</v>
      </c>
      <c r="E5177" s="3" t="s">
        <v>14</v>
      </c>
      <c r="F5177" s="3" t="s">
        <v>898</v>
      </c>
      <c r="G5177" s="3" t="s">
        <v>897</v>
      </c>
      <c r="H5177" s="3" t="s">
        <v>200</v>
      </c>
      <c r="I5177" s="3" t="s">
        <v>201</v>
      </c>
      <c r="J5177" s="3" t="s">
        <v>202</v>
      </c>
      <c r="K5177" s="3" t="s">
        <v>201</v>
      </c>
      <c r="O5177"/>
      <c r="P5177"/>
    </row>
    <row r="5178" spans="1:16" x14ac:dyDescent="0.35">
      <c r="A5178" s="3" t="s">
        <v>10482</v>
      </c>
      <c r="B5178" s="3" t="s">
        <v>10482</v>
      </c>
      <c r="C5178" s="3" t="s">
        <v>10483</v>
      </c>
      <c r="D5178" s="3" t="s">
        <v>14</v>
      </c>
      <c r="E5178" s="3" t="s">
        <v>14</v>
      </c>
      <c r="F5178" s="3" t="s">
        <v>130</v>
      </c>
      <c r="G5178" s="3" t="s">
        <v>129</v>
      </c>
      <c r="H5178" s="3" t="s">
        <v>76</v>
      </c>
      <c r="I5178" s="3" t="s">
        <v>77</v>
      </c>
      <c r="J5178" s="3" t="s">
        <v>78</v>
      </c>
      <c r="K5178" s="3" t="s">
        <v>79</v>
      </c>
      <c r="O5178"/>
      <c r="P5178"/>
    </row>
    <row r="5179" spans="1:16" x14ac:dyDescent="0.35">
      <c r="A5179" s="3" t="s">
        <v>10484</v>
      </c>
      <c r="B5179" s="3" t="s">
        <v>10484</v>
      </c>
      <c r="C5179" s="3" t="s">
        <v>10485</v>
      </c>
      <c r="D5179" s="3" t="s">
        <v>14</v>
      </c>
      <c r="E5179" s="3" t="s">
        <v>14</v>
      </c>
      <c r="F5179" s="3" t="s">
        <v>130</v>
      </c>
      <c r="G5179" s="3" t="s">
        <v>129</v>
      </c>
      <c r="H5179" s="3" t="s">
        <v>76</v>
      </c>
      <c r="I5179" s="3" t="s">
        <v>77</v>
      </c>
      <c r="J5179" s="3" t="s">
        <v>78</v>
      </c>
      <c r="K5179" s="3" t="s">
        <v>79</v>
      </c>
      <c r="O5179"/>
      <c r="P5179"/>
    </row>
    <row r="5180" spans="1:16" x14ac:dyDescent="0.35">
      <c r="A5180" s="3" t="s">
        <v>10486</v>
      </c>
      <c r="B5180" s="3" t="s">
        <v>10486</v>
      </c>
      <c r="C5180" s="3" t="s">
        <v>10487</v>
      </c>
      <c r="D5180" s="3" t="s">
        <v>14</v>
      </c>
      <c r="E5180" s="3" t="s">
        <v>14</v>
      </c>
      <c r="F5180" s="3" t="s">
        <v>130</v>
      </c>
      <c r="G5180" s="3" t="s">
        <v>129</v>
      </c>
      <c r="H5180" s="3" t="s">
        <v>76</v>
      </c>
      <c r="I5180" s="3" t="s">
        <v>77</v>
      </c>
      <c r="J5180" s="3" t="s">
        <v>78</v>
      </c>
      <c r="K5180" s="3" t="s">
        <v>79</v>
      </c>
      <c r="O5180"/>
      <c r="P5180"/>
    </row>
    <row r="5181" spans="1:16" x14ac:dyDescent="0.35">
      <c r="A5181" s="3" t="s">
        <v>10488</v>
      </c>
      <c r="B5181" s="3" t="s">
        <v>10488</v>
      </c>
      <c r="C5181" s="3" t="s">
        <v>10489</v>
      </c>
      <c r="D5181" s="3" t="s">
        <v>14</v>
      </c>
      <c r="E5181" s="3" t="s">
        <v>14</v>
      </c>
      <c r="F5181" s="3" t="s">
        <v>130</v>
      </c>
      <c r="G5181" s="3" t="s">
        <v>129</v>
      </c>
      <c r="H5181" s="3" t="s">
        <v>76</v>
      </c>
      <c r="I5181" s="3" t="s">
        <v>77</v>
      </c>
      <c r="J5181" s="3" t="s">
        <v>78</v>
      </c>
      <c r="K5181" s="3" t="s">
        <v>79</v>
      </c>
      <c r="O5181"/>
      <c r="P5181"/>
    </row>
    <row r="5182" spans="1:16" x14ac:dyDescent="0.35">
      <c r="A5182" s="3" t="s">
        <v>10490</v>
      </c>
      <c r="B5182" s="3" t="s">
        <v>10491</v>
      </c>
      <c r="C5182" s="3" t="s">
        <v>10492</v>
      </c>
      <c r="D5182" s="3" t="s">
        <v>14</v>
      </c>
      <c r="E5182" s="3" t="s">
        <v>14</v>
      </c>
      <c r="F5182" s="3" t="s">
        <v>671</v>
      </c>
      <c r="G5182" s="3" t="s">
        <v>10493</v>
      </c>
      <c r="H5182" s="3" t="s">
        <v>76</v>
      </c>
      <c r="I5182" s="3" t="s">
        <v>77</v>
      </c>
      <c r="J5182" s="3" t="s">
        <v>78</v>
      </c>
      <c r="K5182" s="3" t="s">
        <v>79</v>
      </c>
      <c r="O5182"/>
      <c r="P5182"/>
    </row>
    <row r="5183" spans="1:16" x14ac:dyDescent="0.35">
      <c r="A5183" s="3" t="s">
        <v>10119</v>
      </c>
      <c r="B5183" s="3" t="s">
        <v>10119</v>
      </c>
      <c r="C5183" s="3" t="s">
        <v>10120</v>
      </c>
      <c r="D5183" s="3" t="s">
        <v>14</v>
      </c>
      <c r="E5183" s="3" t="s">
        <v>14</v>
      </c>
      <c r="F5183" s="3" t="s">
        <v>671</v>
      </c>
      <c r="G5183" s="3" t="s">
        <v>10493</v>
      </c>
      <c r="H5183" s="3" t="s">
        <v>76</v>
      </c>
      <c r="I5183" s="3" t="s">
        <v>77</v>
      </c>
      <c r="J5183" s="3" t="s">
        <v>78</v>
      </c>
      <c r="K5183" s="3" t="s">
        <v>79</v>
      </c>
      <c r="O5183"/>
      <c r="P5183"/>
    </row>
    <row r="5184" spans="1:16" x14ac:dyDescent="0.35">
      <c r="A5184" s="3" t="s">
        <v>10491</v>
      </c>
      <c r="B5184" s="3" t="s">
        <v>10491</v>
      </c>
      <c r="C5184" s="3" t="s">
        <v>10492</v>
      </c>
      <c r="D5184" s="3" t="s">
        <v>14</v>
      </c>
      <c r="E5184" s="3" t="s">
        <v>14</v>
      </c>
      <c r="F5184" s="3" t="s">
        <v>671</v>
      </c>
      <c r="G5184" s="3" t="s">
        <v>10493</v>
      </c>
      <c r="H5184" s="3" t="s">
        <v>76</v>
      </c>
      <c r="I5184" s="3" t="s">
        <v>77</v>
      </c>
      <c r="J5184" s="3" t="s">
        <v>78</v>
      </c>
      <c r="K5184" s="3" t="s">
        <v>79</v>
      </c>
      <c r="O5184"/>
      <c r="P5184"/>
    </row>
    <row r="5185" spans="1:16" x14ac:dyDescent="0.35">
      <c r="A5185" s="3" t="s">
        <v>10494</v>
      </c>
      <c r="B5185" s="3" t="s">
        <v>10494</v>
      </c>
      <c r="C5185" s="3" t="s">
        <v>10495</v>
      </c>
      <c r="D5185" s="3" t="s">
        <v>14</v>
      </c>
      <c r="E5185" s="3" t="s">
        <v>14</v>
      </c>
      <c r="F5185" s="3" t="s">
        <v>902</v>
      </c>
      <c r="G5185" s="3" t="s">
        <v>901</v>
      </c>
      <c r="H5185" s="3" t="s">
        <v>17</v>
      </c>
      <c r="I5185" s="3" t="s">
        <v>18</v>
      </c>
      <c r="J5185" s="3" t="s">
        <v>19</v>
      </c>
      <c r="K5185" s="3" t="s">
        <v>18</v>
      </c>
      <c r="O5185"/>
      <c r="P5185"/>
    </row>
    <row r="5186" spans="1:16" x14ac:dyDescent="0.35">
      <c r="A5186" s="3" t="s">
        <v>10496</v>
      </c>
      <c r="B5186" s="3" t="s">
        <v>10496</v>
      </c>
      <c r="C5186" s="3" t="s">
        <v>10497</v>
      </c>
      <c r="D5186" s="3" t="s">
        <v>14</v>
      </c>
      <c r="E5186" s="3" t="s">
        <v>14</v>
      </c>
      <c r="F5186" s="3" t="s">
        <v>902</v>
      </c>
      <c r="G5186" s="3" t="s">
        <v>901</v>
      </c>
      <c r="H5186" s="3" t="s">
        <v>17</v>
      </c>
      <c r="I5186" s="3" t="s">
        <v>18</v>
      </c>
      <c r="J5186" s="3" t="s">
        <v>19</v>
      </c>
      <c r="K5186" s="3" t="s">
        <v>18</v>
      </c>
      <c r="O5186"/>
      <c r="P5186"/>
    </row>
    <row r="5187" spans="1:16" x14ac:dyDescent="0.35">
      <c r="A5187" s="3" t="s">
        <v>10498</v>
      </c>
      <c r="B5187" s="3" t="s">
        <v>10498</v>
      </c>
      <c r="C5187" s="3" t="s">
        <v>10499</v>
      </c>
      <c r="D5187" s="3" t="s">
        <v>14</v>
      </c>
      <c r="E5187" s="3" t="s">
        <v>14</v>
      </c>
      <c r="F5187" s="3" t="s">
        <v>902</v>
      </c>
      <c r="G5187" s="3" t="s">
        <v>901</v>
      </c>
      <c r="H5187" s="3" t="s">
        <v>17</v>
      </c>
      <c r="I5187" s="3" t="s">
        <v>18</v>
      </c>
      <c r="J5187" s="3" t="s">
        <v>19</v>
      </c>
      <c r="K5187" s="3" t="s">
        <v>18</v>
      </c>
      <c r="O5187"/>
      <c r="P5187"/>
    </row>
    <row r="5188" spans="1:16" x14ac:dyDescent="0.35">
      <c r="A5188" s="3" t="s">
        <v>10500</v>
      </c>
      <c r="B5188" s="3" t="s">
        <v>10500</v>
      </c>
      <c r="C5188" s="3" t="s">
        <v>10501</v>
      </c>
      <c r="D5188" s="3" t="s">
        <v>14</v>
      </c>
      <c r="E5188" s="3" t="s">
        <v>14</v>
      </c>
      <c r="F5188" s="3" t="s">
        <v>902</v>
      </c>
      <c r="G5188" s="3" t="s">
        <v>901</v>
      </c>
      <c r="H5188" s="3" t="s">
        <v>17</v>
      </c>
      <c r="I5188" s="3" t="s">
        <v>18</v>
      </c>
      <c r="J5188" s="3" t="s">
        <v>19</v>
      </c>
      <c r="K5188" s="3" t="s">
        <v>18</v>
      </c>
      <c r="O5188"/>
      <c r="P5188"/>
    </row>
    <row r="5189" spans="1:16" x14ac:dyDescent="0.35">
      <c r="A5189" s="3" t="s">
        <v>10502</v>
      </c>
      <c r="B5189" s="3" t="s">
        <v>10502</v>
      </c>
      <c r="C5189" s="3" t="s">
        <v>10503</v>
      </c>
      <c r="D5189" s="3" t="s">
        <v>14</v>
      </c>
      <c r="E5189" s="3" t="s">
        <v>14</v>
      </c>
      <c r="F5189" s="3" t="s">
        <v>902</v>
      </c>
      <c r="G5189" s="3" t="s">
        <v>901</v>
      </c>
      <c r="H5189" s="3" t="s">
        <v>17</v>
      </c>
      <c r="I5189" s="3" t="s">
        <v>18</v>
      </c>
      <c r="J5189" s="3" t="s">
        <v>19</v>
      </c>
      <c r="K5189" s="3" t="s">
        <v>18</v>
      </c>
      <c r="O5189"/>
      <c r="P5189"/>
    </row>
    <row r="5190" spans="1:16" x14ac:dyDescent="0.35">
      <c r="A5190" s="3" t="s">
        <v>10504</v>
      </c>
      <c r="B5190" s="3" t="s">
        <v>10504</v>
      </c>
      <c r="C5190" s="3" t="s">
        <v>10505</v>
      </c>
      <c r="D5190" s="3" t="s">
        <v>14</v>
      </c>
      <c r="E5190" s="3" t="s">
        <v>14</v>
      </c>
      <c r="F5190" s="3" t="s">
        <v>902</v>
      </c>
      <c r="G5190" s="3" t="s">
        <v>901</v>
      </c>
      <c r="H5190" s="3" t="s">
        <v>17</v>
      </c>
      <c r="I5190" s="3" t="s">
        <v>18</v>
      </c>
      <c r="J5190" s="3" t="s">
        <v>19</v>
      </c>
      <c r="K5190" s="3" t="s">
        <v>18</v>
      </c>
      <c r="O5190"/>
      <c r="P5190"/>
    </row>
    <row r="5191" spans="1:16" x14ac:dyDescent="0.35">
      <c r="A5191" s="3" t="s">
        <v>10506</v>
      </c>
      <c r="B5191" s="3" t="s">
        <v>10506</v>
      </c>
      <c r="C5191" s="3" t="s">
        <v>10507</v>
      </c>
      <c r="D5191" s="3" t="s">
        <v>14</v>
      </c>
      <c r="E5191" s="3" t="s">
        <v>14</v>
      </c>
      <c r="F5191" s="3" t="s">
        <v>902</v>
      </c>
      <c r="G5191" s="3" t="s">
        <v>901</v>
      </c>
      <c r="H5191" s="3" t="s">
        <v>17</v>
      </c>
      <c r="I5191" s="3" t="s">
        <v>18</v>
      </c>
      <c r="J5191" s="3" t="s">
        <v>19</v>
      </c>
      <c r="K5191" s="3" t="s">
        <v>18</v>
      </c>
      <c r="O5191"/>
      <c r="P5191"/>
    </row>
    <row r="5192" spans="1:16" x14ac:dyDescent="0.35">
      <c r="A5192" s="3" t="s">
        <v>10508</v>
      </c>
      <c r="B5192" s="3" t="s">
        <v>10508</v>
      </c>
      <c r="C5192" s="3" t="s">
        <v>10509</v>
      </c>
      <c r="D5192" s="3" t="s">
        <v>14</v>
      </c>
      <c r="E5192" s="3" t="s">
        <v>14</v>
      </c>
      <c r="F5192" s="3" t="s">
        <v>902</v>
      </c>
      <c r="G5192" s="3" t="s">
        <v>901</v>
      </c>
      <c r="H5192" s="3" t="s">
        <v>17</v>
      </c>
      <c r="I5192" s="3" t="s">
        <v>18</v>
      </c>
      <c r="J5192" s="3" t="s">
        <v>19</v>
      </c>
      <c r="K5192" s="3" t="s">
        <v>18</v>
      </c>
      <c r="O5192"/>
      <c r="P5192"/>
    </row>
    <row r="5193" spans="1:16" x14ac:dyDescent="0.35">
      <c r="A5193" s="3" t="s">
        <v>10510</v>
      </c>
      <c r="B5193" s="3" t="s">
        <v>10510</v>
      </c>
      <c r="C5193" s="3" t="s">
        <v>10511</v>
      </c>
      <c r="D5193" s="3" t="s">
        <v>14</v>
      </c>
      <c r="E5193" s="3" t="s">
        <v>14</v>
      </c>
      <c r="F5193" s="3" t="s">
        <v>902</v>
      </c>
      <c r="G5193" s="3" t="s">
        <v>901</v>
      </c>
      <c r="H5193" s="3" t="s">
        <v>17</v>
      </c>
      <c r="I5193" s="3" t="s">
        <v>18</v>
      </c>
      <c r="J5193" s="3" t="s">
        <v>19</v>
      </c>
      <c r="K5193" s="3" t="s">
        <v>18</v>
      </c>
      <c r="O5193"/>
      <c r="P5193"/>
    </row>
    <row r="5194" spans="1:16" x14ac:dyDescent="0.35">
      <c r="A5194" s="3" t="s">
        <v>10512</v>
      </c>
      <c r="B5194" s="3" t="s">
        <v>10512</v>
      </c>
      <c r="C5194" s="3" t="s">
        <v>10513</v>
      </c>
      <c r="D5194" s="3" t="s">
        <v>14</v>
      </c>
      <c r="E5194" s="3" t="s">
        <v>14</v>
      </c>
      <c r="F5194" s="3" t="s">
        <v>902</v>
      </c>
      <c r="G5194" s="3" t="s">
        <v>901</v>
      </c>
      <c r="H5194" s="3" t="s">
        <v>17</v>
      </c>
      <c r="I5194" s="3" t="s">
        <v>18</v>
      </c>
      <c r="J5194" s="3" t="s">
        <v>19</v>
      </c>
      <c r="K5194" s="3" t="s">
        <v>18</v>
      </c>
      <c r="O5194"/>
      <c r="P5194"/>
    </row>
    <row r="5195" spans="1:16" x14ac:dyDescent="0.35">
      <c r="A5195" s="3" t="s">
        <v>10514</v>
      </c>
      <c r="B5195" s="3" t="s">
        <v>10514</v>
      </c>
      <c r="C5195" s="3" t="s">
        <v>10515</v>
      </c>
      <c r="D5195" s="3" t="s">
        <v>14</v>
      </c>
      <c r="E5195" s="3" t="s">
        <v>14</v>
      </c>
      <c r="F5195" s="3" t="s">
        <v>902</v>
      </c>
      <c r="G5195" s="3" t="s">
        <v>901</v>
      </c>
      <c r="H5195" s="3" t="s">
        <v>17</v>
      </c>
      <c r="I5195" s="3" t="s">
        <v>18</v>
      </c>
      <c r="J5195" s="3" t="s">
        <v>19</v>
      </c>
      <c r="K5195" s="3" t="s">
        <v>18</v>
      </c>
      <c r="O5195"/>
      <c r="P5195"/>
    </row>
    <row r="5196" spans="1:16" x14ac:dyDescent="0.35">
      <c r="A5196" s="3" t="s">
        <v>10516</v>
      </c>
      <c r="B5196" s="3" t="s">
        <v>10516</v>
      </c>
      <c r="C5196" s="3" t="s">
        <v>10517</v>
      </c>
      <c r="D5196" s="3" t="s">
        <v>14</v>
      </c>
      <c r="E5196" s="3" t="s">
        <v>14</v>
      </c>
      <c r="F5196" s="3" t="s">
        <v>902</v>
      </c>
      <c r="G5196" s="3" t="s">
        <v>901</v>
      </c>
      <c r="H5196" s="3" t="s">
        <v>17</v>
      </c>
      <c r="I5196" s="3" t="s">
        <v>18</v>
      </c>
      <c r="J5196" s="3" t="s">
        <v>19</v>
      </c>
      <c r="K5196" s="3" t="s">
        <v>18</v>
      </c>
      <c r="O5196"/>
      <c r="P5196"/>
    </row>
    <row r="5197" spans="1:16" x14ac:dyDescent="0.35">
      <c r="A5197" s="3" t="s">
        <v>10518</v>
      </c>
      <c r="B5197" s="3" t="s">
        <v>10518</v>
      </c>
      <c r="C5197" s="3" t="s">
        <v>10519</v>
      </c>
      <c r="D5197" s="3" t="s">
        <v>14</v>
      </c>
      <c r="E5197" s="3" t="s">
        <v>14</v>
      </c>
      <c r="F5197" s="3" t="s">
        <v>902</v>
      </c>
      <c r="G5197" s="3" t="s">
        <v>901</v>
      </c>
      <c r="H5197" s="3" t="s">
        <v>17</v>
      </c>
      <c r="I5197" s="3" t="s">
        <v>18</v>
      </c>
      <c r="J5197" s="3" t="s">
        <v>19</v>
      </c>
      <c r="K5197" s="3" t="s">
        <v>18</v>
      </c>
      <c r="O5197"/>
      <c r="P5197"/>
    </row>
    <row r="5198" spans="1:16" x14ac:dyDescent="0.35">
      <c r="A5198" s="3" t="s">
        <v>10520</v>
      </c>
      <c r="B5198" s="3" t="s">
        <v>10520</v>
      </c>
      <c r="C5198" s="3" t="s">
        <v>10521</v>
      </c>
      <c r="D5198" s="3" t="s">
        <v>14</v>
      </c>
      <c r="E5198" s="3" t="s">
        <v>14</v>
      </c>
      <c r="F5198" s="3" t="s">
        <v>902</v>
      </c>
      <c r="G5198" s="3" t="s">
        <v>901</v>
      </c>
      <c r="H5198" s="3" t="s">
        <v>17</v>
      </c>
      <c r="I5198" s="3" t="s">
        <v>18</v>
      </c>
      <c r="J5198" s="3" t="s">
        <v>19</v>
      </c>
      <c r="K5198" s="3" t="s">
        <v>18</v>
      </c>
      <c r="O5198"/>
      <c r="P5198"/>
    </row>
    <row r="5199" spans="1:16" x14ac:dyDescent="0.35">
      <c r="A5199" s="3" t="s">
        <v>10522</v>
      </c>
      <c r="B5199" s="3" t="s">
        <v>10522</v>
      </c>
      <c r="C5199" s="3" t="s">
        <v>10523</v>
      </c>
      <c r="D5199" s="3" t="s">
        <v>14</v>
      </c>
      <c r="E5199" s="3" t="s">
        <v>14</v>
      </c>
      <c r="F5199" s="3" t="s">
        <v>902</v>
      </c>
      <c r="G5199" s="3" t="s">
        <v>901</v>
      </c>
      <c r="H5199" s="3" t="s">
        <v>17</v>
      </c>
      <c r="I5199" s="3" t="s">
        <v>18</v>
      </c>
      <c r="J5199" s="3" t="s">
        <v>19</v>
      </c>
      <c r="K5199" s="3" t="s">
        <v>18</v>
      </c>
      <c r="O5199"/>
      <c r="P5199"/>
    </row>
    <row r="5200" spans="1:16" x14ac:dyDescent="0.35">
      <c r="A5200" s="3" t="s">
        <v>10524</v>
      </c>
      <c r="B5200" s="3" t="s">
        <v>10524</v>
      </c>
      <c r="C5200" s="3" t="s">
        <v>10525</v>
      </c>
      <c r="D5200" s="3" t="s">
        <v>14</v>
      </c>
      <c r="E5200" s="3" t="s">
        <v>14</v>
      </c>
      <c r="F5200" s="3" t="s">
        <v>902</v>
      </c>
      <c r="G5200" s="3" t="s">
        <v>901</v>
      </c>
      <c r="H5200" s="3" t="s">
        <v>17</v>
      </c>
      <c r="I5200" s="3" t="s">
        <v>18</v>
      </c>
      <c r="J5200" s="3" t="s">
        <v>19</v>
      </c>
      <c r="K5200" s="3" t="s">
        <v>18</v>
      </c>
      <c r="O5200"/>
      <c r="P5200"/>
    </row>
    <row r="5201" spans="1:16" x14ac:dyDescent="0.35">
      <c r="A5201" s="3" t="s">
        <v>10526</v>
      </c>
      <c r="B5201" s="3" t="s">
        <v>10526</v>
      </c>
      <c r="C5201" s="3" t="s">
        <v>10527</v>
      </c>
      <c r="D5201" s="3" t="s">
        <v>14</v>
      </c>
      <c r="E5201" s="3" t="s">
        <v>14</v>
      </c>
      <c r="F5201" s="3" t="s">
        <v>902</v>
      </c>
      <c r="G5201" s="3" t="s">
        <v>901</v>
      </c>
      <c r="H5201" s="3" t="s">
        <v>17</v>
      </c>
      <c r="I5201" s="3" t="s">
        <v>18</v>
      </c>
      <c r="J5201" s="3" t="s">
        <v>19</v>
      </c>
      <c r="K5201" s="3" t="s">
        <v>18</v>
      </c>
      <c r="O5201"/>
      <c r="P5201"/>
    </row>
    <row r="5202" spans="1:16" x14ac:dyDescent="0.35">
      <c r="A5202" s="3" t="s">
        <v>10528</v>
      </c>
      <c r="B5202" s="3" t="s">
        <v>10528</v>
      </c>
      <c r="C5202" s="3" t="s">
        <v>10529</v>
      </c>
      <c r="D5202" s="3" t="s">
        <v>14</v>
      </c>
      <c r="E5202" s="3" t="s">
        <v>14</v>
      </c>
      <c r="F5202" s="3" t="s">
        <v>902</v>
      </c>
      <c r="G5202" s="3" t="s">
        <v>901</v>
      </c>
      <c r="H5202" s="3" t="s">
        <v>17</v>
      </c>
      <c r="I5202" s="3" t="s">
        <v>18</v>
      </c>
      <c r="J5202" s="3" t="s">
        <v>19</v>
      </c>
      <c r="K5202" s="3" t="s">
        <v>18</v>
      </c>
      <c r="O5202"/>
      <c r="P5202"/>
    </row>
    <row r="5203" spans="1:16" x14ac:dyDescent="0.35">
      <c r="A5203" s="3" t="s">
        <v>10530</v>
      </c>
      <c r="B5203" s="3" t="s">
        <v>10530</v>
      </c>
      <c r="C5203" s="3" t="s">
        <v>10531</v>
      </c>
      <c r="D5203" s="3" t="s">
        <v>14</v>
      </c>
      <c r="E5203" s="3" t="s">
        <v>14</v>
      </c>
      <c r="F5203" s="3" t="s">
        <v>902</v>
      </c>
      <c r="G5203" s="3" t="s">
        <v>901</v>
      </c>
      <c r="H5203" s="3" t="s">
        <v>17</v>
      </c>
      <c r="I5203" s="3" t="s">
        <v>18</v>
      </c>
      <c r="J5203" s="3" t="s">
        <v>19</v>
      </c>
      <c r="K5203" s="3" t="s">
        <v>18</v>
      </c>
      <c r="O5203"/>
      <c r="P5203"/>
    </row>
    <row r="5204" spans="1:16" x14ac:dyDescent="0.35">
      <c r="A5204" s="3" t="s">
        <v>10532</v>
      </c>
      <c r="B5204" s="3" t="s">
        <v>10532</v>
      </c>
      <c r="C5204" s="3" t="s">
        <v>10533</v>
      </c>
      <c r="D5204" s="3" t="s">
        <v>14</v>
      </c>
      <c r="E5204" s="3" t="s">
        <v>14</v>
      </c>
      <c r="F5204" s="3" t="s">
        <v>902</v>
      </c>
      <c r="G5204" s="3" t="s">
        <v>901</v>
      </c>
      <c r="H5204" s="3" t="s">
        <v>17</v>
      </c>
      <c r="I5204" s="3" t="s">
        <v>18</v>
      </c>
      <c r="J5204" s="3" t="s">
        <v>19</v>
      </c>
      <c r="K5204" s="3" t="s">
        <v>18</v>
      </c>
      <c r="O5204"/>
      <c r="P5204"/>
    </row>
    <row r="5205" spans="1:16" x14ac:dyDescent="0.35">
      <c r="A5205" s="3" t="s">
        <v>10534</v>
      </c>
      <c r="B5205" s="3" t="s">
        <v>10534</v>
      </c>
      <c r="C5205" s="3" t="s">
        <v>10535</v>
      </c>
      <c r="D5205" s="3" t="s">
        <v>14</v>
      </c>
      <c r="E5205" s="3" t="s">
        <v>14</v>
      </c>
      <c r="F5205" s="3" t="s">
        <v>902</v>
      </c>
      <c r="G5205" s="3" t="s">
        <v>901</v>
      </c>
      <c r="H5205" s="3" t="s">
        <v>17</v>
      </c>
      <c r="I5205" s="3" t="s">
        <v>18</v>
      </c>
      <c r="J5205" s="3" t="s">
        <v>19</v>
      </c>
      <c r="K5205" s="3" t="s">
        <v>18</v>
      </c>
      <c r="O5205"/>
      <c r="P5205"/>
    </row>
    <row r="5206" spans="1:16" x14ac:dyDescent="0.35">
      <c r="A5206" s="3" t="s">
        <v>10536</v>
      </c>
      <c r="B5206" s="3" t="s">
        <v>10536</v>
      </c>
      <c r="C5206" s="3" t="s">
        <v>10537</v>
      </c>
      <c r="D5206" s="3" t="s">
        <v>14</v>
      </c>
      <c r="E5206" s="3" t="s">
        <v>14</v>
      </c>
      <c r="F5206" s="3" t="s">
        <v>902</v>
      </c>
      <c r="G5206" s="3" t="s">
        <v>901</v>
      </c>
      <c r="H5206" s="3" t="s">
        <v>17</v>
      </c>
      <c r="I5206" s="3" t="s">
        <v>18</v>
      </c>
      <c r="J5206" s="3" t="s">
        <v>19</v>
      </c>
      <c r="K5206" s="3" t="s">
        <v>18</v>
      </c>
      <c r="O5206"/>
      <c r="P5206"/>
    </row>
    <row r="5207" spans="1:16" x14ac:dyDescent="0.35">
      <c r="A5207" s="3" t="s">
        <v>10538</v>
      </c>
      <c r="B5207" s="3" t="s">
        <v>10538</v>
      </c>
      <c r="C5207" s="3" t="s">
        <v>10539</v>
      </c>
      <c r="D5207" s="3" t="s">
        <v>14</v>
      </c>
      <c r="E5207" s="3" t="s">
        <v>14</v>
      </c>
      <c r="F5207" s="3" t="s">
        <v>894</v>
      </c>
      <c r="G5207" s="3" t="s">
        <v>893</v>
      </c>
      <c r="H5207" s="3" t="s">
        <v>522</v>
      </c>
      <c r="I5207" s="3" t="s">
        <v>523</v>
      </c>
      <c r="J5207" s="3" t="s">
        <v>478</v>
      </c>
      <c r="K5207" s="3" t="s">
        <v>479</v>
      </c>
      <c r="O5207"/>
      <c r="P5207"/>
    </row>
    <row r="5208" spans="1:16" x14ac:dyDescent="0.35">
      <c r="A5208" s="3" t="s">
        <v>10540</v>
      </c>
      <c r="B5208" s="3" t="s">
        <v>10540</v>
      </c>
      <c r="C5208" s="3" t="s">
        <v>10541</v>
      </c>
      <c r="D5208" s="3" t="s">
        <v>14</v>
      </c>
      <c r="E5208" s="3" t="s">
        <v>14</v>
      </c>
      <c r="F5208" s="3" t="s">
        <v>894</v>
      </c>
      <c r="G5208" s="3" t="s">
        <v>893</v>
      </c>
      <c r="H5208" s="3" t="s">
        <v>522</v>
      </c>
      <c r="I5208" s="3" t="s">
        <v>523</v>
      </c>
      <c r="J5208" s="3" t="s">
        <v>478</v>
      </c>
      <c r="K5208" s="3" t="s">
        <v>479</v>
      </c>
      <c r="O5208"/>
      <c r="P5208"/>
    </row>
    <row r="5209" spans="1:16" x14ac:dyDescent="0.35">
      <c r="A5209" s="3" t="s">
        <v>10542</v>
      </c>
      <c r="B5209" s="3" t="s">
        <v>10542</v>
      </c>
      <c r="C5209" s="3" t="s">
        <v>10543</v>
      </c>
      <c r="D5209" s="3" t="s">
        <v>14</v>
      </c>
      <c r="E5209" s="3" t="s">
        <v>14</v>
      </c>
      <c r="F5209" s="3" t="s">
        <v>894</v>
      </c>
      <c r="G5209" s="3" t="s">
        <v>893</v>
      </c>
      <c r="H5209" s="3" t="s">
        <v>522</v>
      </c>
      <c r="I5209" s="3" t="s">
        <v>523</v>
      </c>
      <c r="J5209" s="3" t="s">
        <v>478</v>
      </c>
      <c r="K5209" s="3" t="s">
        <v>479</v>
      </c>
      <c r="O5209"/>
      <c r="P5209"/>
    </row>
    <row r="5210" spans="1:16" x14ac:dyDescent="0.35">
      <c r="A5210" s="3" t="s">
        <v>10544</v>
      </c>
      <c r="B5210" s="3" t="s">
        <v>10544</v>
      </c>
      <c r="C5210" s="3" t="s">
        <v>10545</v>
      </c>
      <c r="D5210" s="3" t="s">
        <v>14</v>
      </c>
      <c r="E5210" s="3" t="s">
        <v>14</v>
      </c>
      <c r="F5210" s="3" t="s">
        <v>894</v>
      </c>
      <c r="G5210" s="3" t="s">
        <v>893</v>
      </c>
      <c r="H5210" s="3" t="s">
        <v>522</v>
      </c>
      <c r="I5210" s="3" t="s">
        <v>523</v>
      </c>
      <c r="J5210" s="3" t="s">
        <v>478</v>
      </c>
      <c r="K5210" s="3" t="s">
        <v>479</v>
      </c>
      <c r="O5210"/>
      <c r="P5210"/>
    </row>
    <row r="5211" spans="1:16" x14ac:dyDescent="0.35">
      <c r="A5211" s="3" t="s">
        <v>10546</v>
      </c>
      <c r="B5211" s="3" t="s">
        <v>10546</v>
      </c>
      <c r="C5211" s="3" t="s">
        <v>10547</v>
      </c>
      <c r="D5211" s="3" t="s">
        <v>14</v>
      </c>
      <c r="E5211" s="3" t="s">
        <v>14</v>
      </c>
      <c r="F5211" s="3" t="s">
        <v>894</v>
      </c>
      <c r="G5211" s="3" t="s">
        <v>893</v>
      </c>
      <c r="H5211" s="3" t="s">
        <v>522</v>
      </c>
      <c r="I5211" s="3" t="s">
        <v>523</v>
      </c>
      <c r="J5211" s="3" t="s">
        <v>478</v>
      </c>
      <c r="K5211" s="3" t="s">
        <v>479</v>
      </c>
      <c r="O5211"/>
      <c r="P5211"/>
    </row>
    <row r="5212" spans="1:16" x14ac:dyDescent="0.35">
      <c r="A5212" s="3" t="s">
        <v>10548</v>
      </c>
      <c r="B5212" s="3" t="s">
        <v>10548</v>
      </c>
      <c r="C5212" s="3" t="s">
        <v>10549</v>
      </c>
      <c r="D5212" s="3" t="s">
        <v>14</v>
      </c>
      <c r="E5212" s="3" t="s">
        <v>14</v>
      </c>
      <c r="F5212" s="3" t="s">
        <v>894</v>
      </c>
      <c r="G5212" s="3" t="s">
        <v>893</v>
      </c>
      <c r="H5212" s="3" t="s">
        <v>522</v>
      </c>
      <c r="I5212" s="3" t="s">
        <v>523</v>
      </c>
      <c r="J5212" s="3" t="s">
        <v>478</v>
      </c>
      <c r="K5212" s="3" t="s">
        <v>479</v>
      </c>
      <c r="O5212"/>
      <c r="P5212"/>
    </row>
    <row r="5213" spans="1:16" x14ac:dyDescent="0.35">
      <c r="A5213" s="3" t="s">
        <v>10550</v>
      </c>
      <c r="B5213" s="3" t="s">
        <v>10550</v>
      </c>
      <c r="C5213" s="3" t="s">
        <v>10551</v>
      </c>
      <c r="D5213" s="3" t="s">
        <v>14</v>
      </c>
      <c r="E5213" s="3" t="s">
        <v>14</v>
      </c>
      <c r="F5213" s="3" t="s">
        <v>894</v>
      </c>
      <c r="G5213" s="3" t="s">
        <v>893</v>
      </c>
      <c r="H5213" s="3" t="s">
        <v>522</v>
      </c>
      <c r="I5213" s="3" t="s">
        <v>523</v>
      </c>
      <c r="J5213" s="3" t="s">
        <v>478</v>
      </c>
      <c r="K5213" s="3" t="s">
        <v>479</v>
      </c>
      <c r="O5213"/>
      <c r="P5213"/>
    </row>
    <row r="5214" spans="1:16" x14ac:dyDescent="0.35">
      <c r="A5214" s="3" t="s">
        <v>10552</v>
      </c>
      <c r="B5214" s="3" t="s">
        <v>10552</v>
      </c>
      <c r="C5214" s="3" t="s">
        <v>10553</v>
      </c>
      <c r="D5214" s="3" t="s">
        <v>14</v>
      </c>
      <c r="E5214" s="3" t="s">
        <v>14</v>
      </c>
      <c r="F5214" s="3" t="s">
        <v>894</v>
      </c>
      <c r="G5214" s="3" t="s">
        <v>893</v>
      </c>
      <c r="H5214" s="3" t="s">
        <v>522</v>
      </c>
      <c r="I5214" s="3" t="s">
        <v>523</v>
      </c>
      <c r="J5214" s="3" t="s">
        <v>478</v>
      </c>
      <c r="K5214" s="3" t="s">
        <v>479</v>
      </c>
      <c r="O5214"/>
      <c r="P5214"/>
    </row>
    <row r="5215" spans="1:16" x14ac:dyDescent="0.35">
      <c r="A5215" s="3" t="s">
        <v>10554</v>
      </c>
      <c r="B5215" s="3" t="s">
        <v>10554</v>
      </c>
      <c r="C5215" s="3" t="s">
        <v>10555</v>
      </c>
      <c r="D5215" s="3" t="s">
        <v>14</v>
      </c>
      <c r="E5215" s="3" t="s">
        <v>14</v>
      </c>
      <c r="F5215" s="3" t="s">
        <v>894</v>
      </c>
      <c r="G5215" s="3" t="s">
        <v>893</v>
      </c>
      <c r="H5215" s="3" t="s">
        <v>522</v>
      </c>
      <c r="I5215" s="3" t="s">
        <v>523</v>
      </c>
      <c r="J5215" s="3" t="s">
        <v>478</v>
      </c>
      <c r="K5215" s="3" t="s">
        <v>479</v>
      </c>
      <c r="O5215"/>
      <c r="P5215"/>
    </row>
    <row r="5216" spans="1:16" x14ac:dyDescent="0.35">
      <c r="A5216" s="3" t="s">
        <v>10556</v>
      </c>
      <c r="B5216" s="3" t="s">
        <v>10556</v>
      </c>
      <c r="C5216" s="3" t="s">
        <v>10557</v>
      </c>
      <c r="D5216" s="3" t="s">
        <v>14</v>
      </c>
      <c r="E5216" s="3" t="s">
        <v>14</v>
      </c>
      <c r="F5216" s="3" t="s">
        <v>894</v>
      </c>
      <c r="G5216" s="3" t="s">
        <v>893</v>
      </c>
      <c r="H5216" s="3" t="s">
        <v>522</v>
      </c>
      <c r="I5216" s="3" t="s">
        <v>523</v>
      </c>
      <c r="J5216" s="3" t="s">
        <v>478</v>
      </c>
      <c r="K5216" s="3" t="s">
        <v>479</v>
      </c>
      <c r="O5216"/>
      <c r="P5216"/>
    </row>
    <row r="5217" spans="1:16" x14ac:dyDescent="0.35">
      <c r="A5217" s="3" t="s">
        <v>10558</v>
      </c>
      <c r="B5217" s="3" t="s">
        <v>10558</v>
      </c>
      <c r="C5217" s="3" t="s">
        <v>10559</v>
      </c>
      <c r="D5217" s="3" t="s">
        <v>14</v>
      </c>
      <c r="E5217" s="3" t="s">
        <v>14</v>
      </c>
      <c r="F5217" s="3" t="s">
        <v>894</v>
      </c>
      <c r="G5217" s="3" t="s">
        <v>893</v>
      </c>
      <c r="H5217" s="3" t="s">
        <v>522</v>
      </c>
      <c r="I5217" s="3" t="s">
        <v>523</v>
      </c>
      <c r="J5217" s="3" t="s">
        <v>478</v>
      </c>
      <c r="K5217" s="3" t="s">
        <v>479</v>
      </c>
      <c r="O5217"/>
      <c r="P5217"/>
    </row>
    <row r="5218" spans="1:16" x14ac:dyDescent="0.35">
      <c r="A5218" s="3" t="s">
        <v>10560</v>
      </c>
      <c r="B5218" s="3" t="s">
        <v>10560</v>
      </c>
      <c r="C5218" s="3" t="s">
        <v>10561</v>
      </c>
      <c r="D5218" s="3" t="s">
        <v>14</v>
      </c>
      <c r="E5218" s="3" t="s">
        <v>14</v>
      </c>
      <c r="F5218" s="3" t="s">
        <v>894</v>
      </c>
      <c r="G5218" s="3" t="s">
        <v>893</v>
      </c>
      <c r="H5218" s="3" t="s">
        <v>522</v>
      </c>
      <c r="I5218" s="3" t="s">
        <v>523</v>
      </c>
      <c r="J5218" s="3" t="s">
        <v>478</v>
      </c>
      <c r="K5218" s="3" t="s">
        <v>479</v>
      </c>
      <c r="O5218"/>
      <c r="P5218"/>
    </row>
    <row r="5219" spans="1:16" x14ac:dyDescent="0.35">
      <c r="A5219" s="3" t="s">
        <v>10562</v>
      </c>
      <c r="B5219" s="3" t="s">
        <v>10562</v>
      </c>
      <c r="C5219" s="3" t="s">
        <v>10563</v>
      </c>
      <c r="D5219" s="3" t="s">
        <v>14</v>
      </c>
      <c r="E5219" s="3" t="s">
        <v>14</v>
      </c>
      <c r="F5219" s="3" t="s">
        <v>894</v>
      </c>
      <c r="G5219" s="3" t="s">
        <v>893</v>
      </c>
      <c r="H5219" s="3" t="s">
        <v>522</v>
      </c>
      <c r="I5219" s="3" t="s">
        <v>523</v>
      </c>
      <c r="J5219" s="3" t="s">
        <v>478</v>
      </c>
      <c r="K5219" s="3" t="s">
        <v>479</v>
      </c>
      <c r="O5219"/>
      <c r="P5219"/>
    </row>
    <row r="5220" spans="1:16" x14ac:dyDescent="0.35">
      <c r="A5220" s="3" t="s">
        <v>10564</v>
      </c>
      <c r="B5220" s="3" t="s">
        <v>10564</v>
      </c>
      <c r="C5220" s="3" t="s">
        <v>10565</v>
      </c>
      <c r="D5220" s="3" t="s">
        <v>14</v>
      </c>
      <c r="E5220" s="3" t="s">
        <v>14</v>
      </c>
      <c r="F5220" s="3" t="s">
        <v>894</v>
      </c>
      <c r="G5220" s="3" t="s">
        <v>893</v>
      </c>
      <c r="H5220" s="3" t="s">
        <v>522</v>
      </c>
      <c r="I5220" s="3" t="s">
        <v>523</v>
      </c>
      <c r="J5220" s="3" t="s">
        <v>478</v>
      </c>
      <c r="K5220" s="3" t="s">
        <v>479</v>
      </c>
      <c r="O5220"/>
      <c r="P5220"/>
    </row>
    <row r="5221" spans="1:16" x14ac:dyDescent="0.35">
      <c r="A5221" s="3" t="s">
        <v>10566</v>
      </c>
      <c r="B5221" s="3" t="s">
        <v>10566</v>
      </c>
      <c r="C5221" s="3" t="s">
        <v>10567</v>
      </c>
      <c r="D5221" s="3" t="s">
        <v>14</v>
      </c>
      <c r="E5221" s="3" t="s">
        <v>14</v>
      </c>
      <c r="F5221" s="3" t="s">
        <v>894</v>
      </c>
      <c r="G5221" s="3" t="s">
        <v>893</v>
      </c>
      <c r="H5221" s="3" t="s">
        <v>522</v>
      </c>
      <c r="I5221" s="3" t="s">
        <v>523</v>
      </c>
      <c r="J5221" s="3" t="s">
        <v>478</v>
      </c>
      <c r="K5221" s="3" t="s">
        <v>479</v>
      </c>
      <c r="O5221"/>
      <c r="P5221"/>
    </row>
    <row r="5222" spans="1:16" x14ac:dyDescent="0.35">
      <c r="A5222" s="3" t="s">
        <v>10568</v>
      </c>
      <c r="B5222" s="3" t="s">
        <v>10568</v>
      </c>
      <c r="C5222" s="3" t="s">
        <v>10569</v>
      </c>
      <c r="D5222" s="3" t="s">
        <v>14</v>
      </c>
      <c r="E5222" s="3" t="s">
        <v>14</v>
      </c>
      <c r="F5222" s="3" t="s">
        <v>894</v>
      </c>
      <c r="G5222" s="3" t="s">
        <v>893</v>
      </c>
      <c r="H5222" s="3" t="s">
        <v>522</v>
      </c>
      <c r="I5222" s="3" t="s">
        <v>523</v>
      </c>
      <c r="J5222" s="3" t="s">
        <v>478</v>
      </c>
      <c r="K5222" s="3" t="s">
        <v>479</v>
      </c>
      <c r="O5222"/>
      <c r="P5222"/>
    </row>
    <row r="5223" spans="1:16" x14ac:dyDescent="0.35">
      <c r="A5223" s="3" t="s">
        <v>10570</v>
      </c>
      <c r="B5223" s="3" t="s">
        <v>10570</v>
      </c>
      <c r="C5223" s="3" t="s">
        <v>10571</v>
      </c>
      <c r="D5223" s="3" t="s">
        <v>14</v>
      </c>
      <c r="E5223" s="3" t="s">
        <v>14</v>
      </c>
      <c r="F5223" s="3" t="s">
        <v>894</v>
      </c>
      <c r="G5223" s="3" t="s">
        <v>893</v>
      </c>
      <c r="H5223" s="3" t="s">
        <v>522</v>
      </c>
      <c r="I5223" s="3" t="s">
        <v>523</v>
      </c>
      <c r="J5223" s="3" t="s">
        <v>478</v>
      </c>
      <c r="K5223" s="3" t="s">
        <v>479</v>
      </c>
      <c r="O5223"/>
      <c r="P5223"/>
    </row>
    <row r="5224" spans="1:16" x14ac:dyDescent="0.35">
      <c r="A5224" s="3" t="s">
        <v>10572</v>
      </c>
      <c r="B5224" s="3" t="s">
        <v>10572</v>
      </c>
      <c r="C5224" s="3" t="s">
        <v>10573</v>
      </c>
      <c r="D5224" s="3" t="s">
        <v>14</v>
      </c>
      <c r="E5224" s="3" t="s">
        <v>14</v>
      </c>
      <c r="F5224" s="3" t="s">
        <v>894</v>
      </c>
      <c r="G5224" s="3" t="s">
        <v>893</v>
      </c>
      <c r="H5224" s="3" t="s">
        <v>522</v>
      </c>
      <c r="I5224" s="3" t="s">
        <v>523</v>
      </c>
      <c r="J5224" s="3" t="s">
        <v>478</v>
      </c>
      <c r="K5224" s="3" t="s">
        <v>479</v>
      </c>
      <c r="O5224"/>
      <c r="P5224"/>
    </row>
    <row r="5225" spans="1:16" x14ac:dyDescent="0.35">
      <c r="A5225" s="3" t="s">
        <v>10574</v>
      </c>
      <c r="B5225" s="3" t="s">
        <v>10574</v>
      </c>
      <c r="C5225" s="3" t="s">
        <v>10575</v>
      </c>
      <c r="D5225" s="3" t="s">
        <v>14</v>
      </c>
      <c r="E5225" s="3" t="s">
        <v>14</v>
      </c>
      <c r="F5225" s="3" t="s">
        <v>894</v>
      </c>
      <c r="G5225" s="3" t="s">
        <v>893</v>
      </c>
      <c r="H5225" s="3" t="s">
        <v>522</v>
      </c>
      <c r="I5225" s="3" t="s">
        <v>523</v>
      </c>
      <c r="J5225" s="3" t="s">
        <v>478</v>
      </c>
      <c r="K5225" s="3" t="s">
        <v>479</v>
      </c>
      <c r="O5225"/>
      <c r="P5225"/>
    </row>
    <row r="5226" spans="1:16" x14ac:dyDescent="0.35">
      <c r="A5226" s="3" t="s">
        <v>10576</v>
      </c>
      <c r="B5226" s="3" t="s">
        <v>10576</v>
      </c>
      <c r="C5226" s="3" t="s">
        <v>10577</v>
      </c>
      <c r="D5226" s="3" t="s">
        <v>14</v>
      </c>
      <c r="E5226" s="3" t="s">
        <v>14</v>
      </c>
      <c r="F5226" s="3" t="s">
        <v>894</v>
      </c>
      <c r="G5226" s="3" t="s">
        <v>893</v>
      </c>
      <c r="H5226" s="3" t="s">
        <v>522</v>
      </c>
      <c r="I5226" s="3" t="s">
        <v>523</v>
      </c>
      <c r="J5226" s="3" t="s">
        <v>478</v>
      </c>
      <c r="K5226" s="3" t="s">
        <v>479</v>
      </c>
      <c r="O5226"/>
      <c r="P5226"/>
    </row>
    <row r="5227" spans="1:16" x14ac:dyDescent="0.35">
      <c r="A5227" s="3" t="s">
        <v>10578</v>
      </c>
      <c r="B5227" s="3" t="s">
        <v>10578</v>
      </c>
      <c r="C5227" s="3" t="s">
        <v>10579</v>
      </c>
      <c r="D5227" s="3" t="s">
        <v>14</v>
      </c>
      <c r="E5227" s="3" t="s">
        <v>14</v>
      </c>
      <c r="F5227" s="3" t="s">
        <v>894</v>
      </c>
      <c r="G5227" s="3" t="s">
        <v>893</v>
      </c>
      <c r="H5227" s="3" t="s">
        <v>522</v>
      </c>
      <c r="I5227" s="3" t="s">
        <v>523</v>
      </c>
      <c r="J5227" s="3" t="s">
        <v>478</v>
      </c>
      <c r="K5227" s="3" t="s">
        <v>479</v>
      </c>
      <c r="O5227"/>
      <c r="P5227"/>
    </row>
    <row r="5228" spans="1:16" x14ac:dyDescent="0.35">
      <c r="A5228" s="3" t="s">
        <v>10580</v>
      </c>
      <c r="B5228" s="3" t="s">
        <v>10580</v>
      </c>
      <c r="C5228" s="3" t="s">
        <v>10581</v>
      </c>
      <c r="D5228" s="3" t="s">
        <v>14</v>
      </c>
      <c r="E5228" s="3" t="s">
        <v>14</v>
      </c>
      <c r="F5228" s="3" t="s">
        <v>894</v>
      </c>
      <c r="G5228" s="3" t="s">
        <v>893</v>
      </c>
      <c r="H5228" s="3" t="s">
        <v>522</v>
      </c>
      <c r="I5228" s="3" t="s">
        <v>523</v>
      </c>
      <c r="J5228" s="3" t="s">
        <v>478</v>
      </c>
      <c r="K5228" s="3" t="s">
        <v>479</v>
      </c>
      <c r="O5228"/>
      <c r="P5228"/>
    </row>
    <row r="5229" spans="1:16" x14ac:dyDescent="0.35">
      <c r="A5229" s="3" t="s">
        <v>10582</v>
      </c>
      <c r="B5229" s="3" t="s">
        <v>10582</v>
      </c>
      <c r="C5229" s="3" t="s">
        <v>10583</v>
      </c>
      <c r="D5229" s="3" t="s">
        <v>14</v>
      </c>
      <c r="E5229" s="3" t="s">
        <v>14</v>
      </c>
      <c r="F5229" s="3" t="s">
        <v>894</v>
      </c>
      <c r="G5229" s="3" t="s">
        <v>893</v>
      </c>
      <c r="H5229" s="3" t="s">
        <v>522</v>
      </c>
      <c r="I5229" s="3" t="s">
        <v>523</v>
      </c>
      <c r="J5229" s="3" t="s">
        <v>478</v>
      </c>
      <c r="K5229" s="3" t="s">
        <v>479</v>
      </c>
      <c r="O5229"/>
      <c r="P5229"/>
    </row>
    <row r="5230" spans="1:16" x14ac:dyDescent="0.35">
      <c r="A5230" s="3" t="s">
        <v>10584</v>
      </c>
      <c r="B5230" s="3" t="s">
        <v>10584</v>
      </c>
      <c r="C5230" s="3" t="s">
        <v>10585</v>
      </c>
      <c r="D5230" s="3" t="s">
        <v>14</v>
      </c>
      <c r="E5230" s="3" t="s">
        <v>14</v>
      </c>
      <c r="F5230" s="3" t="s">
        <v>894</v>
      </c>
      <c r="G5230" s="3" t="s">
        <v>893</v>
      </c>
      <c r="H5230" s="3" t="s">
        <v>522</v>
      </c>
      <c r="I5230" s="3" t="s">
        <v>523</v>
      </c>
      <c r="J5230" s="3" t="s">
        <v>478</v>
      </c>
      <c r="K5230" s="3" t="s">
        <v>479</v>
      </c>
      <c r="O5230"/>
      <c r="P5230"/>
    </row>
    <row r="5231" spans="1:16" x14ac:dyDescent="0.35">
      <c r="A5231" s="3" t="s">
        <v>10586</v>
      </c>
      <c r="B5231" s="3" t="s">
        <v>10586</v>
      </c>
      <c r="C5231" s="3" t="s">
        <v>10587</v>
      </c>
      <c r="D5231" s="3" t="s">
        <v>14</v>
      </c>
      <c r="E5231" s="3" t="s">
        <v>14</v>
      </c>
      <c r="F5231" s="3" t="s">
        <v>894</v>
      </c>
      <c r="G5231" s="3" t="s">
        <v>893</v>
      </c>
      <c r="H5231" s="3" t="s">
        <v>522</v>
      </c>
      <c r="I5231" s="3" t="s">
        <v>523</v>
      </c>
      <c r="J5231" s="3" t="s">
        <v>478</v>
      </c>
      <c r="K5231" s="3" t="s">
        <v>479</v>
      </c>
      <c r="O5231"/>
      <c r="P5231"/>
    </row>
    <row r="5232" spans="1:16" x14ac:dyDescent="0.35">
      <c r="A5232" s="3" t="s">
        <v>10588</v>
      </c>
      <c r="B5232" s="3" t="s">
        <v>10588</v>
      </c>
      <c r="C5232" s="3" t="s">
        <v>10589</v>
      </c>
      <c r="D5232" s="3" t="s">
        <v>14</v>
      </c>
      <c r="E5232" s="3" t="s">
        <v>14</v>
      </c>
      <c r="F5232" s="3" t="s">
        <v>894</v>
      </c>
      <c r="G5232" s="3" t="s">
        <v>893</v>
      </c>
      <c r="H5232" s="3" t="s">
        <v>522</v>
      </c>
      <c r="I5232" s="3" t="s">
        <v>523</v>
      </c>
      <c r="J5232" s="3" t="s">
        <v>478</v>
      </c>
      <c r="K5232" s="3" t="s">
        <v>479</v>
      </c>
      <c r="O5232"/>
      <c r="P5232"/>
    </row>
    <row r="5233" spans="1:16" x14ac:dyDescent="0.35">
      <c r="A5233" s="3" t="s">
        <v>10590</v>
      </c>
      <c r="B5233" s="3" t="s">
        <v>10590</v>
      </c>
      <c r="C5233" s="3" t="s">
        <v>10591</v>
      </c>
      <c r="D5233" s="3" t="s">
        <v>14</v>
      </c>
      <c r="E5233" s="3" t="s">
        <v>14</v>
      </c>
      <c r="F5233" s="3" t="s">
        <v>894</v>
      </c>
      <c r="G5233" s="3" t="s">
        <v>893</v>
      </c>
      <c r="H5233" s="3" t="s">
        <v>522</v>
      </c>
      <c r="I5233" s="3" t="s">
        <v>523</v>
      </c>
      <c r="J5233" s="3" t="s">
        <v>478</v>
      </c>
      <c r="K5233" s="3" t="s">
        <v>479</v>
      </c>
      <c r="O5233"/>
      <c r="P5233"/>
    </row>
    <row r="5234" spans="1:16" x14ac:dyDescent="0.35">
      <c r="A5234" s="3" t="s">
        <v>10592</v>
      </c>
      <c r="B5234" s="3" t="s">
        <v>10592</v>
      </c>
      <c r="C5234" s="3" t="s">
        <v>10593</v>
      </c>
      <c r="D5234" s="3" t="s">
        <v>14</v>
      </c>
      <c r="E5234" s="3" t="s">
        <v>14</v>
      </c>
      <c r="F5234" s="3" t="s">
        <v>894</v>
      </c>
      <c r="G5234" s="3" t="s">
        <v>893</v>
      </c>
      <c r="H5234" s="3" t="s">
        <v>522</v>
      </c>
      <c r="I5234" s="3" t="s">
        <v>523</v>
      </c>
      <c r="J5234" s="3" t="s">
        <v>478</v>
      </c>
      <c r="K5234" s="3" t="s">
        <v>479</v>
      </c>
      <c r="O5234"/>
      <c r="P5234"/>
    </row>
    <row r="5235" spans="1:16" x14ac:dyDescent="0.35">
      <c r="A5235" s="3" t="s">
        <v>10594</v>
      </c>
      <c r="B5235" s="3" t="s">
        <v>10594</v>
      </c>
      <c r="C5235" s="3" t="s">
        <v>10549</v>
      </c>
      <c r="D5235" s="3" t="s">
        <v>14</v>
      </c>
      <c r="E5235" s="3" t="s">
        <v>14</v>
      </c>
      <c r="F5235" s="3" t="s">
        <v>909</v>
      </c>
      <c r="G5235" s="3" t="s">
        <v>908</v>
      </c>
      <c r="H5235" s="3" t="s">
        <v>92</v>
      </c>
      <c r="I5235" s="3" t="s">
        <v>93</v>
      </c>
      <c r="J5235" s="3" t="s">
        <v>478</v>
      </c>
      <c r="K5235" s="3" t="s">
        <v>479</v>
      </c>
      <c r="O5235"/>
      <c r="P5235"/>
    </row>
    <row r="5236" spans="1:16" x14ac:dyDescent="0.35">
      <c r="A5236" s="3" t="s">
        <v>10595</v>
      </c>
      <c r="B5236" s="3" t="s">
        <v>10595</v>
      </c>
      <c r="C5236" s="3" t="s">
        <v>10596</v>
      </c>
      <c r="D5236" s="3" t="s">
        <v>14</v>
      </c>
      <c r="E5236" s="3" t="s">
        <v>14</v>
      </c>
      <c r="F5236" s="3" t="s">
        <v>909</v>
      </c>
      <c r="G5236" s="3" t="s">
        <v>908</v>
      </c>
      <c r="H5236" s="3" t="s">
        <v>92</v>
      </c>
      <c r="I5236" s="3" t="s">
        <v>93</v>
      </c>
      <c r="J5236" s="3" t="s">
        <v>478</v>
      </c>
      <c r="K5236" s="3" t="s">
        <v>479</v>
      </c>
      <c r="O5236"/>
      <c r="P5236"/>
    </row>
    <row r="5237" spans="1:16" x14ac:dyDescent="0.35">
      <c r="A5237" s="3" t="s">
        <v>10597</v>
      </c>
      <c r="B5237" s="3" t="s">
        <v>10597</v>
      </c>
      <c r="C5237" s="3" t="s">
        <v>10598</v>
      </c>
      <c r="D5237" s="3" t="s">
        <v>14</v>
      </c>
      <c r="E5237" s="3" t="s">
        <v>14</v>
      </c>
      <c r="F5237" s="3" t="s">
        <v>720</v>
      </c>
      <c r="G5237" s="3" t="s">
        <v>719</v>
      </c>
      <c r="H5237" s="3" t="s">
        <v>522</v>
      </c>
      <c r="I5237" s="3" t="s">
        <v>523</v>
      </c>
      <c r="J5237" s="3" t="s">
        <v>478</v>
      </c>
      <c r="K5237" s="3" t="s">
        <v>479</v>
      </c>
      <c r="O5237"/>
      <c r="P5237"/>
    </row>
    <row r="5238" spans="1:16" x14ac:dyDescent="0.35">
      <c r="A5238" s="3" t="s">
        <v>10599</v>
      </c>
      <c r="B5238" s="3" t="s">
        <v>10599</v>
      </c>
      <c r="C5238" s="3" t="s">
        <v>10600</v>
      </c>
      <c r="D5238" s="3" t="s">
        <v>14</v>
      </c>
      <c r="E5238" s="3" t="s">
        <v>14</v>
      </c>
      <c r="F5238" s="3" t="s">
        <v>720</v>
      </c>
      <c r="G5238" s="3" t="s">
        <v>719</v>
      </c>
      <c r="H5238" s="3" t="s">
        <v>522</v>
      </c>
      <c r="I5238" s="3" t="s">
        <v>523</v>
      </c>
      <c r="J5238" s="3" t="s">
        <v>478</v>
      </c>
      <c r="K5238" s="3" t="s">
        <v>479</v>
      </c>
      <c r="O5238"/>
      <c r="P5238"/>
    </row>
    <row r="5239" spans="1:16" x14ac:dyDescent="0.35">
      <c r="A5239" s="3" t="s">
        <v>10601</v>
      </c>
      <c r="B5239" s="3" t="s">
        <v>10599</v>
      </c>
      <c r="C5239" s="3" t="s">
        <v>10600</v>
      </c>
      <c r="D5239" s="3" t="s">
        <v>14</v>
      </c>
      <c r="E5239" s="3" t="s">
        <v>14</v>
      </c>
      <c r="F5239" s="3" t="s">
        <v>720</v>
      </c>
      <c r="G5239" s="3" t="s">
        <v>719</v>
      </c>
      <c r="H5239" s="3" t="s">
        <v>522</v>
      </c>
      <c r="I5239" s="3" t="s">
        <v>523</v>
      </c>
      <c r="J5239" s="3" t="s">
        <v>478</v>
      </c>
      <c r="K5239" s="3" t="s">
        <v>479</v>
      </c>
      <c r="O5239"/>
      <c r="P5239"/>
    </row>
    <row r="5240" spans="1:16" x14ac:dyDescent="0.35">
      <c r="A5240" s="3" t="s">
        <v>10602</v>
      </c>
      <c r="B5240" s="3" t="s">
        <v>10602</v>
      </c>
      <c r="C5240" s="3" t="s">
        <v>10603</v>
      </c>
      <c r="D5240" s="3" t="s">
        <v>14</v>
      </c>
      <c r="E5240" s="3" t="s">
        <v>14</v>
      </c>
      <c r="F5240" s="3" t="s">
        <v>720</v>
      </c>
      <c r="G5240" s="3" t="s">
        <v>719</v>
      </c>
      <c r="H5240" s="3" t="s">
        <v>522</v>
      </c>
      <c r="I5240" s="3" t="s">
        <v>523</v>
      </c>
      <c r="J5240" s="3" t="s">
        <v>478</v>
      </c>
      <c r="K5240" s="3" t="s">
        <v>479</v>
      </c>
      <c r="O5240"/>
      <c r="P5240"/>
    </row>
    <row r="5241" spans="1:16" x14ac:dyDescent="0.35">
      <c r="A5241" s="3" t="s">
        <v>10604</v>
      </c>
      <c r="B5241" s="3" t="s">
        <v>10604</v>
      </c>
      <c r="C5241" s="3" t="s">
        <v>10605</v>
      </c>
      <c r="D5241" s="3" t="s">
        <v>14</v>
      </c>
      <c r="E5241" s="3" t="s">
        <v>14</v>
      </c>
      <c r="F5241" s="3" t="s">
        <v>454</v>
      </c>
      <c r="G5241" s="3" t="s">
        <v>453</v>
      </c>
      <c r="H5241" s="3" t="s">
        <v>92</v>
      </c>
      <c r="I5241" s="3" t="s">
        <v>93</v>
      </c>
      <c r="J5241" s="3" t="s">
        <v>14</v>
      </c>
      <c r="K5241" s="3" t="s">
        <v>14</v>
      </c>
      <c r="O5241"/>
      <c r="P5241"/>
    </row>
    <row r="5242" spans="1:16" x14ac:dyDescent="0.35">
      <c r="A5242" s="3" t="s">
        <v>10606</v>
      </c>
      <c r="B5242" s="3" t="s">
        <v>10606</v>
      </c>
      <c r="C5242" s="3" t="s">
        <v>10607</v>
      </c>
      <c r="D5242" s="3" t="s">
        <v>14</v>
      </c>
      <c r="E5242" s="3" t="s">
        <v>14</v>
      </c>
      <c r="F5242" s="3" t="s">
        <v>913</v>
      </c>
      <c r="G5242" s="3" t="s">
        <v>912</v>
      </c>
      <c r="H5242" s="3" t="s">
        <v>17</v>
      </c>
      <c r="I5242" s="3" t="s">
        <v>18</v>
      </c>
      <c r="J5242" s="3" t="s">
        <v>19</v>
      </c>
      <c r="K5242" s="3" t="s">
        <v>18</v>
      </c>
      <c r="O5242"/>
      <c r="P5242"/>
    </row>
    <row r="5243" spans="1:16" x14ac:dyDescent="0.35">
      <c r="A5243" s="3" t="s">
        <v>10608</v>
      </c>
      <c r="B5243" s="3" t="s">
        <v>10608</v>
      </c>
      <c r="C5243" s="3" t="s">
        <v>10609</v>
      </c>
      <c r="D5243" s="3" t="s">
        <v>14</v>
      </c>
      <c r="E5243" s="3" t="s">
        <v>14</v>
      </c>
      <c r="F5243" s="3" t="s">
        <v>913</v>
      </c>
      <c r="G5243" s="3" t="s">
        <v>912</v>
      </c>
      <c r="H5243" s="3" t="s">
        <v>17</v>
      </c>
      <c r="I5243" s="3" t="s">
        <v>18</v>
      </c>
      <c r="J5243" s="3" t="s">
        <v>19</v>
      </c>
      <c r="K5243" s="3" t="s">
        <v>18</v>
      </c>
      <c r="O5243"/>
      <c r="P5243"/>
    </row>
    <row r="5244" spans="1:16" x14ac:dyDescent="0.35">
      <c r="A5244" s="3" t="s">
        <v>10610</v>
      </c>
      <c r="B5244" s="3" t="s">
        <v>10610</v>
      </c>
      <c r="C5244" s="3" t="s">
        <v>10611</v>
      </c>
      <c r="D5244" s="3" t="s">
        <v>14</v>
      </c>
      <c r="E5244" s="3" t="s">
        <v>14</v>
      </c>
      <c r="F5244" s="3" t="s">
        <v>913</v>
      </c>
      <c r="G5244" s="3" t="s">
        <v>912</v>
      </c>
      <c r="H5244" s="3" t="s">
        <v>17</v>
      </c>
      <c r="I5244" s="3" t="s">
        <v>18</v>
      </c>
      <c r="J5244" s="3" t="s">
        <v>19</v>
      </c>
      <c r="K5244" s="3" t="s">
        <v>18</v>
      </c>
      <c r="O5244"/>
      <c r="P5244"/>
    </row>
    <row r="5245" spans="1:16" x14ac:dyDescent="0.35">
      <c r="A5245" s="3" t="s">
        <v>10612</v>
      </c>
      <c r="B5245" s="3" t="s">
        <v>10612</v>
      </c>
      <c r="C5245" s="3" t="s">
        <v>10613</v>
      </c>
      <c r="D5245" s="3" t="s">
        <v>14</v>
      </c>
      <c r="E5245" s="3" t="s">
        <v>14</v>
      </c>
      <c r="F5245" s="3" t="s">
        <v>913</v>
      </c>
      <c r="G5245" s="3" t="s">
        <v>912</v>
      </c>
      <c r="H5245" s="3" t="s">
        <v>17</v>
      </c>
      <c r="I5245" s="3" t="s">
        <v>18</v>
      </c>
      <c r="J5245" s="3" t="s">
        <v>19</v>
      </c>
      <c r="K5245" s="3" t="s">
        <v>18</v>
      </c>
      <c r="O5245"/>
      <c r="P5245"/>
    </row>
    <row r="5246" spans="1:16" x14ac:dyDescent="0.35">
      <c r="A5246" s="3" t="s">
        <v>10614</v>
      </c>
      <c r="B5246" s="3" t="s">
        <v>10614</v>
      </c>
      <c r="C5246" s="3" t="s">
        <v>10615</v>
      </c>
      <c r="D5246" s="3" t="s">
        <v>14</v>
      </c>
      <c r="E5246" s="3" t="s">
        <v>14</v>
      </c>
      <c r="F5246" s="3" t="s">
        <v>913</v>
      </c>
      <c r="G5246" s="3" t="s">
        <v>912</v>
      </c>
      <c r="H5246" s="3" t="s">
        <v>17</v>
      </c>
      <c r="I5246" s="3" t="s">
        <v>18</v>
      </c>
      <c r="J5246" s="3" t="s">
        <v>19</v>
      </c>
      <c r="K5246" s="3" t="s">
        <v>18</v>
      </c>
      <c r="O5246"/>
      <c r="P5246"/>
    </row>
    <row r="5247" spans="1:16" x14ac:dyDescent="0.35">
      <c r="A5247" s="3" t="s">
        <v>10616</v>
      </c>
      <c r="B5247" s="3" t="s">
        <v>10616</v>
      </c>
      <c r="C5247" s="3" t="s">
        <v>10617</v>
      </c>
      <c r="D5247" s="3" t="s">
        <v>14</v>
      </c>
      <c r="E5247" s="3" t="s">
        <v>14</v>
      </c>
      <c r="F5247" s="3" t="s">
        <v>913</v>
      </c>
      <c r="G5247" s="3" t="s">
        <v>912</v>
      </c>
      <c r="H5247" s="3" t="s">
        <v>17</v>
      </c>
      <c r="I5247" s="3" t="s">
        <v>18</v>
      </c>
      <c r="J5247" s="3" t="s">
        <v>19</v>
      </c>
      <c r="K5247" s="3" t="s">
        <v>18</v>
      </c>
      <c r="O5247"/>
      <c r="P5247"/>
    </row>
    <row r="5248" spans="1:16" x14ac:dyDescent="0.35">
      <c r="A5248" s="3" t="s">
        <v>10618</v>
      </c>
      <c r="B5248" s="3" t="s">
        <v>10618</v>
      </c>
      <c r="C5248" s="3" t="s">
        <v>10619</v>
      </c>
      <c r="D5248" s="3" t="s">
        <v>14</v>
      </c>
      <c r="E5248" s="3" t="s">
        <v>14</v>
      </c>
      <c r="F5248" s="3" t="s">
        <v>913</v>
      </c>
      <c r="G5248" s="3" t="s">
        <v>912</v>
      </c>
      <c r="H5248" s="3" t="s">
        <v>17</v>
      </c>
      <c r="I5248" s="3" t="s">
        <v>18</v>
      </c>
      <c r="J5248" s="3" t="s">
        <v>19</v>
      </c>
      <c r="K5248" s="3" t="s">
        <v>18</v>
      </c>
      <c r="O5248"/>
      <c r="P5248"/>
    </row>
    <row r="5249" spans="1:16" x14ac:dyDescent="0.35">
      <c r="A5249" s="3" t="s">
        <v>10620</v>
      </c>
      <c r="B5249" s="3" t="s">
        <v>10620</v>
      </c>
      <c r="C5249" s="3" t="s">
        <v>10621</v>
      </c>
      <c r="D5249" s="3" t="s">
        <v>14</v>
      </c>
      <c r="E5249" s="3" t="s">
        <v>14</v>
      </c>
      <c r="F5249" s="3" t="s">
        <v>913</v>
      </c>
      <c r="G5249" s="3" t="s">
        <v>912</v>
      </c>
      <c r="H5249" s="3" t="s">
        <v>17</v>
      </c>
      <c r="I5249" s="3" t="s">
        <v>18</v>
      </c>
      <c r="J5249" s="3" t="s">
        <v>19</v>
      </c>
      <c r="K5249" s="3" t="s">
        <v>18</v>
      </c>
      <c r="O5249"/>
      <c r="P5249"/>
    </row>
    <row r="5250" spans="1:16" x14ac:dyDescent="0.35">
      <c r="A5250" s="3" t="s">
        <v>10622</v>
      </c>
      <c r="B5250" s="3" t="s">
        <v>10622</v>
      </c>
      <c r="C5250" s="3" t="s">
        <v>10623</v>
      </c>
      <c r="D5250" s="3" t="s">
        <v>14</v>
      </c>
      <c r="E5250" s="3" t="s">
        <v>14</v>
      </c>
      <c r="F5250" s="3" t="s">
        <v>913</v>
      </c>
      <c r="G5250" s="3" t="s">
        <v>912</v>
      </c>
      <c r="H5250" s="3" t="s">
        <v>17</v>
      </c>
      <c r="I5250" s="3" t="s">
        <v>18</v>
      </c>
      <c r="J5250" s="3" t="s">
        <v>19</v>
      </c>
      <c r="K5250" s="3" t="s">
        <v>18</v>
      </c>
      <c r="O5250"/>
      <c r="P5250"/>
    </row>
    <row r="5251" spans="1:16" x14ac:dyDescent="0.35">
      <c r="A5251" s="3" t="s">
        <v>10624</v>
      </c>
      <c r="B5251" s="3" t="s">
        <v>10624</v>
      </c>
      <c r="C5251" s="3" t="s">
        <v>10625</v>
      </c>
      <c r="D5251" s="3" t="s">
        <v>14</v>
      </c>
      <c r="E5251" s="3" t="s">
        <v>14</v>
      </c>
      <c r="F5251" s="3" t="s">
        <v>913</v>
      </c>
      <c r="G5251" s="3" t="s">
        <v>912</v>
      </c>
      <c r="H5251" s="3" t="s">
        <v>17</v>
      </c>
      <c r="I5251" s="3" t="s">
        <v>18</v>
      </c>
      <c r="J5251" s="3" t="s">
        <v>19</v>
      </c>
      <c r="K5251" s="3" t="s">
        <v>18</v>
      </c>
      <c r="O5251"/>
      <c r="P5251"/>
    </row>
    <row r="5252" spans="1:16" x14ac:dyDescent="0.35">
      <c r="A5252" s="3" t="s">
        <v>10626</v>
      </c>
      <c r="B5252" s="3" t="s">
        <v>10626</v>
      </c>
      <c r="C5252" s="3" t="s">
        <v>10627</v>
      </c>
      <c r="D5252" s="3" t="s">
        <v>14</v>
      </c>
      <c r="E5252" s="3" t="s">
        <v>14</v>
      </c>
      <c r="F5252" s="3" t="s">
        <v>549</v>
      </c>
      <c r="G5252" s="3" t="s">
        <v>548</v>
      </c>
      <c r="H5252" s="3" t="s">
        <v>133</v>
      </c>
      <c r="I5252" s="3" t="s">
        <v>134</v>
      </c>
      <c r="J5252" s="3" t="s">
        <v>21</v>
      </c>
      <c r="K5252" s="3" t="s">
        <v>134</v>
      </c>
      <c r="O5252"/>
      <c r="P5252"/>
    </row>
    <row r="5253" spans="1:16" x14ac:dyDescent="0.35">
      <c r="A5253" s="3" t="s">
        <v>10628</v>
      </c>
      <c r="B5253" s="3" t="s">
        <v>10628</v>
      </c>
      <c r="C5253" s="3" t="s">
        <v>10629</v>
      </c>
      <c r="D5253" s="3" t="s">
        <v>14</v>
      </c>
      <c r="E5253" s="3" t="s">
        <v>14</v>
      </c>
      <c r="F5253" s="3" t="s">
        <v>766</v>
      </c>
      <c r="G5253" s="3" t="s">
        <v>765</v>
      </c>
      <c r="H5253" s="3" t="s">
        <v>133</v>
      </c>
      <c r="I5253" s="3" t="s">
        <v>134</v>
      </c>
      <c r="J5253" s="3" t="s">
        <v>21</v>
      </c>
      <c r="K5253" s="3" t="s">
        <v>134</v>
      </c>
      <c r="O5253"/>
      <c r="P5253"/>
    </row>
    <row r="5254" spans="1:16" x14ac:dyDescent="0.35">
      <c r="A5254" s="3" t="s">
        <v>10630</v>
      </c>
      <c r="B5254" s="3" t="s">
        <v>10630</v>
      </c>
      <c r="C5254" s="3" t="s">
        <v>10631</v>
      </c>
      <c r="D5254" s="3" t="s">
        <v>14</v>
      </c>
      <c r="E5254" s="3" t="s">
        <v>14</v>
      </c>
      <c r="F5254" s="3" t="s">
        <v>766</v>
      </c>
      <c r="G5254" s="3" t="s">
        <v>765</v>
      </c>
      <c r="H5254" s="3" t="s">
        <v>133</v>
      </c>
      <c r="I5254" s="3" t="s">
        <v>134</v>
      </c>
      <c r="J5254" s="3" t="s">
        <v>21</v>
      </c>
      <c r="K5254" s="3" t="s">
        <v>134</v>
      </c>
      <c r="O5254"/>
      <c r="P5254"/>
    </row>
    <row r="5255" spans="1:16" x14ac:dyDescent="0.35">
      <c r="A5255" s="3" t="s">
        <v>10632</v>
      </c>
      <c r="B5255" s="3" t="s">
        <v>10632</v>
      </c>
      <c r="C5255" s="3" t="s">
        <v>10633</v>
      </c>
      <c r="D5255" s="3" t="s">
        <v>14</v>
      </c>
      <c r="E5255" s="3" t="s">
        <v>14</v>
      </c>
      <c r="F5255" s="3" t="s">
        <v>766</v>
      </c>
      <c r="G5255" s="3" t="s">
        <v>765</v>
      </c>
      <c r="H5255" s="3" t="s">
        <v>133</v>
      </c>
      <c r="I5255" s="3" t="s">
        <v>134</v>
      </c>
      <c r="J5255" s="3" t="s">
        <v>21</v>
      </c>
      <c r="K5255" s="3" t="s">
        <v>134</v>
      </c>
      <c r="O5255"/>
      <c r="P5255"/>
    </row>
    <row r="5256" spans="1:16" x14ac:dyDescent="0.35">
      <c r="A5256" s="3" t="s">
        <v>10634</v>
      </c>
      <c r="B5256" s="3" t="s">
        <v>10634</v>
      </c>
      <c r="C5256" s="3" t="s">
        <v>10635</v>
      </c>
      <c r="D5256" s="3" t="s">
        <v>14</v>
      </c>
      <c r="E5256" s="3" t="s">
        <v>14</v>
      </c>
      <c r="F5256" s="3" t="s">
        <v>766</v>
      </c>
      <c r="G5256" s="3" t="s">
        <v>765</v>
      </c>
      <c r="H5256" s="3" t="s">
        <v>133</v>
      </c>
      <c r="I5256" s="3" t="s">
        <v>134</v>
      </c>
      <c r="J5256" s="3" t="s">
        <v>21</v>
      </c>
      <c r="K5256" s="3" t="s">
        <v>134</v>
      </c>
      <c r="O5256"/>
      <c r="P5256"/>
    </row>
    <row r="5257" spans="1:16" x14ac:dyDescent="0.35">
      <c r="A5257" s="3" t="s">
        <v>10636</v>
      </c>
      <c r="B5257" s="3" t="s">
        <v>10636</v>
      </c>
      <c r="C5257" s="3" t="s">
        <v>10637</v>
      </c>
      <c r="D5257" s="3" t="s">
        <v>14</v>
      </c>
      <c r="E5257" s="3" t="s">
        <v>14</v>
      </c>
      <c r="F5257" s="3" t="s">
        <v>766</v>
      </c>
      <c r="G5257" s="3" t="s">
        <v>765</v>
      </c>
      <c r="H5257" s="3" t="s">
        <v>133</v>
      </c>
      <c r="I5257" s="3" t="s">
        <v>134</v>
      </c>
      <c r="J5257" s="3" t="s">
        <v>21</v>
      </c>
      <c r="K5257" s="3" t="s">
        <v>134</v>
      </c>
      <c r="O5257"/>
      <c r="P5257"/>
    </row>
    <row r="5258" spans="1:16" x14ac:dyDescent="0.35">
      <c r="A5258" s="3" t="s">
        <v>10638</v>
      </c>
      <c r="B5258" s="3" t="s">
        <v>10638</v>
      </c>
      <c r="C5258" s="3" t="s">
        <v>10639</v>
      </c>
      <c r="D5258" s="3" t="s">
        <v>14</v>
      </c>
      <c r="E5258" s="3" t="s">
        <v>14</v>
      </c>
      <c r="F5258" s="3" t="s">
        <v>766</v>
      </c>
      <c r="G5258" s="3" t="s">
        <v>765</v>
      </c>
      <c r="H5258" s="3" t="s">
        <v>133</v>
      </c>
      <c r="I5258" s="3" t="s">
        <v>134</v>
      </c>
      <c r="J5258" s="3" t="s">
        <v>21</v>
      </c>
      <c r="K5258" s="3" t="s">
        <v>134</v>
      </c>
      <c r="O5258"/>
      <c r="P5258"/>
    </row>
    <row r="5259" spans="1:16" x14ac:dyDescent="0.35">
      <c r="A5259" s="3" t="s">
        <v>10640</v>
      </c>
      <c r="B5259" s="3" t="s">
        <v>10640</v>
      </c>
      <c r="C5259" s="3" t="s">
        <v>10641</v>
      </c>
      <c r="D5259" s="3" t="s">
        <v>14</v>
      </c>
      <c r="E5259" s="3" t="s">
        <v>14</v>
      </c>
      <c r="F5259" s="3" t="s">
        <v>766</v>
      </c>
      <c r="G5259" s="3" t="s">
        <v>765</v>
      </c>
      <c r="H5259" s="3" t="s">
        <v>133</v>
      </c>
      <c r="I5259" s="3" t="s">
        <v>134</v>
      </c>
      <c r="J5259" s="3" t="s">
        <v>21</v>
      </c>
      <c r="K5259" s="3" t="s">
        <v>134</v>
      </c>
      <c r="O5259"/>
      <c r="P5259"/>
    </row>
    <row r="5260" spans="1:16" x14ac:dyDescent="0.35">
      <c r="A5260" s="3" t="s">
        <v>10642</v>
      </c>
      <c r="B5260" s="3" t="s">
        <v>10642</v>
      </c>
      <c r="C5260" s="3" t="s">
        <v>10643</v>
      </c>
      <c r="D5260" s="3" t="s">
        <v>14</v>
      </c>
      <c r="E5260" s="3" t="s">
        <v>14</v>
      </c>
      <c r="F5260" s="3" t="s">
        <v>766</v>
      </c>
      <c r="G5260" s="3" t="s">
        <v>765</v>
      </c>
      <c r="H5260" s="3" t="s">
        <v>133</v>
      </c>
      <c r="I5260" s="3" t="s">
        <v>134</v>
      </c>
      <c r="J5260" s="3" t="s">
        <v>21</v>
      </c>
      <c r="K5260" s="3" t="s">
        <v>134</v>
      </c>
      <c r="O5260"/>
      <c r="P5260"/>
    </row>
    <row r="5261" spans="1:16" x14ac:dyDescent="0.35">
      <c r="A5261" s="3" t="s">
        <v>10644</v>
      </c>
      <c r="B5261" s="3" t="s">
        <v>10644</v>
      </c>
      <c r="C5261" s="3" t="s">
        <v>10645</v>
      </c>
      <c r="D5261" s="3" t="s">
        <v>14</v>
      </c>
      <c r="E5261" s="3" t="s">
        <v>14</v>
      </c>
      <c r="F5261" s="3" t="s">
        <v>766</v>
      </c>
      <c r="G5261" s="3" t="s">
        <v>765</v>
      </c>
      <c r="H5261" s="3" t="s">
        <v>133</v>
      </c>
      <c r="I5261" s="3" t="s">
        <v>134</v>
      </c>
      <c r="J5261" s="3" t="s">
        <v>21</v>
      </c>
      <c r="K5261" s="3" t="s">
        <v>134</v>
      </c>
      <c r="O5261"/>
      <c r="P5261"/>
    </row>
    <row r="5262" spans="1:16" x14ac:dyDescent="0.35">
      <c r="A5262" s="3" t="s">
        <v>10646</v>
      </c>
      <c r="B5262" s="3" t="s">
        <v>10646</v>
      </c>
      <c r="C5262" s="3" t="s">
        <v>10647</v>
      </c>
      <c r="D5262" s="3" t="s">
        <v>14</v>
      </c>
      <c r="E5262" s="3" t="s">
        <v>14</v>
      </c>
      <c r="F5262" s="3" t="s">
        <v>766</v>
      </c>
      <c r="G5262" s="3" t="s">
        <v>765</v>
      </c>
      <c r="H5262" s="3" t="s">
        <v>133</v>
      </c>
      <c r="I5262" s="3" t="s">
        <v>134</v>
      </c>
      <c r="J5262" s="3" t="s">
        <v>21</v>
      </c>
      <c r="K5262" s="3" t="s">
        <v>134</v>
      </c>
      <c r="O5262"/>
      <c r="P5262"/>
    </row>
    <row r="5263" spans="1:16" x14ac:dyDescent="0.35">
      <c r="A5263" s="3" t="s">
        <v>10648</v>
      </c>
      <c r="B5263" s="3" t="s">
        <v>10648</v>
      </c>
      <c r="C5263" s="3" t="s">
        <v>10649</v>
      </c>
      <c r="D5263" s="3" t="s">
        <v>14</v>
      </c>
      <c r="E5263" s="3" t="s">
        <v>14</v>
      </c>
      <c r="F5263" s="3" t="s">
        <v>766</v>
      </c>
      <c r="G5263" s="3" t="s">
        <v>765</v>
      </c>
      <c r="H5263" s="3" t="s">
        <v>133</v>
      </c>
      <c r="I5263" s="3" t="s">
        <v>134</v>
      </c>
      <c r="J5263" s="3" t="s">
        <v>21</v>
      </c>
      <c r="K5263" s="3" t="s">
        <v>134</v>
      </c>
      <c r="O5263"/>
      <c r="P5263"/>
    </row>
    <row r="5264" spans="1:16" x14ac:dyDescent="0.35">
      <c r="A5264" s="3" t="s">
        <v>10650</v>
      </c>
      <c r="B5264" s="3" t="s">
        <v>10650</v>
      </c>
      <c r="C5264" s="3" t="s">
        <v>10651</v>
      </c>
      <c r="D5264" s="3" t="s">
        <v>14</v>
      </c>
      <c r="E5264" s="3" t="s">
        <v>14</v>
      </c>
      <c r="F5264" s="3" t="s">
        <v>766</v>
      </c>
      <c r="G5264" s="3" t="s">
        <v>765</v>
      </c>
      <c r="H5264" s="3" t="s">
        <v>133</v>
      </c>
      <c r="I5264" s="3" t="s">
        <v>134</v>
      </c>
      <c r="J5264" s="3" t="s">
        <v>21</v>
      </c>
      <c r="K5264" s="3" t="s">
        <v>134</v>
      </c>
      <c r="O5264"/>
      <c r="P5264"/>
    </row>
    <row r="5265" spans="1:16" x14ac:dyDescent="0.35">
      <c r="A5265" s="3" t="s">
        <v>10652</v>
      </c>
      <c r="B5265" s="3" t="s">
        <v>10652</v>
      </c>
      <c r="C5265" s="3" t="s">
        <v>10653</v>
      </c>
      <c r="D5265" s="3" t="s">
        <v>14</v>
      </c>
      <c r="E5265" s="3" t="s">
        <v>14</v>
      </c>
      <c r="F5265" s="3" t="s">
        <v>766</v>
      </c>
      <c r="G5265" s="3" t="s">
        <v>765</v>
      </c>
      <c r="H5265" s="3" t="s">
        <v>133</v>
      </c>
      <c r="I5265" s="3" t="s">
        <v>134</v>
      </c>
      <c r="J5265" s="3" t="s">
        <v>21</v>
      </c>
      <c r="K5265" s="3" t="s">
        <v>134</v>
      </c>
      <c r="O5265"/>
      <c r="P5265"/>
    </row>
    <row r="5266" spans="1:16" x14ac:dyDescent="0.35">
      <c r="A5266" s="3" t="s">
        <v>10654</v>
      </c>
      <c r="B5266" s="3" t="s">
        <v>10654</v>
      </c>
      <c r="C5266" s="3" t="s">
        <v>10655</v>
      </c>
      <c r="D5266" s="3" t="s">
        <v>14</v>
      </c>
      <c r="E5266" s="3" t="s">
        <v>14</v>
      </c>
      <c r="F5266" s="3" t="s">
        <v>766</v>
      </c>
      <c r="G5266" s="3" t="s">
        <v>765</v>
      </c>
      <c r="H5266" s="3" t="s">
        <v>133</v>
      </c>
      <c r="I5266" s="3" t="s">
        <v>134</v>
      </c>
      <c r="J5266" s="3" t="s">
        <v>21</v>
      </c>
      <c r="K5266" s="3" t="s">
        <v>134</v>
      </c>
      <c r="O5266"/>
      <c r="P5266"/>
    </row>
    <row r="5267" spans="1:16" x14ac:dyDescent="0.35">
      <c r="A5267" s="3" t="s">
        <v>10656</v>
      </c>
      <c r="B5267" s="3" t="s">
        <v>10656</v>
      </c>
      <c r="C5267" s="3" t="s">
        <v>10657</v>
      </c>
      <c r="D5267" s="3" t="s">
        <v>14</v>
      </c>
      <c r="E5267" s="3" t="s">
        <v>14</v>
      </c>
      <c r="F5267" s="3" t="s">
        <v>766</v>
      </c>
      <c r="G5267" s="3" t="s">
        <v>765</v>
      </c>
      <c r="H5267" s="3" t="s">
        <v>133</v>
      </c>
      <c r="I5267" s="3" t="s">
        <v>134</v>
      </c>
      <c r="J5267" s="3" t="s">
        <v>21</v>
      </c>
      <c r="K5267" s="3" t="s">
        <v>134</v>
      </c>
      <c r="O5267"/>
      <c r="P5267"/>
    </row>
    <row r="5268" spans="1:16" x14ac:dyDescent="0.35">
      <c r="A5268" s="3" t="s">
        <v>10658</v>
      </c>
      <c r="B5268" s="3" t="s">
        <v>10658</v>
      </c>
      <c r="C5268" s="3" t="s">
        <v>10659</v>
      </c>
      <c r="D5268" s="3" t="s">
        <v>14</v>
      </c>
      <c r="E5268" s="3" t="s">
        <v>14</v>
      </c>
      <c r="F5268" s="3" t="s">
        <v>766</v>
      </c>
      <c r="G5268" s="3" t="s">
        <v>765</v>
      </c>
      <c r="H5268" s="3" t="s">
        <v>133</v>
      </c>
      <c r="I5268" s="3" t="s">
        <v>134</v>
      </c>
      <c r="J5268" s="3" t="s">
        <v>21</v>
      </c>
      <c r="K5268" s="3" t="s">
        <v>134</v>
      </c>
      <c r="O5268"/>
      <c r="P5268"/>
    </row>
    <row r="5269" spans="1:16" x14ac:dyDescent="0.35">
      <c r="A5269" s="3" t="s">
        <v>10660</v>
      </c>
      <c r="B5269" s="3" t="s">
        <v>10660</v>
      </c>
      <c r="C5269" s="3" t="s">
        <v>10661</v>
      </c>
      <c r="D5269" s="3" t="s">
        <v>14</v>
      </c>
      <c r="E5269" s="3" t="s">
        <v>14</v>
      </c>
      <c r="F5269" s="3" t="s">
        <v>766</v>
      </c>
      <c r="G5269" s="3" t="s">
        <v>765</v>
      </c>
      <c r="H5269" s="3" t="s">
        <v>133</v>
      </c>
      <c r="I5269" s="3" t="s">
        <v>134</v>
      </c>
      <c r="J5269" s="3" t="s">
        <v>21</v>
      </c>
      <c r="K5269" s="3" t="s">
        <v>134</v>
      </c>
      <c r="O5269"/>
      <c r="P5269"/>
    </row>
    <row r="5270" spans="1:16" x14ac:dyDescent="0.35">
      <c r="A5270" s="3" t="s">
        <v>10662</v>
      </c>
      <c r="B5270" s="3" t="s">
        <v>10662</v>
      </c>
      <c r="C5270" s="3" t="s">
        <v>10663</v>
      </c>
      <c r="D5270" s="3" t="s">
        <v>14</v>
      </c>
      <c r="E5270" s="3" t="s">
        <v>14</v>
      </c>
      <c r="F5270" s="3" t="s">
        <v>766</v>
      </c>
      <c r="G5270" s="3" t="s">
        <v>765</v>
      </c>
      <c r="H5270" s="3" t="s">
        <v>133</v>
      </c>
      <c r="I5270" s="3" t="s">
        <v>134</v>
      </c>
      <c r="J5270" s="3" t="s">
        <v>21</v>
      </c>
      <c r="K5270" s="3" t="s">
        <v>134</v>
      </c>
      <c r="O5270"/>
      <c r="P5270"/>
    </row>
    <row r="5271" spans="1:16" x14ac:dyDescent="0.35">
      <c r="A5271" s="3" t="s">
        <v>10664</v>
      </c>
      <c r="B5271" s="3" t="s">
        <v>10664</v>
      </c>
      <c r="C5271" s="3" t="s">
        <v>10665</v>
      </c>
      <c r="D5271" s="3" t="s">
        <v>14</v>
      </c>
      <c r="E5271" s="3" t="s">
        <v>14</v>
      </c>
      <c r="F5271" s="3" t="s">
        <v>766</v>
      </c>
      <c r="G5271" s="3" t="s">
        <v>765</v>
      </c>
      <c r="H5271" s="3" t="s">
        <v>133</v>
      </c>
      <c r="I5271" s="3" t="s">
        <v>134</v>
      </c>
      <c r="J5271" s="3" t="s">
        <v>21</v>
      </c>
      <c r="K5271" s="3" t="s">
        <v>134</v>
      </c>
      <c r="O5271"/>
      <c r="P5271"/>
    </row>
    <row r="5272" spans="1:16" x14ac:dyDescent="0.35">
      <c r="A5272" s="3" t="s">
        <v>10666</v>
      </c>
      <c r="B5272" s="3" t="s">
        <v>10666</v>
      </c>
      <c r="C5272" s="3" t="s">
        <v>10667</v>
      </c>
      <c r="D5272" s="3" t="s">
        <v>14</v>
      </c>
      <c r="E5272" s="3" t="s">
        <v>14</v>
      </c>
      <c r="F5272" s="3" t="s">
        <v>766</v>
      </c>
      <c r="G5272" s="3" t="s">
        <v>765</v>
      </c>
      <c r="H5272" s="3" t="s">
        <v>133</v>
      </c>
      <c r="I5272" s="3" t="s">
        <v>134</v>
      </c>
      <c r="J5272" s="3" t="s">
        <v>21</v>
      </c>
      <c r="K5272" s="3" t="s">
        <v>134</v>
      </c>
      <c r="O5272"/>
      <c r="P5272"/>
    </row>
    <row r="5273" spans="1:16" x14ac:dyDescent="0.35">
      <c r="A5273" s="3" t="s">
        <v>10668</v>
      </c>
      <c r="B5273" s="3" t="s">
        <v>10668</v>
      </c>
      <c r="C5273" s="3" t="s">
        <v>10669</v>
      </c>
      <c r="D5273" s="3" t="s">
        <v>14</v>
      </c>
      <c r="E5273" s="3" t="s">
        <v>14</v>
      </c>
      <c r="F5273" s="3" t="s">
        <v>766</v>
      </c>
      <c r="G5273" s="3" t="s">
        <v>765</v>
      </c>
      <c r="H5273" s="3" t="s">
        <v>133</v>
      </c>
      <c r="I5273" s="3" t="s">
        <v>134</v>
      </c>
      <c r="J5273" s="3" t="s">
        <v>21</v>
      </c>
      <c r="K5273" s="3" t="s">
        <v>134</v>
      </c>
      <c r="O5273"/>
      <c r="P5273"/>
    </row>
    <row r="5274" spans="1:16" x14ac:dyDescent="0.35">
      <c r="A5274" s="3" t="s">
        <v>10670</v>
      </c>
      <c r="B5274" s="3" t="s">
        <v>10670</v>
      </c>
      <c r="C5274" s="3" t="s">
        <v>10671</v>
      </c>
      <c r="D5274" s="3" t="s">
        <v>14</v>
      </c>
      <c r="E5274" s="3" t="s">
        <v>14</v>
      </c>
      <c r="F5274" s="3" t="s">
        <v>766</v>
      </c>
      <c r="G5274" s="3" t="s">
        <v>765</v>
      </c>
      <c r="H5274" s="3" t="s">
        <v>133</v>
      </c>
      <c r="I5274" s="3" t="s">
        <v>134</v>
      </c>
      <c r="J5274" s="3" t="s">
        <v>21</v>
      </c>
      <c r="K5274" s="3" t="s">
        <v>134</v>
      </c>
      <c r="O5274"/>
      <c r="P5274"/>
    </row>
    <row r="5275" spans="1:16" x14ac:dyDescent="0.35">
      <c r="A5275" s="3" t="s">
        <v>10672</v>
      </c>
      <c r="B5275" s="3" t="s">
        <v>10672</v>
      </c>
      <c r="C5275" s="3" t="s">
        <v>602</v>
      </c>
      <c r="D5275" s="3" t="s">
        <v>14</v>
      </c>
      <c r="E5275" s="3" t="s">
        <v>14</v>
      </c>
      <c r="F5275" s="3" t="s">
        <v>766</v>
      </c>
      <c r="G5275" s="3" t="s">
        <v>765</v>
      </c>
      <c r="H5275" s="3" t="s">
        <v>133</v>
      </c>
      <c r="I5275" s="3" t="s">
        <v>134</v>
      </c>
      <c r="J5275" s="3" t="s">
        <v>21</v>
      </c>
      <c r="K5275" s="3" t="s">
        <v>134</v>
      </c>
      <c r="O5275"/>
      <c r="P5275"/>
    </row>
    <row r="5276" spans="1:16" x14ac:dyDescent="0.35">
      <c r="A5276" s="3" t="s">
        <v>10673</v>
      </c>
      <c r="B5276" s="3" t="s">
        <v>10673</v>
      </c>
      <c r="C5276" s="3" t="s">
        <v>10674</v>
      </c>
      <c r="D5276" s="3" t="s">
        <v>14</v>
      </c>
      <c r="E5276" s="3" t="s">
        <v>14</v>
      </c>
      <c r="F5276" s="3" t="s">
        <v>766</v>
      </c>
      <c r="G5276" s="3" t="s">
        <v>765</v>
      </c>
      <c r="H5276" s="3" t="s">
        <v>133</v>
      </c>
      <c r="I5276" s="3" t="s">
        <v>134</v>
      </c>
      <c r="J5276" s="3" t="s">
        <v>21</v>
      </c>
      <c r="K5276" s="3" t="s">
        <v>134</v>
      </c>
      <c r="O5276"/>
      <c r="P5276"/>
    </row>
    <row r="5277" spans="1:16" x14ac:dyDescent="0.35">
      <c r="A5277" s="3" t="s">
        <v>10675</v>
      </c>
      <c r="B5277" s="3" t="s">
        <v>10675</v>
      </c>
      <c r="C5277" s="3" t="s">
        <v>10676</v>
      </c>
      <c r="D5277" s="3" t="s">
        <v>14</v>
      </c>
      <c r="E5277" s="3" t="s">
        <v>14</v>
      </c>
      <c r="F5277" s="3" t="s">
        <v>766</v>
      </c>
      <c r="G5277" s="3" t="s">
        <v>765</v>
      </c>
      <c r="H5277" s="3" t="s">
        <v>133</v>
      </c>
      <c r="I5277" s="3" t="s">
        <v>134</v>
      </c>
      <c r="J5277" s="3" t="s">
        <v>21</v>
      </c>
      <c r="K5277" s="3" t="s">
        <v>134</v>
      </c>
      <c r="O5277"/>
      <c r="P5277"/>
    </row>
    <row r="5278" spans="1:16" x14ac:dyDescent="0.35">
      <c r="A5278" s="3" t="s">
        <v>10677</v>
      </c>
      <c r="B5278" s="3" t="s">
        <v>10677</v>
      </c>
      <c r="C5278" s="3" t="s">
        <v>10678</v>
      </c>
      <c r="D5278" s="3" t="s">
        <v>14</v>
      </c>
      <c r="E5278" s="3" t="s">
        <v>14</v>
      </c>
      <c r="F5278" s="3" t="s">
        <v>766</v>
      </c>
      <c r="G5278" s="3" t="s">
        <v>765</v>
      </c>
      <c r="H5278" s="3" t="s">
        <v>133</v>
      </c>
      <c r="I5278" s="3" t="s">
        <v>134</v>
      </c>
      <c r="J5278" s="3" t="s">
        <v>21</v>
      </c>
      <c r="K5278" s="3" t="s">
        <v>134</v>
      </c>
      <c r="O5278"/>
      <c r="P5278"/>
    </row>
    <row r="5279" spans="1:16" x14ac:dyDescent="0.35">
      <c r="A5279" s="3" t="s">
        <v>10679</v>
      </c>
      <c r="B5279" s="3" t="s">
        <v>10679</v>
      </c>
      <c r="C5279" s="3" t="s">
        <v>10680</v>
      </c>
      <c r="D5279" s="3" t="s">
        <v>14</v>
      </c>
      <c r="E5279" s="3" t="s">
        <v>14</v>
      </c>
      <c r="F5279" s="3" t="s">
        <v>766</v>
      </c>
      <c r="G5279" s="3" t="s">
        <v>765</v>
      </c>
      <c r="H5279" s="3" t="s">
        <v>133</v>
      </c>
      <c r="I5279" s="3" t="s">
        <v>134</v>
      </c>
      <c r="J5279" s="3" t="s">
        <v>21</v>
      </c>
      <c r="K5279" s="3" t="s">
        <v>134</v>
      </c>
      <c r="O5279"/>
      <c r="P5279"/>
    </row>
    <row r="5280" spans="1:16" x14ac:dyDescent="0.35">
      <c r="A5280" s="3" t="s">
        <v>10681</v>
      </c>
      <c r="B5280" s="3" t="s">
        <v>10681</v>
      </c>
      <c r="C5280" s="3" t="s">
        <v>10682</v>
      </c>
      <c r="D5280" s="3" t="s">
        <v>14</v>
      </c>
      <c r="E5280" s="3" t="s">
        <v>14</v>
      </c>
      <c r="F5280" s="3" t="s">
        <v>766</v>
      </c>
      <c r="G5280" s="3" t="s">
        <v>765</v>
      </c>
      <c r="H5280" s="3" t="s">
        <v>133</v>
      </c>
      <c r="I5280" s="3" t="s">
        <v>134</v>
      </c>
      <c r="J5280" s="3" t="s">
        <v>21</v>
      </c>
      <c r="K5280" s="3" t="s">
        <v>134</v>
      </c>
      <c r="O5280"/>
      <c r="P5280"/>
    </row>
    <row r="5281" spans="1:16" x14ac:dyDescent="0.35">
      <c r="A5281" s="3" t="s">
        <v>10683</v>
      </c>
      <c r="B5281" s="3" t="s">
        <v>10683</v>
      </c>
      <c r="C5281" s="3" t="s">
        <v>10684</v>
      </c>
      <c r="D5281" s="3" t="s">
        <v>14</v>
      </c>
      <c r="E5281" s="3" t="s">
        <v>14</v>
      </c>
      <c r="F5281" s="3" t="s">
        <v>766</v>
      </c>
      <c r="G5281" s="3" t="s">
        <v>765</v>
      </c>
      <c r="H5281" s="3" t="s">
        <v>133</v>
      </c>
      <c r="I5281" s="3" t="s">
        <v>134</v>
      </c>
      <c r="J5281" s="3" t="s">
        <v>21</v>
      </c>
      <c r="K5281" s="3" t="s">
        <v>134</v>
      </c>
      <c r="O5281"/>
      <c r="P5281"/>
    </row>
    <row r="5282" spans="1:16" x14ac:dyDescent="0.35">
      <c r="A5282" s="3" t="s">
        <v>10685</v>
      </c>
      <c r="B5282" s="3" t="s">
        <v>10685</v>
      </c>
      <c r="C5282" s="3" t="s">
        <v>10686</v>
      </c>
      <c r="D5282" s="3" t="s">
        <v>14</v>
      </c>
      <c r="E5282" s="3" t="s">
        <v>14</v>
      </c>
      <c r="F5282" s="3" t="s">
        <v>766</v>
      </c>
      <c r="G5282" s="3" t="s">
        <v>765</v>
      </c>
      <c r="H5282" s="3" t="s">
        <v>133</v>
      </c>
      <c r="I5282" s="3" t="s">
        <v>134</v>
      </c>
      <c r="J5282" s="3" t="s">
        <v>21</v>
      </c>
      <c r="K5282" s="3" t="s">
        <v>134</v>
      </c>
      <c r="O5282"/>
      <c r="P5282"/>
    </row>
    <row r="5283" spans="1:16" x14ac:dyDescent="0.35">
      <c r="A5283" s="3" t="s">
        <v>10687</v>
      </c>
      <c r="B5283" s="3" t="s">
        <v>10687</v>
      </c>
      <c r="C5283" s="3" t="s">
        <v>10688</v>
      </c>
      <c r="D5283" s="3" t="s">
        <v>14</v>
      </c>
      <c r="E5283" s="3" t="s">
        <v>14</v>
      </c>
      <c r="F5283" s="3" t="s">
        <v>766</v>
      </c>
      <c r="G5283" s="3" t="s">
        <v>765</v>
      </c>
      <c r="H5283" s="3" t="s">
        <v>133</v>
      </c>
      <c r="I5283" s="3" t="s">
        <v>134</v>
      </c>
      <c r="J5283" s="3" t="s">
        <v>21</v>
      </c>
      <c r="K5283" s="3" t="s">
        <v>134</v>
      </c>
      <c r="O5283"/>
      <c r="P5283"/>
    </row>
    <row r="5284" spans="1:16" x14ac:dyDescent="0.35">
      <c r="A5284" s="3" t="s">
        <v>10689</v>
      </c>
      <c r="B5284" s="3" t="s">
        <v>10689</v>
      </c>
      <c r="C5284" s="3" t="s">
        <v>10690</v>
      </c>
      <c r="D5284" s="3" t="s">
        <v>14</v>
      </c>
      <c r="E5284" s="3" t="s">
        <v>14</v>
      </c>
      <c r="F5284" s="3" t="s">
        <v>766</v>
      </c>
      <c r="G5284" s="3" t="s">
        <v>765</v>
      </c>
      <c r="H5284" s="3" t="s">
        <v>133</v>
      </c>
      <c r="I5284" s="3" t="s">
        <v>134</v>
      </c>
      <c r="J5284" s="3" t="s">
        <v>21</v>
      </c>
      <c r="K5284" s="3" t="s">
        <v>134</v>
      </c>
      <c r="O5284"/>
      <c r="P5284"/>
    </row>
    <row r="5285" spans="1:16" x14ac:dyDescent="0.35">
      <c r="A5285" s="3" t="s">
        <v>10691</v>
      </c>
      <c r="B5285" s="3" t="s">
        <v>10691</v>
      </c>
      <c r="C5285" s="3" t="s">
        <v>10692</v>
      </c>
      <c r="D5285" s="3" t="s">
        <v>14</v>
      </c>
      <c r="E5285" s="3" t="s">
        <v>14</v>
      </c>
      <c r="F5285" s="3" t="s">
        <v>766</v>
      </c>
      <c r="G5285" s="3" t="s">
        <v>765</v>
      </c>
      <c r="H5285" s="3" t="s">
        <v>133</v>
      </c>
      <c r="I5285" s="3" t="s">
        <v>134</v>
      </c>
      <c r="J5285" s="3" t="s">
        <v>21</v>
      </c>
      <c r="K5285" s="3" t="s">
        <v>134</v>
      </c>
      <c r="O5285"/>
      <c r="P5285"/>
    </row>
    <row r="5286" spans="1:16" x14ac:dyDescent="0.35">
      <c r="A5286" s="3" t="s">
        <v>10693</v>
      </c>
      <c r="B5286" s="3" t="s">
        <v>10693</v>
      </c>
      <c r="C5286" s="3" t="s">
        <v>10694</v>
      </c>
      <c r="D5286" s="3" t="s">
        <v>14</v>
      </c>
      <c r="E5286" s="3" t="s">
        <v>14</v>
      </c>
      <c r="F5286" s="3" t="s">
        <v>766</v>
      </c>
      <c r="G5286" s="3" t="s">
        <v>765</v>
      </c>
      <c r="H5286" s="3" t="s">
        <v>133</v>
      </c>
      <c r="I5286" s="3" t="s">
        <v>134</v>
      </c>
      <c r="J5286" s="3" t="s">
        <v>21</v>
      </c>
      <c r="K5286" s="3" t="s">
        <v>134</v>
      </c>
      <c r="O5286"/>
      <c r="P5286"/>
    </row>
    <row r="5287" spans="1:16" x14ac:dyDescent="0.35">
      <c r="A5287" s="3" t="s">
        <v>10695</v>
      </c>
      <c r="B5287" s="3" t="s">
        <v>10695</v>
      </c>
      <c r="C5287" s="3" t="s">
        <v>10696</v>
      </c>
      <c r="D5287" s="3" t="s">
        <v>14</v>
      </c>
      <c r="E5287" s="3" t="s">
        <v>14</v>
      </c>
      <c r="F5287" s="3" t="s">
        <v>766</v>
      </c>
      <c r="G5287" s="3" t="s">
        <v>765</v>
      </c>
      <c r="H5287" s="3" t="s">
        <v>133</v>
      </c>
      <c r="I5287" s="3" t="s">
        <v>134</v>
      </c>
      <c r="J5287" s="3" t="s">
        <v>21</v>
      </c>
      <c r="K5287" s="3" t="s">
        <v>134</v>
      </c>
      <c r="O5287"/>
      <c r="P5287"/>
    </row>
    <row r="5288" spans="1:16" x14ac:dyDescent="0.35">
      <c r="A5288" s="3" t="s">
        <v>10697</v>
      </c>
      <c r="B5288" s="3" t="s">
        <v>10697</v>
      </c>
      <c r="C5288" s="3" t="s">
        <v>10698</v>
      </c>
      <c r="D5288" s="3" t="s">
        <v>14</v>
      </c>
      <c r="E5288" s="3" t="s">
        <v>14</v>
      </c>
      <c r="F5288" s="3" t="s">
        <v>766</v>
      </c>
      <c r="G5288" s="3" t="s">
        <v>765</v>
      </c>
      <c r="H5288" s="3" t="s">
        <v>133</v>
      </c>
      <c r="I5288" s="3" t="s">
        <v>134</v>
      </c>
      <c r="J5288" s="3" t="s">
        <v>21</v>
      </c>
      <c r="K5288" s="3" t="s">
        <v>134</v>
      </c>
      <c r="O5288"/>
      <c r="P5288"/>
    </row>
    <row r="5289" spans="1:16" x14ac:dyDescent="0.35">
      <c r="A5289" s="3" t="s">
        <v>10699</v>
      </c>
      <c r="B5289" s="3" t="s">
        <v>10699</v>
      </c>
      <c r="C5289" s="3" t="s">
        <v>10700</v>
      </c>
      <c r="D5289" s="3" t="s">
        <v>14</v>
      </c>
      <c r="E5289" s="3" t="s">
        <v>14</v>
      </c>
      <c r="F5289" s="3" t="s">
        <v>766</v>
      </c>
      <c r="G5289" s="3" t="s">
        <v>765</v>
      </c>
      <c r="H5289" s="3" t="s">
        <v>133</v>
      </c>
      <c r="I5289" s="3" t="s">
        <v>134</v>
      </c>
      <c r="J5289" s="3" t="s">
        <v>21</v>
      </c>
      <c r="K5289" s="3" t="s">
        <v>134</v>
      </c>
      <c r="O5289"/>
      <c r="P5289"/>
    </row>
    <row r="5290" spans="1:16" x14ac:dyDescent="0.35">
      <c r="A5290" s="3" t="s">
        <v>10701</v>
      </c>
      <c r="B5290" s="3" t="s">
        <v>10701</v>
      </c>
      <c r="C5290" s="3" t="s">
        <v>10702</v>
      </c>
      <c r="D5290" s="3" t="s">
        <v>14</v>
      </c>
      <c r="E5290" s="3" t="s">
        <v>14</v>
      </c>
      <c r="F5290" s="3" t="s">
        <v>766</v>
      </c>
      <c r="G5290" s="3" t="s">
        <v>765</v>
      </c>
      <c r="H5290" s="3" t="s">
        <v>133</v>
      </c>
      <c r="I5290" s="3" t="s">
        <v>134</v>
      </c>
      <c r="J5290" s="3" t="s">
        <v>21</v>
      </c>
      <c r="K5290" s="3" t="s">
        <v>134</v>
      </c>
      <c r="O5290"/>
      <c r="P5290"/>
    </row>
    <row r="5291" spans="1:16" x14ac:dyDescent="0.35">
      <c r="A5291" s="3" t="s">
        <v>10703</v>
      </c>
      <c r="B5291" s="3" t="s">
        <v>10703</v>
      </c>
      <c r="C5291" s="3" t="s">
        <v>10704</v>
      </c>
      <c r="D5291" s="3" t="s">
        <v>14</v>
      </c>
      <c r="E5291" s="3" t="s">
        <v>14</v>
      </c>
      <c r="F5291" s="3" t="s">
        <v>766</v>
      </c>
      <c r="G5291" s="3" t="s">
        <v>765</v>
      </c>
      <c r="H5291" s="3" t="s">
        <v>133</v>
      </c>
      <c r="I5291" s="3" t="s">
        <v>134</v>
      </c>
      <c r="J5291" s="3" t="s">
        <v>21</v>
      </c>
      <c r="K5291" s="3" t="s">
        <v>134</v>
      </c>
      <c r="O5291"/>
      <c r="P5291"/>
    </row>
    <row r="5292" spans="1:16" x14ac:dyDescent="0.35">
      <c r="A5292" s="3" t="s">
        <v>10705</v>
      </c>
      <c r="B5292" s="3" t="s">
        <v>10705</v>
      </c>
      <c r="C5292" s="3" t="s">
        <v>10639</v>
      </c>
      <c r="D5292" s="3" t="s">
        <v>14</v>
      </c>
      <c r="E5292" s="3" t="s">
        <v>14</v>
      </c>
      <c r="F5292" s="3" t="s">
        <v>766</v>
      </c>
      <c r="G5292" s="3" t="s">
        <v>765</v>
      </c>
      <c r="H5292" s="3" t="s">
        <v>133</v>
      </c>
      <c r="I5292" s="3" t="s">
        <v>134</v>
      </c>
      <c r="J5292" s="3" t="s">
        <v>21</v>
      </c>
      <c r="K5292" s="3" t="s">
        <v>134</v>
      </c>
      <c r="O5292"/>
      <c r="P5292"/>
    </row>
    <row r="5293" spans="1:16" x14ac:dyDescent="0.35">
      <c r="A5293" s="3" t="s">
        <v>10706</v>
      </c>
      <c r="B5293" s="3" t="s">
        <v>10685</v>
      </c>
      <c r="C5293" s="3" t="s">
        <v>10686</v>
      </c>
      <c r="D5293" s="3" t="s">
        <v>14</v>
      </c>
      <c r="E5293" s="3" t="s">
        <v>14</v>
      </c>
      <c r="F5293" s="3" t="s">
        <v>766</v>
      </c>
      <c r="G5293" s="3" t="s">
        <v>765</v>
      </c>
      <c r="H5293" s="3" t="s">
        <v>133</v>
      </c>
      <c r="I5293" s="3" t="s">
        <v>134</v>
      </c>
      <c r="J5293" s="3" t="s">
        <v>21</v>
      </c>
      <c r="K5293" s="3" t="s">
        <v>134</v>
      </c>
      <c r="O5293"/>
      <c r="P5293"/>
    </row>
    <row r="5294" spans="1:16" x14ac:dyDescent="0.35">
      <c r="A5294" s="3" t="s">
        <v>10707</v>
      </c>
      <c r="B5294" s="3" t="s">
        <v>10707</v>
      </c>
      <c r="C5294" s="3" t="s">
        <v>10708</v>
      </c>
      <c r="D5294" s="3" t="s">
        <v>14</v>
      </c>
      <c r="E5294" s="3" t="s">
        <v>14</v>
      </c>
      <c r="F5294" s="3" t="s">
        <v>917</v>
      </c>
      <c r="G5294" s="3" t="s">
        <v>916</v>
      </c>
      <c r="H5294" s="3" t="s">
        <v>133</v>
      </c>
      <c r="I5294" s="3" t="s">
        <v>134</v>
      </c>
      <c r="J5294" s="3" t="s">
        <v>21</v>
      </c>
      <c r="K5294" s="3" t="s">
        <v>134</v>
      </c>
      <c r="O5294"/>
      <c r="P5294"/>
    </row>
    <row r="5295" spans="1:16" x14ac:dyDescent="0.35">
      <c r="A5295" s="3" t="s">
        <v>10709</v>
      </c>
      <c r="B5295" s="3" t="s">
        <v>10709</v>
      </c>
      <c r="C5295" s="3" t="s">
        <v>10710</v>
      </c>
      <c r="D5295" s="3" t="s">
        <v>14</v>
      </c>
      <c r="E5295" s="3" t="s">
        <v>14</v>
      </c>
      <c r="F5295" s="3" t="s">
        <v>917</v>
      </c>
      <c r="G5295" s="3" t="s">
        <v>916</v>
      </c>
      <c r="H5295" s="3" t="s">
        <v>133</v>
      </c>
      <c r="I5295" s="3" t="s">
        <v>134</v>
      </c>
      <c r="J5295" s="3" t="s">
        <v>21</v>
      </c>
      <c r="K5295" s="3" t="s">
        <v>134</v>
      </c>
      <c r="O5295"/>
      <c r="P5295"/>
    </row>
    <row r="5296" spans="1:16" x14ac:dyDescent="0.35">
      <c r="A5296" s="3" t="s">
        <v>10711</v>
      </c>
      <c r="B5296" s="3" t="s">
        <v>10711</v>
      </c>
      <c r="C5296" s="3" t="s">
        <v>10712</v>
      </c>
      <c r="D5296" s="3" t="s">
        <v>14</v>
      </c>
      <c r="E5296" s="3" t="s">
        <v>14</v>
      </c>
      <c r="F5296" s="3" t="s">
        <v>917</v>
      </c>
      <c r="G5296" s="3" t="s">
        <v>916</v>
      </c>
      <c r="H5296" s="3" t="s">
        <v>133</v>
      </c>
      <c r="I5296" s="3" t="s">
        <v>134</v>
      </c>
      <c r="J5296" s="3" t="s">
        <v>21</v>
      </c>
      <c r="K5296" s="3" t="s">
        <v>134</v>
      </c>
      <c r="O5296"/>
      <c r="P5296"/>
    </row>
    <row r="5297" spans="1:16" x14ac:dyDescent="0.35">
      <c r="A5297" s="3" t="s">
        <v>10713</v>
      </c>
      <c r="B5297" s="3" t="s">
        <v>10713</v>
      </c>
      <c r="C5297" s="3" t="s">
        <v>10714</v>
      </c>
      <c r="D5297" s="3" t="s">
        <v>14</v>
      </c>
      <c r="E5297" s="3" t="s">
        <v>14</v>
      </c>
      <c r="F5297" s="3" t="s">
        <v>917</v>
      </c>
      <c r="G5297" s="3" t="s">
        <v>916</v>
      </c>
      <c r="H5297" s="3" t="s">
        <v>133</v>
      </c>
      <c r="I5297" s="3" t="s">
        <v>134</v>
      </c>
      <c r="J5297" s="3" t="s">
        <v>21</v>
      </c>
      <c r="K5297" s="3" t="s">
        <v>134</v>
      </c>
      <c r="O5297"/>
      <c r="P5297"/>
    </row>
    <row r="5298" spans="1:16" x14ac:dyDescent="0.35">
      <c r="A5298" s="3" t="s">
        <v>10715</v>
      </c>
      <c r="B5298" s="3" t="s">
        <v>10715</v>
      </c>
      <c r="C5298" s="3" t="s">
        <v>10716</v>
      </c>
      <c r="D5298" s="3" t="s">
        <v>14</v>
      </c>
      <c r="E5298" s="3" t="s">
        <v>14</v>
      </c>
      <c r="F5298" s="3" t="s">
        <v>917</v>
      </c>
      <c r="G5298" s="3" t="s">
        <v>916</v>
      </c>
      <c r="H5298" s="3" t="s">
        <v>133</v>
      </c>
      <c r="I5298" s="3" t="s">
        <v>134</v>
      </c>
      <c r="J5298" s="3" t="s">
        <v>21</v>
      </c>
      <c r="K5298" s="3" t="s">
        <v>134</v>
      </c>
      <c r="O5298"/>
      <c r="P5298"/>
    </row>
    <row r="5299" spans="1:16" x14ac:dyDescent="0.35">
      <c r="A5299" s="3" t="s">
        <v>10717</v>
      </c>
      <c r="B5299" s="3" t="s">
        <v>10717</v>
      </c>
      <c r="C5299" s="3" t="s">
        <v>10718</v>
      </c>
      <c r="D5299" s="3" t="s">
        <v>14</v>
      </c>
      <c r="E5299" s="3" t="s">
        <v>14</v>
      </c>
      <c r="F5299" s="3" t="s">
        <v>917</v>
      </c>
      <c r="G5299" s="3" t="s">
        <v>916</v>
      </c>
      <c r="H5299" s="3" t="s">
        <v>133</v>
      </c>
      <c r="I5299" s="3" t="s">
        <v>134</v>
      </c>
      <c r="J5299" s="3" t="s">
        <v>21</v>
      </c>
      <c r="K5299" s="3" t="s">
        <v>134</v>
      </c>
      <c r="O5299"/>
      <c r="P5299"/>
    </row>
    <row r="5300" spans="1:16" x14ac:dyDescent="0.35">
      <c r="A5300" s="3" t="s">
        <v>10719</v>
      </c>
      <c r="B5300" s="3" t="s">
        <v>10719</v>
      </c>
      <c r="C5300" s="3" t="s">
        <v>10720</v>
      </c>
      <c r="D5300" s="3" t="s">
        <v>14</v>
      </c>
      <c r="E5300" s="3" t="s">
        <v>14</v>
      </c>
      <c r="F5300" s="3" t="s">
        <v>917</v>
      </c>
      <c r="G5300" s="3" t="s">
        <v>916</v>
      </c>
      <c r="H5300" s="3" t="s">
        <v>133</v>
      </c>
      <c r="I5300" s="3" t="s">
        <v>134</v>
      </c>
      <c r="J5300" s="3" t="s">
        <v>21</v>
      </c>
      <c r="K5300" s="3" t="s">
        <v>134</v>
      </c>
      <c r="O5300"/>
      <c r="P5300"/>
    </row>
    <row r="5301" spans="1:16" x14ac:dyDescent="0.35">
      <c r="A5301" s="3" t="s">
        <v>10721</v>
      </c>
      <c r="B5301" s="3" t="s">
        <v>10721</v>
      </c>
      <c r="C5301" s="3" t="s">
        <v>10722</v>
      </c>
      <c r="D5301" s="3" t="s">
        <v>14</v>
      </c>
      <c r="E5301" s="3" t="s">
        <v>14</v>
      </c>
      <c r="F5301" s="3" t="s">
        <v>921</v>
      </c>
      <c r="G5301" s="3" t="s">
        <v>920</v>
      </c>
      <c r="H5301" s="3" t="s">
        <v>133</v>
      </c>
      <c r="I5301" s="3" t="s">
        <v>134</v>
      </c>
      <c r="J5301" s="3" t="s">
        <v>21</v>
      </c>
      <c r="K5301" s="3" t="s">
        <v>134</v>
      </c>
      <c r="O5301"/>
      <c r="P5301"/>
    </row>
    <row r="5302" spans="1:16" x14ac:dyDescent="0.35">
      <c r="A5302" s="3" t="s">
        <v>10723</v>
      </c>
      <c r="B5302" s="3" t="s">
        <v>10723</v>
      </c>
      <c r="C5302" s="3" t="s">
        <v>10724</v>
      </c>
      <c r="D5302" s="3" t="s">
        <v>14</v>
      </c>
      <c r="E5302" s="3" t="s">
        <v>14</v>
      </c>
      <c r="F5302" s="3" t="s">
        <v>921</v>
      </c>
      <c r="G5302" s="3" t="s">
        <v>920</v>
      </c>
      <c r="H5302" s="3" t="s">
        <v>133</v>
      </c>
      <c r="I5302" s="3" t="s">
        <v>134</v>
      </c>
      <c r="J5302" s="3" t="s">
        <v>21</v>
      </c>
      <c r="K5302" s="3" t="s">
        <v>134</v>
      </c>
      <c r="O5302"/>
      <c r="P5302"/>
    </row>
    <row r="5303" spans="1:16" x14ac:dyDescent="0.35">
      <c r="A5303" s="3" t="s">
        <v>10725</v>
      </c>
      <c r="B5303" s="3" t="s">
        <v>10725</v>
      </c>
      <c r="C5303" s="3" t="s">
        <v>10726</v>
      </c>
      <c r="D5303" s="3" t="s">
        <v>14</v>
      </c>
      <c r="E5303" s="3" t="s">
        <v>14</v>
      </c>
      <c r="F5303" s="3" t="s">
        <v>921</v>
      </c>
      <c r="G5303" s="3" t="s">
        <v>920</v>
      </c>
      <c r="H5303" s="3" t="s">
        <v>133</v>
      </c>
      <c r="I5303" s="3" t="s">
        <v>134</v>
      </c>
      <c r="J5303" s="3" t="s">
        <v>21</v>
      </c>
      <c r="K5303" s="3" t="s">
        <v>134</v>
      </c>
      <c r="O5303"/>
      <c r="P5303"/>
    </row>
    <row r="5304" spans="1:16" x14ac:dyDescent="0.35">
      <c r="A5304" s="3" t="s">
        <v>10727</v>
      </c>
      <c r="B5304" s="3" t="s">
        <v>10727</v>
      </c>
      <c r="C5304" s="3" t="s">
        <v>10728</v>
      </c>
      <c r="D5304" s="3" t="s">
        <v>14</v>
      </c>
      <c r="E5304" s="3" t="s">
        <v>14</v>
      </c>
      <c r="F5304" s="3" t="s">
        <v>921</v>
      </c>
      <c r="G5304" s="3" t="s">
        <v>920</v>
      </c>
      <c r="H5304" s="3" t="s">
        <v>133</v>
      </c>
      <c r="I5304" s="3" t="s">
        <v>134</v>
      </c>
      <c r="J5304" s="3" t="s">
        <v>21</v>
      </c>
      <c r="K5304" s="3" t="s">
        <v>134</v>
      </c>
      <c r="O5304"/>
      <c r="P5304"/>
    </row>
    <row r="5305" spans="1:16" x14ac:dyDescent="0.35">
      <c r="A5305" s="3" t="s">
        <v>10729</v>
      </c>
      <c r="B5305" s="3" t="s">
        <v>10729</v>
      </c>
      <c r="C5305" s="3" t="s">
        <v>10730</v>
      </c>
      <c r="D5305" s="3" t="s">
        <v>14</v>
      </c>
      <c r="E5305" s="3" t="s">
        <v>14</v>
      </c>
      <c r="F5305" s="3" t="s">
        <v>921</v>
      </c>
      <c r="G5305" s="3" t="s">
        <v>920</v>
      </c>
      <c r="H5305" s="3" t="s">
        <v>133</v>
      </c>
      <c r="I5305" s="3" t="s">
        <v>134</v>
      </c>
      <c r="J5305" s="3" t="s">
        <v>21</v>
      </c>
      <c r="K5305" s="3" t="s">
        <v>134</v>
      </c>
      <c r="O5305"/>
      <c r="P5305"/>
    </row>
    <row r="5306" spans="1:16" x14ac:dyDescent="0.35">
      <c r="A5306" s="3" t="s">
        <v>10731</v>
      </c>
      <c r="B5306" s="3" t="s">
        <v>10731</v>
      </c>
      <c r="C5306" s="3" t="s">
        <v>10732</v>
      </c>
      <c r="D5306" s="3" t="s">
        <v>14</v>
      </c>
      <c r="E5306" s="3" t="s">
        <v>14</v>
      </c>
      <c r="F5306" s="3" t="s">
        <v>921</v>
      </c>
      <c r="G5306" s="3" t="s">
        <v>920</v>
      </c>
      <c r="H5306" s="3" t="s">
        <v>133</v>
      </c>
      <c r="I5306" s="3" t="s">
        <v>134</v>
      </c>
      <c r="J5306" s="3" t="s">
        <v>21</v>
      </c>
      <c r="K5306" s="3" t="s">
        <v>134</v>
      </c>
      <c r="O5306"/>
      <c r="P5306"/>
    </row>
    <row r="5307" spans="1:16" x14ac:dyDescent="0.35">
      <c r="A5307" s="3" t="s">
        <v>10733</v>
      </c>
      <c r="B5307" s="3" t="s">
        <v>10733</v>
      </c>
      <c r="C5307" s="3" t="s">
        <v>10734</v>
      </c>
      <c r="D5307" s="3" t="s">
        <v>14</v>
      </c>
      <c r="E5307" s="3" t="s">
        <v>14</v>
      </c>
      <c r="F5307" s="3" t="s">
        <v>921</v>
      </c>
      <c r="G5307" s="3" t="s">
        <v>920</v>
      </c>
      <c r="H5307" s="3" t="s">
        <v>133</v>
      </c>
      <c r="I5307" s="3" t="s">
        <v>134</v>
      </c>
      <c r="J5307" s="3" t="s">
        <v>21</v>
      </c>
      <c r="K5307" s="3" t="s">
        <v>134</v>
      </c>
      <c r="O5307"/>
      <c r="P5307"/>
    </row>
  </sheetData>
  <sortState xmlns:xlrd2="http://schemas.microsoft.com/office/spreadsheetml/2017/richdata2" ref="O2:P5307">
    <sortCondition ref="O2:O530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FAB42-8B74-4098-825F-99628FD736C9}">
  <dimension ref="A1:AD341"/>
  <sheetViews>
    <sheetView workbookViewId="0"/>
  </sheetViews>
  <sheetFormatPr defaultRowHeight="14.5" x14ac:dyDescent="0.35"/>
  <cols>
    <col min="8" max="8" width="12.54296875" bestFit="1" customWidth="1"/>
    <col min="9" max="9" width="26" bestFit="1" customWidth="1"/>
    <col min="11" max="11" width="13.453125" style="85" bestFit="1" customWidth="1"/>
    <col min="12" max="12" width="8.81640625" style="83"/>
  </cols>
  <sheetData>
    <row r="1" spans="1:30" ht="43.5" x14ac:dyDescent="0.35">
      <c r="A1" s="77" t="s">
        <v>10868</v>
      </c>
      <c r="B1" s="77" t="s">
        <v>10869</v>
      </c>
      <c r="C1" s="77" t="s">
        <v>10870</v>
      </c>
      <c r="D1" s="77" t="s">
        <v>10871</v>
      </c>
      <c r="E1" s="77" t="s">
        <v>10872</v>
      </c>
      <c r="F1" s="77" t="s">
        <v>10873</v>
      </c>
      <c r="G1" s="77"/>
      <c r="H1" s="4" t="s">
        <v>10767</v>
      </c>
      <c r="I1" t="s">
        <v>10874</v>
      </c>
      <c r="J1" t="s">
        <v>10875</v>
      </c>
      <c r="K1" s="84" t="s">
        <v>10876</v>
      </c>
      <c r="L1" s="83" t="s">
        <v>10877</v>
      </c>
      <c r="Q1" s="78" t="s">
        <v>10878</v>
      </c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</row>
    <row r="2" spans="1:30" ht="29" x14ac:dyDescent="0.35">
      <c r="A2" s="77" t="s">
        <v>877</v>
      </c>
      <c r="B2" s="77" t="s">
        <v>878</v>
      </c>
      <c r="C2" s="77" t="s">
        <v>877</v>
      </c>
      <c r="D2" s="77" t="s">
        <v>878</v>
      </c>
      <c r="E2" s="77" t="s">
        <v>10879</v>
      </c>
      <c r="F2" s="77">
        <v>1930582</v>
      </c>
      <c r="G2" s="77"/>
      <c r="H2" s="75" t="s">
        <v>15</v>
      </c>
      <c r="I2" s="5">
        <v>13056.293</v>
      </c>
      <c r="J2">
        <f>VLOOKUP(H2,'SEM Cost'!$A:$B,2,FALSE)</f>
        <v>246.69900000000001</v>
      </c>
      <c r="K2" s="84">
        <f t="shared" ref="K2:K33" si="0">I2-J2</f>
        <v>12809.593999999999</v>
      </c>
      <c r="L2" s="83">
        <f t="shared" ref="L2:L33" si="1">I2/J2</f>
        <v>52.923980235023244</v>
      </c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</row>
    <row r="3" spans="1:30" ht="29" x14ac:dyDescent="0.35">
      <c r="A3" s="77" t="s">
        <v>877</v>
      </c>
      <c r="B3" s="77" t="s">
        <v>878</v>
      </c>
      <c r="C3" s="77" t="s">
        <v>877</v>
      </c>
      <c r="D3" s="77" t="s">
        <v>878</v>
      </c>
      <c r="E3" s="77" t="s">
        <v>10880</v>
      </c>
      <c r="F3" s="77">
        <v>1710892</v>
      </c>
      <c r="G3" s="77"/>
      <c r="H3" s="75" t="s">
        <v>21</v>
      </c>
      <c r="I3" s="5">
        <v>8640.5139999999992</v>
      </c>
      <c r="J3">
        <f>VLOOKUP(H3,'SEM Cost'!$A:$B,2,FALSE)</f>
        <v>62.83</v>
      </c>
      <c r="K3" s="84">
        <f t="shared" si="0"/>
        <v>8577.6839999999993</v>
      </c>
      <c r="L3" s="83">
        <f t="shared" si="1"/>
        <v>137.5221072735954</v>
      </c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</row>
    <row r="4" spans="1:30" ht="29" x14ac:dyDescent="0.35">
      <c r="A4" s="77" t="s">
        <v>877</v>
      </c>
      <c r="B4" s="77" t="s">
        <v>878</v>
      </c>
      <c r="C4" s="77" t="s">
        <v>552</v>
      </c>
      <c r="D4" s="77" t="s">
        <v>553</v>
      </c>
      <c r="E4" s="77" t="s">
        <v>10879</v>
      </c>
      <c r="F4" s="77">
        <v>151368.5</v>
      </c>
      <c r="G4" s="77"/>
      <c r="H4" s="75" t="s">
        <v>42</v>
      </c>
      <c r="I4" s="5">
        <v>986.41619999999989</v>
      </c>
      <c r="J4">
        <f>VLOOKUP(H4,'SEM Cost'!$A:$B,2,FALSE)</f>
        <v>87.25</v>
      </c>
      <c r="K4" s="84">
        <f t="shared" si="0"/>
        <v>899.16619999999989</v>
      </c>
      <c r="L4" s="83">
        <f t="shared" si="1"/>
        <v>11.305629799426933</v>
      </c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ht="29" x14ac:dyDescent="0.35">
      <c r="A5" s="77" t="s">
        <v>877</v>
      </c>
      <c r="B5" s="77" t="s">
        <v>878</v>
      </c>
      <c r="C5" s="77" t="s">
        <v>552</v>
      </c>
      <c r="D5" s="77" t="s">
        <v>553</v>
      </c>
      <c r="E5" s="77" t="s">
        <v>10880</v>
      </c>
      <c r="F5" s="77">
        <v>132986.20000000001</v>
      </c>
      <c r="G5" s="77"/>
      <c r="H5" s="75" t="s">
        <v>25</v>
      </c>
      <c r="I5" s="5">
        <v>26868.171000000002</v>
      </c>
      <c r="J5">
        <f>VLOOKUP(H5,'SEM Cost'!$A:$B,2,FALSE)</f>
        <v>195.08</v>
      </c>
      <c r="K5" s="84">
        <f t="shared" si="0"/>
        <v>26673.091</v>
      </c>
      <c r="L5" s="83">
        <f t="shared" si="1"/>
        <v>137.72898810744312</v>
      </c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ht="43.5" x14ac:dyDescent="0.35">
      <c r="A6" s="77" t="s">
        <v>877</v>
      </c>
      <c r="B6" s="77" t="s">
        <v>878</v>
      </c>
      <c r="C6" s="77" t="s">
        <v>257</v>
      </c>
      <c r="D6" s="77" t="s">
        <v>258</v>
      </c>
      <c r="E6" s="77" t="s">
        <v>10879</v>
      </c>
      <c r="F6" s="77">
        <v>34419.94</v>
      </c>
      <c r="G6" s="77"/>
      <c r="H6" s="75" t="s">
        <v>50</v>
      </c>
      <c r="I6" s="5">
        <v>6238.0729999999994</v>
      </c>
      <c r="J6">
        <f>VLOOKUP(H6,'SEM Cost'!$A:$B,2,FALSE)</f>
        <v>77.75</v>
      </c>
      <c r="K6" s="84">
        <f t="shared" si="0"/>
        <v>6160.3229999999994</v>
      </c>
      <c r="L6" s="83">
        <f t="shared" si="1"/>
        <v>80.232450160771691</v>
      </c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ht="29" x14ac:dyDescent="0.35">
      <c r="A7" s="77" t="s">
        <v>877</v>
      </c>
      <c r="B7" s="77" t="s">
        <v>878</v>
      </c>
      <c r="C7" s="77" t="s">
        <v>273</v>
      </c>
      <c r="D7" s="77" t="s">
        <v>274</v>
      </c>
      <c r="E7" s="77" t="s">
        <v>10879</v>
      </c>
      <c r="F7" s="77">
        <v>32112.73</v>
      </c>
      <c r="G7" s="77"/>
      <c r="H7" s="75" t="s">
        <v>111</v>
      </c>
      <c r="I7" s="5">
        <v>2552.5010000000002</v>
      </c>
      <c r="J7">
        <f>VLOOKUP(H7,'SEM Cost'!$A:$B,2,FALSE)</f>
        <v>331.28</v>
      </c>
      <c r="K7" s="84">
        <f t="shared" si="0"/>
        <v>2221.2210000000005</v>
      </c>
      <c r="L7" s="83">
        <f t="shared" si="1"/>
        <v>7.7049655880222181</v>
      </c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ht="29" x14ac:dyDescent="0.35">
      <c r="A8" s="77" t="s">
        <v>877</v>
      </c>
      <c r="B8" s="77" t="s">
        <v>878</v>
      </c>
      <c r="C8" s="77" t="s">
        <v>847</v>
      </c>
      <c r="D8" s="77" t="s">
        <v>848</v>
      </c>
      <c r="E8" s="77" t="s">
        <v>10880</v>
      </c>
      <c r="F8" s="77">
        <v>26290.560000000001</v>
      </c>
      <c r="G8" s="77"/>
      <c r="H8" s="75" t="s">
        <v>36</v>
      </c>
      <c r="I8" s="5">
        <v>125</v>
      </c>
      <c r="J8">
        <f>VLOOKUP(H8,'SEM Cost'!$A:$B,2,FALSE)</f>
        <v>2.25</v>
      </c>
      <c r="K8" s="84">
        <f t="shared" si="0"/>
        <v>122.75</v>
      </c>
      <c r="L8" s="83">
        <f t="shared" si="1"/>
        <v>55.555555555555557</v>
      </c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ht="29" x14ac:dyDescent="0.35">
      <c r="A9" s="77" t="s">
        <v>877</v>
      </c>
      <c r="B9" s="77" t="s">
        <v>878</v>
      </c>
      <c r="C9" s="77" t="s">
        <v>203</v>
      </c>
      <c r="D9" s="77" t="s">
        <v>204</v>
      </c>
      <c r="E9" s="77" t="s">
        <v>10880</v>
      </c>
      <c r="F9" s="77">
        <v>24695.37</v>
      </c>
      <c r="G9" s="77"/>
      <c r="H9" s="75" t="s">
        <v>46</v>
      </c>
      <c r="I9" s="5">
        <v>5142.59</v>
      </c>
      <c r="J9">
        <f>VLOOKUP(H9,'SEM Cost'!$A:$B,2,FALSE)</f>
        <v>433.6</v>
      </c>
      <c r="K9" s="84">
        <f t="shared" si="0"/>
        <v>4708.99</v>
      </c>
      <c r="L9" s="83">
        <f t="shared" si="1"/>
        <v>11.860216789667897</v>
      </c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ht="29" x14ac:dyDescent="0.35">
      <c r="A10" s="77" t="s">
        <v>877</v>
      </c>
      <c r="B10" s="77" t="s">
        <v>878</v>
      </c>
      <c r="C10" s="77" t="s">
        <v>203</v>
      </c>
      <c r="D10" s="77" t="s">
        <v>204</v>
      </c>
      <c r="E10" s="77" t="s">
        <v>10879</v>
      </c>
      <c r="F10" s="77">
        <v>24535.61</v>
      </c>
      <c r="G10" s="77"/>
      <c r="H10" s="75" t="s">
        <v>19</v>
      </c>
      <c r="I10" s="5">
        <v>161.56</v>
      </c>
      <c r="J10">
        <f>VLOOKUP(H10,'SEM Cost'!$A:$B,2,FALSE)</f>
        <v>10.07</v>
      </c>
      <c r="K10" s="84">
        <f t="shared" si="0"/>
        <v>151.49</v>
      </c>
      <c r="L10" s="83">
        <f t="shared" si="1"/>
        <v>16.04369414101291</v>
      </c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ht="29" x14ac:dyDescent="0.35">
      <c r="A11" s="77" t="s">
        <v>877</v>
      </c>
      <c r="B11" s="77" t="s">
        <v>878</v>
      </c>
      <c r="C11" s="77" t="s">
        <v>667</v>
      </c>
      <c r="D11" s="77" t="s">
        <v>668</v>
      </c>
      <c r="E11" s="77" t="s">
        <v>10880</v>
      </c>
      <c r="F11" s="77">
        <v>23767.759999999998</v>
      </c>
      <c r="G11" s="77"/>
      <c r="H11" s="75" t="s">
        <v>61</v>
      </c>
      <c r="I11" s="5">
        <v>1633.2838999999999</v>
      </c>
      <c r="J11">
        <f>VLOOKUP(H11,'SEM Cost'!$A:$B,2,FALSE)</f>
        <v>29.29</v>
      </c>
      <c r="K11" s="84">
        <f t="shared" si="0"/>
        <v>1603.9938999999999</v>
      </c>
      <c r="L11" s="83">
        <f t="shared" si="1"/>
        <v>55.762509388869923</v>
      </c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ht="29" x14ac:dyDescent="0.35">
      <c r="A12" s="77" t="s">
        <v>877</v>
      </c>
      <c r="B12" s="77" t="s">
        <v>878</v>
      </c>
      <c r="C12" s="77" t="s">
        <v>576</v>
      </c>
      <c r="D12" s="77" t="s">
        <v>577</v>
      </c>
      <c r="E12" s="77" t="s">
        <v>10880</v>
      </c>
      <c r="F12" s="77">
        <v>22787.62</v>
      </c>
      <c r="G12" s="77"/>
      <c r="H12" s="75" t="s">
        <v>58</v>
      </c>
      <c r="I12" s="5">
        <v>2724.0673999999999</v>
      </c>
      <c r="J12">
        <f>VLOOKUP(H12,'SEM Cost'!$A:$B,2,FALSE)</f>
        <v>651.05999999999995</v>
      </c>
      <c r="K12" s="84">
        <f t="shared" si="0"/>
        <v>2073.0074</v>
      </c>
      <c r="L12" s="83">
        <f t="shared" si="1"/>
        <v>4.1840497035603477</v>
      </c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ht="43.5" x14ac:dyDescent="0.35">
      <c r="A13" s="77" t="s">
        <v>877</v>
      </c>
      <c r="B13" s="77" t="s">
        <v>878</v>
      </c>
      <c r="C13" s="77" t="s">
        <v>257</v>
      </c>
      <c r="D13" s="77" t="s">
        <v>258</v>
      </c>
      <c r="E13" s="77" t="s">
        <v>10880</v>
      </c>
      <c r="F13" s="77">
        <v>22567.35</v>
      </c>
      <c r="G13" s="77"/>
      <c r="H13" s="75" t="s">
        <v>54</v>
      </c>
      <c r="I13" s="5">
        <v>4348.5389999999998</v>
      </c>
      <c r="J13">
        <f>VLOOKUP(H13,'SEM Cost'!$A:$B,2,FALSE)</f>
        <v>243.69</v>
      </c>
      <c r="K13" s="84">
        <f t="shared" si="0"/>
        <v>4104.8490000000002</v>
      </c>
      <c r="L13" s="83">
        <f t="shared" si="1"/>
        <v>17.844552505232055</v>
      </c>
    </row>
    <row r="14" spans="1:30" ht="29" x14ac:dyDescent="0.35">
      <c r="A14" s="77" t="s">
        <v>877</v>
      </c>
      <c r="B14" s="77" t="s">
        <v>878</v>
      </c>
      <c r="C14" s="77" t="s">
        <v>769</v>
      </c>
      <c r="D14" s="77" t="s">
        <v>770</v>
      </c>
      <c r="E14" s="77" t="s">
        <v>10880</v>
      </c>
      <c r="F14" s="77">
        <v>20200.53</v>
      </c>
      <c r="G14" s="77"/>
      <c r="H14" s="75" t="s">
        <v>65</v>
      </c>
      <c r="I14" s="5">
        <v>1236.3681999999999</v>
      </c>
      <c r="J14">
        <f>VLOOKUP(H14,'SEM Cost'!$A:$B,2,FALSE)</f>
        <v>18.54</v>
      </c>
      <c r="K14" s="84">
        <f t="shared" si="0"/>
        <v>1217.8281999999999</v>
      </c>
      <c r="L14" s="83">
        <f t="shared" si="1"/>
        <v>66.686526429341967</v>
      </c>
    </row>
    <row r="15" spans="1:30" ht="29" x14ac:dyDescent="0.35">
      <c r="A15" s="77" t="s">
        <v>877</v>
      </c>
      <c r="B15" s="77" t="s">
        <v>878</v>
      </c>
      <c r="C15" s="77" t="s">
        <v>576</v>
      </c>
      <c r="D15" s="77" t="s">
        <v>577</v>
      </c>
      <c r="E15" s="77" t="s">
        <v>10879</v>
      </c>
      <c r="F15" s="77">
        <v>19832.509999999998</v>
      </c>
      <c r="G15" s="77"/>
      <c r="H15" s="75" t="s">
        <v>118</v>
      </c>
      <c r="I15" s="5">
        <v>9582.6679999999997</v>
      </c>
      <c r="J15">
        <f>VLOOKUP(H15,'SEM Cost'!$A:$B,2,FALSE)</f>
        <v>77.900000000000006</v>
      </c>
      <c r="K15" s="84">
        <f t="shared" si="0"/>
        <v>9504.768</v>
      </c>
      <c r="L15" s="83">
        <f t="shared" si="1"/>
        <v>123.01242618741975</v>
      </c>
    </row>
    <row r="16" spans="1:30" ht="29" x14ac:dyDescent="0.35">
      <c r="A16" s="77" t="s">
        <v>877</v>
      </c>
      <c r="B16" s="77" t="s">
        <v>878</v>
      </c>
      <c r="C16" s="77" t="s">
        <v>421</v>
      </c>
      <c r="D16" s="77" t="s">
        <v>422</v>
      </c>
      <c r="E16" s="77" t="s">
        <v>10880</v>
      </c>
      <c r="F16" s="77">
        <v>18949.05</v>
      </c>
      <c r="G16" s="77"/>
      <c r="H16" s="75" t="s">
        <v>81</v>
      </c>
      <c r="I16" s="5">
        <v>944.41049999999996</v>
      </c>
      <c r="J16">
        <f>VLOOKUP(H16,'SEM Cost'!$A:$B,2,FALSE)</f>
        <v>137.08000000000001</v>
      </c>
      <c r="K16" s="84">
        <f t="shared" si="0"/>
        <v>807.33049999999992</v>
      </c>
      <c r="L16" s="83">
        <f t="shared" si="1"/>
        <v>6.8894842427779386</v>
      </c>
    </row>
    <row r="17" spans="1:12" ht="29" x14ac:dyDescent="0.35">
      <c r="A17" s="77" t="s">
        <v>877</v>
      </c>
      <c r="B17" s="77" t="s">
        <v>878</v>
      </c>
      <c r="C17" s="77" t="s">
        <v>273</v>
      </c>
      <c r="D17" s="77" t="s">
        <v>274</v>
      </c>
      <c r="E17" s="77" t="s">
        <v>10880</v>
      </c>
      <c r="F17" s="77">
        <v>18898.990000000002</v>
      </c>
      <c r="G17" s="77"/>
      <c r="H17" s="75" t="s">
        <v>73</v>
      </c>
      <c r="I17" s="5">
        <v>8843.8330000000005</v>
      </c>
      <c r="J17">
        <f>VLOOKUP(H17,'SEM Cost'!$A:$B,2,FALSE)</f>
        <v>91.4</v>
      </c>
      <c r="K17" s="84">
        <f t="shared" si="0"/>
        <v>8752.4330000000009</v>
      </c>
      <c r="L17" s="83">
        <f t="shared" si="1"/>
        <v>96.759660831509848</v>
      </c>
    </row>
    <row r="18" spans="1:12" ht="29" x14ac:dyDescent="0.35">
      <c r="A18" s="77" t="s">
        <v>877</v>
      </c>
      <c r="B18" s="77" t="s">
        <v>878</v>
      </c>
      <c r="C18" s="77" t="s">
        <v>269</v>
      </c>
      <c r="D18" s="77" t="s">
        <v>270</v>
      </c>
      <c r="E18" s="77" t="s">
        <v>10880</v>
      </c>
      <c r="F18" s="77">
        <v>18832.95</v>
      </c>
      <c r="G18" s="77"/>
      <c r="H18" s="75" t="s">
        <v>88</v>
      </c>
      <c r="I18" s="5">
        <v>2467.7704000000003</v>
      </c>
      <c r="J18">
        <f>VLOOKUP(H18,'SEM Cost'!$A:$B,2,FALSE)</f>
        <v>93.64</v>
      </c>
      <c r="K18" s="84">
        <f t="shared" si="0"/>
        <v>2374.1304000000005</v>
      </c>
      <c r="L18" s="83">
        <f t="shared" si="1"/>
        <v>26.353806065783857</v>
      </c>
    </row>
    <row r="19" spans="1:12" ht="29" x14ac:dyDescent="0.35">
      <c r="A19" s="77" t="s">
        <v>877</v>
      </c>
      <c r="B19" s="77" t="s">
        <v>878</v>
      </c>
      <c r="C19" s="77" t="s">
        <v>867</v>
      </c>
      <c r="D19" s="77" t="s">
        <v>868</v>
      </c>
      <c r="E19" s="77" t="s">
        <v>10880</v>
      </c>
      <c r="F19" s="77">
        <v>18807.830000000002</v>
      </c>
      <c r="G19" s="77"/>
      <c r="H19" s="75" t="s">
        <v>144</v>
      </c>
      <c r="I19" s="5">
        <v>2148.3530000000001</v>
      </c>
      <c r="J19">
        <f>VLOOKUP(H19,'SEM Cost'!$A:$B,2,FALSE)</f>
        <v>12.87</v>
      </c>
      <c r="K19" s="84">
        <f t="shared" si="0"/>
        <v>2135.4830000000002</v>
      </c>
      <c r="L19" s="83">
        <f t="shared" si="1"/>
        <v>166.92719502719504</v>
      </c>
    </row>
    <row r="20" spans="1:12" ht="29" x14ac:dyDescent="0.35">
      <c r="A20" s="77" t="s">
        <v>877</v>
      </c>
      <c r="B20" s="77" t="s">
        <v>878</v>
      </c>
      <c r="C20" s="77" t="s">
        <v>265</v>
      </c>
      <c r="D20" s="77" t="s">
        <v>266</v>
      </c>
      <c r="E20" s="77" t="s">
        <v>10880</v>
      </c>
      <c r="F20" s="77">
        <v>18065.18</v>
      </c>
      <c r="G20" s="77"/>
      <c r="H20" s="75" t="s">
        <v>140</v>
      </c>
      <c r="I20" s="5">
        <v>8739.3369999999995</v>
      </c>
      <c r="J20">
        <f>VLOOKUP(H20,'SEM Cost'!$A:$B,2,FALSE)</f>
        <v>88.71</v>
      </c>
      <c r="K20" s="84">
        <f t="shared" si="0"/>
        <v>8650.6270000000004</v>
      </c>
      <c r="L20" s="83">
        <f t="shared" si="1"/>
        <v>98.51580430616616</v>
      </c>
    </row>
    <row r="21" spans="1:12" ht="29" x14ac:dyDescent="0.35">
      <c r="A21" s="77" t="s">
        <v>877</v>
      </c>
      <c r="B21" s="77" t="s">
        <v>878</v>
      </c>
      <c r="C21" s="77" t="s">
        <v>425</v>
      </c>
      <c r="D21" s="77" t="s">
        <v>426</v>
      </c>
      <c r="E21" s="77" t="s">
        <v>10879</v>
      </c>
      <c r="F21" s="77">
        <v>17895.3</v>
      </c>
      <c r="G21" s="77"/>
      <c r="H21" s="75" t="s">
        <v>69</v>
      </c>
      <c r="I21" s="5">
        <v>459.64140000000003</v>
      </c>
      <c r="J21">
        <f>VLOOKUP(H21,'SEM Cost'!$A:$B,2,FALSE)</f>
        <v>22.28</v>
      </c>
      <c r="K21" s="84">
        <f t="shared" si="0"/>
        <v>437.3614</v>
      </c>
      <c r="L21" s="83">
        <f t="shared" si="1"/>
        <v>20.630224416517056</v>
      </c>
    </row>
    <row r="22" spans="1:12" ht="29" x14ac:dyDescent="0.35">
      <c r="A22" s="77" t="s">
        <v>877</v>
      </c>
      <c r="B22" s="77" t="s">
        <v>878</v>
      </c>
      <c r="C22" s="77" t="s">
        <v>24</v>
      </c>
      <c r="D22" s="77" t="s">
        <v>25</v>
      </c>
      <c r="E22" s="77" t="s">
        <v>10880</v>
      </c>
      <c r="F22" s="77">
        <v>17302.13</v>
      </c>
      <c r="G22" s="77"/>
      <c r="H22" s="75" t="s">
        <v>152</v>
      </c>
      <c r="I22" s="5">
        <v>1852.1608000000001</v>
      </c>
      <c r="J22">
        <f>VLOOKUP(H22,'SEM Cost'!$A:$B,2,FALSE)</f>
        <v>14.53</v>
      </c>
      <c r="K22" s="84">
        <f t="shared" si="0"/>
        <v>1837.6308000000001</v>
      </c>
      <c r="L22" s="83">
        <f t="shared" si="1"/>
        <v>127.47149346180318</v>
      </c>
    </row>
    <row r="23" spans="1:12" ht="29" x14ac:dyDescent="0.35">
      <c r="A23" s="77" t="s">
        <v>877</v>
      </c>
      <c r="B23" s="77" t="s">
        <v>878</v>
      </c>
      <c r="C23" s="77" t="s">
        <v>433</v>
      </c>
      <c r="D23" s="77" t="s">
        <v>434</v>
      </c>
      <c r="E23" s="77" t="s">
        <v>10880</v>
      </c>
      <c r="F23" s="77">
        <v>16783.419999999998</v>
      </c>
      <c r="G23" s="77"/>
      <c r="H23" s="75" t="s">
        <v>100</v>
      </c>
      <c r="I23" s="5">
        <v>1322.3126999999999</v>
      </c>
      <c r="J23">
        <f>VLOOKUP(H23,'SEM Cost'!$A:$B,2,FALSE)</f>
        <v>5.65</v>
      </c>
      <c r="K23" s="84">
        <f t="shared" si="0"/>
        <v>1316.6626999999999</v>
      </c>
      <c r="L23" s="83">
        <f t="shared" si="1"/>
        <v>234.0376460176991</v>
      </c>
    </row>
    <row r="24" spans="1:12" ht="29" x14ac:dyDescent="0.35">
      <c r="A24" s="77" t="s">
        <v>877</v>
      </c>
      <c r="B24" s="77" t="s">
        <v>878</v>
      </c>
      <c r="C24" s="77" t="s">
        <v>265</v>
      </c>
      <c r="D24" s="77" t="s">
        <v>266</v>
      </c>
      <c r="E24" s="77" t="s">
        <v>10879</v>
      </c>
      <c r="F24" s="77">
        <v>16774.490000000002</v>
      </c>
      <c r="G24" s="77"/>
      <c r="H24" s="75" t="s">
        <v>104</v>
      </c>
      <c r="I24" s="5">
        <v>223.81190000000001</v>
      </c>
      <c r="J24">
        <f>VLOOKUP(H24,'SEM Cost'!$A:$B,2,FALSE)</f>
        <v>31.18</v>
      </c>
      <c r="K24" s="84">
        <f t="shared" si="0"/>
        <v>192.6319</v>
      </c>
      <c r="L24" s="83">
        <f t="shared" si="1"/>
        <v>7.1780596536241186</v>
      </c>
    </row>
    <row r="25" spans="1:12" ht="29" x14ac:dyDescent="0.35">
      <c r="A25" s="77" t="s">
        <v>877</v>
      </c>
      <c r="B25" s="77" t="s">
        <v>878</v>
      </c>
      <c r="C25" s="77" t="s">
        <v>380</v>
      </c>
      <c r="D25" s="77" t="s">
        <v>381</v>
      </c>
      <c r="E25" s="77" t="s">
        <v>10879</v>
      </c>
      <c r="F25" s="77">
        <v>16254.37</v>
      </c>
      <c r="G25" s="77"/>
      <c r="H25" s="75" t="s">
        <v>114</v>
      </c>
      <c r="I25" s="5">
        <v>3297.4162999999999</v>
      </c>
      <c r="J25">
        <f>VLOOKUP(H25,'SEM Cost'!$A:$B,2,FALSE)</f>
        <v>183.15</v>
      </c>
      <c r="K25" s="84">
        <f t="shared" si="0"/>
        <v>3114.2662999999998</v>
      </c>
      <c r="L25" s="83">
        <f t="shared" si="1"/>
        <v>18.003911001911</v>
      </c>
    </row>
    <row r="26" spans="1:12" ht="29" x14ac:dyDescent="0.35">
      <c r="A26" s="77" t="s">
        <v>877</v>
      </c>
      <c r="B26" s="77" t="s">
        <v>878</v>
      </c>
      <c r="C26" s="77" t="s">
        <v>308</v>
      </c>
      <c r="D26" s="77" t="s">
        <v>309</v>
      </c>
      <c r="E26" s="77" t="s">
        <v>10880</v>
      </c>
      <c r="F26" s="77">
        <v>15568.85</v>
      </c>
      <c r="G26" s="77"/>
      <c r="H26" s="75" t="s">
        <v>126</v>
      </c>
      <c r="I26" s="5">
        <v>23189.823</v>
      </c>
      <c r="J26">
        <f>VLOOKUP(H26,'SEM Cost'!$A:$B,2,FALSE)</f>
        <v>807.62</v>
      </c>
      <c r="K26" s="84">
        <f t="shared" si="0"/>
        <v>22382.203000000001</v>
      </c>
      <c r="L26" s="83">
        <f t="shared" si="1"/>
        <v>28.71377999554246</v>
      </c>
    </row>
    <row r="27" spans="1:12" ht="29" x14ac:dyDescent="0.35">
      <c r="A27" s="77" t="s">
        <v>877</v>
      </c>
      <c r="B27" s="77" t="s">
        <v>878</v>
      </c>
      <c r="C27" s="77" t="s">
        <v>643</v>
      </c>
      <c r="D27" s="77" t="s">
        <v>644</v>
      </c>
      <c r="E27" s="77" t="s">
        <v>10880</v>
      </c>
      <c r="F27" s="77">
        <v>15438.11</v>
      </c>
      <c r="G27" s="77"/>
      <c r="H27" s="75" t="s">
        <v>822</v>
      </c>
      <c r="I27" s="5">
        <v>12186.11</v>
      </c>
      <c r="J27">
        <f>VLOOKUP(H27,'SEM Cost'!$A:$B,2,FALSE)</f>
        <v>509.81</v>
      </c>
      <c r="K27" s="84">
        <f t="shared" si="0"/>
        <v>11676.300000000001</v>
      </c>
      <c r="L27" s="83">
        <f t="shared" si="1"/>
        <v>23.903238461387577</v>
      </c>
    </row>
    <row r="28" spans="1:12" ht="29" x14ac:dyDescent="0.35">
      <c r="A28" s="77" t="s">
        <v>877</v>
      </c>
      <c r="B28" s="77" t="s">
        <v>878</v>
      </c>
      <c r="C28" s="77" t="s">
        <v>125</v>
      </c>
      <c r="D28" s="77" t="s">
        <v>126</v>
      </c>
      <c r="E28" s="77" t="s">
        <v>10880</v>
      </c>
      <c r="F28" s="77">
        <v>15420.21</v>
      </c>
      <c r="G28" s="77"/>
      <c r="H28" s="75" t="s">
        <v>122</v>
      </c>
      <c r="I28" s="5">
        <v>130.374</v>
      </c>
      <c r="J28">
        <f>VLOOKUP(H28,'SEM Cost'!$A:$B,2,FALSE)</f>
        <v>16.28</v>
      </c>
      <c r="K28" s="84">
        <f t="shared" si="0"/>
        <v>114.09399999999999</v>
      </c>
      <c r="L28" s="83">
        <f t="shared" si="1"/>
        <v>8.008230958230957</v>
      </c>
    </row>
    <row r="29" spans="1:12" ht="29" x14ac:dyDescent="0.35">
      <c r="A29" s="77" t="s">
        <v>877</v>
      </c>
      <c r="B29" s="77" t="s">
        <v>878</v>
      </c>
      <c r="C29" s="77" t="s">
        <v>340</v>
      </c>
      <c r="D29" s="77" t="s">
        <v>341</v>
      </c>
      <c r="E29" s="77" t="s">
        <v>10880</v>
      </c>
      <c r="F29" s="77">
        <v>15284.77</v>
      </c>
      <c r="G29" s="77"/>
      <c r="H29" s="75" t="s">
        <v>85</v>
      </c>
      <c r="I29" s="5">
        <v>1857.6880000000001</v>
      </c>
      <c r="J29">
        <f>VLOOKUP(H29,'SEM Cost'!$A:$B,2,FALSE)</f>
        <v>25.78</v>
      </c>
      <c r="K29" s="84">
        <f t="shared" si="0"/>
        <v>1831.9080000000001</v>
      </c>
      <c r="L29" s="83">
        <f t="shared" si="1"/>
        <v>72.059270752521329</v>
      </c>
    </row>
    <row r="30" spans="1:12" ht="29" x14ac:dyDescent="0.35">
      <c r="A30" s="77" t="s">
        <v>877</v>
      </c>
      <c r="B30" s="77" t="s">
        <v>878</v>
      </c>
      <c r="C30" s="77" t="s">
        <v>425</v>
      </c>
      <c r="D30" s="77" t="s">
        <v>426</v>
      </c>
      <c r="E30" s="77" t="s">
        <v>10880</v>
      </c>
      <c r="F30" s="77">
        <v>15115.35</v>
      </c>
      <c r="G30" s="77"/>
      <c r="H30" s="75" t="s">
        <v>96</v>
      </c>
      <c r="I30" s="5">
        <v>2508.09</v>
      </c>
      <c r="J30">
        <f>VLOOKUP(H30,'SEM Cost'!$A:$B,2,FALSE)</f>
        <v>446.35</v>
      </c>
      <c r="K30" s="84">
        <f t="shared" si="0"/>
        <v>2061.7400000000002</v>
      </c>
      <c r="L30" s="83">
        <f t="shared" si="1"/>
        <v>5.6191105634591691</v>
      </c>
    </row>
    <row r="31" spans="1:12" ht="29" x14ac:dyDescent="0.35">
      <c r="A31" s="77" t="s">
        <v>877</v>
      </c>
      <c r="B31" s="77" t="s">
        <v>878</v>
      </c>
      <c r="C31" s="77" t="s">
        <v>328</v>
      </c>
      <c r="D31" s="77" t="s">
        <v>329</v>
      </c>
      <c r="E31" s="77" t="s">
        <v>10880</v>
      </c>
      <c r="F31" s="77">
        <v>14621.12</v>
      </c>
      <c r="G31" s="77"/>
      <c r="H31" s="75" t="s">
        <v>164</v>
      </c>
      <c r="I31" s="5">
        <v>15994.899000000001</v>
      </c>
      <c r="J31">
        <f>VLOOKUP(H31,'SEM Cost'!$A:$B,2,FALSE)</f>
        <v>36416.39</v>
      </c>
      <c r="K31" s="84">
        <f t="shared" si="0"/>
        <v>-20421.490999999998</v>
      </c>
      <c r="L31" s="83">
        <f t="shared" si="1"/>
        <v>0.43922253139314471</v>
      </c>
    </row>
    <row r="32" spans="1:12" ht="29" x14ac:dyDescent="0.35">
      <c r="A32" s="77" t="s">
        <v>877</v>
      </c>
      <c r="B32" s="77" t="s">
        <v>878</v>
      </c>
      <c r="C32" s="77" t="s">
        <v>473</v>
      </c>
      <c r="D32" s="77" t="s">
        <v>474</v>
      </c>
      <c r="E32" s="77" t="s">
        <v>10880</v>
      </c>
      <c r="F32" s="77">
        <v>14472.48</v>
      </c>
      <c r="G32" s="77"/>
      <c r="H32" s="75" t="s">
        <v>212</v>
      </c>
      <c r="I32" s="5">
        <v>7857.89</v>
      </c>
      <c r="J32">
        <f>VLOOKUP(H32,'SEM Cost'!$A:$B,2,FALSE)</f>
        <v>38.450000000000003</v>
      </c>
      <c r="K32" s="84">
        <f t="shared" si="0"/>
        <v>7819.4400000000005</v>
      </c>
      <c r="L32" s="83">
        <f t="shared" si="1"/>
        <v>204.36644993498049</v>
      </c>
    </row>
    <row r="33" spans="1:12" ht="29" x14ac:dyDescent="0.35">
      <c r="A33" s="77" t="s">
        <v>877</v>
      </c>
      <c r="B33" s="77" t="s">
        <v>878</v>
      </c>
      <c r="C33" s="77" t="s">
        <v>360</v>
      </c>
      <c r="D33" s="77" t="s">
        <v>361</v>
      </c>
      <c r="E33" s="77" t="s">
        <v>10879</v>
      </c>
      <c r="F33" s="77">
        <v>14160.58</v>
      </c>
      <c r="G33" s="77"/>
      <c r="H33" s="75" t="s">
        <v>176</v>
      </c>
      <c r="I33" s="5">
        <v>682.4289</v>
      </c>
      <c r="J33">
        <f>VLOOKUP(H33,'SEM Cost'!$A:$B,2,FALSE)</f>
        <v>6.36</v>
      </c>
      <c r="K33" s="84">
        <f t="shared" si="0"/>
        <v>676.06889999999999</v>
      </c>
      <c r="L33" s="83">
        <f t="shared" si="1"/>
        <v>107.30014150943396</v>
      </c>
    </row>
    <row r="34" spans="1:12" ht="29" x14ac:dyDescent="0.35">
      <c r="A34" s="77" t="s">
        <v>877</v>
      </c>
      <c r="B34" s="77" t="s">
        <v>878</v>
      </c>
      <c r="C34" s="77" t="s">
        <v>441</v>
      </c>
      <c r="D34" s="77" t="s">
        <v>442</v>
      </c>
      <c r="E34" s="77" t="s">
        <v>10880</v>
      </c>
      <c r="F34" s="77">
        <v>14152.87</v>
      </c>
      <c r="G34" s="77"/>
      <c r="H34" s="75" t="s">
        <v>216</v>
      </c>
      <c r="I34" s="5">
        <v>517.66</v>
      </c>
      <c r="J34">
        <f>VLOOKUP(H34,'SEM Cost'!$A:$B,2,FALSE)</f>
        <v>4.78</v>
      </c>
      <c r="K34" s="84">
        <f t="shared" ref="K34:K65" si="2">I34-J34</f>
        <v>512.88</v>
      </c>
      <c r="L34" s="83">
        <f t="shared" ref="L34:L65" si="3">I34/J34</f>
        <v>108.29707112970711</v>
      </c>
    </row>
    <row r="35" spans="1:12" ht="29" x14ac:dyDescent="0.35">
      <c r="A35" s="77" t="s">
        <v>877</v>
      </c>
      <c r="B35" s="77" t="s">
        <v>878</v>
      </c>
      <c r="C35" s="77" t="s">
        <v>376</v>
      </c>
      <c r="D35" s="77" t="s">
        <v>377</v>
      </c>
      <c r="E35" s="77" t="s">
        <v>10879</v>
      </c>
      <c r="F35" s="77">
        <v>13113.57</v>
      </c>
      <c r="G35" s="77"/>
      <c r="H35" s="75" t="s">
        <v>798</v>
      </c>
      <c r="I35" s="5">
        <v>3372.3521000000001</v>
      </c>
      <c r="J35">
        <f>VLOOKUP(H35,'SEM Cost'!$A:$B,2,FALSE)</f>
        <v>1100.1600000000001</v>
      </c>
      <c r="K35" s="84">
        <f t="shared" si="2"/>
        <v>2272.1921000000002</v>
      </c>
      <c r="L35" s="83">
        <f t="shared" si="3"/>
        <v>3.0653287703606749</v>
      </c>
    </row>
    <row r="36" spans="1:12" ht="29" x14ac:dyDescent="0.35">
      <c r="A36" s="77" t="s">
        <v>877</v>
      </c>
      <c r="B36" s="77" t="s">
        <v>878</v>
      </c>
      <c r="C36" s="77" t="s">
        <v>667</v>
      </c>
      <c r="D36" s="77" t="s">
        <v>668</v>
      </c>
      <c r="E36" s="77" t="s">
        <v>10879</v>
      </c>
      <c r="F36" s="77">
        <v>13030.9</v>
      </c>
      <c r="G36" s="77"/>
      <c r="H36" s="75" t="s">
        <v>226</v>
      </c>
      <c r="I36" s="5">
        <v>5735.4440000000004</v>
      </c>
      <c r="J36">
        <f>VLOOKUP(H36,'SEM Cost'!$A:$B,2,FALSE)</f>
        <v>6.9</v>
      </c>
      <c r="K36" s="84">
        <f t="shared" si="2"/>
        <v>5728.5440000000008</v>
      </c>
      <c r="L36" s="83">
        <f t="shared" si="3"/>
        <v>831.22376811594199</v>
      </c>
    </row>
    <row r="37" spans="1:12" ht="29" x14ac:dyDescent="0.35">
      <c r="A37" s="77" t="s">
        <v>877</v>
      </c>
      <c r="B37" s="77" t="s">
        <v>878</v>
      </c>
      <c r="C37" s="77" t="s">
        <v>421</v>
      </c>
      <c r="D37" s="77" t="s">
        <v>422</v>
      </c>
      <c r="E37" s="77" t="s">
        <v>10879</v>
      </c>
      <c r="F37" s="77">
        <v>12916.06</v>
      </c>
      <c r="G37" s="77"/>
      <c r="H37" s="75" t="s">
        <v>184</v>
      </c>
      <c r="I37" s="5">
        <v>660.23360000000002</v>
      </c>
      <c r="J37">
        <f>VLOOKUP(H37,'SEM Cost'!$A:$B,2,FALSE)</f>
        <v>385.51</v>
      </c>
      <c r="K37" s="84">
        <f t="shared" si="2"/>
        <v>274.72360000000003</v>
      </c>
      <c r="L37" s="83">
        <f t="shared" si="3"/>
        <v>1.7126237970480662</v>
      </c>
    </row>
    <row r="38" spans="1:12" ht="29" x14ac:dyDescent="0.35">
      <c r="A38" s="77" t="s">
        <v>877</v>
      </c>
      <c r="B38" s="77" t="s">
        <v>878</v>
      </c>
      <c r="C38" s="77" t="s">
        <v>396</v>
      </c>
      <c r="D38" s="77" t="s">
        <v>397</v>
      </c>
      <c r="E38" s="77" t="s">
        <v>10880</v>
      </c>
      <c r="F38" s="77">
        <v>12022.98</v>
      </c>
      <c r="G38" s="77"/>
      <c r="H38" s="75" t="s">
        <v>160</v>
      </c>
      <c r="I38" s="5">
        <v>8694.2970000000005</v>
      </c>
      <c r="J38">
        <f>VLOOKUP(H38,'SEM Cost'!$A:$B,2,FALSE)</f>
        <v>112.8</v>
      </c>
      <c r="K38" s="84">
        <f t="shared" si="2"/>
        <v>8581.4970000000012</v>
      </c>
      <c r="L38" s="83">
        <f t="shared" si="3"/>
        <v>77.077101063829787</v>
      </c>
    </row>
    <row r="39" spans="1:12" ht="29" x14ac:dyDescent="0.35">
      <c r="A39" s="77" t="s">
        <v>877</v>
      </c>
      <c r="B39" s="77" t="s">
        <v>878</v>
      </c>
      <c r="C39" s="77" t="s">
        <v>663</v>
      </c>
      <c r="D39" s="77" t="s">
        <v>664</v>
      </c>
      <c r="E39" s="77" t="s">
        <v>10880</v>
      </c>
      <c r="F39" s="77">
        <v>11540.07</v>
      </c>
      <c r="G39" s="77"/>
      <c r="H39" s="75" t="s">
        <v>188</v>
      </c>
      <c r="I39" s="5">
        <v>2139.2925</v>
      </c>
      <c r="J39">
        <f>VLOOKUP(H39,'SEM Cost'!$A:$B,2,FALSE)</f>
        <v>285.56</v>
      </c>
      <c r="K39" s="84">
        <f t="shared" si="2"/>
        <v>1853.7325000000001</v>
      </c>
      <c r="L39" s="83">
        <f t="shared" si="3"/>
        <v>7.4915691973665783</v>
      </c>
    </row>
    <row r="40" spans="1:12" ht="29" x14ac:dyDescent="0.35">
      <c r="A40" s="77" t="s">
        <v>877</v>
      </c>
      <c r="B40" s="77" t="s">
        <v>878</v>
      </c>
      <c r="C40" s="77" t="s">
        <v>847</v>
      </c>
      <c r="D40" s="77" t="s">
        <v>848</v>
      </c>
      <c r="E40" s="77" t="s">
        <v>10879</v>
      </c>
      <c r="F40" s="77">
        <v>11252.36</v>
      </c>
      <c r="G40" s="77"/>
      <c r="H40" s="75" t="s">
        <v>204</v>
      </c>
      <c r="I40" s="5">
        <v>49230.979999999996</v>
      </c>
      <c r="J40">
        <f>VLOOKUP(H40,'SEM Cost'!$A:$B,2,FALSE)</f>
        <v>4991.6149999999998</v>
      </c>
      <c r="K40" s="84">
        <f t="shared" si="2"/>
        <v>44239.364999999998</v>
      </c>
      <c r="L40" s="83">
        <f t="shared" si="3"/>
        <v>9.8627358079499317</v>
      </c>
    </row>
    <row r="41" spans="1:12" ht="29" x14ac:dyDescent="0.35">
      <c r="A41" s="77" t="s">
        <v>877</v>
      </c>
      <c r="B41" s="77" t="s">
        <v>878</v>
      </c>
      <c r="C41" s="77" t="s">
        <v>769</v>
      </c>
      <c r="D41" s="77" t="s">
        <v>770</v>
      </c>
      <c r="E41" s="77" t="s">
        <v>10879</v>
      </c>
      <c r="F41" s="77">
        <v>11118.75</v>
      </c>
      <c r="G41" s="77"/>
      <c r="H41" s="75" t="s">
        <v>224</v>
      </c>
      <c r="I41" s="5">
        <v>13040.766</v>
      </c>
      <c r="J41">
        <f>VLOOKUP(H41,'SEM Cost'!$A:$B,2,FALSE)</f>
        <v>1133.76</v>
      </c>
      <c r="K41" s="84">
        <f t="shared" si="2"/>
        <v>11907.005999999999</v>
      </c>
      <c r="L41" s="83">
        <f t="shared" si="3"/>
        <v>11.502227984758679</v>
      </c>
    </row>
    <row r="42" spans="1:12" ht="29" x14ac:dyDescent="0.35">
      <c r="A42" s="77" t="s">
        <v>877</v>
      </c>
      <c r="B42" s="77" t="s">
        <v>878</v>
      </c>
      <c r="C42" s="77" t="s">
        <v>433</v>
      </c>
      <c r="D42" s="77" t="s">
        <v>434</v>
      </c>
      <c r="E42" s="77" t="s">
        <v>10879</v>
      </c>
      <c r="F42" s="77">
        <v>11097.96</v>
      </c>
      <c r="G42" s="77"/>
      <c r="H42" s="75" t="s">
        <v>234</v>
      </c>
      <c r="I42" s="5">
        <v>804.63</v>
      </c>
      <c r="J42">
        <f>VLOOKUP(H42,'SEM Cost'!$A:$B,2,FALSE)</f>
        <v>11.87</v>
      </c>
      <c r="K42" s="84">
        <f t="shared" si="2"/>
        <v>792.76</v>
      </c>
      <c r="L42" s="83">
        <f t="shared" si="3"/>
        <v>67.786857624262851</v>
      </c>
    </row>
    <row r="43" spans="1:12" ht="29" x14ac:dyDescent="0.35">
      <c r="A43" s="77" t="s">
        <v>877</v>
      </c>
      <c r="B43" s="77" t="s">
        <v>878</v>
      </c>
      <c r="C43" s="77" t="s">
        <v>360</v>
      </c>
      <c r="D43" s="77" t="s">
        <v>361</v>
      </c>
      <c r="E43" s="77" t="s">
        <v>10880</v>
      </c>
      <c r="F43" s="77">
        <v>11062.05</v>
      </c>
      <c r="G43" s="77"/>
      <c r="H43" s="75" t="s">
        <v>168</v>
      </c>
      <c r="I43" s="5">
        <v>2286.759</v>
      </c>
      <c r="J43">
        <f>VLOOKUP(H43,'SEM Cost'!$A:$B,2,FALSE)</f>
        <v>91.68</v>
      </c>
      <c r="K43" s="84">
        <f t="shared" si="2"/>
        <v>2195.0790000000002</v>
      </c>
      <c r="L43" s="83">
        <f t="shared" si="3"/>
        <v>24.942833769633506</v>
      </c>
    </row>
    <row r="44" spans="1:12" ht="29" x14ac:dyDescent="0.35">
      <c r="A44" s="77" t="s">
        <v>877</v>
      </c>
      <c r="B44" s="77" t="s">
        <v>878</v>
      </c>
      <c r="C44" s="77" t="s">
        <v>163</v>
      </c>
      <c r="D44" s="77" t="s">
        <v>164</v>
      </c>
      <c r="E44" s="77" t="s">
        <v>10880</v>
      </c>
      <c r="F44" s="77">
        <v>10886.95</v>
      </c>
      <c r="G44" s="77"/>
      <c r="H44" s="75" t="s">
        <v>238</v>
      </c>
      <c r="I44" s="5">
        <v>1648.826</v>
      </c>
      <c r="J44">
        <f>VLOOKUP(H44,'SEM Cost'!$A:$B,2,FALSE)</f>
        <v>46.92</v>
      </c>
      <c r="K44" s="84">
        <f t="shared" si="2"/>
        <v>1601.9059999999999</v>
      </c>
      <c r="L44" s="83">
        <f t="shared" si="3"/>
        <v>35.141219096334183</v>
      </c>
    </row>
    <row r="45" spans="1:12" ht="29" x14ac:dyDescent="0.35">
      <c r="A45" s="77" t="s">
        <v>877</v>
      </c>
      <c r="B45" s="77" t="s">
        <v>878</v>
      </c>
      <c r="C45" s="77" t="s">
        <v>380</v>
      </c>
      <c r="D45" s="77" t="s">
        <v>381</v>
      </c>
      <c r="E45" s="77" t="s">
        <v>10880</v>
      </c>
      <c r="F45" s="77">
        <v>10741.1</v>
      </c>
      <c r="G45" s="77"/>
      <c r="H45" s="75" t="s">
        <v>242</v>
      </c>
      <c r="I45" s="5">
        <v>2413.6205</v>
      </c>
      <c r="J45">
        <f>VLOOKUP(H45,'SEM Cost'!$A:$B,2,FALSE)</f>
        <v>67.03</v>
      </c>
      <c r="K45" s="84">
        <f t="shared" si="2"/>
        <v>2346.5904999999998</v>
      </c>
      <c r="L45" s="83">
        <f t="shared" si="3"/>
        <v>36.008063553632702</v>
      </c>
    </row>
    <row r="46" spans="1:12" ht="29" x14ac:dyDescent="0.35">
      <c r="A46" s="77" t="s">
        <v>877</v>
      </c>
      <c r="B46" s="77" t="s">
        <v>878</v>
      </c>
      <c r="C46" s="77" t="s">
        <v>672</v>
      </c>
      <c r="D46" s="77" t="s">
        <v>673</v>
      </c>
      <c r="E46" s="77" t="s">
        <v>10880</v>
      </c>
      <c r="F46" s="77">
        <v>10726.84</v>
      </c>
      <c r="G46" s="77"/>
      <c r="H46" s="75" t="s">
        <v>329</v>
      </c>
      <c r="I46" s="5">
        <v>18459.218000000001</v>
      </c>
      <c r="J46">
        <f>VLOOKUP(H46,'SEM Cost'!$A:$B,2,FALSE)</f>
        <v>468.44</v>
      </c>
      <c r="K46" s="84">
        <f t="shared" si="2"/>
        <v>17990.778000000002</v>
      </c>
      <c r="L46" s="83">
        <f t="shared" si="3"/>
        <v>39.405725386388866</v>
      </c>
    </row>
    <row r="47" spans="1:12" ht="29" x14ac:dyDescent="0.35">
      <c r="A47" s="77" t="s">
        <v>877</v>
      </c>
      <c r="B47" s="77" t="s">
        <v>878</v>
      </c>
      <c r="C47" s="77" t="s">
        <v>663</v>
      </c>
      <c r="D47" s="77" t="s">
        <v>664</v>
      </c>
      <c r="E47" s="77" t="s">
        <v>10879</v>
      </c>
      <c r="F47" s="77">
        <v>10219.27</v>
      </c>
      <c r="G47" s="77"/>
      <c r="H47" s="75" t="s">
        <v>250</v>
      </c>
      <c r="I47" s="5">
        <v>282.08050000000003</v>
      </c>
      <c r="J47">
        <f>VLOOKUP(H47,'SEM Cost'!$A:$B,2,FALSE)</f>
        <v>5.17</v>
      </c>
      <c r="K47" s="84">
        <f t="shared" si="2"/>
        <v>276.91050000000001</v>
      </c>
      <c r="L47" s="83">
        <f t="shared" si="3"/>
        <v>54.561025145067703</v>
      </c>
    </row>
    <row r="48" spans="1:12" ht="29" x14ac:dyDescent="0.35">
      <c r="A48" s="77" t="s">
        <v>877</v>
      </c>
      <c r="B48" s="77" t="s">
        <v>878</v>
      </c>
      <c r="C48" s="77" t="s">
        <v>405</v>
      </c>
      <c r="D48" s="77" t="s">
        <v>406</v>
      </c>
      <c r="E48" s="77" t="s">
        <v>10880</v>
      </c>
      <c r="F48" s="77">
        <v>10016.93</v>
      </c>
      <c r="G48" s="77"/>
      <c r="H48" s="75" t="s">
        <v>246</v>
      </c>
      <c r="I48" s="5">
        <v>4586.3144000000002</v>
      </c>
      <c r="J48">
        <f>VLOOKUP(H48,'SEM Cost'!$A:$B,2,FALSE)</f>
        <v>76.64</v>
      </c>
      <c r="K48" s="84">
        <f t="shared" si="2"/>
        <v>4509.6743999999999</v>
      </c>
      <c r="L48" s="83">
        <f t="shared" si="3"/>
        <v>59.84230688935282</v>
      </c>
    </row>
    <row r="49" spans="1:12" ht="29" x14ac:dyDescent="0.35">
      <c r="A49" s="77" t="s">
        <v>877</v>
      </c>
      <c r="B49" s="77" t="s">
        <v>878</v>
      </c>
      <c r="C49" s="77" t="s">
        <v>619</v>
      </c>
      <c r="D49" s="77" t="s">
        <v>620</v>
      </c>
      <c r="E49" s="77" t="s">
        <v>10880</v>
      </c>
      <c r="F49" s="77">
        <v>9822.81</v>
      </c>
      <c r="G49" s="77"/>
      <c r="H49" s="75" t="s">
        <v>254</v>
      </c>
      <c r="I49" s="5">
        <v>1583.1586</v>
      </c>
      <c r="J49">
        <f>VLOOKUP(H49,'SEM Cost'!$A:$B,2,FALSE)</f>
        <v>70.5</v>
      </c>
      <c r="K49" s="84">
        <f t="shared" si="2"/>
        <v>1512.6586</v>
      </c>
      <c r="L49" s="83">
        <f t="shared" si="3"/>
        <v>22.456150354609928</v>
      </c>
    </row>
    <row r="50" spans="1:12" ht="29" x14ac:dyDescent="0.35">
      <c r="A50" s="77" t="s">
        <v>877</v>
      </c>
      <c r="B50" s="77" t="s">
        <v>878</v>
      </c>
      <c r="C50" s="77" t="s">
        <v>229</v>
      </c>
      <c r="D50" s="77" t="s">
        <v>230</v>
      </c>
      <c r="E50" s="77" t="s">
        <v>10880</v>
      </c>
      <c r="F50" s="77">
        <v>9592.0709999999999</v>
      </c>
      <c r="G50" s="77"/>
      <c r="H50" s="75" t="s">
        <v>258</v>
      </c>
      <c r="I50" s="5">
        <v>57068.39013</v>
      </c>
      <c r="J50">
        <f>VLOOKUP(H50,'SEM Cost'!$A:$B,2,FALSE)</f>
        <v>1955.9</v>
      </c>
      <c r="K50" s="84">
        <f t="shared" si="2"/>
        <v>55112.490129999998</v>
      </c>
      <c r="L50" s="83">
        <f t="shared" si="3"/>
        <v>29.177560268929902</v>
      </c>
    </row>
    <row r="51" spans="1:12" ht="29" x14ac:dyDescent="0.35">
      <c r="A51" s="77" t="s">
        <v>877</v>
      </c>
      <c r="B51" s="77" t="s">
        <v>878</v>
      </c>
      <c r="C51" s="77" t="s">
        <v>24</v>
      </c>
      <c r="D51" s="77" t="s">
        <v>25</v>
      </c>
      <c r="E51" s="77" t="s">
        <v>10879</v>
      </c>
      <c r="F51" s="77">
        <v>9566.0409999999993</v>
      </c>
      <c r="G51" s="77"/>
      <c r="H51" s="75" t="s">
        <v>30</v>
      </c>
      <c r="I51" s="5">
        <v>2700.1120000000001</v>
      </c>
      <c r="J51">
        <f>VLOOKUP(H51,'SEM Cost'!$A:$B,2,FALSE)</f>
        <v>46.3</v>
      </c>
      <c r="K51" s="84">
        <f t="shared" si="2"/>
        <v>2653.8119999999999</v>
      </c>
      <c r="L51" s="83">
        <f t="shared" si="3"/>
        <v>58.317753779697632</v>
      </c>
    </row>
    <row r="52" spans="1:12" ht="29" x14ac:dyDescent="0.35">
      <c r="A52" s="77" t="s">
        <v>877</v>
      </c>
      <c r="B52" s="77" t="s">
        <v>878</v>
      </c>
      <c r="C52" s="77" t="s">
        <v>676</v>
      </c>
      <c r="D52" s="77" t="s">
        <v>677</v>
      </c>
      <c r="E52" s="77" t="s">
        <v>10880</v>
      </c>
      <c r="F52" s="77">
        <v>9521.5290000000005</v>
      </c>
      <c r="G52" s="77"/>
      <c r="H52" s="75" t="s">
        <v>266</v>
      </c>
      <c r="I52" s="5">
        <v>34839.67</v>
      </c>
      <c r="J52">
        <f>VLOOKUP(H52,'SEM Cost'!$A:$B,2,FALSE)</f>
        <v>2687.88</v>
      </c>
      <c r="K52" s="84">
        <f t="shared" si="2"/>
        <v>32151.789999999997</v>
      </c>
      <c r="L52" s="83">
        <f t="shared" si="3"/>
        <v>12.961765406193727</v>
      </c>
    </row>
    <row r="53" spans="1:12" ht="29" x14ac:dyDescent="0.35">
      <c r="A53" s="77" t="s">
        <v>877</v>
      </c>
      <c r="B53" s="77" t="s">
        <v>878</v>
      </c>
      <c r="C53" s="77" t="s">
        <v>473</v>
      </c>
      <c r="D53" s="77" t="s">
        <v>474</v>
      </c>
      <c r="E53" s="77" t="s">
        <v>10879</v>
      </c>
      <c r="F53" s="77">
        <v>9474.2839999999997</v>
      </c>
      <c r="G53" s="77"/>
      <c r="H53" s="75" t="s">
        <v>285</v>
      </c>
      <c r="I53" s="5">
        <v>1278.7455</v>
      </c>
      <c r="J53">
        <f>VLOOKUP(H53,'SEM Cost'!$A:$B,2,FALSE)</f>
        <v>9.74</v>
      </c>
      <c r="K53" s="84">
        <f t="shared" si="2"/>
        <v>1269.0055</v>
      </c>
      <c r="L53" s="83">
        <f t="shared" si="3"/>
        <v>131.28803901437371</v>
      </c>
    </row>
    <row r="54" spans="1:12" ht="29" x14ac:dyDescent="0.35">
      <c r="A54" s="77" t="s">
        <v>877</v>
      </c>
      <c r="B54" s="77" t="s">
        <v>878</v>
      </c>
      <c r="C54" s="77" t="s">
        <v>873</v>
      </c>
      <c r="D54" s="77" t="s">
        <v>874</v>
      </c>
      <c r="E54" s="77" t="s">
        <v>10880</v>
      </c>
      <c r="F54" s="77">
        <v>9199.9850000000006</v>
      </c>
      <c r="G54" s="77"/>
      <c r="H54" s="75" t="s">
        <v>270</v>
      </c>
      <c r="I54" s="5">
        <v>26346.736000000001</v>
      </c>
      <c r="J54">
        <f>VLOOKUP(H54,'SEM Cost'!$A:$B,2,FALSE)</f>
        <v>512.13</v>
      </c>
      <c r="K54" s="84">
        <f t="shared" si="2"/>
        <v>25834.606</v>
      </c>
      <c r="L54" s="83">
        <f t="shared" si="3"/>
        <v>51.445406439771155</v>
      </c>
    </row>
    <row r="55" spans="1:12" ht="29" x14ac:dyDescent="0.35">
      <c r="A55" s="77" t="s">
        <v>877</v>
      </c>
      <c r="B55" s="77" t="s">
        <v>878</v>
      </c>
      <c r="C55" s="77" t="s">
        <v>409</v>
      </c>
      <c r="D55" s="77" t="s">
        <v>410</v>
      </c>
      <c r="E55" s="77" t="s">
        <v>10880</v>
      </c>
      <c r="F55" s="77">
        <v>9129.3870000000006</v>
      </c>
      <c r="G55" s="77"/>
      <c r="H55" s="75" t="s">
        <v>281</v>
      </c>
      <c r="I55" s="5">
        <v>1283.8733</v>
      </c>
      <c r="J55">
        <f>VLOOKUP(H55,'SEM Cost'!$A:$B,2,FALSE)</f>
        <v>23.41</v>
      </c>
      <c r="K55" s="84">
        <f t="shared" si="2"/>
        <v>1260.4632999999999</v>
      </c>
      <c r="L55" s="83">
        <f t="shared" si="3"/>
        <v>54.842943186672358</v>
      </c>
    </row>
    <row r="56" spans="1:12" ht="58" x14ac:dyDescent="0.35">
      <c r="A56" s="77" t="s">
        <v>877</v>
      </c>
      <c r="B56" s="77" t="s">
        <v>878</v>
      </c>
      <c r="C56" s="77" t="s">
        <v>5546</v>
      </c>
      <c r="D56" s="77" t="s">
        <v>504</v>
      </c>
      <c r="E56" s="77" t="s">
        <v>10880</v>
      </c>
      <c r="F56" s="77">
        <v>9074.0040000000008</v>
      </c>
      <c r="G56" s="77"/>
      <c r="H56" s="75" t="s">
        <v>770</v>
      </c>
      <c r="I56" s="5">
        <v>31319.279999999999</v>
      </c>
      <c r="J56">
        <f>VLOOKUP(H56,'SEM Cost'!$A:$B,2,FALSE)</f>
        <v>1815.37</v>
      </c>
      <c r="K56" s="84">
        <f t="shared" si="2"/>
        <v>29503.91</v>
      </c>
      <c r="L56" s="83">
        <f t="shared" si="3"/>
        <v>17.252284658223942</v>
      </c>
    </row>
    <row r="57" spans="1:12" ht="29" x14ac:dyDescent="0.35">
      <c r="A57" s="77" t="s">
        <v>877</v>
      </c>
      <c r="B57" s="77" t="s">
        <v>878</v>
      </c>
      <c r="C57" s="77" t="s">
        <v>867</v>
      </c>
      <c r="D57" s="77" t="s">
        <v>868</v>
      </c>
      <c r="E57" s="77" t="s">
        <v>10879</v>
      </c>
      <c r="F57" s="77">
        <v>9041.2559999999994</v>
      </c>
      <c r="G57" s="77"/>
      <c r="H57" s="75" t="s">
        <v>289</v>
      </c>
      <c r="I57" s="5">
        <v>10913.262999999999</v>
      </c>
      <c r="J57">
        <f>VLOOKUP(H57,'SEM Cost'!$A:$B,2,FALSE)</f>
        <v>195.04</v>
      </c>
      <c r="K57" s="84">
        <f t="shared" si="2"/>
        <v>10718.222999999998</v>
      </c>
      <c r="L57" s="83">
        <f t="shared" si="3"/>
        <v>55.953973543888431</v>
      </c>
    </row>
    <row r="58" spans="1:12" ht="29" x14ac:dyDescent="0.35">
      <c r="A58" s="77" t="s">
        <v>877</v>
      </c>
      <c r="B58" s="77" t="s">
        <v>878</v>
      </c>
      <c r="C58" s="77" t="s">
        <v>694</v>
      </c>
      <c r="D58" s="77" t="s">
        <v>695</v>
      </c>
      <c r="E58" s="77" t="s">
        <v>10880</v>
      </c>
      <c r="F58" s="77">
        <v>8981.0110000000004</v>
      </c>
      <c r="G58" s="77"/>
      <c r="H58" s="75" t="s">
        <v>305</v>
      </c>
      <c r="I58" s="5">
        <v>1045.0017</v>
      </c>
      <c r="J58">
        <f>VLOOKUP(H58,'SEM Cost'!$A:$B,2,FALSE)</f>
        <v>28.87</v>
      </c>
      <c r="K58" s="84">
        <f t="shared" si="2"/>
        <v>1016.1317</v>
      </c>
      <c r="L58" s="83">
        <f t="shared" si="3"/>
        <v>36.196802909594737</v>
      </c>
    </row>
    <row r="59" spans="1:12" ht="43.5" x14ac:dyDescent="0.35">
      <c r="A59" s="77" t="s">
        <v>877</v>
      </c>
      <c r="B59" s="77" t="s">
        <v>878</v>
      </c>
      <c r="C59" s="77" t="s">
        <v>16</v>
      </c>
      <c r="D59" s="77" t="s">
        <v>15</v>
      </c>
      <c r="E59" s="77" t="s">
        <v>10880</v>
      </c>
      <c r="F59" s="77">
        <v>8870.5159999999996</v>
      </c>
      <c r="G59" s="77"/>
      <c r="H59" s="75" t="s">
        <v>557</v>
      </c>
      <c r="I59" s="5">
        <v>36.619999999999997</v>
      </c>
      <c r="J59">
        <f>VLOOKUP(H59,'SEM Cost'!$A:$B,2,FALSE)</f>
        <v>3.79</v>
      </c>
      <c r="K59" s="84">
        <f t="shared" si="2"/>
        <v>32.83</v>
      </c>
      <c r="L59" s="83">
        <f t="shared" si="3"/>
        <v>9.6622691292875977</v>
      </c>
    </row>
    <row r="60" spans="1:12" ht="29" x14ac:dyDescent="0.35">
      <c r="A60" s="77" t="s">
        <v>877</v>
      </c>
      <c r="B60" s="77" t="s">
        <v>878</v>
      </c>
      <c r="C60" s="77" t="s">
        <v>417</v>
      </c>
      <c r="D60" s="77" t="s">
        <v>418</v>
      </c>
      <c r="E60" s="77" t="s">
        <v>10880</v>
      </c>
      <c r="F60" s="77">
        <v>8383.7170000000006</v>
      </c>
      <c r="G60" s="77"/>
      <c r="H60" s="75" t="s">
        <v>309</v>
      </c>
      <c r="I60" s="5">
        <v>20639.945</v>
      </c>
      <c r="J60">
        <f>VLOOKUP(H60,'SEM Cost'!$A:$B,2,FALSE)</f>
        <v>1100.04</v>
      </c>
      <c r="K60" s="84">
        <f t="shared" si="2"/>
        <v>19539.904999999999</v>
      </c>
      <c r="L60" s="83">
        <f t="shared" si="3"/>
        <v>18.76290407621541</v>
      </c>
    </row>
    <row r="61" spans="1:12" ht="29" x14ac:dyDescent="0.35">
      <c r="A61" s="77" t="s">
        <v>877</v>
      </c>
      <c r="B61" s="77" t="s">
        <v>878</v>
      </c>
      <c r="C61" s="77" t="s">
        <v>364</v>
      </c>
      <c r="D61" s="77" t="s">
        <v>365</v>
      </c>
      <c r="E61" s="77" t="s">
        <v>10880</v>
      </c>
      <c r="F61" s="77">
        <v>8119.2309999999998</v>
      </c>
      <c r="G61" s="77"/>
      <c r="H61" s="75" t="s">
        <v>321</v>
      </c>
      <c r="I61" s="5">
        <v>1063.768</v>
      </c>
      <c r="J61">
        <f>VLOOKUP(H61,'SEM Cost'!$A:$B,2,FALSE)</f>
        <v>3.63</v>
      </c>
      <c r="K61" s="84">
        <f t="shared" si="2"/>
        <v>1060.1379999999999</v>
      </c>
      <c r="L61" s="83">
        <f t="shared" si="3"/>
        <v>293.04903581267217</v>
      </c>
    </row>
    <row r="62" spans="1:12" ht="29" x14ac:dyDescent="0.35">
      <c r="A62" s="77" t="s">
        <v>877</v>
      </c>
      <c r="B62" s="77" t="s">
        <v>878</v>
      </c>
      <c r="C62" s="77" t="s">
        <v>1696</v>
      </c>
      <c r="D62" s="77" t="s">
        <v>822</v>
      </c>
      <c r="E62" s="77" t="s">
        <v>10880</v>
      </c>
      <c r="F62" s="77">
        <v>8046.7610000000004</v>
      </c>
      <c r="G62" s="77"/>
      <c r="H62" s="75" t="s">
        <v>874</v>
      </c>
      <c r="I62" s="5">
        <v>12594.026000000002</v>
      </c>
      <c r="J62">
        <f>VLOOKUP(H62,'SEM Cost'!$A:$B,2,FALSE)</f>
        <v>1334.9480000000001</v>
      </c>
      <c r="K62" s="84">
        <f t="shared" si="2"/>
        <v>11259.078000000001</v>
      </c>
      <c r="L62" s="83">
        <f t="shared" si="3"/>
        <v>9.4340948111836571</v>
      </c>
    </row>
    <row r="63" spans="1:12" ht="29" x14ac:dyDescent="0.35">
      <c r="A63" s="77" t="s">
        <v>877</v>
      </c>
      <c r="B63" s="77" t="s">
        <v>878</v>
      </c>
      <c r="C63" s="77" t="s">
        <v>223</v>
      </c>
      <c r="D63" s="77" t="s">
        <v>224</v>
      </c>
      <c r="E63" s="77" t="s">
        <v>10880</v>
      </c>
      <c r="F63" s="77">
        <v>7843.335</v>
      </c>
      <c r="G63" s="77"/>
      <c r="H63" s="75" t="s">
        <v>349</v>
      </c>
      <c r="I63" s="5">
        <v>318.62360000000001</v>
      </c>
      <c r="J63">
        <f>VLOOKUP(H63,'SEM Cost'!$A:$B,2,FALSE)</f>
        <v>70.319999999999993</v>
      </c>
      <c r="K63" s="84">
        <f t="shared" si="2"/>
        <v>248.30360000000002</v>
      </c>
      <c r="L63" s="83">
        <f t="shared" si="3"/>
        <v>4.5310523321956779</v>
      </c>
    </row>
    <row r="64" spans="1:12" ht="29" x14ac:dyDescent="0.35">
      <c r="A64" s="77" t="s">
        <v>877</v>
      </c>
      <c r="B64" s="77" t="s">
        <v>878</v>
      </c>
      <c r="C64" s="77" t="s">
        <v>125</v>
      </c>
      <c r="D64" s="77" t="s">
        <v>126</v>
      </c>
      <c r="E64" s="77" t="s">
        <v>10879</v>
      </c>
      <c r="F64" s="77">
        <v>7769.6130000000003</v>
      </c>
      <c r="G64" s="77"/>
      <c r="H64" s="75" t="s">
        <v>325</v>
      </c>
      <c r="I64" s="5">
        <v>8472.5540000000001</v>
      </c>
      <c r="J64">
        <f>VLOOKUP(H64,'SEM Cost'!$A:$B,2,FALSE)</f>
        <v>26.54</v>
      </c>
      <c r="K64" s="84">
        <f t="shared" si="2"/>
        <v>8446.0139999999992</v>
      </c>
      <c r="L64" s="83">
        <f t="shared" si="3"/>
        <v>319.23715146948007</v>
      </c>
    </row>
    <row r="65" spans="1:12" ht="29" x14ac:dyDescent="0.35">
      <c r="A65" s="77" t="s">
        <v>877</v>
      </c>
      <c r="B65" s="77" t="s">
        <v>878</v>
      </c>
      <c r="C65" s="77" t="s">
        <v>269</v>
      </c>
      <c r="D65" s="77" t="s">
        <v>270</v>
      </c>
      <c r="E65" s="77" t="s">
        <v>10879</v>
      </c>
      <c r="F65" s="77">
        <v>7513.7860000000001</v>
      </c>
      <c r="G65" s="77"/>
      <c r="H65" s="75" t="s">
        <v>333</v>
      </c>
      <c r="I65" s="5">
        <v>8029.384</v>
      </c>
      <c r="J65">
        <f>VLOOKUP(H65,'SEM Cost'!$A:$B,2,FALSE)</f>
        <v>91.58</v>
      </c>
      <c r="K65" s="84">
        <f t="shared" si="2"/>
        <v>7937.8040000000001</v>
      </c>
      <c r="L65" s="83">
        <f t="shared" si="3"/>
        <v>87.676173837082331</v>
      </c>
    </row>
    <row r="66" spans="1:12" ht="29" x14ac:dyDescent="0.35">
      <c r="A66" s="77" t="s">
        <v>877</v>
      </c>
      <c r="B66" s="77" t="s">
        <v>878</v>
      </c>
      <c r="C66" s="77" t="s">
        <v>229</v>
      </c>
      <c r="D66" s="77" t="s">
        <v>230</v>
      </c>
      <c r="E66" s="77" t="s">
        <v>10879</v>
      </c>
      <c r="F66" s="77">
        <v>7502.9679999999998</v>
      </c>
      <c r="G66" s="77"/>
      <c r="H66" s="75" t="s">
        <v>826</v>
      </c>
      <c r="I66" s="5">
        <v>1584.7742000000001</v>
      </c>
      <c r="J66">
        <f>VLOOKUP(H66,'SEM Cost'!$A:$B,2,FALSE)</f>
        <v>20.55</v>
      </c>
      <c r="K66" s="84">
        <f t="shared" ref="K66:K97" si="4">I66-J66</f>
        <v>1564.2242000000001</v>
      </c>
      <c r="L66" s="83">
        <f t="shared" ref="L66:L97" si="5">I66/J66</f>
        <v>77.117965936739665</v>
      </c>
    </row>
    <row r="67" spans="1:12" ht="29" x14ac:dyDescent="0.35">
      <c r="A67" s="77" t="s">
        <v>877</v>
      </c>
      <c r="B67" s="77" t="s">
        <v>878</v>
      </c>
      <c r="C67" s="77" t="s">
        <v>441</v>
      </c>
      <c r="D67" s="77" t="s">
        <v>442</v>
      </c>
      <c r="E67" s="77" t="s">
        <v>10879</v>
      </c>
      <c r="F67" s="77">
        <v>7111.1940000000004</v>
      </c>
      <c r="G67" s="77"/>
      <c r="H67" s="75" t="s">
        <v>365</v>
      </c>
      <c r="I67" s="5">
        <v>9921.4930000000004</v>
      </c>
      <c r="J67">
        <f>VLOOKUP(H67,'SEM Cost'!$A:$B,2,FALSE)</f>
        <v>48.74</v>
      </c>
      <c r="K67" s="84">
        <f t="shared" si="4"/>
        <v>9872.7530000000006</v>
      </c>
      <c r="L67" s="83">
        <f t="shared" si="5"/>
        <v>203.55956093557654</v>
      </c>
    </row>
    <row r="68" spans="1:12" ht="29" x14ac:dyDescent="0.35">
      <c r="A68" s="77" t="s">
        <v>877</v>
      </c>
      <c r="B68" s="77" t="s">
        <v>878</v>
      </c>
      <c r="C68" s="77" t="s">
        <v>643</v>
      </c>
      <c r="D68" s="77" t="s">
        <v>644</v>
      </c>
      <c r="E68" s="77" t="s">
        <v>10879</v>
      </c>
      <c r="F68" s="77">
        <v>7068.5929999999998</v>
      </c>
      <c r="G68" s="77"/>
      <c r="H68" s="75" t="s">
        <v>353</v>
      </c>
      <c r="I68" s="5">
        <v>231.7501</v>
      </c>
      <c r="J68">
        <f>VLOOKUP(H68,'SEM Cost'!$A:$B,2,FALSE)</f>
        <v>31.66</v>
      </c>
      <c r="K68" s="84">
        <f t="shared" si="4"/>
        <v>200.09010000000001</v>
      </c>
      <c r="L68" s="83">
        <f t="shared" si="5"/>
        <v>7.3199652558433357</v>
      </c>
    </row>
    <row r="69" spans="1:12" ht="29" x14ac:dyDescent="0.35">
      <c r="A69" s="77" t="s">
        <v>877</v>
      </c>
      <c r="B69" s="77" t="s">
        <v>878</v>
      </c>
      <c r="C69" s="77" t="s">
        <v>734</v>
      </c>
      <c r="D69" s="77" t="s">
        <v>735</v>
      </c>
      <c r="E69" s="77" t="s">
        <v>10880</v>
      </c>
      <c r="F69" s="77">
        <v>6993.683</v>
      </c>
      <c r="G69" s="77"/>
      <c r="H69" s="75" t="s">
        <v>277</v>
      </c>
      <c r="I69" s="5">
        <v>113.2234</v>
      </c>
      <c r="J69">
        <f>VLOOKUP(H69,'SEM Cost'!$A:$B,2,FALSE)</f>
        <v>0.12</v>
      </c>
      <c r="K69" s="84">
        <f t="shared" si="4"/>
        <v>113.10339999999999</v>
      </c>
      <c r="L69" s="83">
        <f t="shared" si="5"/>
        <v>943.52833333333331</v>
      </c>
    </row>
    <row r="70" spans="1:12" ht="29" x14ac:dyDescent="0.35">
      <c r="A70" s="77" t="s">
        <v>877</v>
      </c>
      <c r="B70" s="77" t="s">
        <v>878</v>
      </c>
      <c r="C70" s="77" t="s">
        <v>72</v>
      </c>
      <c r="D70" s="77" t="s">
        <v>73</v>
      </c>
      <c r="E70" s="77" t="s">
        <v>10880</v>
      </c>
      <c r="F70" s="77">
        <v>6820.9409999999998</v>
      </c>
      <c r="G70" s="77"/>
      <c r="H70" s="75" t="s">
        <v>341</v>
      </c>
      <c r="I70" s="5">
        <v>21602.665000000001</v>
      </c>
      <c r="J70">
        <f>VLOOKUP(H70,'SEM Cost'!$A:$B,2,FALSE)</f>
        <v>994.5</v>
      </c>
      <c r="K70" s="84">
        <f t="shared" si="4"/>
        <v>20608.165000000001</v>
      </c>
      <c r="L70" s="83">
        <f t="shared" si="5"/>
        <v>21.722136752136752</v>
      </c>
    </row>
    <row r="71" spans="1:12" ht="43.5" x14ac:dyDescent="0.35">
      <c r="A71" s="77" t="s">
        <v>877</v>
      </c>
      <c r="B71" s="77" t="s">
        <v>878</v>
      </c>
      <c r="C71" s="77" t="s">
        <v>1283</v>
      </c>
      <c r="D71" s="77" t="s">
        <v>118</v>
      </c>
      <c r="E71" s="77" t="s">
        <v>10880</v>
      </c>
      <c r="F71" s="77">
        <v>6765.2129999999997</v>
      </c>
      <c r="G71" s="77"/>
      <c r="H71" s="75" t="s">
        <v>361</v>
      </c>
      <c r="I71" s="5">
        <v>25222.629999999997</v>
      </c>
      <c r="J71">
        <f>VLOOKUP(H71,'SEM Cost'!$A:$B,2,FALSE)</f>
        <v>1517.8117</v>
      </c>
      <c r="K71" s="84">
        <f t="shared" si="4"/>
        <v>23704.818299999999</v>
      </c>
      <c r="L71" s="83">
        <f t="shared" si="5"/>
        <v>16.617759633820189</v>
      </c>
    </row>
    <row r="72" spans="1:12" ht="29" x14ac:dyDescent="0.35">
      <c r="A72" s="77" t="s">
        <v>877</v>
      </c>
      <c r="B72" s="77" t="s">
        <v>878</v>
      </c>
      <c r="C72" s="77" t="s">
        <v>288</v>
      </c>
      <c r="D72" s="77" t="s">
        <v>289</v>
      </c>
      <c r="E72" s="77" t="s">
        <v>10880</v>
      </c>
      <c r="F72" s="77">
        <v>6423.7370000000001</v>
      </c>
      <c r="G72" s="77"/>
      <c r="H72" s="75" t="s">
        <v>357</v>
      </c>
      <c r="I72" s="5">
        <v>554.01110000000006</v>
      </c>
      <c r="J72">
        <f>VLOOKUP(H72,'SEM Cost'!$A:$B,2,FALSE)</f>
        <v>17.91</v>
      </c>
      <c r="K72" s="84">
        <f t="shared" si="4"/>
        <v>536.10110000000009</v>
      </c>
      <c r="L72" s="83">
        <f t="shared" si="5"/>
        <v>30.93305974316025</v>
      </c>
    </row>
    <row r="73" spans="1:12" ht="29" x14ac:dyDescent="0.35">
      <c r="A73" s="77" t="s">
        <v>877</v>
      </c>
      <c r="B73" s="77" t="s">
        <v>878</v>
      </c>
      <c r="C73" s="77" t="s">
        <v>611</v>
      </c>
      <c r="D73" s="77" t="s">
        <v>612</v>
      </c>
      <c r="E73" s="77" t="s">
        <v>10879</v>
      </c>
      <c r="F73" s="77">
        <v>6358.1360000000004</v>
      </c>
      <c r="G73" s="77"/>
      <c r="H73" s="75" t="s">
        <v>373</v>
      </c>
      <c r="I73" s="5">
        <v>5509.84</v>
      </c>
      <c r="J73">
        <f>VLOOKUP(H73,'SEM Cost'!$A:$B,2,FALSE)</f>
        <v>520.55999999999995</v>
      </c>
      <c r="K73" s="84">
        <f t="shared" si="4"/>
        <v>4989.2800000000007</v>
      </c>
      <c r="L73" s="83">
        <f t="shared" si="5"/>
        <v>10.584447518057479</v>
      </c>
    </row>
    <row r="74" spans="1:12" ht="29" x14ac:dyDescent="0.35">
      <c r="A74" s="77" t="s">
        <v>877</v>
      </c>
      <c r="B74" s="77" t="s">
        <v>878</v>
      </c>
      <c r="C74" s="77" t="s">
        <v>340</v>
      </c>
      <c r="D74" s="77" t="s">
        <v>341</v>
      </c>
      <c r="E74" s="77" t="s">
        <v>10879</v>
      </c>
      <c r="F74" s="77">
        <v>6317.8950000000004</v>
      </c>
      <c r="G74" s="77"/>
      <c r="H74" s="75" t="s">
        <v>385</v>
      </c>
      <c r="I74" s="5">
        <v>425.42009999999999</v>
      </c>
      <c r="J74">
        <f>VLOOKUP(H74,'SEM Cost'!$A:$B,2,FALSE)</f>
        <v>46.16</v>
      </c>
      <c r="K74" s="84">
        <f t="shared" si="4"/>
        <v>379.26009999999997</v>
      </c>
      <c r="L74" s="83">
        <f t="shared" si="5"/>
        <v>9.2162066724436755</v>
      </c>
    </row>
    <row r="75" spans="1:12" ht="29" x14ac:dyDescent="0.35">
      <c r="A75" s="77" t="s">
        <v>877</v>
      </c>
      <c r="B75" s="77" t="s">
        <v>878</v>
      </c>
      <c r="C75" s="77" t="s">
        <v>10493</v>
      </c>
      <c r="D75" s="77" t="s">
        <v>671</v>
      </c>
      <c r="E75" s="77" t="s">
        <v>10879</v>
      </c>
      <c r="F75" s="77">
        <v>6031.223</v>
      </c>
      <c r="G75" s="77"/>
      <c r="H75" s="75" t="s">
        <v>381</v>
      </c>
      <c r="I75" s="5">
        <v>27102.350000000002</v>
      </c>
      <c r="J75">
        <f>VLOOKUP(H75,'SEM Cost'!$A:$B,2,FALSE)</f>
        <v>1852.37</v>
      </c>
      <c r="K75" s="84">
        <f t="shared" si="4"/>
        <v>25249.980000000003</v>
      </c>
      <c r="L75" s="83">
        <f t="shared" si="5"/>
        <v>14.631175197179831</v>
      </c>
    </row>
    <row r="76" spans="1:12" ht="29" x14ac:dyDescent="0.35">
      <c r="A76" s="77" t="s">
        <v>877</v>
      </c>
      <c r="B76" s="77" t="s">
        <v>878</v>
      </c>
      <c r="C76" s="77" t="s">
        <v>611</v>
      </c>
      <c r="D76" s="77" t="s">
        <v>612</v>
      </c>
      <c r="E76" s="77" t="s">
        <v>10880</v>
      </c>
      <c r="F76" s="77">
        <v>6023.6819999999998</v>
      </c>
      <c r="G76" s="77"/>
      <c r="H76" s="75" t="s">
        <v>230</v>
      </c>
      <c r="I76" s="5">
        <v>17095.039000000001</v>
      </c>
      <c r="J76">
        <f>VLOOKUP(H76,'SEM Cost'!$A:$B,2,FALSE)</f>
        <v>227.48</v>
      </c>
      <c r="K76" s="84">
        <f t="shared" si="4"/>
        <v>16867.559000000001</v>
      </c>
      <c r="L76" s="83">
        <f t="shared" si="5"/>
        <v>75.149635132758931</v>
      </c>
    </row>
    <row r="77" spans="1:12" ht="29" x14ac:dyDescent="0.35">
      <c r="A77" s="77" t="s">
        <v>877</v>
      </c>
      <c r="B77" s="77" t="s">
        <v>878</v>
      </c>
      <c r="C77" s="77" t="s">
        <v>139</v>
      </c>
      <c r="D77" s="77" t="s">
        <v>140</v>
      </c>
      <c r="E77" s="77" t="s">
        <v>10880</v>
      </c>
      <c r="F77" s="77">
        <v>6009.4889999999996</v>
      </c>
      <c r="G77" s="77"/>
      <c r="H77" s="75" t="s">
        <v>377</v>
      </c>
      <c r="I77" s="5">
        <v>18213.66</v>
      </c>
      <c r="J77">
        <f>VLOOKUP(H77,'SEM Cost'!$A:$B,2,FALSE)</f>
        <v>817.57</v>
      </c>
      <c r="K77" s="84">
        <f t="shared" si="4"/>
        <v>17396.09</v>
      </c>
      <c r="L77" s="83">
        <f t="shared" si="5"/>
        <v>22.277798842912532</v>
      </c>
    </row>
    <row r="78" spans="1:12" ht="58" x14ac:dyDescent="0.35">
      <c r="A78" s="77" t="s">
        <v>877</v>
      </c>
      <c r="B78" s="77" t="s">
        <v>878</v>
      </c>
      <c r="C78" s="77" t="s">
        <v>5546</v>
      </c>
      <c r="D78" s="77" t="s">
        <v>504</v>
      </c>
      <c r="E78" s="77" t="s">
        <v>10879</v>
      </c>
      <c r="F78" s="77">
        <v>5817.107</v>
      </c>
      <c r="G78" s="77"/>
      <c r="H78" s="75" t="s">
        <v>389</v>
      </c>
      <c r="I78" s="5">
        <v>4865.2430000000004</v>
      </c>
      <c r="J78">
        <f>VLOOKUP(H78,'SEM Cost'!$A:$B,2,FALSE)</f>
        <v>66</v>
      </c>
      <c r="K78" s="84">
        <f t="shared" si="4"/>
        <v>4799.2430000000004</v>
      </c>
      <c r="L78" s="83">
        <f t="shared" si="5"/>
        <v>73.715803030303036</v>
      </c>
    </row>
    <row r="79" spans="1:12" ht="29" x14ac:dyDescent="0.35">
      <c r="A79" s="77" t="s">
        <v>877</v>
      </c>
      <c r="B79" s="77" t="s">
        <v>878</v>
      </c>
      <c r="C79" s="77" t="s">
        <v>332</v>
      </c>
      <c r="D79" s="77" t="s">
        <v>333</v>
      </c>
      <c r="E79" s="77" t="s">
        <v>10880</v>
      </c>
      <c r="F79" s="77">
        <v>5739.26</v>
      </c>
      <c r="G79" s="77"/>
      <c r="H79" s="75" t="s">
        <v>402</v>
      </c>
      <c r="I79" s="5">
        <v>2070.4862000000003</v>
      </c>
      <c r="J79">
        <f>VLOOKUP(H79,'SEM Cost'!$A:$B,2,FALSE)</f>
        <v>100.83</v>
      </c>
      <c r="K79" s="84">
        <f t="shared" si="4"/>
        <v>1969.6562000000004</v>
      </c>
      <c r="L79" s="83">
        <f t="shared" si="5"/>
        <v>20.534426262025193</v>
      </c>
    </row>
    <row r="80" spans="1:12" ht="29" x14ac:dyDescent="0.35">
      <c r="A80" s="77" t="s">
        <v>877</v>
      </c>
      <c r="B80" s="77" t="s">
        <v>878</v>
      </c>
      <c r="C80" s="77" t="s">
        <v>159</v>
      </c>
      <c r="D80" s="77" t="s">
        <v>160</v>
      </c>
      <c r="E80" s="77" t="s">
        <v>10880</v>
      </c>
      <c r="F80" s="77">
        <v>5640.88</v>
      </c>
      <c r="G80" s="77"/>
      <c r="H80" s="75" t="s">
        <v>414</v>
      </c>
      <c r="I80" s="5">
        <v>5354.5470000000005</v>
      </c>
      <c r="J80">
        <f>VLOOKUP(H80,'SEM Cost'!$A:$B,2,FALSE)</f>
        <v>256.73</v>
      </c>
      <c r="K80" s="84">
        <f t="shared" si="4"/>
        <v>5097.8170000000009</v>
      </c>
      <c r="L80" s="83">
        <f t="shared" si="5"/>
        <v>20.856724963969931</v>
      </c>
    </row>
    <row r="81" spans="1:12" ht="29" x14ac:dyDescent="0.35">
      <c r="A81" s="77" t="s">
        <v>877</v>
      </c>
      <c r="B81" s="77" t="s">
        <v>878</v>
      </c>
      <c r="C81" s="77" t="s">
        <v>324</v>
      </c>
      <c r="D81" s="77" t="s">
        <v>325</v>
      </c>
      <c r="E81" s="77" t="s">
        <v>10880</v>
      </c>
      <c r="F81" s="77">
        <v>5508.5959999999995</v>
      </c>
      <c r="G81" s="77"/>
      <c r="H81" s="75" t="s">
        <v>418</v>
      </c>
      <c r="I81" s="5">
        <v>10538.103000000001</v>
      </c>
      <c r="J81">
        <f>VLOOKUP(H81,'SEM Cost'!$A:$B,2,FALSE)</f>
        <v>116.55</v>
      </c>
      <c r="K81" s="84">
        <f t="shared" si="4"/>
        <v>10421.553000000002</v>
      </c>
      <c r="L81" s="83">
        <f t="shared" si="5"/>
        <v>90.417014157014165</v>
      </c>
    </row>
    <row r="82" spans="1:12" ht="29" x14ac:dyDescent="0.35">
      <c r="A82" s="77" t="s">
        <v>877</v>
      </c>
      <c r="B82" s="77" t="s">
        <v>878</v>
      </c>
      <c r="C82" s="77" t="s">
        <v>690</v>
      </c>
      <c r="D82" s="77" t="s">
        <v>691</v>
      </c>
      <c r="E82" s="77" t="s">
        <v>10880</v>
      </c>
      <c r="F82" s="77">
        <v>5467.1379999999999</v>
      </c>
      <c r="G82" s="77"/>
      <c r="H82" s="75" t="s">
        <v>397</v>
      </c>
      <c r="I82" s="5">
        <v>15663.021000000001</v>
      </c>
      <c r="J82">
        <f>VLOOKUP(H82,'SEM Cost'!$A:$B,2,FALSE)</f>
        <v>1636.12</v>
      </c>
      <c r="K82" s="84">
        <f t="shared" si="4"/>
        <v>14026.901000000002</v>
      </c>
      <c r="L82" s="83">
        <f t="shared" si="5"/>
        <v>9.5732715204263759</v>
      </c>
    </row>
    <row r="83" spans="1:12" ht="29" x14ac:dyDescent="0.35">
      <c r="A83" s="77" t="s">
        <v>877</v>
      </c>
      <c r="B83" s="77" t="s">
        <v>878</v>
      </c>
      <c r="C83" s="77" t="s">
        <v>5203</v>
      </c>
      <c r="D83" s="77" t="s">
        <v>450</v>
      </c>
      <c r="E83" s="77" t="s">
        <v>10880</v>
      </c>
      <c r="F83" s="77">
        <v>5426.8459999999995</v>
      </c>
      <c r="G83" s="77"/>
      <c r="H83" s="75" t="s">
        <v>410</v>
      </c>
      <c r="I83" s="5">
        <v>14066.767</v>
      </c>
      <c r="J83">
        <f>VLOOKUP(H83,'SEM Cost'!$A:$B,2,FALSE)</f>
        <v>114.52</v>
      </c>
      <c r="K83" s="84">
        <f t="shared" si="4"/>
        <v>13952.246999999999</v>
      </c>
      <c r="L83" s="83">
        <f t="shared" si="5"/>
        <v>122.83240482011875</v>
      </c>
    </row>
    <row r="84" spans="1:12" ht="29" x14ac:dyDescent="0.35">
      <c r="A84" s="77" t="s">
        <v>877</v>
      </c>
      <c r="B84" s="77" t="s">
        <v>878</v>
      </c>
      <c r="C84" s="77" t="s">
        <v>10493</v>
      </c>
      <c r="D84" s="77" t="s">
        <v>671</v>
      </c>
      <c r="E84" s="77" t="s">
        <v>10880</v>
      </c>
      <c r="F84" s="77">
        <v>5306.7110000000002</v>
      </c>
      <c r="G84" s="77"/>
      <c r="H84" s="75" t="s">
        <v>406</v>
      </c>
      <c r="I84" s="5">
        <v>14046.43</v>
      </c>
      <c r="J84">
        <f>VLOOKUP(H84,'SEM Cost'!$A:$B,2,FALSE)</f>
        <v>714.52</v>
      </c>
      <c r="K84" s="84">
        <f t="shared" si="4"/>
        <v>13331.91</v>
      </c>
      <c r="L84" s="83">
        <f t="shared" si="5"/>
        <v>19.658553994289875</v>
      </c>
    </row>
    <row r="85" spans="1:12" ht="29" x14ac:dyDescent="0.35">
      <c r="A85" s="77" t="s">
        <v>877</v>
      </c>
      <c r="B85" s="77" t="s">
        <v>878</v>
      </c>
      <c r="C85" s="77" t="s">
        <v>453</v>
      </c>
      <c r="D85" s="77" t="s">
        <v>454</v>
      </c>
      <c r="E85" s="77" t="s">
        <v>10879</v>
      </c>
      <c r="F85" s="77">
        <v>5223.0510000000004</v>
      </c>
      <c r="G85" s="77"/>
      <c r="H85" s="75" t="s">
        <v>393</v>
      </c>
      <c r="I85" s="5">
        <v>2591.4516000000003</v>
      </c>
      <c r="J85">
        <f>VLOOKUP(H85,'SEM Cost'!$A:$B,2,FALSE)</f>
        <v>44.7</v>
      </c>
      <c r="K85" s="84">
        <f t="shared" si="4"/>
        <v>2546.7516000000005</v>
      </c>
      <c r="L85" s="83">
        <f t="shared" si="5"/>
        <v>57.97430872483222</v>
      </c>
    </row>
    <row r="86" spans="1:12" ht="29" x14ac:dyDescent="0.35">
      <c r="A86" s="77" t="s">
        <v>877</v>
      </c>
      <c r="B86" s="77" t="s">
        <v>878</v>
      </c>
      <c r="C86" s="77" t="s">
        <v>742</v>
      </c>
      <c r="D86" s="77" t="s">
        <v>400</v>
      </c>
      <c r="E86" s="77" t="s">
        <v>10880</v>
      </c>
      <c r="F86" s="77">
        <v>5220.7659999999996</v>
      </c>
      <c r="G86" s="77"/>
      <c r="H86" s="75" t="s">
        <v>422</v>
      </c>
      <c r="I86" s="5">
        <v>31865.11</v>
      </c>
      <c r="J86">
        <f>VLOOKUP(H86,'SEM Cost'!$A:$B,2,FALSE)</f>
        <v>617.54</v>
      </c>
      <c r="K86" s="84">
        <f t="shared" si="4"/>
        <v>31247.57</v>
      </c>
      <c r="L86" s="83">
        <f t="shared" si="5"/>
        <v>51.600074489101921</v>
      </c>
    </row>
    <row r="87" spans="1:12" ht="29" x14ac:dyDescent="0.35">
      <c r="A87" s="77" t="s">
        <v>877</v>
      </c>
      <c r="B87" s="77" t="s">
        <v>878</v>
      </c>
      <c r="C87" s="77" t="s">
        <v>223</v>
      </c>
      <c r="D87" s="77" t="s">
        <v>224</v>
      </c>
      <c r="E87" s="77" t="s">
        <v>10879</v>
      </c>
      <c r="F87" s="77">
        <v>5197.4309999999996</v>
      </c>
      <c r="G87" s="77"/>
      <c r="H87" s="75" t="s">
        <v>426</v>
      </c>
      <c r="I87" s="5">
        <v>33010.65</v>
      </c>
      <c r="J87">
        <f>VLOOKUP(H87,'SEM Cost'!$A:$B,2,FALSE)</f>
        <v>1595.2280000000001</v>
      </c>
      <c r="K87" s="84">
        <f t="shared" si="4"/>
        <v>31415.422000000002</v>
      </c>
      <c r="L87" s="83">
        <f t="shared" si="5"/>
        <v>20.693374238666824</v>
      </c>
    </row>
    <row r="88" spans="1:12" ht="29" x14ac:dyDescent="0.35">
      <c r="A88" s="77" t="s">
        <v>877</v>
      </c>
      <c r="B88" s="77" t="s">
        <v>878</v>
      </c>
      <c r="C88" s="77" t="s">
        <v>572</v>
      </c>
      <c r="D88" s="77" t="s">
        <v>573</v>
      </c>
      <c r="E88" s="77" t="s">
        <v>10879</v>
      </c>
      <c r="F88" s="77">
        <v>5143.393</v>
      </c>
      <c r="G88" s="77"/>
      <c r="H88" s="75" t="s">
        <v>434</v>
      </c>
      <c r="I88" s="5">
        <v>27881.379999999997</v>
      </c>
      <c r="J88">
        <f>VLOOKUP(H88,'SEM Cost'!$A:$B,2,FALSE)</f>
        <v>204.83</v>
      </c>
      <c r="K88" s="84">
        <f t="shared" si="4"/>
        <v>27676.549999999996</v>
      </c>
      <c r="L88" s="83">
        <f t="shared" si="5"/>
        <v>136.119611385051</v>
      </c>
    </row>
    <row r="89" spans="1:12" ht="29" x14ac:dyDescent="0.35">
      <c r="A89" s="77" t="s">
        <v>877</v>
      </c>
      <c r="B89" s="77" t="s">
        <v>878</v>
      </c>
      <c r="C89" s="77" t="s">
        <v>163</v>
      </c>
      <c r="D89" s="77" t="s">
        <v>164</v>
      </c>
      <c r="E89" s="77" t="s">
        <v>10879</v>
      </c>
      <c r="F89" s="77">
        <v>5107.9489999999996</v>
      </c>
      <c r="G89" s="77"/>
      <c r="H89" s="75" t="s">
        <v>430</v>
      </c>
      <c r="I89" s="5">
        <v>3187.8440000000001</v>
      </c>
      <c r="J89">
        <f>VLOOKUP(H89,'SEM Cost'!$A:$B,2,FALSE)</f>
        <v>1357.53</v>
      </c>
      <c r="K89" s="84">
        <f t="shared" si="4"/>
        <v>1830.3140000000001</v>
      </c>
      <c r="L89" s="83">
        <f t="shared" si="5"/>
        <v>2.348267809919486</v>
      </c>
    </row>
    <row r="90" spans="1:12" ht="29" x14ac:dyDescent="0.35">
      <c r="A90" s="77" t="s">
        <v>877</v>
      </c>
      <c r="B90" s="77" t="s">
        <v>878</v>
      </c>
      <c r="C90" s="77" t="s">
        <v>376</v>
      </c>
      <c r="D90" s="77" t="s">
        <v>377</v>
      </c>
      <c r="E90" s="77" t="s">
        <v>10880</v>
      </c>
      <c r="F90" s="77">
        <v>5100.09</v>
      </c>
      <c r="G90" s="77"/>
      <c r="H90" s="75" t="s">
        <v>442</v>
      </c>
      <c r="I90" s="5">
        <v>21264.064000000002</v>
      </c>
      <c r="J90">
        <f>VLOOKUP(H90,'SEM Cost'!$A:$B,2,FALSE)</f>
        <v>358.82</v>
      </c>
      <c r="K90" s="84">
        <f t="shared" si="4"/>
        <v>20905.244000000002</v>
      </c>
      <c r="L90" s="83">
        <f t="shared" si="5"/>
        <v>59.261089125466818</v>
      </c>
    </row>
    <row r="91" spans="1:12" ht="29" x14ac:dyDescent="0.35">
      <c r="A91" s="77" t="s">
        <v>877</v>
      </c>
      <c r="B91" s="77" t="s">
        <v>878</v>
      </c>
      <c r="C91" s="77" t="s">
        <v>308</v>
      </c>
      <c r="D91" s="77" t="s">
        <v>309</v>
      </c>
      <c r="E91" s="77" t="s">
        <v>10879</v>
      </c>
      <c r="F91" s="77">
        <v>5071.0950000000003</v>
      </c>
      <c r="G91" s="77"/>
      <c r="H91" s="75" t="s">
        <v>462</v>
      </c>
      <c r="I91" s="5">
        <v>1501.3090000000002</v>
      </c>
      <c r="J91">
        <f>VLOOKUP(H91,'SEM Cost'!$A:$B,2,FALSE)</f>
        <v>20.53</v>
      </c>
      <c r="K91" s="84">
        <f t="shared" si="4"/>
        <v>1480.7790000000002</v>
      </c>
      <c r="L91" s="83">
        <f t="shared" si="5"/>
        <v>73.127569410618619</v>
      </c>
    </row>
    <row r="92" spans="1:12" ht="29" x14ac:dyDescent="0.35">
      <c r="A92" s="77" t="s">
        <v>877</v>
      </c>
      <c r="B92" s="77" t="s">
        <v>878</v>
      </c>
      <c r="C92" s="77" t="s">
        <v>453</v>
      </c>
      <c r="D92" s="77" t="s">
        <v>454</v>
      </c>
      <c r="E92" s="77" t="s">
        <v>10880</v>
      </c>
      <c r="F92" s="77">
        <v>5014.183</v>
      </c>
      <c r="G92" s="77"/>
      <c r="H92" s="75" t="s">
        <v>156</v>
      </c>
      <c r="I92" s="5">
        <v>1110.5991999999999</v>
      </c>
      <c r="J92">
        <f>VLOOKUP(H92,'SEM Cost'!$A:$B,2,FALSE)</f>
        <v>29.61</v>
      </c>
      <c r="K92" s="84">
        <f t="shared" si="4"/>
        <v>1080.9892</v>
      </c>
      <c r="L92" s="83">
        <f t="shared" si="5"/>
        <v>37.507571766295165</v>
      </c>
    </row>
    <row r="93" spans="1:12" ht="29" x14ac:dyDescent="0.35">
      <c r="A93" s="77" t="s">
        <v>877</v>
      </c>
      <c r="B93" s="77" t="s">
        <v>878</v>
      </c>
      <c r="C93" s="77" t="s">
        <v>409</v>
      </c>
      <c r="D93" s="77" t="s">
        <v>410</v>
      </c>
      <c r="E93" s="77" t="s">
        <v>10879</v>
      </c>
      <c r="F93" s="77">
        <v>4937.38</v>
      </c>
      <c r="G93" s="77"/>
      <c r="H93" s="75" t="s">
        <v>703</v>
      </c>
      <c r="I93" s="5">
        <v>310.52179999999998</v>
      </c>
      <c r="J93">
        <f>VLOOKUP(H93,'SEM Cost'!$A:$B,2,FALSE)</f>
        <v>25.66</v>
      </c>
      <c r="K93" s="84">
        <f t="shared" si="4"/>
        <v>284.86179999999996</v>
      </c>
      <c r="L93" s="83">
        <f t="shared" si="5"/>
        <v>12.101395167575992</v>
      </c>
    </row>
    <row r="94" spans="1:12" ht="29" x14ac:dyDescent="0.35">
      <c r="A94" s="77" t="s">
        <v>877</v>
      </c>
      <c r="B94" s="77" t="s">
        <v>878</v>
      </c>
      <c r="C94" s="77" t="s">
        <v>694</v>
      </c>
      <c r="D94" s="77" t="s">
        <v>695</v>
      </c>
      <c r="E94" s="77" t="s">
        <v>10879</v>
      </c>
      <c r="F94" s="77">
        <v>4865.1949999999997</v>
      </c>
      <c r="G94" s="77"/>
      <c r="H94" s="75" t="s">
        <v>450</v>
      </c>
      <c r="I94" s="5">
        <v>6645.1109999999999</v>
      </c>
      <c r="J94">
        <f>VLOOKUP(H94,'SEM Cost'!$A:$B,2,FALSE)</f>
        <v>465.85</v>
      </c>
      <c r="K94" s="84">
        <f t="shared" si="4"/>
        <v>6179.2609999999995</v>
      </c>
      <c r="L94" s="83">
        <f t="shared" si="5"/>
        <v>14.26448642266824</v>
      </c>
    </row>
    <row r="95" spans="1:12" ht="29" x14ac:dyDescent="0.35">
      <c r="A95" s="77" t="s">
        <v>877</v>
      </c>
      <c r="B95" s="77" t="s">
        <v>878</v>
      </c>
      <c r="C95" s="77" t="s">
        <v>20</v>
      </c>
      <c r="D95" s="77" t="s">
        <v>21</v>
      </c>
      <c r="E95" s="77" t="s">
        <v>10880</v>
      </c>
      <c r="F95" s="77">
        <v>4792.7690000000002</v>
      </c>
      <c r="G95" s="77"/>
      <c r="H95" s="75" t="s">
        <v>458</v>
      </c>
      <c r="I95" s="5">
        <v>761.59940000000006</v>
      </c>
      <c r="J95">
        <f>VLOOKUP(H95,'SEM Cost'!$A:$B,2,FALSE)</f>
        <v>15.43</v>
      </c>
      <c r="K95" s="84">
        <f t="shared" si="4"/>
        <v>746.16940000000011</v>
      </c>
      <c r="L95" s="83">
        <f t="shared" si="5"/>
        <v>49.358353856124438</v>
      </c>
    </row>
    <row r="96" spans="1:12" ht="29" x14ac:dyDescent="0.35">
      <c r="A96" s="77" t="s">
        <v>877</v>
      </c>
      <c r="B96" s="77" t="s">
        <v>878</v>
      </c>
      <c r="C96" s="77" t="s">
        <v>560</v>
      </c>
      <c r="D96" s="77" t="s">
        <v>561</v>
      </c>
      <c r="E96" s="77" t="s">
        <v>10880</v>
      </c>
      <c r="F96" s="77">
        <v>4739.4210000000003</v>
      </c>
      <c r="G96" s="77"/>
      <c r="H96" s="75" t="s">
        <v>172</v>
      </c>
      <c r="I96" s="5">
        <v>359.92020000000002</v>
      </c>
      <c r="J96">
        <f>VLOOKUP(H96,'SEM Cost'!$A:$B,2,FALSE)</f>
        <v>43.03</v>
      </c>
      <c r="K96" s="84">
        <f t="shared" si="4"/>
        <v>316.89020000000005</v>
      </c>
      <c r="L96" s="83">
        <f t="shared" si="5"/>
        <v>8.3644015802928191</v>
      </c>
    </row>
    <row r="97" spans="1:12" ht="72.5" x14ac:dyDescent="0.35">
      <c r="A97" s="77" t="s">
        <v>877</v>
      </c>
      <c r="B97" s="77" t="s">
        <v>878</v>
      </c>
      <c r="C97" s="77" t="s">
        <v>2404</v>
      </c>
      <c r="D97" s="77" t="s">
        <v>212</v>
      </c>
      <c r="E97" s="77" t="s">
        <v>10880</v>
      </c>
      <c r="F97" s="77">
        <v>4614.8860000000004</v>
      </c>
      <c r="G97" s="77"/>
      <c r="H97" s="75" t="s">
        <v>438</v>
      </c>
      <c r="I97" s="5">
        <v>1853.3054999999999</v>
      </c>
      <c r="J97">
        <f>VLOOKUP(H97,'SEM Cost'!$A:$B,2,FALSE)</f>
        <v>21.39</v>
      </c>
      <c r="K97" s="84">
        <f t="shared" si="4"/>
        <v>1831.9154999999998</v>
      </c>
      <c r="L97" s="83">
        <f t="shared" si="5"/>
        <v>86.643548387096772</v>
      </c>
    </row>
    <row r="98" spans="1:12" ht="29" x14ac:dyDescent="0.35">
      <c r="A98" s="77" t="s">
        <v>877</v>
      </c>
      <c r="B98" s="77" t="s">
        <v>878</v>
      </c>
      <c r="C98" s="77" t="s">
        <v>288</v>
      </c>
      <c r="D98" s="77" t="s">
        <v>289</v>
      </c>
      <c r="E98" s="77" t="s">
        <v>10879</v>
      </c>
      <c r="F98" s="77">
        <v>4489.5259999999998</v>
      </c>
      <c r="G98" s="77"/>
      <c r="H98" s="75" t="s">
        <v>466</v>
      </c>
      <c r="I98" s="5">
        <v>257.34629999999999</v>
      </c>
      <c r="J98">
        <f>VLOOKUP(H98,'SEM Cost'!$A:$B,2,FALSE)</f>
        <v>9.39</v>
      </c>
      <c r="K98" s="84">
        <f t="shared" ref="K98:K129" si="6">I98-J98</f>
        <v>247.9563</v>
      </c>
      <c r="L98" s="83">
        <f t="shared" ref="L98:L129" si="7">I98/J98</f>
        <v>27.406421725239614</v>
      </c>
    </row>
    <row r="99" spans="1:12" ht="29" x14ac:dyDescent="0.35">
      <c r="A99" s="77" t="s">
        <v>877</v>
      </c>
      <c r="B99" s="77" t="s">
        <v>878</v>
      </c>
      <c r="C99" s="77" t="s">
        <v>49</v>
      </c>
      <c r="D99" s="77" t="s">
        <v>50</v>
      </c>
      <c r="E99" s="77" t="s">
        <v>10880</v>
      </c>
      <c r="F99" s="77">
        <v>4426.5829999999996</v>
      </c>
      <c r="G99" s="77"/>
      <c r="H99" s="75" t="s">
        <v>474</v>
      </c>
      <c r="I99" s="5">
        <v>23946.763999999999</v>
      </c>
      <c r="J99">
        <f>VLOOKUP(H99,'SEM Cost'!$A:$B,2,FALSE)</f>
        <v>568.73</v>
      </c>
      <c r="K99" s="84">
        <f t="shared" si="6"/>
        <v>23378.034</v>
      </c>
      <c r="L99" s="83">
        <f t="shared" si="7"/>
        <v>42.105681078895081</v>
      </c>
    </row>
    <row r="100" spans="1:12" ht="29" x14ac:dyDescent="0.35">
      <c r="A100" s="77" t="s">
        <v>877</v>
      </c>
      <c r="B100" s="77" t="s">
        <v>878</v>
      </c>
      <c r="C100" s="77" t="s">
        <v>2457</v>
      </c>
      <c r="D100" s="77" t="s">
        <v>226</v>
      </c>
      <c r="E100" s="77" t="s">
        <v>10880</v>
      </c>
      <c r="F100" s="77">
        <v>4425.0820000000003</v>
      </c>
      <c r="G100" s="77"/>
      <c r="H100" s="75" t="s">
        <v>707</v>
      </c>
      <c r="I100" s="5">
        <v>1512.2745</v>
      </c>
      <c r="J100">
        <f>VLOOKUP(H100,'SEM Cost'!$A:$B,2,FALSE)</f>
        <v>33.729999999999997</v>
      </c>
      <c r="K100" s="84">
        <f t="shared" si="6"/>
        <v>1478.5445</v>
      </c>
      <c r="L100" s="83">
        <f t="shared" si="7"/>
        <v>44.834702045656691</v>
      </c>
    </row>
    <row r="101" spans="1:12" ht="29" x14ac:dyDescent="0.35">
      <c r="A101" s="77" t="s">
        <v>877</v>
      </c>
      <c r="B101" s="77" t="s">
        <v>878</v>
      </c>
      <c r="C101" s="77" t="s">
        <v>889</v>
      </c>
      <c r="D101" s="77" t="s">
        <v>890</v>
      </c>
      <c r="E101" s="77" t="s">
        <v>10880</v>
      </c>
      <c r="F101" s="77">
        <v>4417.5540000000001</v>
      </c>
      <c r="G101" s="77"/>
      <c r="H101" s="75" t="s">
        <v>774</v>
      </c>
      <c r="I101" s="5">
        <v>650.92079999999999</v>
      </c>
      <c r="J101">
        <f>VLOOKUP(H101,'SEM Cost'!$A:$B,2,FALSE)</f>
        <v>19.59</v>
      </c>
      <c r="K101" s="84">
        <f t="shared" si="6"/>
        <v>631.33079999999995</v>
      </c>
      <c r="L101" s="83">
        <f t="shared" si="7"/>
        <v>33.227197549770288</v>
      </c>
    </row>
    <row r="102" spans="1:12" ht="43.5" x14ac:dyDescent="0.35">
      <c r="A102" s="77" t="s">
        <v>877</v>
      </c>
      <c r="B102" s="77" t="s">
        <v>878</v>
      </c>
      <c r="C102" s="77" t="s">
        <v>16</v>
      </c>
      <c r="D102" s="77" t="s">
        <v>15</v>
      </c>
      <c r="E102" s="77" t="s">
        <v>10879</v>
      </c>
      <c r="F102" s="77">
        <v>4185.777</v>
      </c>
      <c r="G102" s="77"/>
      <c r="H102" s="75" t="s">
        <v>485</v>
      </c>
      <c r="I102" s="5">
        <v>7011.9369999999999</v>
      </c>
      <c r="J102">
        <f>VLOOKUP(H102,'SEM Cost'!$A:$B,2,FALSE)</f>
        <v>79.16</v>
      </c>
      <c r="K102" s="84">
        <f t="shared" si="6"/>
        <v>6932.777</v>
      </c>
      <c r="L102" s="83">
        <f t="shared" si="7"/>
        <v>88.579295098534615</v>
      </c>
    </row>
    <row r="103" spans="1:12" ht="29" x14ac:dyDescent="0.35">
      <c r="A103" s="77" t="s">
        <v>877</v>
      </c>
      <c r="B103" s="77" t="s">
        <v>878</v>
      </c>
      <c r="C103" s="77" t="s">
        <v>1696</v>
      </c>
      <c r="D103" s="77" t="s">
        <v>822</v>
      </c>
      <c r="E103" s="77" t="s">
        <v>10879</v>
      </c>
      <c r="F103" s="77">
        <v>4139.3490000000002</v>
      </c>
      <c r="G103" s="77"/>
      <c r="H103" s="75" t="s">
        <v>481</v>
      </c>
      <c r="I103" s="5">
        <v>440.56060000000002</v>
      </c>
      <c r="J103" t="e">
        <f>VLOOKUP(H103,'SEM Cost'!$A:$B,2,FALSE)</f>
        <v>#N/A</v>
      </c>
      <c r="K103" s="84" t="e">
        <f t="shared" si="6"/>
        <v>#N/A</v>
      </c>
      <c r="L103" s="83" t="e">
        <f t="shared" si="7"/>
        <v>#N/A</v>
      </c>
    </row>
    <row r="104" spans="1:12" ht="29" x14ac:dyDescent="0.35">
      <c r="A104" s="77" t="s">
        <v>877</v>
      </c>
      <c r="B104" s="77" t="s">
        <v>878</v>
      </c>
      <c r="C104" s="77" t="s">
        <v>889</v>
      </c>
      <c r="D104" s="77" t="s">
        <v>890</v>
      </c>
      <c r="E104" s="77" t="s">
        <v>10879</v>
      </c>
      <c r="F104" s="77">
        <v>4047.1709999999998</v>
      </c>
      <c r="G104" s="77"/>
      <c r="H104" s="75" t="s">
        <v>494</v>
      </c>
      <c r="I104" s="5">
        <v>3854.1869999999999</v>
      </c>
      <c r="J104">
        <f>VLOOKUP(H104,'SEM Cost'!$A:$B,2,FALSE)</f>
        <v>31.7</v>
      </c>
      <c r="K104" s="84">
        <f t="shared" si="6"/>
        <v>3822.4870000000001</v>
      </c>
      <c r="L104" s="83">
        <f t="shared" si="7"/>
        <v>121.58318611987382</v>
      </c>
    </row>
    <row r="105" spans="1:12" ht="29" x14ac:dyDescent="0.35">
      <c r="A105" s="77" t="s">
        <v>877</v>
      </c>
      <c r="B105" s="77" t="s">
        <v>878</v>
      </c>
      <c r="C105" s="77" t="s">
        <v>765</v>
      </c>
      <c r="D105" s="77" t="s">
        <v>766</v>
      </c>
      <c r="E105" s="77" t="s">
        <v>10880</v>
      </c>
      <c r="F105" s="77">
        <v>4035.027</v>
      </c>
      <c r="G105" s="77"/>
      <c r="H105" s="75" t="s">
        <v>470</v>
      </c>
      <c r="I105" s="5">
        <v>1848.3553000000002</v>
      </c>
      <c r="J105">
        <f>VLOOKUP(H105,'SEM Cost'!$A:$B,2,FALSE)</f>
        <v>8.86</v>
      </c>
      <c r="K105" s="84">
        <f t="shared" si="6"/>
        <v>1839.4953000000003</v>
      </c>
      <c r="L105" s="83">
        <f t="shared" si="7"/>
        <v>208.61797968397295</v>
      </c>
    </row>
    <row r="106" spans="1:12" ht="29" x14ac:dyDescent="0.35">
      <c r="A106" s="77" t="s">
        <v>877</v>
      </c>
      <c r="B106" s="77" t="s">
        <v>878</v>
      </c>
      <c r="C106" s="77" t="s">
        <v>405</v>
      </c>
      <c r="D106" s="77" t="s">
        <v>406</v>
      </c>
      <c r="E106" s="77" t="s">
        <v>10879</v>
      </c>
      <c r="F106" s="77">
        <v>4029.5</v>
      </c>
      <c r="G106" s="77"/>
      <c r="H106" s="75" t="s">
        <v>577</v>
      </c>
      <c r="I106" s="5">
        <v>42620.13</v>
      </c>
      <c r="J106">
        <f>VLOOKUP(H106,'SEM Cost'!$A:$B,2,FALSE)</f>
        <v>255.43</v>
      </c>
      <c r="K106" s="84">
        <f t="shared" si="6"/>
        <v>42364.7</v>
      </c>
      <c r="L106" s="83">
        <f t="shared" si="7"/>
        <v>166.85639901342833</v>
      </c>
    </row>
    <row r="107" spans="1:12" ht="29" x14ac:dyDescent="0.35">
      <c r="A107" s="77" t="s">
        <v>877</v>
      </c>
      <c r="B107" s="77" t="s">
        <v>878</v>
      </c>
      <c r="C107" s="77" t="s">
        <v>734</v>
      </c>
      <c r="D107" s="77" t="s">
        <v>735</v>
      </c>
      <c r="E107" s="77" t="s">
        <v>10879</v>
      </c>
      <c r="F107" s="77">
        <v>4000.4349999999999</v>
      </c>
      <c r="G107" s="77"/>
      <c r="H107" s="75" t="s">
        <v>561</v>
      </c>
      <c r="I107" s="5">
        <v>8078.1769999999997</v>
      </c>
      <c r="J107">
        <f>VLOOKUP(H107,'SEM Cost'!$A:$B,2,FALSE)</f>
        <v>38.01</v>
      </c>
      <c r="K107" s="84">
        <f t="shared" si="6"/>
        <v>8040.1669999999995</v>
      </c>
      <c r="L107" s="83">
        <f t="shared" si="7"/>
        <v>212.52767692712445</v>
      </c>
    </row>
    <row r="108" spans="1:12" ht="29" x14ac:dyDescent="0.35">
      <c r="A108" s="77" t="s">
        <v>877</v>
      </c>
      <c r="B108" s="77" t="s">
        <v>878</v>
      </c>
      <c r="C108" s="77" t="s">
        <v>781</v>
      </c>
      <c r="D108" s="77" t="s">
        <v>782</v>
      </c>
      <c r="E108" s="77" t="s">
        <v>10879</v>
      </c>
      <c r="F108" s="77">
        <v>3945.5630000000001</v>
      </c>
      <c r="G108" s="77"/>
      <c r="H108" s="75" t="s">
        <v>573</v>
      </c>
      <c r="I108" s="5">
        <v>8406.1239999999998</v>
      </c>
      <c r="J108">
        <f>VLOOKUP(H108,'SEM Cost'!$A:$B,2,FALSE)</f>
        <v>50.63</v>
      </c>
      <c r="K108" s="84">
        <f t="shared" si="6"/>
        <v>8355.4940000000006</v>
      </c>
      <c r="L108" s="83">
        <f t="shared" si="7"/>
        <v>166.03049575350582</v>
      </c>
    </row>
    <row r="109" spans="1:12" ht="29" x14ac:dyDescent="0.35">
      <c r="A109" s="77" t="s">
        <v>877</v>
      </c>
      <c r="B109" s="77" t="s">
        <v>878</v>
      </c>
      <c r="C109" s="77" t="s">
        <v>413</v>
      </c>
      <c r="D109" s="77" t="s">
        <v>414</v>
      </c>
      <c r="E109" s="77" t="s">
        <v>10880</v>
      </c>
      <c r="F109" s="77">
        <v>3920.0050000000001</v>
      </c>
      <c r="G109" s="77"/>
      <c r="H109" s="75" t="s">
        <v>508</v>
      </c>
      <c r="I109" s="5">
        <v>366.0806</v>
      </c>
      <c r="J109">
        <f>VLOOKUP(H109,'SEM Cost'!$A:$B,2,FALSE)</f>
        <v>4.78</v>
      </c>
      <c r="K109" s="84">
        <f t="shared" si="6"/>
        <v>361.30060000000003</v>
      </c>
      <c r="L109" s="83">
        <f t="shared" si="7"/>
        <v>76.585899581589956</v>
      </c>
    </row>
    <row r="110" spans="1:12" ht="29" x14ac:dyDescent="0.35">
      <c r="A110" s="77" t="s">
        <v>877</v>
      </c>
      <c r="B110" s="77" t="s">
        <v>878</v>
      </c>
      <c r="C110" s="77" t="s">
        <v>245</v>
      </c>
      <c r="D110" s="77" t="s">
        <v>246</v>
      </c>
      <c r="E110" s="77" t="s">
        <v>10880</v>
      </c>
      <c r="F110" s="77">
        <v>3858.7170000000001</v>
      </c>
      <c r="G110" s="77"/>
      <c r="H110" s="75" t="s">
        <v>504</v>
      </c>
      <c r="I110" s="5">
        <v>14891.111000000001</v>
      </c>
      <c r="J110">
        <f>VLOOKUP(H110,'SEM Cost'!$A:$B,2,FALSE)</f>
        <v>51.94</v>
      </c>
      <c r="K110" s="84">
        <f t="shared" si="6"/>
        <v>14839.171</v>
      </c>
      <c r="L110" s="83">
        <f t="shared" si="7"/>
        <v>286.69832499037352</v>
      </c>
    </row>
    <row r="111" spans="1:12" ht="29" x14ac:dyDescent="0.35">
      <c r="A111" s="77" t="s">
        <v>877</v>
      </c>
      <c r="B111" s="77" t="s">
        <v>878</v>
      </c>
      <c r="C111" s="77" t="s">
        <v>20</v>
      </c>
      <c r="D111" s="77" t="s">
        <v>21</v>
      </c>
      <c r="E111" s="77" t="s">
        <v>10879</v>
      </c>
      <c r="F111" s="77">
        <v>3847.7449999999999</v>
      </c>
      <c r="G111" s="77"/>
      <c r="H111" s="75" t="s">
        <v>525</v>
      </c>
      <c r="I111" s="5">
        <v>7294.4570000000003</v>
      </c>
      <c r="J111">
        <f>VLOOKUP(H111,'SEM Cost'!$A:$B,2,FALSE)</f>
        <v>17.38</v>
      </c>
      <c r="K111" s="84">
        <f t="shared" si="6"/>
        <v>7277.0770000000002</v>
      </c>
      <c r="L111" s="83">
        <f t="shared" si="7"/>
        <v>419.70408515535104</v>
      </c>
    </row>
    <row r="112" spans="1:12" ht="29" x14ac:dyDescent="0.35">
      <c r="A112" s="77" t="s">
        <v>877</v>
      </c>
      <c r="B112" s="77" t="s">
        <v>878</v>
      </c>
      <c r="C112" s="77" t="s">
        <v>484</v>
      </c>
      <c r="D112" s="77" t="s">
        <v>485</v>
      </c>
      <c r="E112" s="77" t="s">
        <v>10879</v>
      </c>
      <c r="F112" s="77">
        <v>3835.777</v>
      </c>
      <c r="G112" s="77"/>
      <c r="H112" s="75" t="s">
        <v>148</v>
      </c>
      <c r="I112" s="5">
        <v>77.7727</v>
      </c>
      <c r="J112">
        <f>VLOOKUP(H112,'SEM Cost'!$A:$B,2,FALSE)</f>
        <v>11.39</v>
      </c>
      <c r="K112" s="84">
        <f t="shared" si="6"/>
        <v>66.3827</v>
      </c>
      <c r="L112" s="83">
        <f t="shared" si="7"/>
        <v>6.8281562774363476</v>
      </c>
    </row>
    <row r="113" spans="1:12" ht="29" x14ac:dyDescent="0.35">
      <c r="A113" s="77" t="s">
        <v>877</v>
      </c>
      <c r="B113" s="77" t="s">
        <v>878</v>
      </c>
      <c r="C113" s="77" t="s">
        <v>328</v>
      </c>
      <c r="D113" s="77" t="s">
        <v>329</v>
      </c>
      <c r="E113" s="77" t="s">
        <v>10879</v>
      </c>
      <c r="F113" s="77">
        <v>3797.9180000000001</v>
      </c>
      <c r="G113" s="77"/>
      <c r="H113" s="75" t="s">
        <v>569</v>
      </c>
      <c r="I113" s="5">
        <v>1633.296</v>
      </c>
      <c r="J113">
        <f>VLOOKUP(H113,'SEM Cost'!$A:$B,2,FALSE)</f>
        <v>62.26</v>
      </c>
      <c r="K113" s="84">
        <f t="shared" si="6"/>
        <v>1571.0360000000001</v>
      </c>
      <c r="L113" s="83">
        <f t="shared" si="7"/>
        <v>26.233472534532606</v>
      </c>
    </row>
    <row r="114" spans="1:12" ht="29" x14ac:dyDescent="0.35">
      <c r="A114" s="77" t="s">
        <v>877</v>
      </c>
      <c r="B114" s="77" t="s">
        <v>878</v>
      </c>
      <c r="C114" s="77" t="s">
        <v>524</v>
      </c>
      <c r="D114" s="77" t="s">
        <v>525</v>
      </c>
      <c r="E114" s="77" t="s">
        <v>10879</v>
      </c>
      <c r="F114" s="77">
        <v>3792.7579999999998</v>
      </c>
      <c r="G114" s="77"/>
      <c r="H114" s="75" t="s">
        <v>500</v>
      </c>
      <c r="I114" s="5">
        <v>61.78</v>
      </c>
      <c r="J114">
        <f>VLOOKUP(H114,'SEM Cost'!$A:$B,2,FALSE)</f>
        <v>4.46</v>
      </c>
      <c r="K114" s="84">
        <f t="shared" si="6"/>
        <v>57.32</v>
      </c>
      <c r="L114" s="83">
        <f t="shared" si="7"/>
        <v>13.852017937219731</v>
      </c>
    </row>
    <row r="115" spans="1:12" ht="29" x14ac:dyDescent="0.35">
      <c r="A115" s="77" t="s">
        <v>877</v>
      </c>
      <c r="B115" s="77" t="s">
        <v>878</v>
      </c>
      <c r="C115" s="77" t="s">
        <v>781</v>
      </c>
      <c r="D115" s="77" t="s">
        <v>782</v>
      </c>
      <c r="E115" s="77" t="s">
        <v>10880</v>
      </c>
      <c r="F115" s="77">
        <v>3779.64</v>
      </c>
      <c r="G115" s="77"/>
      <c r="H115" s="75" t="s">
        <v>632</v>
      </c>
      <c r="I115" s="5">
        <v>55.68</v>
      </c>
      <c r="J115">
        <f>VLOOKUP(H115,'SEM Cost'!$A:$B,2,FALSE)</f>
        <v>10.14</v>
      </c>
      <c r="K115" s="84">
        <f t="shared" si="6"/>
        <v>45.54</v>
      </c>
      <c r="L115" s="83">
        <f t="shared" si="7"/>
        <v>5.4911242603550292</v>
      </c>
    </row>
    <row r="116" spans="1:12" ht="29" x14ac:dyDescent="0.35">
      <c r="A116" s="77" t="s">
        <v>877</v>
      </c>
      <c r="B116" s="77" t="s">
        <v>878</v>
      </c>
      <c r="C116" s="77" t="s">
        <v>396</v>
      </c>
      <c r="D116" s="77" t="s">
        <v>397</v>
      </c>
      <c r="E116" s="77" t="s">
        <v>10879</v>
      </c>
      <c r="F116" s="77">
        <v>3640.0410000000002</v>
      </c>
      <c r="G116" s="77"/>
      <c r="H116" s="75" t="s">
        <v>541</v>
      </c>
      <c r="I116" s="5">
        <v>752.26170000000002</v>
      </c>
      <c r="J116">
        <f>VLOOKUP(H116,'SEM Cost'!$A:$B,2,FALSE)</f>
        <v>6.62</v>
      </c>
      <c r="K116" s="84">
        <f t="shared" si="6"/>
        <v>745.64170000000001</v>
      </c>
      <c r="L116" s="83">
        <f t="shared" si="7"/>
        <v>113.63469788519637</v>
      </c>
    </row>
    <row r="117" spans="1:12" ht="29" x14ac:dyDescent="0.35">
      <c r="A117" s="77" t="s">
        <v>877</v>
      </c>
      <c r="B117" s="77" t="s">
        <v>878</v>
      </c>
      <c r="C117" s="77" t="s">
        <v>388</v>
      </c>
      <c r="D117" s="77" t="s">
        <v>389</v>
      </c>
      <c r="E117" s="77" t="s">
        <v>10880</v>
      </c>
      <c r="F117" s="77">
        <v>3614.6370000000002</v>
      </c>
      <c r="G117" s="77"/>
      <c r="H117" s="75" t="s">
        <v>529</v>
      </c>
      <c r="I117" s="5">
        <v>728.72149999999999</v>
      </c>
      <c r="J117">
        <f>VLOOKUP(H117,'SEM Cost'!$A:$B,2,FALSE)</f>
        <v>29.55</v>
      </c>
      <c r="K117" s="84">
        <f t="shared" si="6"/>
        <v>699.17150000000004</v>
      </c>
      <c r="L117" s="83">
        <f t="shared" si="7"/>
        <v>24.660626057529608</v>
      </c>
    </row>
    <row r="118" spans="1:12" ht="29" x14ac:dyDescent="0.35">
      <c r="A118" s="77" t="s">
        <v>877</v>
      </c>
      <c r="B118" s="77" t="s">
        <v>878</v>
      </c>
      <c r="C118" s="77" t="s">
        <v>493</v>
      </c>
      <c r="D118" s="77" t="s">
        <v>494</v>
      </c>
      <c r="E118" s="77" t="s">
        <v>10880</v>
      </c>
      <c r="F118" s="77">
        <v>3529.3969999999999</v>
      </c>
      <c r="G118" s="77"/>
      <c r="H118" s="75" t="s">
        <v>519</v>
      </c>
      <c r="I118" s="5">
        <v>319.11399999999998</v>
      </c>
      <c r="J118">
        <f>VLOOKUP(H118,'SEM Cost'!$A:$B,2,FALSE)</f>
        <v>10.46</v>
      </c>
      <c r="K118" s="84">
        <f t="shared" si="6"/>
        <v>308.654</v>
      </c>
      <c r="L118" s="83">
        <f t="shared" si="7"/>
        <v>30.508030592734222</v>
      </c>
    </row>
    <row r="119" spans="1:12" ht="29" x14ac:dyDescent="0.35">
      <c r="A119" s="77" t="s">
        <v>877</v>
      </c>
      <c r="B119" s="77" t="s">
        <v>878</v>
      </c>
      <c r="C119" s="77" t="s">
        <v>524</v>
      </c>
      <c r="D119" s="77" t="s">
        <v>525</v>
      </c>
      <c r="E119" s="77" t="s">
        <v>10880</v>
      </c>
      <c r="F119" s="77">
        <v>3501.6990000000001</v>
      </c>
      <c r="G119" s="77"/>
      <c r="H119" s="75" t="s">
        <v>512</v>
      </c>
      <c r="I119" s="5">
        <v>966.83989999999994</v>
      </c>
      <c r="J119">
        <f>VLOOKUP(H119,'SEM Cost'!$A:$B,2,FALSE)</f>
        <v>0.8</v>
      </c>
      <c r="K119" s="84">
        <f t="shared" si="6"/>
        <v>966.03989999999999</v>
      </c>
      <c r="L119" s="83">
        <f t="shared" si="7"/>
        <v>1208.5498749999999</v>
      </c>
    </row>
    <row r="120" spans="1:12" ht="29" x14ac:dyDescent="0.35">
      <c r="A120" s="77" t="s">
        <v>877</v>
      </c>
      <c r="B120" s="77" t="s">
        <v>878</v>
      </c>
      <c r="C120" s="77" t="s">
        <v>873</v>
      </c>
      <c r="D120" s="77" t="s">
        <v>874</v>
      </c>
      <c r="E120" s="77" t="s">
        <v>10879</v>
      </c>
      <c r="F120" s="77">
        <v>3394.0410000000002</v>
      </c>
      <c r="G120" s="77"/>
      <c r="H120" s="75" t="s">
        <v>553</v>
      </c>
      <c r="I120" s="5">
        <v>284354.7</v>
      </c>
      <c r="J120">
        <f>VLOOKUP(H120,'SEM Cost'!$A:$B,2,FALSE)</f>
        <v>34565.478000000003</v>
      </c>
      <c r="K120" s="84">
        <f t="shared" si="6"/>
        <v>249789.22200000001</v>
      </c>
      <c r="L120" s="83">
        <f t="shared" si="7"/>
        <v>8.2265519371669029</v>
      </c>
    </row>
    <row r="121" spans="1:12" ht="29" x14ac:dyDescent="0.35">
      <c r="A121" s="77" t="s">
        <v>877</v>
      </c>
      <c r="B121" s="77" t="s">
        <v>878</v>
      </c>
      <c r="C121" s="77" t="s">
        <v>560</v>
      </c>
      <c r="D121" s="77" t="s">
        <v>561</v>
      </c>
      <c r="E121" s="77" t="s">
        <v>10879</v>
      </c>
      <c r="F121" s="77">
        <v>3338.7559999999999</v>
      </c>
      <c r="G121" s="77"/>
      <c r="H121" s="75" t="s">
        <v>516</v>
      </c>
      <c r="I121" s="5">
        <v>166.63</v>
      </c>
      <c r="J121">
        <f>VLOOKUP(H121,'SEM Cost'!$A:$B,2,FALSE)</f>
        <v>263.11</v>
      </c>
      <c r="K121" s="84">
        <f t="shared" si="6"/>
        <v>-96.480000000000018</v>
      </c>
      <c r="L121" s="83">
        <f t="shared" si="7"/>
        <v>0.63330926228573592</v>
      </c>
    </row>
    <row r="122" spans="1:12" ht="29" x14ac:dyDescent="0.35">
      <c r="A122" s="77" t="s">
        <v>877</v>
      </c>
      <c r="B122" s="77" t="s">
        <v>878</v>
      </c>
      <c r="C122" s="77" t="s">
        <v>572</v>
      </c>
      <c r="D122" s="77" t="s">
        <v>573</v>
      </c>
      <c r="E122" s="77" t="s">
        <v>10880</v>
      </c>
      <c r="F122" s="77">
        <v>3262.7310000000002</v>
      </c>
      <c r="G122" s="77"/>
      <c r="H122" s="75" t="s">
        <v>581</v>
      </c>
      <c r="I122" s="5">
        <v>170.67</v>
      </c>
      <c r="J122">
        <f>VLOOKUP(H122,'SEM Cost'!$A:$B,2,FALSE)</f>
        <v>13.68</v>
      </c>
      <c r="K122" s="84">
        <f t="shared" si="6"/>
        <v>156.98999999999998</v>
      </c>
      <c r="L122" s="83">
        <f t="shared" si="7"/>
        <v>12.475877192982455</v>
      </c>
    </row>
    <row r="123" spans="1:12" ht="29" x14ac:dyDescent="0.35">
      <c r="A123" s="77" t="s">
        <v>877</v>
      </c>
      <c r="B123" s="77" t="s">
        <v>878</v>
      </c>
      <c r="C123" s="77" t="s">
        <v>690</v>
      </c>
      <c r="D123" s="77" t="s">
        <v>691</v>
      </c>
      <c r="E123" s="77" t="s">
        <v>10879</v>
      </c>
      <c r="F123" s="77">
        <v>3261.5880000000002</v>
      </c>
      <c r="G123" s="77"/>
      <c r="H123" s="75" t="s">
        <v>78</v>
      </c>
      <c r="I123" s="5">
        <v>64.760000000000005</v>
      </c>
      <c r="J123">
        <f>VLOOKUP(H123,'SEM Cost'!$A:$B,2,FALSE)</f>
        <v>10.17</v>
      </c>
      <c r="K123" s="84">
        <f t="shared" si="6"/>
        <v>54.59</v>
      </c>
      <c r="L123" s="83">
        <f t="shared" si="7"/>
        <v>6.3677482792527043</v>
      </c>
    </row>
    <row r="124" spans="1:12" ht="72.5" x14ac:dyDescent="0.35">
      <c r="A124" s="77" t="s">
        <v>877</v>
      </c>
      <c r="B124" s="77" t="s">
        <v>878</v>
      </c>
      <c r="C124" s="77" t="s">
        <v>2404</v>
      </c>
      <c r="D124" s="77" t="s">
        <v>212</v>
      </c>
      <c r="E124" s="77" t="s">
        <v>10879</v>
      </c>
      <c r="F124" s="77">
        <v>3243.0039999999999</v>
      </c>
      <c r="G124" s="77"/>
      <c r="H124" s="75" t="s">
        <v>616</v>
      </c>
      <c r="I124" s="5">
        <v>1886.7435</v>
      </c>
      <c r="J124">
        <f>VLOOKUP(H124,'SEM Cost'!$A:$B,2,FALSE)</f>
        <v>1.85</v>
      </c>
      <c r="K124" s="84">
        <f t="shared" si="6"/>
        <v>1884.8935000000001</v>
      </c>
      <c r="L124" s="83">
        <f t="shared" si="7"/>
        <v>1019.8613513513513</v>
      </c>
    </row>
    <row r="125" spans="1:12" ht="29" x14ac:dyDescent="0.35">
      <c r="A125" s="77" t="s">
        <v>877</v>
      </c>
      <c r="B125" s="77" t="s">
        <v>878</v>
      </c>
      <c r="C125" s="77" t="s">
        <v>672</v>
      </c>
      <c r="D125" s="77" t="s">
        <v>673</v>
      </c>
      <c r="E125" s="77" t="s">
        <v>10879</v>
      </c>
      <c r="F125" s="77">
        <v>3241.1329999999998</v>
      </c>
      <c r="G125" s="77"/>
      <c r="H125" s="75" t="s">
        <v>620</v>
      </c>
      <c r="I125" s="5">
        <v>12141.853999999999</v>
      </c>
      <c r="J125">
        <f>VLOOKUP(H125,'SEM Cost'!$A:$B,2,FALSE)</f>
        <v>1409.09</v>
      </c>
      <c r="K125" s="84">
        <f t="shared" si="6"/>
        <v>10732.763999999999</v>
      </c>
      <c r="L125" s="83">
        <f t="shared" si="7"/>
        <v>8.61680517213237</v>
      </c>
    </row>
    <row r="126" spans="1:12" ht="29" x14ac:dyDescent="0.35">
      <c r="A126" s="77" t="s">
        <v>877</v>
      </c>
      <c r="B126" s="77" t="s">
        <v>878</v>
      </c>
      <c r="C126" s="77" t="s">
        <v>484</v>
      </c>
      <c r="D126" s="77" t="s">
        <v>485</v>
      </c>
      <c r="E126" s="77" t="s">
        <v>10880</v>
      </c>
      <c r="F126" s="77">
        <v>3176.16</v>
      </c>
      <c r="G126" s="77"/>
      <c r="H126" s="75" t="s">
        <v>612</v>
      </c>
      <c r="I126" s="5">
        <v>12381.817999999999</v>
      </c>
      <c r="J126">
        <f>VLOOKUP(H126,'SEM Cost'!$A:$B,2,FALSE)</f>
        <v>412.6</v>
      </c>
      <c r="K126" s="84">
        <f t="shared" si="6"/>
        <v>11969.217999999999</v>
      </c>
      <c r="L126" s="83">
        <f t="shared" si="7"/>
        <v>30.009253514299559</v>
      </c>
    </row>
    <row r="127" spans="1:12" ht="29" x14ac:dyDescent="0.35">
      <c r="A127" s="77" t="s">
        <v>877</v>
      </c>
      <c r="B127" s="77" t="s">
        <v>878</v>
      </c>
      <c r="C127" s="77" t="s">
        <v>159</v>
      </c>
      <c r="D127" s="77" t="s">
        <v>160</v>
      </c>
      <c r="E127" s="77" t="s">
        <v>10879</v>
      </c>
      <c r="F127" s="77">
        <v>3053.4169999999999</v>
      </c>
      <c r="G127" s="77"/>
      <c r="H127" s="75" t="s">
        <v>597</v>
      </c>
      <c r="I127" s="5">
        <v>2902.0679</v>
      </c>
      <c r="J127">
        <f>VLOOKUP(H127,'SEM Cost'!$A:$B,2,FALSE)</f>
        <v>231.52</v>
      </c>
      <c r="K127" s="84">
        <f t="shared" si="6"/>
        <v>2670.5479</v>
      </c>
      <c r="L127" s="83">
        <f t="shared" si="7"/>
        <v>12.534847529371111</v>
      </c>
    </row>
    <row r="128" spans="1:12" ht="29" x14ac:dyDescent="0.35">
      <c r="A128" s="77" t="s">
        <v>877</v>
      </c>
      <c r="B128" s="77" t="s">
        <v>878</v>
      </c>
      <c r="C128" s="77" t="s">
        <v>53</v>
      </c>
      <c r="D128" s="77" t="s">
        <v>54</v>
      </c>
      <c r="E128" s="77" t="s">
        <v>10880</v>
      </c>
      <c r="F128" s="77">
        <v>3046.56</v>
      </c>
      <c r="G128" s="77"/>
      <c r="H128" s="75" t="s">
        <v>636</v>
      </c>
      <c r="I128" s="5">
        <v>694.06399999999996</v>
      </c>
      <c r="J128">
        <f>VLOOKUP(H128,'SEM Cost'!$A:$B,2,FALSE)</f>
        <v>132.86000000000001</v>
      </c>
      <c r="K128" s="84">
        <f t="shared" si="6"/>
        <v>561.20399999999995</v>
      </c>
      <c r="L128" s="83">
        <f t="shared" si="7"/>
        <v>5.2240252897787141</v>
      </c>
    </row>
    <row r="129" spans="1:12" ht="29" x14ac:dyDescent="0.35">
      <c r="A129" s="77" t="s">
        <v>877</v>
      </c>
      <c r="B129" s="77" t="s">
        <v>878</v>
      </c>
      <c r="C129" s="77" t="s">
        <v>793</v>
      </c>
      <c r="D129" s="77" t="s">
        <v>794</v>
      </c>
      <c r="E129" s="77" t="s">
        <v>10880</v>
      </c>
      <c r="F129" s="77">
        <v>3011.25</v>
      </c>
      <c r="G129" s="77"/>
      <c r="H129" s="75" t="s">
        <v>593</v>
      </c>
      <c r="I129" s="5">
        <v>3102.1010000000001</v>
      </c>
      <c r="J129">
        <f>VLOOKUP(H129,'SEM Cost'!$A:$B,2,FALSE)</f>
        <v>137.22</v>
      </c>
      <c r="K129" s="84">
        <f t="shared" si="6"/>
        <v>2964.8810000000003</v>
      </c>
      <c r="L129" s="83">
        <f t="shared" si="7"/>
        <v>22.606770150123889</v>
      </c>
    </row>
    <row r="130" spans="1:12" ht="29" x14ac:dyDescent="0.35">
      <c r="A130" s="77" t="s">
        <v>877</v>
      </c>
      <c r="B130" s="77" t="s">
        <v>878</v>
      </c>
      <c r="C130" s="77" t="s">
        <v>45</v>
      </c>
      <c r="D130" s="77" t="s">
        <v>46</v>
      </c>
      <c r="E130" s="77" t="s">
        <v>10880</v>
      </c>
      <c r="F130" s="77">
        <v>2985.9270000000001</v>
      </c>
      <c r="G130" s="77"/>
      <c r="H130" s="75" t="s">
        <v>608</v>
      </c>
      <c r="I130" s="5">
        <v>3009.4027000000001</v>
      </c>
      <c r="J130">
        <f>VLOOKUP(H130,'SEM Cost'!$A:$B,2,FALSE)</f>
        <v>2676.1869999999999</v>
      </c>
      <c r="K130" s="84">
        <f t="shared" ref="K130:K161" si="8">I130-J130</f>
        <v>333.2157000000002</v>
      </c>
      <c r="L130" s="83">
        <f t="shared" ref="L130:L161" si="9">I130/J130</f>
        <v>1.1245113663581805</v>
      </c>
    </row>
    <row r="131" spans="1:12" ht="29" x14ac:dyDescent="0.35">
      <c r="A131" s="77" t="s">
        <v>877</v>
      </c>
      <c r="B131" s="77" t="s">
        <v>878</v>
      </c>
      <c r="C131" s="77" t="s">
        <v>324</v>
      </c>
      <c r="D131" s="77" t="s">
        <v>325</v>
      </c>
      <c r="E131" s="77" t="s">
        <v>10879</v>
      </c>
      <c r="F131" s="77">
        <v>2963.9580000000001</v>
      </c>
      <c r="G131" s="77"/>
      <c r="H131" s="75" t="s">
        <v>640</v>
      </c>
      <c r="I131" s="5">
        <v>203.55</v>
      </c>
      <c r="J131">
        <f>VLOOKUP(H131,'SEM Cost'!$A:$B,2,FALSE)</f>
        <v>38.54</v>
      </c>
      <c r="K131" s="84">
        <f t="shared" si="8"/>
        <v>165.01000000000002</v>
      </c>
      <c r="L131" s="83">
        <f t="shared" si="9"/>
        <v>5.281525687597302</v>
      </c>
    </row>
    <row r="132" spans="1:12" ht="29" x14ac:dyDescent="0.35">
      <c r="A132" s="77" t="s">
        <v>877</v>
      </c>
      <c r="B132" s="77" t="s">
        <v>878</v>
      </c>
      <c r="C132" s="77" t="s">
        <v>607</v>
      </c>
      <c r="D132" s="77" t="s">
        <v>608</v>
      </c>
      <c r="E132" s="77" t="s">
        <v>10880</v>
      </c>
      <c r="F132" s="77">
        <v>2953.05</v>
      </c>
      <c r="G132" s="77"/>
      <c r="H132" s="75" t="s">
        <v>652</v>
      </c>
      <c r="I132" s="5">
        <v>4230.8269999999993</v>
      </c>
      <c r="J132">
        <f>VLOOKUP(H132,'SEM Cost'!$A:$B,2,FALSE)</f>
        <v>460.18</v>
      </c>
      <c r="K132" s="84">
        <f t="shared" si="8"/>
        <v>3770.6469999999995</v>
      </c>
      <c r="L132" s="83">
        <f t="shared" si="9"/>
        <v>9.193852405580424</v>
      </c>
    </row>
    <row r="133" spans="1:12" ht="29" x14ac:dyDescent="0.35">
      <c r="A133" s="77" t="s">
        <v>877</v>
      </c>
      <c r="B133" s="77" t="s">
        <v>878</v>
      </c>
      <c r="C133" s="77" t="s">
        <v>372</v>
      </c>
      <c r="D133" s="77" t="s">
        <v>373</v>
      </c>
      <c r="E133" s="77" t="s">
        <v>10880</v>
      </c>
      <c r="F133" s="77">
        <v>2949.4160000000002</v>
      </c>
      <c r="G133" s="77"/>
      <c r="H133" s="75" t="s">
        <v>664</v>
      </c>
      <c r="I133" s="5">
        <v>21759.34</v>
      </c>
      <c r="J133">
        <f>VLOOKUP(H133,'SEM Cost'!$A:$B,2,FALSE)</f>
        <v>1480.135</v>
      </c>
      <c r="K133" s="84">
        <f t="shared" si="8"/>
        <v>20279.205000000002</v>
      </c>
      <c r="L133" s="83">
        <f t="shared" si="9"/>
        <v>14.700915794843038</v>
      </c>
    </row>
    <row r="134" spans="1:12" ht="29" x14ac:dyDescent="0.35">
      <c r="A134" s="77" t="s">
        <v>877</v>
      </c>
      <c r="B134" s="77" t="s">
        <v>878</v>
      </c>
      <c r="C134" s="77" t="s">
        <v>730</v>
      </c>
      <c r="D134" s="77" t="s">
        <v>731</v>
      </c>
      <c r="E134" s="77" t="s">
        <v>10879</v>
      </c>
      <c r="F134" s="77">
        <v>2834.0210000000002</v>
      </c>
      <c r="G134" s="77"/>
      <c r="H134" s="75" t="s">
        <v>317</v>
      </c>
      <c r="I134" s="5">
        <v>1185.605</v>
      </c>
      <c r="J134">
        <f>VLOOKUP(H134,'SEM Cost'!$A:$B,2,FALSE)</f>
        <v>33.03</v>
      </c>
      <c r="K134" s="84">
        <f t="shared" si="8"/>
        <v>1152.575</v>
      </c>
      <c r="L134" s="83">
        <f t="shared" si="9"/>
        <v>35.894792612776264</v>
      </c>
    </row>
    <row r="135" spans="1:12" ht="43.5" x14ac:dyDescent="0.35">
      <c r="A135" s="77" t="s">
        <v>877</v>
      </c>
      <c r="B135" s="77" t="s">
        <v>878</v>
      </c>
      <c r="C135" s="77" t="s">
        <v>1283</v>
      </c>
      <c r="D135" s="77" t="s">
        <v>118</v>
      </c>
      <c r="E135" s="77" t="s">
        <v>10879</v>
      </c>
      <c r="F135" s="77">
        <v>2817.4549999999999</v>
      </c>
      <c r="G135" s="77"/>
      <c r="H135" s="75" t="s">
        <v>656</v>
      </c>
      <c r="I135" s="5">
        <v>354.63330000000002</v>
      </c>
      <c r="J135">
        <f>VLOOKUP(H135,'SEM Cost'!$A:$B,2,FALSE)</f>
        <v>8.86</v>
      </c>
      <c r="K135" s="84">
        <f t="shared" si="8"/>
        <v>345.77330000000001</v>
      </c>
      <c r="L135" s="83">
        <f t="shared" si="9"/>
        <v>40.026331828442444</v>
      </c>
    </row>
    <row r="136" spans="1:12" ht="29" x14ac:dyDescent="0.35">
      <c r="A136" s="77" t="s">
        <v>877</v>
      </c>
      <c r="B136" s="77" t="s">
        <v>878</v>
      </c>
      <c r="C136" s="77" t="s">
        <v>676</v>
      </c>
      <c r="D136" s="77" t="s">
        <v>677</v>
      </c>
      <c r="E136" s="77" t="s">
        <v>10879</v>
      </c>
      <c r="F136" s="77">
        <v>2800.1149999999998</v>
      </c>
      <c r="G136" s="77"/>
      <c r="H136" s="75" t="s">
        <v>668</v>
      </c>
      <c r="I136" s="5">
        <v>37321.480499999998</v>
      </c>
      <c r="J136">
        <f>VLOOKUP(H136,'SEM Cost'!$A:$B,2,FALSE)</f>
        <v>1950.75</v>
      </c>
      <c r="K136" s="84">
        <f t="shared" si="8"/>
        <v>35370.730499999998</v>
      </c>
      <c r="L136" s="83">
        <f t="shared" si="9"/>
        <v>19.131862360630524</v>
      </c>
    </row>
    <row r="137" spans="1:12" ht="29" x14ac:dyDescent="0.35">
      <c r="A137" s="77" t="s">
        <v>877</v>
      </c>
      <c r="B137" s="77" t="s">
        <v>878</v>
      </c>
      <c r="C137" s="77" t="s">
        <v>139</v>
      </c>
      <c r="D137" s="77" t="s">
        <v>140</v>
      </c>
      <c r="E137" s="77" t="s">
        <v>10879</v>
      </c>
      <c r="F137" s="77">
        <v>2729.848</v>
      </c>
      <c r="G137" s="77"/>
      <c r="H137" s="75" t="s">
        <v>644</v>
      </c>
      <c r="I137" s="5">
        <v>22506.703000000001</v>
      </c>
      <c r="J137">
        <f>VLOOKUP(H137,'SEM Cost'!$A:$B,2,FALSE)</f>
        <v>467.97</v>
      </c>
      <c r="K137" s="84">
        <f t="shared" si="8"/>
        <v>22038.733</v>
      </c>
      <c r="L137" s="83">
        <f t="shared" si="9"/>
        <v>48.094328696283952</v>
      </c>
    </row>
    <row r="138" spans="1:12" ht="29" x14ac:dyDescent="0.35">
      <c r="A138" s="77" t="s">
        <v>877</v>
      </c>
      <c r="B138" s="77" t="s">
        <v>878</v>
      </c>
      <c r="C138" s="77" t="s">
        <v>797</v>
      </c>
      <c r="D138" s="77" t="s">
        <v>798</v>
      </c>
      <c r="E138" s="77" t="s">
        <v>10880</v>
      </c>
      <c r="F138" s="77">
        <v>2676.2649999999999</v>
      </c>
      <c r="G138" s="77"/>
      <c r="H138" s="75" t="s">
        <v>673</v>
      </c>
      <c r="I138" s="5">
        <v>13967.973</v>
      </c>
      <c r="J138">
        <f>VLOOKUP(H138,'SEM Cost'!$A:$B,2,FALSE)</f>
        <v>114.38</v>
      </c>
      <c r="K138" s="84">
        <f t="shared" si="8"/>
        <v>13853.593000000001</v>
      </c>
      <c r="L138" s="83">
        <f t="shared" si="9"/>
        <v>122.11901556216122</v>
      </c>
    </row>
    <row r="139" spans="1:12" ht="29" x14ac:dyDescent="0.35">
      <c r="A139" s="77" t="s">
        <v>877</v>
      </c>
      <c r="B139" s="77" t="s">
        <v>878</v>
      </c>
      <c r="C139" s="77" t="s">
        <v>372</v>
      </c>
      <c r="D139" s="77" t="s">
        <v>373</v>
      </c>
      <c r="E139" s="77" t="s">
        <v>10879</v>
      </c>
      <c r="F139" s="77">
        <v>2560.424</v>
      </c>
      <c r="G139" s="77"/>
      <c r="H139" s="75" t="s">
        <v>677</v>
      </c>
      <c r="I139" s="5">
        <v>12321.644</v>
      </c>
      <c r="J139">
        <f>VLOOKUP(H139,'SEM Cost'!$A:$B,2,FALSE)</f>
        <v>383.02</v>
      </c>
      <c r="K139" s="84">
        <f t="shared" si="8"/>
        <v>11938.624</v>
      </c>
      <c r="L139" s="83">
        <f t="shared" si="9"/>
        <v>32.169714375228452</v>
      </c>
    </row>
    <row r="140" spans="1:12" ht="29" x14ac:dyDescent="0.35">
      <c r="A140" s="77" t="s">
        <v>877</v>
      </c>
      <c r="B140" s="77" t="s">
        <v>878</v>
      </c>
      <c r="C140" s="77" t="s">
        <v>113</v>
      </c>
      <c r="D140" s="77" t="s">
        <v>114</v>
      </c>
      <c r="E140" s="77" t="s">
        <v>10880</v>
      </c>
      <c r="F140" s="77">
        <v>2542.384</v>
      </c>
      <c r="G140" s="77"/>
      <c r="H140" s="75" t="s">
        <v>660</v>
      </c>
      <c r="I140" s="5">
        <v>1209.7692000000002</v>
      </c>
      <c r="J140">
        <f>VLOOKUP(H140,'SEM Cost'!$A:$B,2,FALSE)</f>
        <v>100.15</v>
      </c>
      <c r="K140" s="84">
        <f t="shared" si="8"/>
        <v>1109.6192000000001</v>
      </c>
      <c r="L140" s="83">
        <f t="shared" si="9"/>
        <v>12.079572641038444</v>
      </c>
    </row>
    <row r="141" spans="1:12" ht="29" x14ac:dyDescent="0.35">
      <c r="A141" s="77" t="s">
        <v>877</v>
      </c>
      <c r="B141" s="77" t="s">
        <v>878</v>
      </c>
      <c r="C141" s="77" t="s">
        <v>596</v>
      </c>
      <c r="D141" s="77" t="s">
        <v>597</v>
      </c>
      <c r="E141" s="77" t="s">
        <v>10880</v>
      </c>
      <c r="F141" s="77">
        <v>2395.1320000000001</v>
      </c>
      <c r="G141" s="77"/>
      <c r="H141" s="75" t="s">
        <v>681</v>
      </c>
      <c r="I141" s="5">
        <v>382.07</v>
      </c>
      <c r="J141">
        <f>VLOOKUP(H141,'SEM Cost'!$A:$B,2,FALSE)</f>
        <v>121.02</v>
      </c>
      <c r="K141" s="84">
        <f t="shared" si="8"/>
        <v>261.05</v>
      </c>
      <c r="L141" s="83">
        <f t="shared" si="9"/>
        <v>3.1570814741365063</v>
      </c>
    </row>
    <row r="142" spans="1:12" ht="29" x14ac:dyDescent="0.35">
      <c r="A142" s="77" t="s">
        <v>877</v>
      </c>
      <c r="B142" s="77" t="s">
        <v>878</v>
      </c>
      <c r="C142" s="77" t="s">
        <v>619</v>
      </c>
      <c r="D142" s="77" t="s">
        <v>620</v>
      </c>
      <c r="E142" s="77" t="s">
        <v>10879</v>
      </c>
      <c r="F142" s="77">
        <v>2319.0439999999999</v>
      </c>
      <c r="G142" s="77"/>
      <c r="H142" s="75" t="s">
        <v>691</v>
      </c>
      <c r="I142" s="5">
        <v>8728.7260000000006</v>
      </c>
      <c r="J142">
        <f>VLOOKUP(H142,'SEM Cost'!$A:$B,2,FALSE)</f>
        <v>147.07</v>
      </c>
      <c r="K142" s="84">
        <f t="shared" si="8"/>
        <v>8581.6560000000009</v>
      </c>
      <c r="L142" s="83">
        <f t="shared" si="9"/>
        <v>59.350826137213581</v>
      </c>
    </row>
    <row r="143" spans="1:12" ht="29" x14ac:dyDescent="0.35">
      <c r="A143" s="77" t="s">
        <v>877</v>
      </c>
      <c r="B143" s="77" t="s">
        <v>878</v>
      </c>
      <c r="C143" s="77" t="s">
        <v>843</v>
      </c>
      <c r="D143" s="77" t="s">
        <v>844</v>
      </c>
      <c r="E143" s="77" t="s">
        <v>10880</v>
      </c>
      <c r="F143" s="77">
        <v>2307.5819999999999</v>
      </c>
      <c r="G143" s="77"/>
      <c r="H143" s="75" t="s">
        <v>735</v>
      </c>
      <c r="I143" s="5">
        <v>10994.118</v>
      </c>
      <c r="J143">
        <f>VLOOKUP(H143,'SEM Cost'!$A:$B,2,FALSE)</f>
        <v>112.44</v>
      </c>
      <c r="K143" s="84">
        <f t="shared" si="8"/>
        <v>10881.678</v>
      </c>
      <c r="L143" s="83">
        <f t="shared" si="9"/>
        <v>97.777641408751336</v>
      </c>
    </row>
    <row r="144" spans="1:12" ht="29" x14ac:dyDescent="0.35">
      <c r="A144" s="77" t="s">
        <v>877</v>
      </c>
      <c r="B144" s="77" t="s">
        <v>878</v>
      </c>
      <c r="C144" s="77" t="s">
        <v>332</v>
      </c>
      <c r="D144" s="77" t="s">
        <v>333</v>
      </c>
      <c r="E144" s="77" t="s">
        <v>10879</v>
      </c>
      <c r="F144" s="77">
        <v>2290.1239999999998</v>
      </c>
      <c r="G144" s="77"/>
      <c r="H144" s="75" t="s">
        <v>695</v>
      </c>
      <c r="I144" s="5">
        <v>13846.206</v>
      </c>
      <c r="J144">
        <f>VLOOKUP(H144,'SEM Cost'!$A:$B,2,FALSE)</f>
        <v>437.44</v>
      </c>
      <c r="K144" s="84">
        <f t="shared" si="8"/>
        <v>13408.766</v>
      </c>
      <c r="L144" s="83">
        <f t="shared" si="9"/>
        <v>31.652811814191661</v>
      </c>
    </row>
    <row r="145" spans="1:12" ht="29" x14ac:dyDescent="0.35">
      <c r="A145" s="77" t="s">
        <v>877</v>
      </c>
      <c r="B145" s="77" t="s">
        <v>878</v>
      </c>
      <c r="C145" s="77" t="s">
        <v>651</v>
      </c>
      <c r="D145" s="77" t="s">
        <v>652</v>
      </c>
      <c r="E145" s="77" t="s">
        <v>10880</v>
      </c>
      <c r="F145" s="77">
        <v>2277.3809999999999</v>
      </c>
      <c r="G145" s="77"/>
      <c r="H145" s="75" t="s">
        <v>699</v>
      </c>
      <c r="I145" s="5">
        <v>2109.0253000000002</v>
      </c>
      <c r="J145">
        <f>VLOOKUP(H145,'SEM Cost'!$A:$B,2,FALSE)</f>
        <v>46.73</v>
      </c>
      <c r="K145" s="84">
        <f t="shared" si="8"/>
        <v>2062.2953000000002</v>
      </c>
      <c r="L145" s="83">
        <f t="shared" si="9"/>
        <v>45.132148512732726</v>
      </c>
    </row>
    <row r="146" spans="1:12" ht="29" x14ac:dyDescent="0.35">
      <c r="A146" s="77" t="s">
        <v>877</v>
      </c>
      <c r="B146" s="77" t="s">
        <v>878</v>
      </c>
      <c r="C146" s="77" t="s">
        <v>57</v>
      </c>
      <c r="D146" s="77" t="s">
        <v>58</v>
      </c>
      <c r="E146" s="77" t="s">
        <v>10880</v>
      </c>
      <c r="F146" s="77">
        <v>2255.8530000000001</v>
      </c>
      <c r="G146" s="77"/>
      <c r="H146" s="75" t="s">
        <v>202</v>
      </c>
      <c r="I146" s="5">
        <v>1926.5990000000002</v>
      </c>
      <c r="J146">
        <f>VLOOKUP(H146,'SEM Cost'!$A:$B,2,FALSE)</f>
        <v>98.66</v>
      </c>
      <c r="K146" s="84">
        <f t="shared" si="8"/>
        <v>1827.9390000000001</v>
      </c>
      <c r="L146" s="83">
        <f t="shared" si="9"/>
        <v>19.52766065274681</v>
      </c>
    </row>
    <row r="147" spans="1:12" ht="29" x14ac:dyDescent="0.35">
      <c r="A147" s="77" t="s">
        <v>877</v>
      </c>
      <c r="B147" s="77" t="s">
        <v>878</v>
      </c>
      <c r="C147" s="77" t="s">
        <v>45</v>
      </c>
      <c r="D147" s="77" t="s">
        <v>46</v>
      </c>
      <c r="E147" s="77" t="s">
        <v>10879</v>
      </c>
      <c r="F147" s="77">
        <v>2156.663</v>
      </c>
      <c r="G147" s="77"/>
      <c r="H147" s="75" t="s">
        <v>782</v>
      </c>
      <c r="I147" s="5">
        <v>7725.2029999999995</v>
      </c>
      <c r="J147">
        <f>VLOOKUP(H147,'SEM Cost'!$A:$B,2,FALSE)</f>
        <v>106.98</v>
      </c>
      <c r="K147" s="84">
        <f t="shared" si="8"/>
        <v>7618.223</v>
      </c>
      <c r="L147" s="83">
        <f t="shared" si="9"/>
        <v>72.211656384370897</v>
      </c>
    </row>
    <row r="148" spans="1:12" ht="29" x14ac:dyDescent="0.35">
      <c r="A148" s="77" t="s">
        <v>877</v>
      </c>
      <c r="B148" s="77" t="s">
        <v>878</v>
      </c>
      <c r="C148" s="77" t="s">
        <v>417</v>
      </c>
      <c r="D148" s="77" t="s">
        <v>418</v>
      </c>
      <c r="E148" s="77" t="s">
        <v>10879</v>
      </c>
      <c r="F148" s="77">
        <v>2154.386</v>
      </c>
      <c r="G148" s="77"/>
      <c r="H148" s="75" t="s">
        <v>794</v>
      </c>
      <c r="I148" s="5">
        <v>4472.9629999999997</v>
      </c>
      <c r="J148">
        <f>VLOOKUP(H148,'SEM Cost'!$A:$B,2,FALSE)</f>
        <v>106.73</v>
      </c>
      <c r="K148" s="84">
        <f t="shared" si="8"/>
        <v>4366.2330000000002</v>
      </c>
      <c r="L148" s="83">
        <f t="shared" si="9"/>
        <v>41.909144570411314</v>
      </c>
    </row>
    <row r="149" spans="1:12" ht="29" x14ac:dyDescent="0.35">
      <c r="A149" s="77" t="s">
        <v>877</v>
      </c>
      <c r="B149" s="77" t="s">
        <v>878</v>
      </c>
      <c r="C149" s="77" t="s">
        <v>742</v>
      </c>
      <c r="D149" s="77" t="s">
        <v>400</v>
      </c>
      <c r="E149" s="77" t="s">
        <v>10879</v>
      </c>
      <c r="F149" s="77">
        <v>2060.7550000000001</v>
      </c>
      <c r="G149" s="77"/>
      <c r="H149" s="75" t="s">
        <v>746</v>
      </c>
      <c r="I149" s="5">
        <v>148.67230000000001</v>
      </c>
      <c r="J149">
        <f>VLOOKUP(H149,'SEM Cost'!$A:$B,2,FALSE)</f>
        <v>29.81</v>
      </c>
      <c r="K149" s="84">
        <f t="shared" si="8"/>
        <v>118.8623</v>
      </c>
      <c r="L149" s="83">
        <f t="shared" si="9"/>
        <v>4.9873297551157334</v>
      </c>
    </row>
    <row r="150" spans="1:12" ht="29" x14ac:dyDescent="0.35">
      <c r="A150" s="77" t="s">
        <v>877</v>
      </c>
      <c r="B150" s="77" t="s">
        <v>878</v>
      </c>
      <c r="C150" s="77" t="s">
        <v>813</v>
      </c>
      <c r="D150" s="77" t="s">
        <v>814</v>
      </c>
      <c r="E150" s="77" t="s">
        <v>10880</v>
      </c>
      <c r="F150" s="77">
        <v>2038.587</v>
      </c>
      <c r="G150" s="77"/>
      <c r="H150" s="75" t="s">
        <v>754</v>
      </c>
      <c r="I150" s="5">
        <v>1018.19</v>
      </c>
      <c r="J150">
        <f>VLOOKUP(H150,'SEM Cost'!$A:$B,2,FALSE)</f>
        <v>12.63</v>
      </c>
      <c r="K150" s="84">
        <f t="shared" si="8"/>
        <v>1005.5600000000001</v>
      </c>
      <c r="L150" s="83">
        <f t="shared" si="9"/>
        <v>80.61678543151227</v>
      </c>
    </row>
    <row r="151" spans="1:12" ht="29" x14ac:dyDescent="0.35">
      <c r="A151" s="77" t="s">
        <v>877</v>
      </c>
      <c r="B151" s="77" t="s">
        <v>878</v>
      </c>
      <c r="C151" s="77" t="s">
        <v>72</v>
      </c>
      <c r="D151" s="77" t="s">
        <v>73</v>
      </c>
      <c r="E151" s="77" t="s">
        <v>10879</v>
      </c>
      <c r="F151" s="77">
        <v>2022.8920000000001</v>
      </c>
      <c r="G151" s="77"/>
      <c r="H151" s="75" t="s">
        <v>750</v>
      </c>
      <c r="I151" s="5">
        <v>150.48000000000002</v>
      </c>
      <c r="J151">
        <f>VLOOKUP(H151,'SEM Cost'!$A:$B,2,FALSE)</f>
        <v>2.29</v>
      </c>
      <c r="K151" s="84">
        <f t="shared" si="8"/>
        <v>148.19000000000003</v>
      </c>
      <c r="L151" s="83">
        <f t="shared" si="9"/>
        <v>65.711790393013104</v>
      </c>
    </row>
    <row r="152" spans="1:12" ht="29" x14ac:dyDescent="0.35">
      <c r="A152" s="77" t="s">
        <v>877</v>
      </c>
      <c r="B152" s="77" t="s">
        <v>878</v>
      </c>
      <c r="C152" s="77" t="s">
        <v>592</v>
      </c>
      <c r="D152" s="77" t="s">
        <v>593</v>
      </c>
      <c r="E152" s="77" t="s">
        <v>10880</v>
      </c>
      <c r="F152" s="77">
        <v>1987.471</v>
      </c>
      <c r="G152" s="77"/>
      <c r="H152" s="75" t="s">
        <v>400</v>
      </c>
      <c r="I152" s="5">
        <v>7281.5209999999997</v>
      </c>
      <c r="J152">
        <f>VLOOKUP(H152,'SEM Cost'!$A:$B,2,FALSE)</f>
        <v>21.3</v>
      </c>
      <c r="K152" s="84">
        <f t="shared" si="8"/>
        <v>7260.2209999999995</v>
      </c>
      <c r="L152" s="83">
        <f t="shared" si="9"/>
        <v>341.85544600938965</v>
      </c>
    </row>
    <row r="153" spans="1:12" ht="29" x14ac:dyDescent="0.35">
      <c r="A153" s="77" t="s">
        <v>877</v>
      </c>
      <c r="B153" s="77" t="s">
        <v>878</v>
      </c>
      <c r="C153" s="77" t="s">
        <v>651</v>
      </c>
      <c r="D153" s="77" t="s">
        <v>652</v>
      </c>
      <c r="E153" s="77" t="s">
        <v>10879</v>
      </c>
      <c r="F153" s="77">
        <v>1953.4459999999999</v>
      </c>
      <c r="G153" s="77"/>
      <c r="H153" s="75" t="s">
        <v>731</v>
      </c>
      <c r="I153" s="5">
        <v>3838.3620000000001</v>
      </c>
      <c r="J153">
        <f>VLOOKUP(H153,'SEM Cost'!$A:$B,2,FALSE)</f>
        <v>107.71</v>
      </c>
      <c r="K153" s="84">
        <f t="shared" si="8"/>
        <v>3730.652</v>
      </c>
      <c r="L153" s="83">
        <f t="shared" si="9"/>
        <v>35.63607835855538</v>
      </c>
    </row>
    <row r="154" spans="1:12" ht="29" x14ac:dyDescent="0.35">
      <c r="A154" s="77" t="s">
        <v>877</v>
      </c>
      <c r="B154" s="77" t="s">
        <v>878</v>
      </c>
      <c r="C154" s="77" t="s">
        <v>817</v>
      </c>
      <c r="D154" s="77" t="s">
        <v>818</v>
      </c>
      <c r="E154" s="77" t="s">
        <v>10880</v>
      </c>
      <c r="F154" s="77">
        <v>1882.702</v>
      </c>
      <c r="G154" s="77"/>
      <c r="H154" s="75" t="s">
        <v>762</v>
      </c>
      <c r="I154" s="5">
        <v>2415.5276000000003</v>
      </c>
      <c r="J154">
        <f>VLOOKUP(H154,'SEM Cost'!$A:$B,2,FALSE)</f>
        <v>14.58</v>
      </c>
      <c r="K154" s="84">
        <f t="shared" si="8"/>
        <v>2400.9476000000004</v>
      </c>
      <c r="L154" s="83">
        <f t="shared" si="9"/>
        <v>165.67404663923185</v>
      </c>
    </row>
    <row r="155" spans="1:12" ht="29" x14ac:dyDescent="0.35">
      <c r="A155" s="77" t="s">
        <v>877</v>
      </c>
      <c r="B155" s="77" t="s">
        <v>878</v>
      </c>
      <c r="C155" s="77" t="s">
        <v>761</v>
      </c>
      <c r="D155" s="77" t="s">
        <v>762</v>
      </c>
      <c r="E155" s="77" t="s">
        <v>10880</v>
      </c>
      <c r="F155" s="77">
        <v>1877.7650000000001</v>
      </c>
      <c r="G155" s="77"/>
      <c r="H155" s="75" t="s">
        <v>274</v>
      </c>
      <c r="I155" s="5">
        <v>51011.72</v>
      </c>
      <c r="J155">
        <f>VLOOKUP(H155,'SEM Cost'!$A:$B,2,FALSE)</f>
        <v>4016.53</v>
      </c>
      <c r="K155" s="84">
        <f t="shared" si="8"/>
        <v>46995.19</v>
      </c>
      <c r="L155" s="83">
        <f t="shared" si="9"/>
        <v>12.700445409345878</v>
      </c>
    </row>
    <row r="156" spans="1:12" ht="29" x14ac:dyDescent="0.35">
      <c r="A156" s="77" t="s">
        <v>877</v>
      </c>
      <c r="B156" s="77" t="s">
        <v>878</v>
      </c>
      <c r="C156" s="77" t="s">
        <v>241</v>
      </c>
      <c r="D156" s="77" t="s">
        <v>242</v>
      </c>
      <c r="E156" s="77" t="s">
        <v>10880</v>
      </c>
      <c r="F156" s="77">
        <v>1843.933</v>
      </c>
      <c r="G156" s="77"/>
      <c r="H156" s="75" t="s">
        <v>856</v>
      </c>
      <c r="I156" s="5">
        <v>1314.5127</v>
      </c>
      <c r="J156">
        <f>VLOOKUP(H156,'SEM Cost'!$A:$B,2,FALSE)</f>
        <v>37.049999999999997</v>
      </c>
      <c r="K156" s="84">
        <f t="shared" si="8"/>
        <v>1277.4627</v>
      </c>
      <c r="L156" s="83">
        <f t="shared" si="9"/>
        <v>35.479425101214581</v>
      </c>
    </row>
    <row r="157" spans="1:12" ht="29" x14ac:dyDescent="0.35">
      <c r="A157" s="77" t="s">
        <v>877</v>
      </c>
      <c r="B157" s="77" t="s">
        <v>878</v>
      </c>
      <c r="C157" s="77" t="s">
        <v>817</v>
      </c>
      <c r="D157" s="77" t="s">
        <v>818</v>
      </c>
      <c r="E157" s="77" t="s">
        <v>10879</v>
      </c>
      <c r="F157" s="77">
        <v>1818.6130000000001</v>
      </c>
      <c r="G157" s="77"/>
      <c r="H157" s="75" t="s">
        <v>180</v>
      </c>
      <c r="I157" s="5">
        <v>124.2749</v>
      </c>
      <c r="J157">
        <f>VLOOKUP(H157,'SEM Cost'!$A:$B,2,FALSE)</f>
        <v>2.29</v>
      </c>
      <c r="K157" s="84">
        <f t="shared" si="8"/>
        <v>121.9849</v>
      </c>
      <c r="L157" s="83">
        <f t="shared" si="9"/>
        <v>54.268515283842795</v>
      </c>
    </row>
    <row r="158" spans="1:12" ht="29" x14ac:dyDescent="0.35">
      <c r="A158" s="77" t="s">
        <v>877</v>
      </c>
      <c r="B158" s="77" t="s">
        <v>878</v>
      </c>
      <c r="C158" s="77" t="s">
        <v>49</v>
      </c>
      <c r="D158" s="77" t="s">
        <v>50</v>
      </c>
      <c r="E158" s="77" t="s">
        <v>10879</v>
      </c>
      <c r="F158" s="77">
        <v>1811.49</v>
      </c>
      <c r="G158" s="77"/>
      <c r="H158" s="75" t="s">
        <v>830</v>
      </c>
      <c r="I158" s="5">
        <v>2040.4044000000001</v>
      </c>
      <c r="J158">
        <f>VLOOKUP(H158,'SEM Cost'!$A:$B,2,FALSE)</f>
        <v>25.37</v>
      </c>
      <c r="K158" s="84">
        <f t="shared" si="8"/>
        <v>2015.0344000000002</v>
      </c>
      <c r="L158" s="83">
        <f t="shared" si="9"/>
        <v>80.425873078439096</v>
      </c>
    </row>
    <row r="159" spans="1:12" ht="29" x14ac:dyDescent="0.35">
      <c r="A159" s="77" t="s">
        <v>877</v>
      </c>
      <c r="B159" s="77" t="s">
        <v>878</v>
      </c>
      <c r="C159" s="77" t="s">
        <v>364</v>
      </c>
      <c r="D159" s="77" t="s">
        <v>365</v>
      </c>
      <c r="E159" s="77" t="s">
        <v>10879</v>
      </c>
      <c r="F159" s="77">
        <v>1802.2619999999999</v>
      </c>
      <c r="G159" s="77"/>
      <c r="H159" s="75" t="s">
        <v>818</v>
      </c>
      <c r="I159" s="5">
        <v>3701.3150000000001</v>
      </c>
      <c r="J159">
        <f>VLOOKUP(H159,'SEM Cost'!$A:$B,2,FALSE)</f>
        <v>385.9</v>
      </c>
      <c r="K159" s="84">
        <f t="shared" si="8"/>
        <v>3315.415</v>
      </c>
      <c r="L159" s="83">
        <f t="shared" si="9"/>
        <v>9.5913837781808766</v>
      </c>
    </row>
    <row r="160" spans="1:12" ht="29" x14ac:dyDescent="0.35">
      <c r="A160" s="77" t="s">
        <v>877</v>
      </c>
      <c r="B160" s="77" t="s">
        <v>878</v>
      </c>
      <c r="C160" s="77" t="s">
        <v>392</v>
      </c>
      <c r="D160" s="77" t="s">
        <v>393</v>
      </c>
      <c r="E160" s="77" t="s">
        <v>10880</v>
      </c>
      <c r="F160" s="77">
        <v>1758.2</v>
      </c>
      <c r="G160" s="77"/>
      <c r="H160" s="75" t="s">
        <v>810</v>
      </c>
      <c r="I160" s="5">
        <v>1620.6804999999999</v>
      </c>
      <c r="J160">
        <f>VLOOKUP(H160,'SEM Cost'!$A:$B,2,FALSE)</f>
        <v>32.97</v>
      </c>
      <c r="K160" s="84">
        <f t="shared" si="8"/>
        <v>1587.7104999999999</v>
      </c>
      <c r="L160" s="83">
        <f t="shared" si="9"/>
        <v>49.156217773733694</v>
      </c>
    </row>
    <row r="161" spans="1:12" ht="29" x14ac:dyDescent="0.35">
      <c r="A161" s="77" t="s">
        <v>877</v>
      </c>
      <c r="B161" s="77" t="s">
        <v>878</v>
      </c>
      <c r="C161" s="77" t="s">
        <v>429</v>
      </c>
      <c r="D161" s="77" t="s">
        <v>430</v>
      </c>
      <c r="E161" s="77" t="s">
        <v>10880</v>
      </c>
      <c r="F161" s="77">
        <v>1755.028</v>
      </c>
      <c r="G161" s="77"/>
      <c r="H161" s="75" t="s">
        <v>844</v>
      </c>
      <c r="I161" s="5">
        <v>3848.1899999999996</v>
      </c>
      <c r="J161">
        <f>VLOOKUP(H161,'SEM Cost'!$A:$B,2,FALSE)</f>
        <v>124.28</v>
      </c>
      <c r="K161" s="84">
        <f t="shared" si="8"/>
        <v>3723.9099999999994</v>
      </c>
      <c r="L161" s="83">
        <f t="shared" si="9"/>
        <v>30.963871902156416</v>
      </c>
    </row>
    <row r="162" spans="1:12" ht="29" x14ac:dyDescent="0.35">
      <c r="A162" s="77" t="s">
        <v>877</v>
      </c>
      <c r="B162" s="77" t="s">
        <v>878</v>
      </c>
      <c r="C162" s="77" t="s">
        <v>187</v>
      </c>
      <c r="D162" s="77" t="s">
        <v>188</v>
      </c>
      <c r="E162" s="77" t="s">
        <v>10880</v>
      </c>
      <c r="F162" s="77">
        <v>1708.385</v>
      </c>
      <c r="G162" s="77"/>
      <c r="H162" s="75" t="s">
        <v>848</v>
      </c>
      <c r="I162" s="5">
        <v>37542.92</v>
      </c>
      <c r="J162">
        <f>VLOOKUP(H162,'SEM Cost'!$A:$B,2,FALSE)</f>
        <v>994.13</v>
      </c>
      <c r="K162" s="84">
        <f t="shared" ref="K162:K181" si="10">I162-J162</f>
        <v>36548.79</v>
      </c>
      <c r="L162" s="83">
        <f t="shared" ref="L162:L181" si="11">I162/J162</f>
        <v>37.764598191383421</v>
      </c>
    </row>
    <row r="163" spans="1:12" ht="29" x14ac:dyDescent="0.35">
      <c r="A163" s="77" t="s">
        <v>877</v>
      </c>
      <c r="B163" s="77" t="s">
        <v>878</v>
      </c>
      <c r="C163" s="77" t="s">
        <v>29</v>
      </c>
      <c r="D163" s="77" t="s">
        <v>30</v>
      </c>
      <c r="E163" s="77" t="s">
        <v>10880</v>
      </c>
      <c r="F163" s="77">
        <v>1666.8610000000001</v>
      </c>
      <c r="G163" s="77"/>
      <c r="H163" s="75" t="s">
        <v>840</v>
      </c>
      <c r="I163" s="5">
        <v>182.6482</v>
      </c>
      <c r="J163">
        <f>VLOOKUP(H163,'SEM Cost'!$A:$B,2,FALSE)</f>
        <v>25.44</v>
      </c>
      <c r="K163" s="84">
        <f t="shared" si="10"/>
        <v>157.20820000000001</v>
      </c>
      <c r="L163" s="83">
        <f t="shared" si="11"/>
        <v>7.1795676100628931</v>
      </c>
    </row>
    <row r="164" spans="1:12" ht="29" x14ac:dyDescent="0.35">
      <c r="A164" s="77" t="s">
        <v>877</v>
      </c>
      <c r="B164" s="77" t="s">
        <v>878</v>
      </c>
      <c r="C164" s="77" t="s">
        <v>87</v>
      </c>
      <c r="D164" s="77" t="s">
        <v>88</v>
      </c>
      <c r="E164" s="77" t="s">
        <v>10880</v>
      </c>
      <c r="F164" s="77">
        <v>1604.9110000000001</v>
      </c>
      <c r="G164" s="77"/>
      <c r="H164" s="75" t="s">
        <v>806</v>
      </c>
      <c r="I164" s="5">
        <v>630.58759999999995</v>
      </c>
      <c r="J164">
        <f>VLOOKUP(H164,'SEM Cost'!$A:$B,2,FALSE)</f>
        <v>49.88</v>
      </c>
      <c r="K164" s="84">
        <f t="shared" si="10"/>
        <v>580.70759999999996</v>
      </c>
      <c r="L164" s="83">
        <f t="shared" si="11"/>
        <v>12.642093023255812</v>
      </c>
    </row>
    <row r="165" spans="1:12" ht="29" x14ac:dyDescent="0.35">
      <c r="A165" s="77" t="s">
        <v>877</v>
      </c>
      <c r="B165" s="77" t="s">
        <v>878</v>
      </c>
      <c r="C165" s="77" t="s">
        <v>84</v>
      </c>
      <c r="D165" s="77" t="s">
        <v>85</v>
      </c>
      <c r="E165" s="77" t="s">
        <v>10880</v>
      </c>
      <c r="F165" s="77">
        <v>1541.288</v>
      </c>
      <c r="G165" s="77"/>
      <c r="H165" s="75" t="s">
        <v>814</v>
      </c>
      <c r="I165" s="5">
        <v>3005.9823999999999</v>
      </c>
      <c r="J165">
        <f>VLOOKUP(H165,'SEM Cost'!$A:$B,2,FALSE)</f>
        <v>55.73</v>
      </c>
      <c r="K165" s="84">
        <f t="shared" si="10"/>
        <v>2950.2523999999999</v>
      </c>
      <c r="L165" s="83">
        <f t="shared" si="11"/>
        <v>53.938316884981163</v>
      </c>
    </row>
    <row r="166" spans="1:12" ht="29" x14ac:dyDescent="0.35">
      <c r="A166" s="77" t="s">
        <v>877</v>
      </c>
      <c r="B166" s="77" t="s">
        <v>878</v>
      </c>
      <c r="C166" s="77" t="s">
        <v>843</v>
      </c>
      <c r="D166" s="77" t="s">
        <v>844</v>
      </c>
      <c r="E166" s="77" t="s">
        <v>10879</v>
      </c>
      <c r="F166" s="77">
        <v>1540.6079999999999</v>
      </c>
      <c r="G166" s="77"/>
      <c r="H166" s="75" t="s">
        <v>868</v>
      </c>
      <c r="I166" s="5">
        <v>27849.086000000003</v>
      </c>
      <c r="J166">
        <f>VLOOKUP(H166,'SEM Cost'!$A:$B,2,FALSE)</f>
        <v>304.47000000000003</v>
      </c>
      <c r="K166" s="84">
        <f t="shared" si="10"/>
        <v>27544.616000000002</v>
      </c>
      <c r="L166" s="83">
        <f t="shared" si="11"/>
        <v>91.467422077708804</v>
      </c>
    </row>
    <row r="167" spans="1:12" ht="29" x14ac:dyDescent="0.35">
      <c r="A167" s="77" t="s">
        <v>877</v>
      </c>
      <c r="B167" s="77" t="s">
        <v>878</v>
      </c>
      <c r="C167" s="77" t="s">
        <v>95</v>
      </c>
      <c r="D167" s="77" t="s">
        <v>96</v>
      </c>
      <c r="E167" s="77" t="s">
        <v>10880</v>
      </c>
      <c r="F167" s="77">
        <v>1506.3710000000001</v>
      </c>
      <c r="G167" s="77"/>
      <c r="H167" s="75" t="s">
        <v>864</v>
      </c>
      <c r="I167" s="5">
        <v>2377.241</v>
      </c>
      <c r="J167">
        <f>VLOOKUP(H167,'SEM Cost'!$A:$B,2,FALSE)</f>
        <v>33.700000000000003</v>
      </c>
      <c r="K167" s="84">
        <f t="shared" si="10"/>
        <v>2343.5410000000002</v>
      </c>
      <c r="L167" s="83">
        <f t="shared" si="11"/>
        <v>70.541275964391687</v>
      </c>
    </row>
    <row r="168" spans="1:12" ht="29" x14ac:dyDescent="0.35">
      <c r="A168" s="77" t="s">
        <v>877</v>
      </c>
      <c r="B168" s="77" t="s">
        <v>878</v>
      </c>
      <c r="C168" s="77" t="s">
        <v>885</v>
      </c>
      <c r="D168" s="77" t="s">
        <v>886</v>
      </c>
      <c r="E168" s="77" t="s">
        <v>10879</v>
      </c>
      <c r="F168" s="77">
        <v>1495.4639999999999</v>
      </c>
      <c r="G168" s="77"/>
      <c r="H168" s="75" t="s">
        <v>878</v>
      </c>
      <c r="I168" s="5">
        <v>3642564.7769999998</v>
      </c>
      <c r="J168">
        <f>VLOOKUP(H168,'SEM Cost'!$A:$B,2,FALSE)</f>
        <v>168306.89799999999</v>
      </c>
      <c r="K168" s="84">
        <f t="shared" si="10"/>
        <v>3474257.8789999997</v>
      </c>
      <c r="L168" s="83">
        <f t="shared" si="11"/>
        <v>21.642397431625174</v>
      </c>
    </row>
    <row r="169" spans="1:12" ht="29" x14ac:dyDescent="0.35">
      <c r="A169" s="77" t="s">
        <v>877</v>
      </c>
      <c r="B169" s="77" t="s">
        <v>878</v>
      </c>
      <c r="C169" s="77" t="s">
        <v>793</v>
      </c>
      <c r="D169" s="77" t="s">
        <v>794</v>
      </c>
      <c r="E169" s="77" t="s">
        <v>10879</v>
      </c>
      <c r="F169" s="77">
        <v>1461.713</v>
      </c>
      <c r="G169" s="77"/>
      <c r="H169" s="75" t="s">
        <v>886</v>
      </c>
      <c r="I169" s="5">
        <v>2233.3393000000001</v>
      </c>
      <c r="J169">
        <f>VLOOKUP(H169,'SEM Cost'!$A:$B,2,FALSE)</f>
        <v>122.95</v>
      </c>
      <c r="K169" s="84">
        <f t="shared" si="10"/>
        <v>2110.3893000000003</v>
      </c>
      <c r="L169" s="83">
        <f t="shared" si="11"/>
        <v>18.164614070760472</v>
      </c>
    </row>
    <row r="170" spans="1:12" ht="29" x14ac:dyDescent="0.35">
      <c r="A170" s="77" t="s">
        <v>877</v>
      </c>
      <c r="B170" s="77" t="s">
        <v>878</v>
      </c>
      <c r="C170" s="77" t="s">
        <v>413</v>
      </c>
      <c r="D170" s="77" t="s">
        <v>414</v>
      </c>
      <c r="E170" s="77" t="s">
        <v>10879</v>
      </c>
      <c r="F170" s="77">
        <v>1434.5419999999999</v>
      </c>
      <c r="G170" s="77"/>
      <c r="H170" s="75" t="s">
        <v>890</v>
      </c>
      <c r="I170" s="5">
        <v>8464.7250000000004</v>
      </c>
      <c r="J170">
        <f>VLOOKUP(H170,'SEM Cost'!$A:$B,2,FALSE)</f>
        <v>83.56</v>
      </c>
      <c r="K170" s="84">
        <f t="shared" si="10"/>
        <v>8381.1650000000009</v>
      </c>
      <c r="L170" s="83">
        <f t="shared" si="11"/>
        <v>101.30116084250838</v>
      </c>
    </row>
    <row r="171" spans="1:12" ht="29" x14ac:dyDescent="0.35">
      <c r="A171" s="77" t="s">
        <v>877</v>
      </c>
      <c r="B171" s="77" t="s">
        <v>878</v>
      </c>
      <c r="C171" s="77" t="s">
        <v>429</v>
      </c>
      <c r="D171" s="77" t="s">
        <v>430</v>
      </c>
      <c r="E171" s="77" t="s">
        <v>10879</v>
      </c>
      <c r="F171" s="77">
        <v>1432.816</v>
      </c>
      <c r="G171" s="77"/>
      <c r="H171" s="75" t="s">
        <v>716</v>
      </c>
      <c r="I171" s="5">
        <v>645.60169999999994</v>
      </c>
      <c r="J171">
        <f>VLOOKUP(H171,'SEM Cost'!$A:$B,2,FALSE)</f>
        <v>53.7</v>
      </c>
      <c r="K171" s="84">
        <f t="shared" si="10"/>
        <v>591.90169999999989</v>
      </c>
      <c r="L171" s="83">
        <f t="shared" si="11"/>
        <v>12.022378026070761</v>
      </c>
    </row>
    <row r="172" spans="1:12" ht="29" x14ac:dyDescent="0.35">
      <c r="A172" s="77" t="s">
        <v>877</v>
      </c>
      <c r="B172" s="77" t="s">
        <v>878</v>
      </c>
      <c r="C172" s="77" t="s">
        <v>829</v>
      </c>
      <c r="D172" s="77" t="s">
        <v>830</v>
      </c>
      <c r="E172" s="77" t="s">
        <v>10879</v>
      </c>
      <c r="F172" s="77">
        <v>1408.1310000000001</v>
      </c>
      <c r="G172" s="77"/>
      <c r="H172" s="75" t="s">
        <v>130</v>
      </c>
      <c r="I172" s="5">
        <v>562.57380000000001</v>
      </c>
      <c r="J172">
        <f>VLOOKUP(H172,'SEM Cost'!$A:$B,2,FALSE)</f>
        <v>58.66</v>
      </c>
      <c r="K172" s="84">
        <f t="shared" si="10"/>
        <v>503.91380000000004</v>
      </c>
      <c r="L172" s="83">
        <f t="shared" si="11"/>
        <v>9.5904159563586777</v>
      </c>
    </row>
    <row r="173" spans="1:12" ht="29" x14ac:dyDescent="0.35">
      <c r="A173" s="77" t="s">
        <v>877</v>
      </c>
      <c r="B173" s="77" t="s">
        <v>878</v>
      </c>
      <c r="C173" s="77" t="s">
        <v>437</v>
      </c>
      <c r="D173" s="77" t="s">
        <v>438</v>
      </c>
      <c r="E173" s="77" t="s">
        <v>10880</v>
      </c>
      <c r="F173" s="77">
        <v>1365.42</v>
      </c>
      <c r="G173" s="77"/>
      <c r="H173" s="75" t="s">
        <v>671</v>
      </c>
      <c r="I173" s="5">
        <v>11337.934000000001</v>
      </c>
      <c r="J173">
        <f>VLOOKUP(H173,'SEM Cost'!$A:$B,2,FALSE)</f>
        <v>723.76</v>
      </c>
      <c r="K173" s="84">
        <f t="shared" si="10"/>
        <v>10614.174000000001</v>
      </c>
      <c r="L173" s="83">
        <f t="shared" si="11"/>
        <v>15.665322758925612</v>
      </c>
    </row>
    <row r="174" spans="1:12" ht="43.5" x14ac:dyDescent="0.35">
      <c r="A174" s="77" t="s">
        <v>877</v>
      </c>
      <c r="B174" s="77" t="s">
        <v>878</v>
      </c>
      <c r="C174" s="77" t="s">
        <v>112</v>
      </c>
      <c r="D174" s="77" t="s">
        <v>111</v>
      </c>
      <c r="E174" s="77" t="s">
        <v>10880</v>
      </c>
      <c r="F174" s="77">
        <v>1342.134</v>
      </c>
      <c r="G174" s="77"/>
      <c r="H174" s="75" t="s">
        <v>902</v>
      </c>
      <c r="I174" s="5">
        <v>858.14599999999996</v>
      </c>
      <c r="J174">
        <f>VLOOKUP(H174,'SEM Cost'!$A:$B,2,FALSE)</f>
        <v>89.46</v>
      </c>
      <c r="K174" s="84">
        <f t="shared" si="10"/>
        <v>768.68599999999992</v>
      </c>
      <c r="L174" s="83">
        <f t="shared" si="11"/>
        <v>9.5925106192711826</v>
      </c>
    </row>
    <row r="175" spans="1:12" ht="29" x14ac:dyDescent="0.35">
      <c r="A175" s="77" t="s">
        <v>877</v>
      </c>
      <c r="B175" s="77" t="s">
        <v>878</v>
      </c>
      <c r="C175" s="77" t="s">
        <v>401</v>
      </c>
      <c r="D175" s="77" t="s">
        <v>402</v>
      </c>
      <c r="E175" s="77" t="s">
        <v>10880</v>
      </c>
      <c r="F175" s="77">
        <v>1341.5940000000001</v>
      </c>
      <c r="G175" s="77"/>
      <c r="H175" s="75" t="s">
        <v>720</v>
      </c>
      <c r="I175" s="5">
        <v>109.8445</v>
      </c>
      <c r="J175">
        <f>VLOOKUP(H175,'SEM Cost'!$A:$B,2,FALSE)</f>
        <v>8.08</v>
      </c>
      <c r="K175" s="84">
        <f t="shared" si="10"/>
        <v>101.7645</v>
      </c>
      <c r="L175" s="83">
        <f t="shared" si="11"/>
        <v>13.594616336633663</v>
      </c>
    </row>
    <row r="176" spans="1:12" ht="29" x14ac:dyDescent="0.35">
      <c r="A176" s="77" t="s">
        <v>877</v>
      </c>
      <c r="B176" s="77" t="s">
        <v>878</v>
      </c>
      <c r="C176" s="77" t="s">
        <v>727</v>
      </c>
      <c r="D176" s="77" t="s">
        <v>202</v>
      </c>
      <c r="E176" s="77" t="s">
        <v>10880</v>
      </c>
      <c r="F176" s="77">
        <v>1339.9490000000001</v>
      </c>
      <c r="G176" s="77"/>
      <c r="H176" s="75" t="s">
        <v>454</v>
      </c>
      <c r="I176" s="5">
        <v>10269.914000000001</v>
      </c>
      <c r="J176" t="e">
        <f>VLOOKUP(H176,'SEM Cost'!$A:$B,2,FALSE)</f>
        <v>#N/A</v>
      </c>
      <c r="K176" s="84" t="e">
        <f t="shared" si="10"/>
        <v>#N/A</v>
      </c>
      <c r="L176" s="83" t="e">
        <f t="shared" si="11"/>
        <v>#N/A</v>
      </c>
    </row>
    <row r="177" spans="1:12" ht="29" x14ac:dyDescent="0.35">
      <c r="A177" s="77" t="s">
        <v>877</v>
      </c>
      <c r="B177" s="77" t="s">
        <v>878</v>
      </c>
      <c r="C177" s="77" t="s">
        <v>469</v>
      </c>
      <c r="D177" s="77" t="s">
        <v>470</v>
      </c>
      <c r="E177" s="77" t="s">
        <v>10880</v>
      </c>
      <c r="F177" s="77">
        <v>1337.9280000000001</v>
      </c>
      <c r="G177" s="77"/>
      <c r="H177" s="75" t="s">
        <v>766</v>
      </c>
      <c r="I177" s="5">
        <v>4772.4544000000005</v>
      </c>
      <c r="J177">
        <f>VLOOKUP(H177,'SEM Cost'!$A:$B,2,FALSE)</f>
        <v>176.97</v>
      </c>
      <c r="K177" s="84">
        <f t="shared" si="10"/>
        <v>4595.4844000000003</v>
      </c>
      <c r="L177" s="83">
        <f t="shared" si="11"/>
        <v>26.96758998700345</v>
      </c>
    </row>
    <row r="178" spans="1:12" ht="29" x14ac:dyDescent="0.35">
      <c r="A178" s="77" t="s">
        <v>877</v>
      </c>
      <c r="B178" s="77" t="s">
        <v>878</v>
      </c>
      <c r="C178" s="77" t="s">
        <v>167</v>
      </c>
      <c r="D178" s="77" t="s">
        <v>168</v>
      </c>
      <c r="E178" s="77" t="s">
        <v>10880</v>
      </c>
      <c r="F178" s="77">
        <v>1315.3119999999999</v>
      </c>
      <c r="G178" s="77"/>
      <c r="H178" s="75" t="s">
        <v>917</v>
      </c>
      <c r="I178" s="5">
        <v>667.84619999999995</v>
      </c>
      <c r="J178">
        <f>VLOOKUP(H178,'SEM Cost'!$A:$B,2,FALSE)</f>
        <v>10.89</v>
      </c>
      <c r="K178" s="84">
        <f t="shared" si="10"/>
        <v>656.95619999999997</v>
      </c>
      <c r="L178" s="83">
        <f t="shared" si="11"/>
        <v>61.326556473829193</v>
      </c>
    </row>
    <row r="179" spans="1:12" ht="29" x14ac:dyDescent="0.35">
      <c r="A179" s="77" t="s">
        <v>877</v>
      </c>
      <c r="B179" s="77" t="s">
        <v>878</v>
      </c>
      <c r="C179" s="77" t="s">
        <v>2457</v>
      </c>
      <c r="D179" s="77" t="s">
        <v>226</v>
      </c>
      <c r="E179" s="77" t="s">
        <v>10879</v>
      </c>
      <c r="F179" s="77">
        <v>1310.3620000000001</v>
      </c>
      <c r="G179" s="77"/>
      <c r="H179" s="75" t="s">
        <v>921</v>
      </c>
      <c r="I179" s="5">
        <v>1300.1876</v>
      </c>
      <c r="J179">
        <f>VLOOKUP(H179,'SEM Cost'!$A:$B,2,FALSE)</f>
        <v>49.17</v>
      </c>
      <c r="K179" s="84">
        <f t="shared" si="10"/>
        <v>1251.0175999999999</v>
      </c>
      <c r="L179" s="83">
        <f t="shared" si="11"/>
        <v>26.442700833841773</v>
      </c>
    </row>
    <row r="180" spans="1:12" ht="29" x14ac:dyDescent="0.35">
      <c r="A180" s="77" t="s">
        <v>877</v>
      </c>
      <c r="B180" s="77" t="s">
        <v>878</v>
      </c>
      <c r="C180" s="77" t="s">
        <v>53</v>
      </c>
      <c r="D180" s="77" t="s">
        <v>54</v>
      </c>
      <c r="E180" s="77" t="s">
        <v>10879</v>
      </c>
      <c r="F180" s="77">
        <v>1301.979</v>
      </c>
      <c r="G180" s="77"/>
      <c r="H180" s="75" t="s">
        <v>10881</v>
      </c>
      <c r="I180" s="5">
        <v>760.3039</v>
      </c>
      <c r="J180" t="e">
        <f>VLOOKUP(H180,'SEM Cost'!$A:$B,2,FALSE)</f>
        <v>#N/A</v>
      </c>
      <c r="K180" s="84" t="e">
        <f t="shared" si="10"/>
        <v>#N/A</v>
      </c>
      <c r="L180" s="83" t="e">
        <f t="shared" si="11"/>
        <v>#N/A</v>
      </c>
    </row>
    <row r="181" spans="1:12" ht="29" x14ac:dyDescent="0.35">
      <c r="A181" s="77" t="s">
        <v>877</v>
      </c>
      <c r="B181" s="77" t="s">
        <v>878</v>
      </c>
      <c r="C181" s="77" t="s">
        <v>151</v>
      </c>
      <c r="D181" s="77" t="s">
        <v>152</v>
      </c>
      <c r="E181" s="77" t="s">
        <v>10880</v>
      </c>
      <c r="F181" s="77">
        <v>1266.0309999999999</v>
      </c>
      <c r="G181" s="77"/>
      <c r="H181" s="75" t="s">
        <v>10770</v>
      </c>
      <c r="I181" s="5">
        <v>5284477.4381299997</v>
      </c>
      <c r="J181">
        <f>VLOOKUP(H181,'SEM Cost'!$A:$B,2,FALSE)</f>
        <v>307830.02970000001</v>
      </c>
      <c r="K181" s="84">
        <f t="shared" si="10"/>
        <v>4976647.4084299998</v>
      </c>
      <c r="L181" s="83">
        <f t="shared" si="11"/>
        <v>17.1668678435306</v>
      </c>
    </row>
    <row r="182" spans="1:12" ht="29" x14ac:dyDescent="0.35">
      <c r="A182" s="77" t="s">
        <v>877</v>
      </c>
      <c r="B182" s="77" t="s">
        <v>878</v>
      </c>
      <c r="C182" s="77" t="s">
        <v>388</v>
      </c>
      <c r="D182" s="77" t="s">
        <v>389</v>
      </c>
      <c r="E182" s="77" t="s">
        <v>10879</v>
      </c>
      <c r="F182" s="77">
        <v>1250.606</v>
      </c>
      <c r="G182" s="77"/>
      <c r="H182" s="77"/>
      <c r="I182" s="77"/>
      <c r="J182" s="77"/>
      <c r="K182" s="84"/>
    </row>
    <row r="183" spans="1:12" ht="29" x14ac:dyDescent="0.35">
      <c r="A183" s="77" t="s">
        <v>877</v>
      </c>
      <c r="B183" s="77" t="s">
        <v>878</v>
      </c>
      <c r="C183" s="77" t="s">
        <v>863</v>
      </c>
      <c r="D183" s="77" t="s">
        <v>864</v>
      </c>
      <c r="E183" s="77" t="s">
        <v>10879</v>
      </c>
      <c r="F183" s="77">
        <v>1241.1210000000001</v>
      </c>
      <c r="G183" s="77"/>
      <c r="H183" s="77"/>
      <c r="I183" s="77"/>
      <c r="J183" s="77"/>
      <c r="K183" s="84"/>
    </row>
    <row r="184" spans="1:12" ht="29" x14ac:dyDescent="0.35">
      <c r="A184" s="77" t="s">
        <v>877</v>
      </c>
      <c r="B184" s="77" t="s">
        <v>878</v>
      </c>
      <c r="C184" s="77" t="s">
        <v>568</v>
      </c>
      <c r="D184" s="77" t="s">
        <v>569</v>
      </c>
      <c r="E184" s="77" t="s">
        <v>10880</v>
      </c>
      <c r="F184" s="77">
        <v>1220.8330000000001</v>
      </c>
      <c r="G184" s="77"/>
      <c r="H184" s="77"/>
      <c r="I184" s="77"/>
      <c r="J184" s="77"/>
      <c r="K184" s="84"/>
    </row>
    <row r="185" spans="1:12" ht="29" x14ac:dyDescent="0.35">
      <c r="A185" s="77" t="s">
        <v>877</v>
      </c>
      <c r="B185" s="77" t="s">
        <v>878</v>
      </c>
      <c r="C185" s="77" t="s">
        <v>5203</v>
      </c>
      <c r="D185" s="77" t="s">
        <v>450</v>
      </c>
      <c r="E185" s="77" t="s">
        <v>10879</v>
      </c>
      <c r="F185" s="77">
        <v>1218.2650000000001</v>
      </c>
      <c r="G185" s="77"/>
      <c r="H185" s="77"/>
      <c r="I185" s="77"/>
      <c r="J185" s="77"/>
      <c r="K185" s="84"/>
    </row>
    <row r="186" spans="1:12" ht="43.5" x14ac:dyDescent="0.35">
      <c r="A186" s="77" t="s">
        <v>877</v>
      </c>
      <c r="B186" s="77" t="s">
        <v>878</v>
      </c>
      <c r="C186" s="77" t="s">
        <v>112</v>
      </c>
      <c r="D186" s="77" t="s">
        <v>111</v>
      </c>
      <c r="E186" s="77" t="s">
        <v>10879</v>
      </c>
      <c r="F186" s="77">
        <v>1210.367</v>
      </c>
      <c r="G186" s="77"/>
      <c r="H186" s="77"/>
      <c r="I186" s="77"/>
      <c r="J186" s="77"/>
      <c r="K186" s="84"/>
    </row>
    <row r="187" spans="1:12" ht="29" x14ac:dyDescent="0.35">
      <c r="A187" s="77" t="s">
        <v>877</v>
      </c>
      <c r="B187" s="77" t="s">
        <v>878</v>
      </c>
      <c r="C187" s="77" t="s">
        <v>143</v>
      </c>
      <c r="D187" s="77" t="s">
        <v>144</v>
      </c>
      <c r="E187" s="77" t="s">
        <v>10879</v>
      </c>
      <c r="F187" s="77">
        <v>1204.893</v>
      </c>
      <c r="G187" s="77"/>
      <c r="H187" s="77"/>
      <c r="I187" s="77"/>
      <c r="J187" s="77"/>
      <c r="K187" s="84"/>
    </row>
    <row r="188" spans="1:12" ht="29" x14ac:dyDescent="0.35">
      <c r="A188" s="77" t="s">
        <v>877</v>
      </c>
      <c r="B188" s="77" t="s">
        <v>878</v>
      </c>
      <c r="C188" s="77" t="s">
        <v>316</v>
      </c>
      <c r="D188" s="77" t="s">
        <v>317</v>
      </c>
      <c r="E188" s="77" t="s">
        <v>10880</v>
      </c>
      <c r="F188" s="77">
        <v>1185.605</v>
      </c>
      <c r="G188" s="77"/>
      <c r="H188" s="77"/>
      <c r="I188" s="77"/>
      <c r="J188" s="77"/>
      <c r="K188" s="84"/>
    </row>
    <row r="189" spans="1:12" ht="29" x14ac:dyDescent="0.35">
      <c r="A189" s="77" t="s">
        <v>877</v>
      </c>
      <c r="B189" s="77" t="s">
        <v>878</v>
      </c>
      <c r="C189" s="77" t="s">
        <v>863</v>
      </c>
      <c r="D189" s="77" t="s">
        <v>864</v>
      </c>
      <c r="E189" s="77" t="s">
        <v>10880</v>
      </c>
      <c r="F189" s="77">
        <v>1136.1199999999999</v>
      </c>
      <c r="G189" s="77"/>
      <c r="H189" s="77"/>
      <c r="I189" s="77"/>
      <c r="J189" s="77"/>
      <c r="K189" s="84"/>
    </row>
    <row r="190" spans="1:12" ht="29" x14ac:dyDescent="0.35">
      <c r="A190" s="77" t="s">
        <v>877</v>
      </c>
      <c r="B190" s="77" t="s">
        <v>878</v>
      </c>
      <c r="C190" s="77" t="s">
        <v>461</v>
      </c>
      <c r="D190" s="77" t="s">
        <v>462</v>
      </c>
      <c r="E190" s="77" t="s">
        <v>10880</v>
      </c>
      <c r="F190" s="77">
        <v>1117.4290000000001</v>
      </c>
      <c r="G190" s="77"/>
      <c r="H190" s="77"/>
      <c r="I190" s="77"/>
      <c r="J190" s="77"/>
      <c r="K190" s="84"/>
    </row>
    <row r="191" spans="1:12" ht="29" x14ac:dyDescent="0.35">
      <c r="A191" s="77" t="s">
        <v>877</v>
      </c>
      <c r="B191" s="77" t="s">
        <v>878</v>
      </c>
      <c r="C191" s="77" t="s">
        <v>592</v>
      </c>
      <c r="D191" s="77" t="s">
        <v>593</v>
      </c>
      <c r="E191" s="77" t="s">
        <v>10879</v>
      </c>
      <c r="F191" s="77">
        <v>1114.6300000000001</v>
      </c>
      <c r="G191" s="77"/>
      <c r="H191" s="77"/>
      <c r="I191" s="77"/>
      <c r="J191" s="77"/>
      <c r="K191" s="84"/>
    </row>
    <row r="192" spans="1:12" ht="29" x14ac:dyDescent="0.35">
      <c r="A192" s="77" t="s">
        <v>877</v>
      </c>
      <c r="B192" s="77" t="s">
        <v>878</v>
      </c>
      <c r="C192" s="77" t="s">
        <v>698</v>
      </c>
      <c r="D192" s="77" t="s">
        <v>699</v>
      </c>
      <c r="E192" s="77" t="s">
        <v>10880</v>
      </c>
      <c r="F192" s="77">
        <v>1112.1690000000001</v>
      </c>
      <c r="G192" s="77"/>
      <c r="H192" s="77"/>
      <c r="I192" s="77"/>
      <c r="J192" s="77"/>
      <c r="K192" s="84"/>
    </row>
    <row r="193" spans="1:11" ht="29" x14ac:dyDescent="0.35">
      <c r="A193" s="77" t="s">
        <v>877</v>
      </c>
      <c r="B193" s="77" t="s">
        <v>878</v>
      </c>
      <c r="C193" s="77" t="s">
        <v>877</v>
      </c>
      <c r="D193" s="77" t="s">
        <v>878</v>
      </c>
      <c r="E193" s="77" t="s">
        <v>6435</v>
      </c>
      <c r="F193" s="77">
        <v>1090.777</v>
      </c>
      <c r="G193" s="77"/>
      <c r="H193" s="77"/>
      <c r="I193" s="77"/>
      <c r="J193" s="77"/>
      <c r="K193" s="84"/>
    </row>
    <row r="194" spans="1:11" ht="29" x14ac:dyDescent="0.35">
      <c r="A194" s="77" t="s">
        <v>877</v>
      </c>
      <c r="B194" s="77" t="s">
        <v>878</v>
      </c>
      <c r="C194" s="77" t="s">
        <v>237</v>
      </c>
      <c r="D194" s="77" t="s">
        <v>238</v>
      </c>
      <c r="E194" s="77" t="s">
        <v>10880</v>
      </c>
      <c r="F194" s="77">
        <v>1074.8409999999999</v>
      </c>
      <c r="G194" s="77"/>
      <c r="H194" s="77"/>
      <c r="I194" s="77"/>
      <c r="J194" s="77"/>
      <c r="K194" s="84"/>
    </row>
    <row r="195" spans="1:11" ht="29" x14ac:dyDescent="0.35">
      <c r="A195" s="77" t="s">
        <v>877</v>
      </c>
      <c r="B195" s="77" t="s">
        <v>878</v>
      </c>
      <c r="C195" s="77" t="s">
        <v>615</v>
      </c>
      <c r="D195" s="77" t="s">
        <v>616</v>
      </c>
      <c r="E195" s="77" t="s">
        <v>10880</v>
      </c>
      <c r="F195" s="77">
        <v>1070.136</v>
      </c>
      <c r="G195" s="77"/>
      <c r="H195" s="77"/>
      <c r="I195" s="77"/>
      <c r="J195" s="77"/>
      <c r="K195" s="84"/>
    </row>
    <row r="196" spans="1:11" ht="29" x14ac:dyDescent="0.35">
      <c r="A196" s="77" t="s">
        <v>877</v>
      </c>
      <c r="B196" s="77" t="s">
        <v>878</v>
      </c>
      <c r="C196" s="77" t="s">
        <v>320</v>
      </c>
      <c r="D196" s="77" t="s">
        <v>321</v>
      </c>
      <c r="E196" s="77" t="s">
        <v>10880</v>
      </c>
      <c r="F196" s="77">
        <v>1063.768</v>
      </c>
      <c r="G196" s="77"/>
      <c r="H196" s="77"/>
      <c r="I196" s="77"/>
      <c r="J196" s="77"/>
      <c r="K196" s="84"/>
    </row>
    <row r="197" spans="1:11" ht="58" x14ac:dyDescent="0.35">
      <c r="A197" s="77" t="s">
        <v>877</v>
      </c>
      <c r="B197" s="77" t="s">
        <v>878</v>
      </c>
      <c r="C197" s="77" t="s">
        <v>855</v>
      </c>
      <c r="D197" s="77" t="s">
        <v>856</v>
      </c>
      <c r="E197" s="77" t="s">
        <v>10880</v>
      </c>
      <c r="F197" s="77">
        <v>1057.9069999999999</v>
      </c>
      <c r="G197" s="77"/>
      <c r="H197" s="77"/>
      <c r="I197" s="77"/>
      <c r="J197" s="77"/>
      <c r="K197" s="84"/>
    </row>
    <row r="198" spans="1:11" ht="29" x14ac:dyDescent="0.35">
      <c r="A198" s="77" t="s">
        <v>877</v>
      </c>
      <c r="B198" s="77" t="s">
        <v>878</v>
      </c>
      <c r="C198" s="77" t="s">
        <v>29</v>
      </c>
      <c r="D198" s="77" t="s">
        <v>30</v>
      </c>
      <c r="E198" s="77" t="s">
        <v>10879</v>
      </c>
      <c r="F198" s="77">
        <v>1033.251</v>
      </c>
      <c r="G198" s="77"/>
      <c r="H198" s="77"/>
      <c r="I198" s="77"/>
      <c r="J198" s="77"/>
      <c r="K198" s="84"/>
    </row>
    <row r="199" spans="1:11" ht="29" x14ac:dyDescent="0.35">
      <c r="A199" s="77" t="s">
        <v>877</v>
      </c>
      <c r="B199" s="77" t="s">
        <v>878</v>
      </c>
      <c r="C199" s="77" t="s">
        <v>753</v>
      </c>
      <c r="D199" s="77" t="s">
        <v>754</v>
      </c>
      <c r="E199" s="77" t="s">
        <v>10880</v>
      </c>
      <c r="F199" s="77">
        <v>1018.19</v>
      </c>
      <c r="G199" s="77"/>
      <c r="H199" s="77"/>
      <c r="I199" s="77"/>
      <c r="J199" s="77"/>
      <c r="K199" s="84"/>
    </row>
    <row r="200" spans="1:11" ht="29" x14ac:dyDescent="0.35">
      <c r="A200" s="77" t="s">
        <v>877</v>
      </c>
      <c r="B200" s="77" t="s">
        <v>878</v>
      </c>
      <c r="C200" s="77" t="s">
        <v>730</v>
      </c>
      <c r="D200" s="77" t="s">
        <v>731</v>
      </c>
      <c r="E200" s="77" t="s">
        <v>10880</v>
      </c>
      <c r="F200" s="77">
        <v>1004.341</v>
      </c>
      <c r="G200" s="77"/>
      <c r="H200" s="77"/>
      <c r="I200" s="77"/>
      <c r="J200" s="77"/>
      <c r="K200" s="84"/>
    </row>
    <row r="201" spans="1:11" ht="29" x14ac:dyDescent="0.35">
      <c r="A201" s="77" t="s">
        <v>877</v>
      </c>
      <c r="B201" s="77" t="s">
        <v>878</v>
      </c>
      <c r="C201" s="77" t="s">
        <v>95</v>
      </c>
      <c r="D201" s="77" t="s">
        <v>96</v>
      </c>
      <c r="E201" s="77" t="s">
        <v>10879</v>
      </c>
      <c r="F201" s="77">
        <v>1001.7190000000001</v>
      </c>
      <c r="G201" s="77"/>
      <c r="H201" s="77"/>
      <c r="I201" s="77"/>
      <c r="J201" s="77"/>
      <c r="K201" s="84"/>
    </row>
    <row r="202" spans="1:11" ht="29" x14ac:dyDescent="0.35">
      <c r="A202" s="77" t="s">
        <v>877</v>
      </c>
      <c r="B202" s="77" t="s">
        <v>878</v>
      </c>
      <c r="C202" s="77" t="s">
        <v>698</v>
      </c>
      <c r="D202" s="77" t="s">
        <v>699</v>
      </c>
      <c r="E202" s="77" t="s">
        <v>10879</v>
      </c>
      <c r="F202" s="77">
        <v>996.85630000000003</v>
      </c>
      <c r="G202" s="77"/>
      <c r="H202" s="77"/>
      <c r="I202" s="77"/>
      <c r="J202" s="77"/>
      <c r="K202" s="84"/>
    </row>
    <row r="203" spans="1:11" ht="29" x14ac:dyDescent="0.35">
      <c r="A203" s="77" t="s">
        <v>877</v>
      </c>
      <c r="B203" s="77" t="s">
        <v>878</v>
      </c>
      <c r="C203" s="77" t="s">
        <v>99</v>
      </c>
      <c r="D203" s="77" t="s">
        <v>100</v>
      </c>
      <c r="E203" s="77" t="s">
        <v>10879</v>
      </c>
      <c r="F203" s="77">
        <v>979.41099999999994</v>
      </c>
      <c r="G203" s="77"/>
      <c r="H203" s="77"/>
      <c r="I203" s="77"/>
      <c r="J203" s="77"/>
      <c r="K203" s="84"/>
    </row>
    <row r="204" spans="1:11" ht="29" x14ac:dyDescent="0.35">
      <c r="A204" s="77" t="s">
        <v>877</v>
      </c>
      <c r="B204" s="77" t="s">
        <v>878</v>
      </c>
      <c r="C204" s="77" t="s">
        <v>167</v>
      </c>
      <c r="D204" s="77" t="s">
        <v>168</v>
      </c>
      <c r="E204" s="77" t="s">
        <v>10879</v>
      </c>
      <c r="F204" s="77">
        <v>971.447</v>
      </c>
      <c r="G204" s="77"/>
      <c r="H204" s="77"/>
      <c r="I204" s="77"/>
      <c r="J204" s="77"/>
      <c r="K204" s="84"/>
    </row>
    <row r="205" spans="1:11" ht="29" x14ac:dyDescent="0.35">
      <c r="A205" s="77" t="s">
        <v>877</v>
      </c>
      <c r="B205" s="77" t="s">
        <v>878</v>
      </c>
      <c r="C205" s="77" t="s">
        <v>813</v>
      </c>
      <c r="D205" s="77" t="s">
        <v>814</v>
      </c>
      <c r="E205" s="77" t="s">
        <v>10879</v>
      </c>
      <c r="F205" s="77">
        <v>967.3954</v>
      </c>
      <c r="G205" s="77"/>
      <c r="H205" s="77"/>
      <c r="I205" s="77"/>
      <c r="J205" s="77"/>
      <c r="K205" s="84"/>
    </row>
    <row r="206" spans="1:11" ht="29" x14ac:dyDescent="0.35">
      <c r="A206" s="77" t="s">
        <v>877</v>
      </c>
      <c r="B206" s="77" t="s">
        <v>878</v>
      </c>
      <c r="C206" s="77" t="s">
        <v>143</v>
      </c>
      <c r="D206" s="77" t="s">
        <v>144</v>
      </c>
      <c r="E206" s="77" t="s">
        <v>10880</v>
      </c>
      <c r="F206" s="77">
        <v>943.46</v>
      </c>
      <c r="G206" s="77"/>
      <c r="H206" s="77"/>
      <c r="I206" s="77"/>
      <c r="J206" s="77"/>
      <c r="K206" s="84"/>
    </row>
    <row r="207" spans="1:11" ht="29" x14ac:dyDescent="0.35">
      <c r="A207" s="77" t="s">
        <v>877</v>
      </c>
      <c r="B207" s="77" t="s">
        <v>878</v>
      </c>
      <c r="C207" s="77" t="s">
        <v>253</v>
      </c>
      <c r="D207" s="77" t="s">
        <v>254</v>
      </c>
      <c r="E207" s="77" t="s">
        <v>10880</v>
      </c>
      <c r="F207" s="77">
        <v>942.20809999999994</v>
      </c>
      <c r="G207" s="77"/>
      <c r="H207" s="77"/>
      <c r="I207" s="77"/>
      <c r="J207" s="77"/>
      <c r="K207" s="84"/>
    </row>
    <row r="208" spans="1:11" ht="29" x14ac:dyDescent="0.35">
      <c r="A208" s="77" t="s">
        <v>877</v>
      </c>
      <c r="B208" s="77" t="s">
        <v>878</v>
      </c>
      <c r="C208" s="77" t="s">
        <v>809</v>
      </c>
      <c r="D208" s="77" t="s">
        <v>810</v>
      </c>
      <c r="E208" s="77" t="s">
        <v>10880</v>
      </c>
      <c r="F208" s="77">
        <v>932.44</v>
      </c>
      <c r="G208" s="77"/>
      <c r="H208" s="77"/>
      <c r="I208" s="77"/>
      <c r="J208" s="77"/>
      <c r="K208" s="84"/>
    </row>
    <row r="209" spans="1:11" ht="29" x14ac:dyDescent="0.35">
      <c r="A209" s="77" t="s">
        <v>877</v>
      </c>
      <c r="B209" s="77" t="s">
        <v>878</v>
      </c>
      <c r="C209" s="77" t="s">
        <v>280</v>
      </c>
      <c r="D209" s="77" t="s">
        <v>281</v>
      </c>
      <c r="E209" s="77" t="s">
        <v>10879</v>
      </c>
      <c r="F209" s="77">
        <v>906.94550000000004</v>
      </c>
      <c r="G209" s="77"/>
      <c r="H209" s="77"/>
      <c r="I209" s="77"/>
      <c r="J209" s="77"/>
      <c r="K209" s="84"/>
    </row>
    <row r="210" spans="1:11" ht="29" x14ac:dyDescent="0.35">
      <c r="A210" s="77" t="s">
        <v>877</v>
      </c>
      <c r="B210" s="77" t="s">
        <v>878</v>
      </c>
      <c r="C210" s="77" t="s">
        <v>920</v>
      </c>
      <c r="D210" s="77" t="s">
        <v>921</v>
      </c>
      <c r="E210" s="77" t="s">
        <v>10880</v>
      </c>
      <c r="F210" s="77">
        <v>888.48090000000002</v>
      </c>
      <c r="G210" s="77"/>
      <c r="H210" s="77"/>
      <c r="I210" s="77"/>
      <c r="J210" s="77"/>
      <c r="K210" s="84"/>
    </row>
    <row r="211" spans="1:11" ht="29" x14ac:dyDescent="0.35">
      <c r="A211" s="77" t="s">
        <v>877</v>
      </c>
      <c r="B211" s="77" t="s">
        <v>878</v>
      </c>
      <c r="C211" s="77" t="s">
        <v>60</v>
      </c>
      <c r="D211" s="77" t="s">
        <v>61</v>
      </c>
      <c r="E211" s="77" t="s">
        <v>10880</v>
      </c>
      <c r="F211" s="77">
        <v>870.62819999999999</v>
      </c>
      <c r="G211" s="77"/>
      <c r="H211" s="77"/>
      <c r="I211" s="77"/>
      <c r="J211" s="77"/>
      <c r="K211" s="84"/>
    </row>
    <row r="212" spans="1:11" ht="29" x14ac:dyDescent="0.35">
      <c r="A212" s="77" t="s">
        <v>877</v>
      </c>
      <c r="B212" s="77" t="s">
        <v>878</v>
      </c>
      <c r="C212" s="77" t="s">
        <v>87</v>
      </c>
      <c r="D212" s="77" t="s">
        <v>88</v>
      </c>
      <c r="E212" s="77" t="s">
        <v>10879</v>
      </c>
      <c r="F212" s="77">
        <v>862.85940000000005</v>
      </c>
      <c r="G212" s="77"/>
      <c r="H212" s="77"/>
      <c r="I212" s="77"/>
      <c r="J212" s="77"/>
      <c r="K212" s="84"/>
    </row>
    <row r="213" spans="1:11" ht="29" x14ac:dyDescent="0.35">
      <c r="A213" s="77" t="s">
        <v>877</v>
      </c>
      <c r="B213" s="77" t="s">
        <v>878</v>
      </c>
      <c r="C213" s="77" t="s">
        <v>392</v>
      </c>
      <c r="D213" s="77" t="s">
        <v>393</v>
      </c>
      <c r="E213" s="77" t="s">
        <v>10879</v>
      </c>
      <c r="F213" s="77">
        <v>833.25160000000005</v>
      </c>
      <c r="G213" s="77"/>
      <c r="H213" s="77"/>
      <c r="I213" s="77"/>
      <c r="J213" s="77"/>
      <c r="K213" s="84"/>
    </row>
    <row r="214" spans="1:11" ht="29" x14ac:dyDescent="0.35">
      <c r="A214" s="77" t="s">
        <v>877</v>
      </c>
      <c r="B214" s="77" t="s">
        <v>878</v>
      </c>
      <c r="C214" s="77" t="s">
        <v>615</v>
      </c>
      <c r="D214" s="77" t="s">
        <v>616</v>
      </c>
      <c r="E214" s="77" t="s">
        <v>10879</v>
      </c>
      <c r="F214" s="77">
        <v>816.60749999999996</v>
      </c>
      <c r="G214" s="77"/>
      <c r="H214" s="77"/>
      <c r="I214" s="77"/>
      <c r="J214" s="77"/>
      <c r="K214" s="84"/>
    </row>
    <row r="215" spans="1:11" ht="29" x14ac:dyDescent="0.35">
      <c r="A215" s="77" t="s">
        <v>877</v>
      </c>
      <c r="B215" s="77" t="s">
        <v>878</v>
      </c>
      <c r="C215" s="77" t="s">
        <v>5294</v>
      </c>
      <c r="D215" s="77" t="s">
        <v>707</v>
      </c>
      <c r="E215" s="77" t="s">
        <v>10879</v>
      </c>
      <c r="F215" s="77">
        <v>803.63570000000004</v>
      </c>
      <c r="G215" s="77"/>
      <c r="H215" s="77"/>
      <c r="I215" s="77"/>
      <c r="J215" s="77"/>
      <c r="K215" s="84"/>
    </row>
    <row r="216" spans="1:11" ht="29" x14ac:dyDescent="0.35">
      <c r="A216" s="77" t="s">
        <v>877</v>
      </c>
      <c r="B216" s="77" t="s">
        <v>878</v>
      </c>
      <c r="C216" s="77" t="s">
        <v>825</v>
      </c>
      <c r="D216" s="77" t="s">
        <v>826</v>
      </c>
      <c r="E216" s="77" t="s">
        <v>10879</v>
      </c>
      <c r="F216" s="77">
        <v>794.91610000000003</v>
      </c>
      <c r="G216" s="77"/>
      <c r="H216" s="77"/>
      <c r="I216" s="77"/>
      <c r="J216" s="77"/>
      <c r="K216" s="84"/>
    </row>
    <row r="217" spans="1:11" ht="29" x14ac:dyDescent="0.35">
      <c r="A217" s="77" t="s">
        <v>877</v>
      </c>
      <c r="B217" s="77" t="s">
        <v>878</v>
      </c>
      <c r="C217" s="77" t="s">
        <v>825</v>
      </c>
      <c r="D217" s="77" t="s">
        <v>826</v>
      </c>
      <c r="E217" s="77" t="s">
        <v>10880</v>
      </c>
      <c r="F217" s="77">
        <v>789.85810000000004</v>
      </c>
      <c r="G217" s="77"/>
      <c r="H217" s="77"/>
      <c r="I217" s="77"/>
      <c r="J217" s="77"/>
      <c r="K217" s="84"/>
    </row>
    <row r="218" spans="1:11" ht="29" x14ac:dyDescent="0.35">
      <c r="A218" s="77" t="s">
        <v>877</v>
      </c>
      <c r="B218" s="77" t="s">
        <v>878</v>
      </c>
      <c r="C218" s="77" t="s">
        <v>60</v>
      </c>
      <c r="D218" s="77" t="s">
        <v>61</v>
      </c>
      <c r="E218" s="77" t="s">
        <v>10879</v>
      </c>
      <c r="F218" s="77">
        <v>762.65570000000002</v>
      </c>
      <c r="G218" s="77"/>
      <c r="H218" s="77"/>
      <c r="I218" s="77"/>
      <c r="J218" s="77"/>
      <c r="K218" s="84"/>
    </row>
    <row r="219" spans="1:11" ht="29" x14ac:dyDescent="0.35">
      <c r="A219" s="77" t="s">
        <v>877</v>
      </c>
      <c r="B219" s="77" t="s">
        <v>878</v>
      </c>
      <c r="C219" s="77" t="s">
        <v>113</v>
      </c>
      <c r="D219" s="77" t="s">
        <v>114</v>
      </c>
      <c r="E219" s="77" t="s">
        <v>10879</v>
      </c>
      <c r="F219" s="77">
        <v>755.03229999999996</v>
      </c>
      <c r="G219" s="77"/>
      <c r="H219" s="77"/>
      <c r="I219" s="77"/>
      <c r="J219" s="77"/>
      <c r="K219" s="84"/>
    </row>
    <row r="220" spans="1:11" ht="29" x14ac:dyDescent="0.35">
      <c r="A220" s="77" t="s">
        <v>877</v>
      </c>
      <c r="B220" s="77" t="s">
        <v>878</v>
      </c>
      <c r="C220" s="77" t="s">
        <v>304</v>
      </c>
      <c r="D220" s="77" t="s">
        <v>305</v>
      </c>
      <c r="E220" s="77" t="s">
        <v>10880</v>
      </c>
      <c r="F220" s="77">
        <v>738.49680000000001</v>
      </c>
      <c r="G220" s="77"/>
      <c r="H220" s="77"/>
      <c r="I220" s="77"/>
      <c r="J220" s="77"/>
      <c r="K220" s="84"/>
    </row>
    <row r="221" spans="1:11" ht="29" x14ac:dyDescent="0.35">
      <c r="A221" s="77" t="s">
        <v>877</v>
      </c>
      <c r="B221" s="77" t="s">
        <v>878</v>
      </c>
      <c r="C221" s="77" t="s">
        <v>885</v>
      </c>
      <c r="D221" s="77" t="s">
        <v>886</v>
      </c>
      <c r="E221" s="77" t="s">
        <v>10880</v>
      </c>
      <c r="F221" s="77">
        <v>737.87530000000004</v>
      </c>
      <c r="G221" s="77"/>
      <c r="H221" s="77"/>
      <c r="I221" s="77"/>
      <c r="J221" s="77"/>
      <c r="K221" s="84"/>
    </row>
    <row r="222" spans="1:11" ht="29" x14ac:dyDescent="0.35">
      <c r="A222" s="77" t="s">
        <v>877</v>
      </c>
      <c r="B222" s="77" t="s">
        <v>878</v>
      </c>
      <c r="C222" s="77" t="s">
        <v>765</v>
      </c>
      <c r="D222" s="77" t="s">
        <v>766</v>
      </c>
      <c r="E222" s="77" t="s">
        <v>10879</v>
      </c>
      <c r="F222" s="77">
        <v>737.42740000000003</v>
      </c>
      <c r="G222" s="77"/>
      <c r="H222" s="77"/>
      <c r="I222" s="77"/>
      <c r="J222" s="77"/>
      <c r="K222" s="84"/>
    </row>
    <row r="223" spans="1:11" ht="29" x14ac:dyDescent="0.35">
      <c r="A223" s="77" t="s">
        <v>877</v>
      </c>
      <c r="B223" s="77" t="s">
        <v>878</v>
      </c>
      <c r="C223" s="77" t="s">
        <v>401</v>
      </c>
      <c r="D223" s="77" t="s">
        <v>402</v>
      </c>
      <c r="E223" s="77" t="s">
        <v>10879</v>
      </c>
      <c r="F223" s="77">
        <v>728.8922</v>
      </c>
      <c r="G223" s="77"/>
      <c r="H223" s="77"/>
      <c r="I223" s="77"/>
      <c r="J223" s="77"/>
      <c r="K223" s="84"/>
    </row>
    <row r="224" spans="1:11" ht="29" x14ac:dyDescent="0.35">
      <c r="A224" s="77" t="s">
        <v>877</v>
      </c>
      <c r="B224" s="77" t="s">
        <v>878</v>
      </c>
      <c r="C224" s="77" t="s">
        <v>245</v>
      </c>
      <c r="D224" s="77" t="s">
        <v>246</v>
      </c>
      <c r="E224" s="77" t="s">
        <v>10879</v>
      </c>
      <c r="F224" s="77">
        <v>727.59739999999999</v>
      </c>
      <c r="G224" s="77"/>
      <c r="H224" s="77"/>
      <c r="I224" s="77"/>
      <c r="J224" s="77"/>
      <c r="K224" s="84"/>
    </row>
    <row r="225" spans="1:11" ht="29" x14ac:dyDescent="0.35">
      <c r="A225" s="77" t="s">
        <v>877</v>
      </c>
      <c r="B225" s="77" t="s">
        <v>878</v>
      </c>
      <c r="C225" s="77" t="s">
        <v>511</v>
      </c>
      <c r="D225" s="77" t="s">
        <v>512</v>
      </c>
      <c r="E225" s="77" t="s">
        <v>10880</v>
      </c>
      <c r="F225" s="77">
        <v>711.06479999999999</v>
      </c>
      <c r="G225" s="77"/>
      <c r="H225" s="77"/>
      <c r="I225" s="77"/>
      <c r="J225" s="77"/>
      <c r="K225" s="84"/>
    </row>
    <row r="226" spans="1:11" ht="29" x14ac:dyDescent="0.35">
      <c r="A226" s="77" t="s">
        <v>877</v>
      </c>
      <c r="B226" s="77" t="s">
        <v>878</v>
      </c>
      <c r="C226" s="77" t="s">
        <v>5294</v>
      </c>
      <c r="D226" s="77" t="s">
        <v>707</v>
      </c>
      <c r="E226" s="77" t="s">
        <v>10880</v>
      </c>
      <c r="F226" s="77">
        <v>708.63879999999995</v>
      </c>
      <c r="G226" s="77"/>
      <c r="H226" s="77"/>
      <c r="I226" s="77"/>
      <c r="J226" s="77"/>
      <c r="K226" s="84"/>
    </row>
    <row r="227" spans="1:11" ht="29" x14ac:dyDescent="0.35">
      <c r="A227" s="77" t="s">
        <v>877</v>
      </c>
      <c r="B227" s="77" t="s">
        <v>878</v>
      </c>
      <c r="C227" s="77" t="s">
        <v>284</v>
      </c>
      <c r="D227" s="77" t="s">
        <v>285</v>
      </c>
      <c r="E227" s="77" t="s">
        <v>10879</v>
      </c>
      <c r="F227" s="77">
        <v>700.73869999999999</v>
      </c>
      <c r="G227" s="77"/>
      <c r="H227" s="77"/>
      <c r="I227" s="77"/>
      <c r="J227" s="77"/>
      <c r="K227" s="84"/>
    </row>
    <row r="228" spans="1:11" ht="29" x14ac:dyDescent="0.35">
      <c r="A228" s="77" t="s">
        <v>877</v>
      </c>
      <c r="B228" s="77" t="s">
        <v>878</v>
      </c>
      <c r="C228" s="77" t="s">
        <v>659</v>
      </c>
      <c r="D228" s="77" t="s">
        <v>660</v>
      </c>
      <c r="E228" s="77" t="s">
        <v>10880</v>
      </c>
      <c r="F228" s="77">
        <v>697.27650000000006</v>
      </c>
      <c r="G228" s="77"/>
      <c r="H228" s="77"/>
      <c r="I228" s="77"/>
      <c r="J228" s="77"/>
      <c r="K228" s="84"/>
    </row>
    <row r="229" spans="1:11" ht="29" x14ac:dyDescent="0.35">
      <c r="A229" s="77" t="s">
        <v>877</v>
      </c>
      <c r="B229" s="77" t="s">
        <v>878</v>
      </c>
      <c r="C229" s="77" t="s">
        <v>64</v>
      </c>
      <c r="D229" s="77" t="s">
        <v>65</v>
      </c>
      <c r="E229" s="77" t="s">
        <v>10879</v>
      </c>
      <c r="F229" s="77">
        <v>696.76</v>
      </c>
      <c r="G229" s="77"/>
      <c r="H229" s="77"/>
      <c r="I229" s="77"/>
      <c r="J229" s="77"/>
      <c r="K229" s="84"/>
    </row>
    <row r="230" spans="1:11" ht="29" x14ac:dyDescent="0.35">
      <c r="A230" s="77" t="s">
        <v>877</v>
      </c>
      <c r="B230" s="77" t="s">
        <v>878</v>
      </c>
      <c r="C230" s="77" t="s">
        <v>797</v>
      </c>
      <c r="D230" s="77" t="s">
        <v>798</v>
      </c>
      <c r="E230" s="77" t="s">
        <v>10879</v>
      </c>
      <c r="F230" s="77">
        <v>696.08709999999996</v>
      </c>
      <c r="G230" s="77"/>
      <c r="H230" s="77"/>
      <c r="I230" s="77"/>
      <c r="J230" s="77"/>
      <c r="K230" s="84"/>
    </row>
    <row r="231" spans="1:11" ht="29" x14ac:dyDescent="0.35">
      <c r="A231" s="77" t="s">
        <v>877</v>
      </c>
      <c r="B231" s="77" t="s">
        <v>878</v>
      </c>
      <c r="C231" s="77" t="s">
        <v>809</v>
      </c>
      <c r="D231" s="77" t="s">
        <v>810</v>
      </c>
      <c r="E231" s="77" t="s">
        <v>10879</v>
      </c>
      <c r="F231" s="77">
        <v>688.2405</v>
      </c>
      <c r="G231" s="77"/>
      <c r="H231" s="77"/>
      <c r="I231" s="77"/>
      <c r="J231" s="77"/>
      <c r="K231" s="84"/>
    </row>
    <row r="232" spans="1:11" ht="43.5" x14ac:dyDescent="0.35">
      <c r="A232" s="77" t="s">
        <v>877</v>
      </c>
      <c r="B232" s="77" t="s">
        <v>878</v>
      </c>
      <c r="C232" s="77" t="s">
        <v>175</v>
      </c>
      <c r="D232" s="77" t="s">
        <v>176</v>
      </c>
      <c r="E232" s="77" t="s">
        <v>10880</v>
      </c>
      <c r="F232" s="77">
        <v>682.4289</v>
      </c>
      <c r="G232" s="77"/>
      <c r="H232" s="77"/>
      <c r="I232" s="77"/>
      <c r="J232" s="77"/>
      <c r="K232" s="84"/>
    </row>
    <row r="233" spans="1:11" ht="43.5" x14ac:dyDescent="0.35">
      <c r="A233" s="77" t="s">
        <v>877</v>
      </c>
      <c r="B233" s="77" t="s">
        <v>878</v>
      </c>
      <c r="C233" s="77" t="s">
        <v>41</v>
      </c>
      <c r="D233" s="77" t="s">
        <v>42</v>
      </c>
      <c r="E233" s="77" t="s">
        <v>10879</v>
      </c>
      <c r="F233" s="77">
        <v>660.34619999999995</v>
      </c>
      <c r="G233" s="77"/>
      <c r="H233" s="77"/>
      <c r="I233" s="77"/>
      <c r="J233" s="77"/>
      <c r="K233" s="84"/>
    </row>
    <row r="234" spans="1:11" ht="29" x14ac:dyDescent="0.35">
      <c r="A234" s="77" t="s">
        <v>877</v>
      </c>
      <c r="B234" s="77" t="s">
        <v>878</v>
      </c>
      <c r="C234" s="77" t="s">
        <v>155</v>
      </c>
      <c r="D234" s="77" t="s">
        <v>156</v>
      </c>
      <c r="E234" s="77" t="s">
        <v>10880</v>
      </c>
      <c r="F234" s="77">
        <v>647.40549999999996</v>
      </c>
      <c r="G234" s="77"/>
      <c r="H234" s="77"/>
      <c r="I234" s="77"/>
      <c r="J234" s="77"/>
      <c r="K234" s="84"/>
    </row>
    <row r="235" spans="1:11" ht="29" x14ac:dyDescent="0.35">
      <c r="A235" s="77" t="s">
        <v>877</v>
      </c>
      <c r="B235" s="77" t="s">
        <v>878</v>
      </c>
      <c r="C235" s="77" t="s">
        <v>635</v>
      </c>
      <c r="D235" s="77" t="s">
        <v>636</v>
      </c>
      <c r="E235" s="77" t="s">
        <v>10880</v>
      </c>
      <c r="F235" s="77">
        <v>644.32399999999996</v>
      </c>
      <c r="G235" s="77"/>
      <c r="H235" s="77"/>
      <c r="I235" s="77"/>
      <c r="J235" s="77"/>
      <c r="K235" s="84"/>
    </row>
    <row r="236" spans="1:11" ht="29" x14ac:dyDescent="0.35">
      <c r="A236" s="77" t="s">
        <v>877</v>
      </c>
      <c r="B236" s="77" t="s">
        <v>878</v>
      </c>
      <c r="C236" s="77" t="s">
        <v>253</v>
      </c>
      <c r="D236" s="77" t="s">
        <v>254</v>
      </c>
      <c r="E236" s="77" t="s">
        <v>10879</v>
      </c>
      <c r="F236" s="77">
        <v>640.95050000000003</v>
      </c>
      <c r="G236" s="77"/>
      <c r="H236" s="77"/>
      <c r="I236" s="77"/>
      <c r="J236" s="77"/>
      <c r="K236" s="84"/>
    </row>
    <row r="237" spans="1:11" ht="29" x14ac:dyDescent="0.35">
      <c r="A237" s="77" t="s">
        <v>877</v>
      </c>
      <c r="B237" s="77" t="s">
        <v>878</v>
      </c>
      <c r="C237" s="77" t="s">
        <v>829</v>
      </c>
      <c r="D237" s="77" t="s">
        <v>830</v>
      </c>
      <c r="E237" s="77" t="s">
        <v>10880</v>
      </c>
      <c r="F237" s="77">
        <v>632.27340000000004</v>
      </c>
      <c r="G237" s="77"/>
      <c r="H237" s="77"/>
      <c r="I237" s="77"/>
      <c r="J237" s="77"/>
      <c r="K237" s="84"/>
    </row>
    <row r="238" spans="1:11" ht="29" x14ac:dyDescent="0.35">
      <c r="A238" s="77" t="s">
        <v>877</v>
      </c>
      <c r="B238" s="77" t="s">
        <v>878</v>
      </c>
      <c r="C238" s="77" t="s">
        <v>805</v>
      </c>
      <c r="D238" s="77" t="s">
        <v>806</v>
      </c>
      <c r="E238" s="77" t="s">
        <v>10880</v>
      </c>
      <c r="F238" s="77">
        <v>630.58759999999995</v>
      </c>
      <c r="G238" s="77"/>
      <c r="H238" s="77"/>
      <c r="I238" s="77"/>
      <c r="J238" s="77"/>
      <c r="K238" s="84"/>
    </row>
    <row r="239" spans="1:11" ht="29" x14ac:dyDescent="0.35">
      <c r="A239" s="77" t="s">
        <v>877</v>
      </c>
      <c r="B239" s="77" t="s">
        <v>878</v>
      </c>
      <c r="C239" s="77" t="s">
        <v>901</v>
      </c>
      <c r="D239" s="77" t="s">
        <v>902</v>
      </c>
      <c r="E239" s="77" t="s">
        <v>10880</v>
      </c>
      <c r="F239" s="77">
        <v>595.32600000000002</v>
      </c>
      <c r="G239" s="77"/>
      <c r="H239" s="77"/>
      <c r="I239" s="77"/>
      <c r="J239" s="77"/>
      <c r="K239" s="84"/>
    </row>
    <row r="240" spans="1:11" ht="29" x14ac:dyDescent="0.35">
      <c r="A240" s="77" t="s">
        <v>877</v>
      </c>
      <c r="B240" s="77" t="s">
        <v>878</v>
      </c>
      <c r="C240" s="77" t="s">
        <v>727</v>
      </c>
      <c r="D240" s="77" t="s">
        <v>202</v>
      </c>
      <c r="E240" s="77" t="s">
        <v>10879</v>
      </c>
      <c r="F240" s="77">
        <v>586.65</v>
      </c>
      <c r="G240" s="77"/>
      <c r="H240" s="77"/>
      <c r="I240" s="77"/>
      <c r="J240" s="77"/>
      <c r="K240" s="84"/>
    </row>
    <row r="241" spans="1:11" ht="29" x14ac:dyDescent="0.35">
      <c r="A241" s="77" t="s">
        <v>877</v>
      </c>
      <c r="B241" s="77" t="s">
        <v>878</v>
      </c>
      <c r="C241" s="77" t="s">
        <v>151</v>
      </c>
      <c r="D241" s="77" t="s">
        <v>152</v>
      </c>
      <c r="E241" s="77" t="s">
        <v>10879</v>
      </c>
      <c r="F241" s="77">
        <v>586.12980000000005</v>
      </c>
      <c r="G241" s="77"/>
      <c r="H241" s="77"/>
      <c r="I241" s="77"/>
      <c r="J241" s="77"/>
      <c r="K241" s="84"/>
    </row>
    <row r="242" spans="1:11" ht="29" x14ac:dyDescent="0.35">
      <c r="A242" s="77" t="s">
        <v>877</v>
      </c>
      <c r="B242" s="77" t="s">
        <v>878</v>
      </c>
      <c r="C242" s="77" t="s">
        <v>284</v>
      </c>
      <c r="D242" s="77" t="s">
        <v>285</v>
      </c>
      <c r="E242" s="77" t="s">
        <v>10880</v>
      </c>
      <c r="F242" s="77">
        <v>578.0068</v>
      </c>
      <c r="G242" s="77"/>
      <c r="H242" s="77"/>
      <c r="I242" s="77"/>
      <c r="J242" s="77"/>
      <c r="K242" s="84"/>
    </row>
    <row r="243" spans="1:11" ht="29" x14ac:dyDescent="0.35">
      <c r="A243" s="77" t="s">
        <v>877</v>
      </c>
      <c r="B243" s="77" t="s">
        <v>878</v>
      </c>
      <c r="C243" s="77" t="s">
        <v>237</v>
      </c>
      <c r="D243" s="77" t="s">
        <v>238</v>
      </c>
      <c r="E243" s="77" t="s">
        <v>10879</v>
      </c>
      <c r="F243" s="77">
        <v>573.98500000000001</v>
      </c>
      <c r="G243" s="77"/>
      <c r="H243" s="77"/>
      <c r="I243" s="77"/>
      <c r="J243" s="77"/>
      <c r="K243" s="84"/>
    </row>
    <row r="244" spans="1:11" ht="29" x14ac:dyDescent="0.35">
      <c r="A244" s="77" t="s">
        <v>877</v>
      </c>
      <c r="B244" s="77" t="s">
        <v>878</v>
      </c>
      <c r="C244" s="77" t="s">
        <v>241</v>
      </c>
      <c r="D244" s="77" t="s">
        <v>242</v>
      </c>
      <c r="E244" s="77" t="s">
        <v>10879</v>
      </c>
      <c r="F244" s="77">
        <v>569.6875</v>
      </c>
      <c r="G244" s="77"/>
      <c r="H244" s="77"/>
      <c r="I244" s="77"/>
      <c r="J244" s="77"/>
      <c r="K244" s="84"/>
    </row>
    <row r="245" spans="1:11" ht="43.5" x14ac:dyDescent="0.35">
      <c r="A245" s="77" t="s">
        <v>877</v>
      </c>
      <c r="B245" s="77" t="s">
        <v>878</v>
      </c>
      <c r="C245" s="77" t="s">
        <v>129</v>
      </c>
      <c r="D245" s="77" t="s">
        <v>130</v>
      </c>
      <c r="E245" s="77" t="s">
        <v>10880</v>
      </c>
      <c r="F245" s="77">
        <v>562.57380000000001</v>
      </c>
      <c r="G245" s="77"/>
      <c r="H245" s="77"/>
      <c r="I245" s="77"/>
      <c r="J245" s="77"/>
      <c r="K245" s="84"/>
    </row>
    <row r="246" spans="1:11" ht="29" x14ac:dyDescent="0.35">
      <c r="A246" s="77" t="s">
        <v>877</v>
      </c>
      <c r="B246" s="77" t="s">
        <v>878</v>
      </c>
      <c r="C246" s="77" t="s">
        <v>64</v>
      </c>
      <c r="D246" s="77" t="s">
        <v>65</v>
      </c>
      <c r="E246" s="77" t="s">
        <v>10880</v>
      </c>
      <c r="F246" s="77">
        <v>539.60820000000001</v>
      </c>
      <c r="G246" s="77"/>
      <c r="H246" s="77"/>
      <c r="I246" s="77"/>
      <c r="J246" s="77"/>
      <c r="K246" s="84"/>
    </row>
    <row r="247" spans="1:11" ht="29" x14ac:dyDescent="0.35">
      <c r="A247" s="77" t="s">
        <v>877</v>
      </c>
      <c r="B247" s="77" t="s">
        <v>878</v>
      </c>
      <c r="C247" s="77" t="s">
        <v>761</v>
      </c>
      <c r="D247" s="77" t="s">
        <v>762</v>
      </c>
      <c r="E247" s="77" t="s">
        <v>10879</v>
      </c>
      <c r="F247" s="77">
        <v>537.76260000000002</v>
      </c>
      <c r="G247" s="77"/>
      <c r="H247" s="77"/>
      <c r="I247" s="77"/>
      <c r="J247" s="77"/>
      <c r="K247" s="84"/>
    </row>
    <row r="248" spans="1:11" ht="29" x14ac:dyDescent="0.35">
      <c r="A248" s="77" t="s">
        <v>877</v>
      </c>
      <c r="B248" s="77" t="s">
        <v>878</v>
      </c>
      <c r="C248" s="77" t="s">
        <v>773</v>
      </c>
      <c r="D248" s="77" t="s">
        <v>774</v>
      </c>
      <c r="E248" s="77" t="s">
        <v>10880</v>
      </c>
      <c r="F248" s="77">
        <v>534.00080000000003</v>
      </c>
      <c r="G248" s="77"/>
      <c r="H248" s="77"/>
      <c r="I248" s="77"/>
      <c r="J248" s="77"/>
      <c r="K248" s="84"/>
    </row>
    <row r="249" spans="1:11" ht="29" x14ac:dyDescent="0.35">
      <c r="A249" s="77" t="s">
        <v>877</v>
      </c>
      <c r="B249" s="77" t="s">
        <v>878</v>
      </c>
      <c r="C249" s="77" t="s">
        <v>667</v>
      </c>
      <c r="D249" s="77" t="s">
        <v>668</v>
      </c>
      <c r="E249" s="77" t="s">
        <v>6435</v>
      </c>
      <c r="F249" s="77">
        <v>522.82050000000004</v>
      </c>
      <c r="G249" s="77"/>
      <c r="H249" s="77"/>
      <c r="I249" s="77"/>
      <c r="J249" s="77"/>
      <c r="K249" s="84"/>
    </row>
    <row r="250" spans="1:11" ht="29" x14ac:dyDescent="0.35">
      <c r="A250" s="77" t="s">
        <v>877</v>
      </c>
      <c r="B250" s="77" t="s">
        <v>878</v>
      </c>
      <c r="C250" s="77" t="s">
        <v>540</v>
      </c>
      <c r="D250" s="77" t="s">
        <v>541</v>
      </c>
      <c r="E250" s="77" t="s">
        <v>10879</v>
      </c>
      <c r="F250" s="77">
        <v>513.20000000000005</v>
      </c>
      <c r="G250" s="77"/>
      <c r="H250" s="77"/>
      <c r="I250" s="77"/>
      <c r="J250" s="77"/>
      <c r="K250" s="84"/>
    </row>
    <row r="251" spans="1:11" ht="29" x14ac:dyDescent="0.35">
      <c r="A251" s="77" t="s">
        <v>877</v>
      </c>
      <c r="B251" s="77" t="s">
        <v>878</v>
      </c>
      <c r="C251" s="77" t="s">
        <v>659</v>
      </c>
      <c r="D251" s="77" t="s">
        <v>660</v>
      </c>
      <c r="E251" s="77" t="s">
        <v>10879</v>
      </c>
      <c r="F251" s="77">
        <v>512.49270000000001</v>
      </c>
      <c r="G251" s="77"/>
      <c r="H251" s="77"/>
      <c r="I251" s="77"/>
      <c r="J251" s="77"/>
      <c r="K251" s="84"/>
    </row>
    <row r="252" spans="1:11" ht="29" x14ac:dyDescent="0.35">
      <c r="A252" s="77" t="s">
        <v>877</v>
      </c>
      <c r="B252" s="77" t="s">
        <v>878</v>
      </c>
      <c r="C252" s="77" t="s">
        <v>469</v>
      </c>
      <c r="D252" s="77" t="s">
        <v>470</v>
      </c>
      <c r="E252" s="77" t="s">
        <v>10879</v>
      </c>
      <c r="F252" s="77">
        <v>510.4273</v>
      </c>
      <c r="G252" s="77"/>
      <c r="H252" s="77"/>
      <c r="I252" s="77"/>
      <c r="J252" s="77"/>
      <c r="K252" s="84"/>
    </row>
    <row r="253" spans="1:11" ht="29" x14ac:dyDescent="0.35">
      <c r="A253" s="77" t="s">
        <v>877</v>
      </c>
      <c r="B253" s="77" t="s">
        <v>878</v>
      </c>
      <c r="C253" s="77" t="s">
        <v>457</v>
      </c>
      <c r="D253" s="77" t="s">
        <v>458</v>
      </c>
      <c r="E253" s="77" t="s">
        <v>10880</v>
      </c>
      <c r="F253" s="77">
        <v>510.08100000000002</v>
      </c>
      <c r="G253" s="77"/>
      <c r="H253" s="77"/>
      <c r="I253" s="77"/>
      <c r="J253" s="77"/>
      <c r="K253" s="84"/>
    </row>
    <row r="254" spans="1:11" ht="29" x14ac:dyDescent="0.35">
      <c r="A254" s="77" t="s">
        <v>877</v>
      </c>
      <c r="B254" s="77" t="s">
        <v>878</v>
      </c>
      <c r="C254" s="77" t="s">
        <v>596</v>
      </c>
      <c r="D254" s="77" t="s">
        <v>597</v>
      </c>
      <c r="E254" s="77" t="s">
        <v>10879</v>
      </c>
      <c r="F254" s="77">
        <v>506.9359</v>
      </c>
      <c r="G254" s="77"/>
      <c r="H254" s="77"/>
      <c r="I254" s="77"/>
      <c r="J254" s="77"/>
      <c r="K254" s="84"/>
    </row>
    <row r="255" spans="1:11" ht="29" x14ac:dyDescent="0.35">
      <c r="A255" s="77" t="s">
        <v>877</v>
      </c>
      <c r="B255" s="77" t="s">
        <v>878</v>
      </c>
      <c r="C255" s="77" t="s">
        <v>528</v>
      </c>
      <c r="D255" s="77" t="s">
        <v>529</v>
      </c>
      <c r="E255" s="77" t="s">
        <v>10880</v>
      </c>
      <c r="F255" s="77">
        <v>496.3227</v>
      </c>
      <c r="G255" s="77"/>
      <c r="H255" s="77"/>
      <c r="I255" s="77"/>
      <c r="J255" s="77"/>
      <c r="K255" s="84"/>
    </row>
    <row r="256" spans="1:11" ht="29" x14ac:dyDescent="0.35">
      <c r="A256" s="77" t="s">
        <v>877</v>
      </c>
      <c r="B256" s="77" t="s">
        <v>878</v>
      </c>
      <c r="C256" s="77" t="s">
        <v>437</v>
      </c>
      <c r="D256" s="77" t="s">
        <v>438</v>
      </c>
      <c r="E256" s="77" t="s">
        <v>10879</v>
      </c>
      <c r="F256" s="77">
        <v>487.88549999999998</v>
      </c>
      <c r="G256" s="77"/>
      <c r="H256" s="77"/>
      <c r="I256" s="77"/>
      <c r="J256" s="77"/>
      <c r="K256" s="84"/>
    </row>
    <row r="257" spans="1:11" ht="29" x14ac:dyDescent="0.35">
      <c r="A257" s="77" t="s">
        <v>877</v>
      </c>
      <c r="B257" s="77" t="s">
        <v>878</v>
      </c>
      <c r="C257" s="77" t="s">
        <v>80</v>
      </c>
      <c r="D257" s="77" t="s">
        <v>81</v>
      </c>
      <c r="E257" s="77" t="s">
        <v>10879</v>
      </c>
      <c r="F257" s="77">
        <v>479.05079999999998</v>
      </c>
      <c r="G257" s="77"/>
      <c r="H257" s="77"/>
      <c r="I257" s="77"/>
      <c r="J257" s="77"/>
      <c r="K257" s="84"/>
    </row>
    <row r="258" spans="1:11" ht="29" x14ac:dyDescent="0.35">
      <c r="A258" s="77" t="s">
        <v>877</v>
      </c>
      <c r="B258" s="77" t="s">
        <v>878</v>
      </c>
      <c r="C258" s="77" t="s">
        <v>233</v>
      </c>
      <c r="D258" s="77" t="s">
        <v>234</v>
      </c>
      <c r="E258" s="77" t="s">
        <v>10879</v>
      </c>
      <c r="F258" s="77">
        <v>478.33</v>
      </c>
      <c r="G258" s="77"/>
      <c r="H258" s="77"/>
      <c r="I258" s="77"/>
      <c r="J258" s="77"/>
      <c r="K258" s="84"/>
    </row>
    <row r="259" spans="1:11" ht="29" x14ac:dyDescent="0.35">
      <c r="A259" s="77" t="s">
        <v>877</v>
      </c>
      <c r="B259" s="77" t="s">
        <v>878</v>
      </c>
      <c r="C259" s="77" t="s">
        <v>57</v>
      </c>
      <c r="D259" s="77" t="s">
        <v>58</v>
      </c>
      <c r="E259" s="77" t="s">
        <v>10879</v>
      </c>
      <c r="F259" s="77">
        <v>468.21440000000001</v>
      </c>
      <c r="G259" s="77"/>
      <c r="H259" s="77"/>
      <c r="I259" s="77"/>
      <c r="J259" s="77"/>
      <c r="K259" s="84"/>
    </row>
    <row r="260" spans="1:11" ht="29" x14ac:dyDescent="0.35">
      <c r="A260" s="77" t="s">
        <v>877</v>
      </c>
      <c r="B260" s="77" t="s">
        <v>878</v>
      </c>
      <c r="C260" s="77" t="s">
        <v>80</v>
      </c>
      <c r="D260" s="77" t="s">
        <v>81</v>
      </c>
      <c r="E260" s="77" t="s">
        <v>10880</v>
      </c>
      <c r="F260" s="77">
        <v>465.35969999999998</v>
      </c>
      <c r="G260" s="77"/>
      <c r="H260" s="77"/>
      <c r="I260" s="77"/>
      <c r="J260" s="77"/>
      <c r="K260" s="84"/>
    </row>
    <row r="261" spans="1:11" ht="29" x14ac:dyDescent="0.35">
      <c r="A261" s="77" t="s">
        <v>877</v>
      </c>
      <c r="B261" s="77" t="s">
        <v>878</v>
      </c>
      <c r="C261" s="77" t="s">
        <v>155</v>
      </c>
      <c r="D261" s="77" t="s">
        <v>156</v>
      </c>
      <c r="E261" s="77" t="s">
        <v>10879</v>
      </c>
      <c r="F261" s="77">
        <v>463.19369999999998</v>
      </c>
      <c r="G261" s="77"/>
      <c r="H261" s="77"/>
      <c r="I261" s="77"/>
      <c r="J261" s="77"/>
      <c r="K261" s="84"/>
    </row>
    <row r="262" spans="1:11" ht="29" x14ac:dyDescent="0.35">
      <c r="A262" s="77" t="s">
        <v>877</v>
      </c>
      <c r="B262" s="77" t="s">
        <v>878</v>
      </c>
      <c r="C262" s="77" t="s">
        <v>480</v>
      </c>
      <c r="D262" s="77" t="s">
        <v>481</v>
      </c>
      <c r="E262" s="77" t="s">
        <v>10879</v>
      </c>
      <c r="F262" s="77">
        <v>440.56060000000002</v>
      </c>
      <c r="G262" s="77"/>
      <c r="H262" s="77"/>
      <c r="I262" s="77"/>
      <c r="J262" s="77"/>
      <c r="K262" s="84"/>
    </row>
    <row r="263" spans="1:11" ht="29" x14ac:dyDescent="0.35">
      <c r="A263" s="77" t="s">
        <v>877</v>
      </c>
      <c r="B263" s="77" t="s">
        <v>878</v>
      </c>
      <c r="C263" s="77"/>
      <c r="D263" s="77"/>
      <c r="E263" s="77" t="s">
        <v>10880</v>
      </c>
      <c r="F263" s="77">
        <v>432.64499999999998</v>
      </c>
      <c r="G263" s="77"/>
      <c r="H263" s="77"/>
      <c r="I263" s="77"/>
      <c r="J263" s="77"/>
      <c r="K263" s="84"/>
    </row>
    <row r="264" spans="1:11" ht="29" x14ac:dyDescent="0.35">
      <c r="A264" s="77" t="s">
        <v>877</v>
      </c>
      <c r="B264" s="77" t="s">
        <v>878</v>
      </c>
      <c r="C264" s="77" t="s">
        <v>187</v>
      </c>
      <c r="D264" s="77" t="s">
        <v>188</v>
      </c>
      <c r="E264" s="77" t="s">
        <v>10879</v>
      </c>
      <c r="F264" s="77">
        <v>430.90750000000003</v>
      </c>
      <c r="G264" s="77"/>
      <c r="H264" s="77"/>
      <c r="I264" s="77"/>
      <c r="J264" s="77"/>
      <c r="K264" s="84"/>
    </row>
    <row r="265" spans="1:11" ht="29" x14ac:dyDescent="0.35">
      <c r="A265" s="77" t="s">
        <v>877</v>
      </c>
      <c r="B265" s="77" t="s">
        <v>878</v>
      </c>
      <c r="C265" s="77" t="s">
        <v>4308</v>
      </c>
      <c r="D265" s="77" t="s">
        <v>385</v>
      </c>
      <c r="E265" s="77" t="s">
        <v>10880</v>
      </c>
      <c r="F265" s="77">
        <v>425.42009999999999</v>
      </c>
      <c r="G265" s="77"/>
      <c r="H265" s="77"/>
      <c r="I265" s="77"/>
      <c r="J265" s="77"/>
      <c r="K265" s="84"/>
    </row>
    <row r="266" spans="1:11" ht="29" x14ac:dyDescent="0.35">
      <c r="A266" s="77" t="s">
        <v>877</v>
      </c>
      <c r="B266" s="77" t="s">
        <v>878</v>
      </c>
      <c r="C266" s="77" t="s">
        <v>2427</v>
      </c>
      <c r="D266" s="77" t="s">
        <v>216</v>
      </c>
      <c r="E266" s="77" t="s">
        <v>10880</v>
      </c>
      <c r="F266" s="77">
        <v>415.92</v>
      </c>
      <c r="G266" s="77"/>
      <c r="H266" s="77"/>
      <c r="I266" s="77"/>
      <c r="J266" s="77"/>
      <c r="K266" s="84"/>
    </row>
    <row r="267" spans="1:11" ht="29" x14ac:dyDescent="0.35">
      <c r="A267" s="77" t="s">
        <v>877</v>
      </c>
      <c r="B267" s="77" t="s">
        <v>878</v>
      </c>
      <c r="C267" s="77" t="s">
        <v>568</v>
      </c>
      <c r="D267" s="77" t="s">
        <v>569</v>
      </c>
      <c r="E267" s="77" t="s">
        <v>10879</v>
      </c>
      <c r="F267" s="77">
        <v>412.46300000000002</v>
      </c>
      <c r="G267" s="77"/>
      <c r="H267" s="77"/>
      <c r="I267" s="77"/>
      <c r="J267" s="77"/>
      <c r="K267" s="84"/>
    </row>
    <row r="268" spans="1:11" ht="29" x14ac:dyDescent="0.35">
      <c r="A268" s="77" t="s">
        <v>877</v>
      </c>
      <c r="B268" s="77" t="s">
        <v>878</v>
      </c>
      <c r="C268" s="77" t="s">
        <v>183</v>
      </c>
      <c r="D268" s="77" t="s">
        <v>184</v>
      </c>
      <c r="E268" s="77" t="s">
        <v>10880</v>
      </c>
      <c r="F268" s="77">
        <v>411.99360000000001</v>
      </c>
      <c r="G268" s="77"/>
      <c r="H268" s="77"/>
      <c r="I268" s="77"/>
      <c r="J268" s="77"/>
      <c r="K268" s="84"/>
    </row>
    <row r="269" spans="1:11" ht="29" x14ac:dyDescent="0.35">
      <c r="A269" s="77" t="s">
        <v>877</v>
      </c>
      <c r="B269" s="77" t="s">
        <v>878</v>
      </c>
      <c r="C269" s="77" t="s">
        <v>920</v>
      </c>
      <c r="D269" s="77" t="s">
        <v>921</v>
      </c>
      <c r="E269" s="77" t="s">
        <v>10879</v>
      </c>
      <c r="F269" s="77">
        <v>411.70670000000001</v>
      </c>
      <c r="G269" s="77"/>
      <c r="H269" s="77"/>
      <c r="I269" s="77"/>
      <c r="J269" s="77"/>
      <c r="K269" s="84"/>
    </row>
    <row r="270" spans="1:11" ht="29" x14ac:dyDescent="0.35">
      <c r="A270" s="77" t="s">
        <v>877</v>
      </c>
      <c r="B270" s="77" t="s">
        <v>878</v>
      </c>
      <c r="C270" s="77" t="s">
        <v>916</v>
      </c>
      <c r="D270" s="77" t="s">
        <v>917</v>
      </c>
      <c r="E270" s="77" t="s">
        <v>10879</v>
      </c>
      <c r="F270" s="77">
        <v>407.61340000000001</v>
      </c>
      <c r="G270" s="77"/>
      <c r="H270" s="77"/>
      <c r="I270" s="77"/>
      <c r="J270" s="77"/>
      <c r="K270" s="84"/>
    </row>
    <row r="271" spans="1:11" ht="29" x14ac:dyDescent="0.35">
      <c r="A271" s="77" t="s">
        <v>877</v>
      </c>
      <c r="B271" s="77" t="s">
        <v>878</v>
      </c>
      <c r="C271" s="77" t="s">
        <v>356</v>
      </c>
      <c r="D271" s="77" t="s">
        <v>357</v>
      </c>
      <c r="E271" s="77" t="s">
        <v>10880</v>
      </c>
      <c r="F271" s="77">
        <v>399.57940000000002</v>
      </c>
      <c r="G271" s="77"/>
      <c r="H271" s="77"/>
      <c r="I271" s="77"/>
      <c r="J271" s="77"/>
      <c r="K271" s="84"/>
    </row>
    <row r="272" spans="1:11" ht="29" x14ac:dyDescent="0.35">
      <c r="A272" s="77" t="s">
        <v>877</v>
      </c>
      <c r="B272" s="77" t="s">
        <v>878</v>
      </c>
      <c r="C272" s="77" t="s">
        <v>461</v>
      </c>
      <c r="D272" s="77" t="s">
        <v>462</v>
      </c>
      <c r="E272" s="77" t="s">
        <v>10879</v>
      </c>
      <c r="F272" s="77">
        <v>383.88</v>
      </c>
      <c r="G272" s="77"/>
      <c r="H272" s="77"/>
      <c r="I272" s="77"/>
      <c r="J272" s="77"/>
      <c r="K272" s="84"/>
    </row>
    <row r="273" spans="1:11" ht="29" x14ac:dyDescent="0.35">
      <c r="A273" s="77" t="s">
        <v>877</v>
      </c>
      <c r="B273" s="77" t="s">
        <v>878</v>
      </c>
      <c r="C273" s="77" t="s">
        <v>280</v>
      </c>
      <c r="D273" s="77" t="s">
        <v>281</v>
      </c>
      <c r="E273" s="77" t="s">
        <v>10880</v>
      </c>
      <c r="F273" s="77">
        <v>376.92779999999999</v>
      </c>
      <c r="G273" s="77"/>
      <c r="H273" s="77"/>
      <c r="I273" s="77"/>
      <c r="J273" s="77"/>
      <c r="K273" s="84"/>
    </row>
    <row r="274" spans="1:11" ht="72.5" x14ac:dyDescent="0.35">
      <c r="A274" s="77" t="s">
        <v>877</v>
      </c>
      <c r="B274" s="77" t="s">
        <v>878</v>
      </c>
      <c r="C274" s="77" t="s">
        <v>10407</v>
      </c>
      <c r="D274" s="77" t="s">
        <v>716</v>
      </c>
      <c r="E274" s="77" t="s">
        <v>10879</v>
      </c>
      <c r="F274" s="77">
        <v>375.10719999999998</v>
      </c>
      <c r="G274" s="77"/>
      <c r="H274" s="77"/>
      <c r="I274" s="77"/>
      <c r="J274" s="77"/>
      <c r="K274" s="84"/>
    </row>
    <row r="275" spans="1:11" ht="29" x14ac:dyDescent="0.35">
      <c r="A275" s="77" t="s">
        <v>877</v>
      </c>
      <c r="B275" s="77" t="s">
        <v>878</v>
      </c>
      <c r="C275" s="77" t="s">
        <v>507</v>
      </c>
      <c r="D275" s="77" t="s">
        <v>508</v>
      </c>
      <c r="E275" s="77" t="s">
        <v>10880</v>
      </c>
      <c r="F275" s="77">
        <v>366.0806</v>
      </c>
      <c r="G275" s="77"/>
      <c r="H275" s="77"/>
      <c r="I275" s="77"/>
      <c r="J275" s="77"/>
      <c r="K275" s="84"/>
    </row>
    <row r="276" spans="1:11" ht="43.5" x14ac:dyDescent="0.35">
      <c r="A276" s="77" t="s">
        <v>877</v>
      </c>
      <c r="B276" s="77" t="s">
        <v>878</v>
      </c>
      <c r="C276" s="77" t="s">
        <v>655</v>
      </c>
      <c r="D276" s="77" t="s">
        <v>656</v>
      </c>
      <c r="E276" s="77" t="s">
        <v>10880</v>
      </c>
      <c r="F276" s="77">
        <v>354.63330000000002</v>
      </c>
      <c r="G276" s="77"/>
      <c r="H276" s="77"/>
      <c r="I276" s="77"/>
      <c r="J276" s="77"/>
      <c r="K276" s="84"/>
    </row>
    <row r="277" spans="1:11" ht="29" x14ac:dyDescent="0.35">
      <c r="A277" s="77" t="s">
        <v>877</v>
      </c>
      <c r="B277" s="77" t="s">
        <v>878</v>
      </c>
      <c r="C277" s="77" t="s">
        <v>99</v>
      </c>
      <c r="D277" s="77" t="s">
        <v>100</v>
      </c>
      <c r="E277" s="77" t="s">
        <v>10880</v>
      </c>
      <c r="F277" s="77">
        <v>342.90170000000001</v>
      </c>
      <c r="G277" s="77"/>
      <c r="H277" s="77"/>
      <c r="I277" s="77"/>
      <c r="J277" s="77"/>
      <c r="K277" s="84"/>
    </row>
    <row r="278" spans="1:11" ht="29" x14ac:dyDescent="0.35">
      <c r="A278" s="77" t="s">
        <v>877</v>
      </c>
      <c r="B278" s="77" t="s">
        <v>878</v>
      </c>
      <c r="C278" s="77"/>
      <c r="D278" s="77"/>
      <c r="E278" s="77" t="s">
        <v>10879</v>
      </c>
      <c r="F278" s="77">
        <v>327.65890000000002</v>
      </c>
      <c r="G278" s="77"/>
      <c r="H278" s="77"/>
      <c r="I278" s="77"/>
      <c r="J278" s="77"/>
      <c r="K278" s="84"/>
    </row>
    <row r="279" spans="1:11" ht="29" x14ac:dyDescent="0.35">
      <c r="A279" s="77" t="s">
        <v>877</v>
      </c>
      <c r="B279" s="77" t="s">
        <v>878</v>
      </c>
      <c r="C279" s="77" t="s">
        <v>233</v>
      </c>
      <c r="D279" s="77" t="s">
        <v>234</v>
      </c>
      <c r="E279" s="77" t="s">
        <v>10880</v>
      </c>
      <c r="F279" s="77">
        <v>326.3</v>
      </c>
      <c r="G279" s="77"/>
      <c r="H279" s="77"/>
      <c r="I279" s="77"/>
      <c r="J279" s="77"/>
      <c r="K279" s="84"/>
    </row>
    <row r="280" spans="1:11" ht="43.5" x14ac:dyDescent="0.35">
      <c r="A280" s="77" t="s">
        <v>877</v>
      </c>
      <c r="B280" s="77" t="s">
        <v>878</v>
      </c>
      <c r="C280" s="77" t="s">
        <v>41</v>
      </c>
      <c r="D280" s="77" t="s">
        <v>42</v>
      </c>
      <c r="E280" s="77" t="s">
        <v>10880</v>
      </c>
      <c r="F280" s="77">
        <v>326.07</v>
      </c>
      <c r="G280" s="77"/>
      <c r="H280" s="77"/>
      <c r="I280" s="77"/>
      <c r="J280" s="77"/>
      <c r="K280" s="84"/>
    </row>
    <row r="281" spans="1:11" ht="29" x14ac:dyDescent="0.35">
      <c r="A281" s="77" t="s">
        <v>877</v>
      </c>
      <c r="B281" s="77" t="s">
        <v>878</v>
      </c>
      <c r="C281" s="77" t="s">
        <v>493</v>
      </c>
      <c r="D281" s="77" t="s">
        <v>494</v>
      </c>
      <c r="E281" s="77" t="s">
        <v>10879</v>
      </c>
      <c r="F281" s="77">
        <v>324.79000000000002</v>
      </c>
      <c r="G281" s="77"/>
      <c r="H281" s="77"/>
      <c r="I281" s="77"/>
      <c r="J281" s="77"/>
      <c r="K281" s="84"/>
    </row>
    <row r="282" spans="1:11" ht="29" x14ac:dyDescent="0.35">
      <c r="A282" s="77" t="s">
        <v>877</v>
      </c>
      <c r="B282" s="77" t="s">
        <v>878</v>
      </c>
      <c r="C282" s="77" t="s">
        <v>84</v>
      </c>
      <c r="D282" s="77" t="s">
        <v>85</v>
      </c>
      <c r="E282" s="77" t="s">
        <v>10879</v>
      </c>
      <c r="F282" s="77">
        <v>316.39999999999998</v>
      </c>
      <c r="G282" s="77"/>
      <c r="H282" s="77"/>
      <c r="I282" s="77"/>
      <c r="J282" s="77"/>
      <c r="K282" s="84"/>
    </row>
    <row r="283" spans="1:11" ht="29" x14ac:dyDescent="0.35">
      <c r="A283" s="77" t="s">
        <v>877</v>
      </c>
      <c r="B283" s="77" t="s">
        <v>878</v>
      </c>
      <c r="C283" s="77" t="s">
        <v>680</v>
      </c>
      <c r="D283" s="77" t="s">
        <v>681</v>
      </c>
      <c r="E283" s="77" t="s">
        <v>10880</v>
      </c>
      <c r="F283" s="77">
        <v>311.82</v>
      </c>
      <c r="G283" s="77"/>
      <c r="H283" s="77"/>
      <c r="I283" s="77"/>
      <c r="J283" s="77"/>
      <c r="K283" s="84"/>
    </row>
    <row r="284" spans="1:11" ht="29" x14ac:dyDescent="0.35">
      <c r="A284" s="77" t="s">
        <v>877</v>
      </c>
      <c r="B284" s="77" t="s">
        <v>878</v>
      </c>
      <c r="C284" s="77" t="s">
        <v>304</v>
      </c>
      <c r="D284" s="77" t="s">
        <v>305</v>
      </c>
      <c r="E284" s="77" t="s">
        <v>10879</v>
      </c>
      <c r="F284" s="77">
        <v>306.50490000000002</v>
      </c>
      <c r="G284" s="77"/>
      <c r="H284" s="77"/>
      <c r="I284" s="77"/>
      <c r="J284" s="77"/>
      <c r="K284" s="84"/>
    </row>
    <row r="285" spans="1:11" ht="29" x14ac:dyDescent="0.35">
      <c r="A285" s="77" t="s">
        <v>877</v>
      </c>
      <c r="B285" s="77" t="s">
        <v>878</v>
      </c>
      <c r="C285" s="77" t="s">
        <v>171</v>
      </c>
      <c r="D285" s="77" t="s">
        <v>172</v>
      </c>
      <c r="E285" s="77" t="s">
        <v>10879</v>
      </c>
      <c r="F285" s="77">
        <v>291.6857</v>
      </c>
      <c r="G285" s="77"/>
      <c r="H285" s="77"/>
      <c r="I285" s="77"/>
      <c r="J285" s="77"/>
      <c r="K285" s="84"/>
    </row>
    <row r="286" spans="1:11" ht="72.5" x14ac:dyDescent="0.35">
      <c r="A286" s="77" t="s">
        <v>877</v>
      </c>
      <c r="B286" s="77" t="s">
        <v>878</v>
      </c>
      <c r="C286" s="77" t="s">
        <v>10407</v>
      </c>
      <c r="D286" s="77" t="s">
        <v>716</v>
      </c>
      <c r="E286" s="77" t="s">
        <v>10880</v>
      </c>
      <c r="F286" s="77">
        <v>270.49450000000002</v>
      </c>
      <c r="G286" s="77"/>
      <c r="H286" s="77"/>
      <c r="I286" s="77"/>
      <c r="J286" s="77"/>
      <c r="K286" s="84"/>
    </row>
    <row r="287" spans="1:11" ht="29" x14ac:dyDescent="0.35">
      <c r="A287" s="77" t="s">
        <v>877</v>
      </c>
      <c r="B287" s="77" t="s">
        <v>878</v>
      </c>
      <c r="C287" s="77" t="s">
        <v>68</v>
      </c>
      <c r="D287" s="77" t="s">
        <v>69</v>
      </c>
      <c r="E287" s="77" t="s">
        <v>10880</v>
      </c>
      <c r="F287" s="77">
        <v>268.97070000000002</v>
      </c>
      <c r="G287" s="77"/>
      <c r="H287" s="77"/>
      <c r="I287" s="77"/>
      <c r="J287" s="77"/>
      <c r="K287" s="84"/>
    </row>
    <row r="288" spans="1:11" ht="29" x14ac:dyDescent="0.35">
      <c r="A288" s="77" t="s">
        <v>877</v>
      </c>
      <c r="B288" s="77" t="s">
        <v>878</v>
      </c>
      <c r="C288" s="77" t="s">
        <v>518</v>
      </c>
      <c r="D288" s="77" t="s">
        <v>519</v>
      </c>
      <c r="E288" s="77" t="s">
        <v>10880</v>
      </c>
      <c r="F288" s="77">
        <v>268.79399999999998</v>
      </c>
      <c r="G288" s="77"/>
      <c r="H288" s="77"/>
      <c r="I288" s="77"/>
      <c r="J288" s="77"/>
      <c r="K288" s="84"/>
    </row>
    <row r="289" spans="1:11" ht="29" x14ac:dyDescent="0.35">
      <c r="A289" s="77" t="s">
        <v>877</v>
      </c>
      <c r="B289" s="77" t="s">
        <v>878</v>
      </c>
      <c r="C289" s="77" t="s">
        <v>901</v>
      </c>
      <c r="D289" s="77" t="s">
        <v>902</v>
      </c>
      <c r="E289" s="77" t="s">
        <v>10879</v>
      </c>
      <c r="F289" s="77">
        <v>262.82</v>
      </c>
      <c r="G289" s="77"/>
      <c r="H289" s="77"/>
      <c r="I289" s="77"/>
      <c r="J289" s="77"/>
      <c r="K289" s="84"/>
    </row>
    <row r="290" spans="1:11" ht="29" x14ac:dyDescent="0.35">
      <c r="A290" s="77" t="s">
        <v>877</v>
      </c>
      <c r="B290" s="77" t="s">
        <v>878</v>
      </c>
      <c r="C290" s="77" t="s">
        <v>916</v>
      </c>
      <c r="D290" s="77" t="s">
        <v>917</v>
      </c>
      <c r="E290" s="77" t="s">
        <v>10880</v>
      </c>
      <c r="F290" s="77">
        <v>260.2328</v>
      </c>
      <c r="G290" s="77"/>
      <c r="H290" s="77"/>
      <c r="I290" s="77"/>
      <c r="J290" s="77"/>
      <c r="K290" s="84"/>
    </row>
    <row r="291" spans="1:11" ht="58" x14ac:dyDescent="0.35">
      <c r="A291" s="77" t="s">
        <v>877</v>
      </c>
      <c r="B291" s="77" t="s">
        <v>878</v>
      </c>
      <c r="C291" s="77" t="s">
        <v>855</v>
      </c>
      <c r="D291" s="77" t="s">
        <v>856</v>
      </c>
      <c r="E291" s="77" t="s">
        <v>10879</v>
      </c>
      <c r="F291" s="77">
        <v>256.60570000000001</v>
      </c>
      <c r="G291" s="77"/>
      <c r="H291" s="77"/>
      <c r="I291" s="77"/>
      <c r="J291" s="77"/>
      <c r="K291" s="84"/>
    </row>
    <row r="292" spans="1:11" ht="29" x14ac:dyDescent="0.35">
      <c r="A292" s="77" t="s">
        <v>877</v>
      </c>
      <c r="B292" s="77" t="s">
        <v>878</v>
      </c>
      <c r="C292" s="77" t="s">
        <v>511</v>
      </c>
      <c r="D292" s="77" t="s">
        <v>512</v>
      </c>
      <c r="E292" s="77" t="s">
        <v>10879</v>
      </c>
      <c r="F292" s="77">
        <v>255.77510000000001</v>
      </c>
      <c r="G292" s="77"/>
      <c r="H292" s="77"/>
      <c r="I292" s="77"/>
      <c r="J292" s="77"/>
      <c r="K292" s="84"/>
    </row>
    <row r="293" spans="1:11" ht="29" x14ac:dyDescent="0.35">
      <c r="A293" s="77" t="s">
        <v>877</v>
      </c>
      <c r="B293" s="77" t="s">
        <v>878</v>
      </c>
      <c r="C293" s="77" t="s">
        <v>348</v>
      </c>
      <c r="D293" s="77" t="s">
        <v>349</v>
      </c>
      <c r="E293" s="77" t="s">
        <v>10880</v>
      </c>
      <c r="F293" s="77">
        <v>253.46170000000001</v>
      </c>
      <c r="G293" s="77"/>
      <c r="H293" s="77"/>
      <c r="I293" s="77"/>
      <c r="J293" s="77"/>
      <c r="K293" s="84"/>
    </row>
    <row r="294" spans="1:11" ht="29" x14ac:dyDescent="0.35">
      <c r="A294" s="77" t="s">
        <v>877</v>
      </c>
      <c r="B294" s="77" t="s">
        <v>878</v>
      </c>
      <c r="C294" s="77" t="s">
        <v>457</v>
      </c>
      <c r="D294" s="77" t="s">
        <v>458</v>
      </c>
      <c r="E294" s="77" t="s">
        <v>10879</v>
      </c>
      <c r="F294" s="77">
        <v>251.51840000000001</v>
      </c>
      <c r="G294" s="77"/>
      <c r="H294" s="77"/>
      <c r="I294" s="77"/>
      <c r="J294" s="77"/>
      <c r="K294" s="84"/>
    </row>
    <row r="295" spans="1:11" ht="29" x14ac:dyDescent="0.35">
      <c r="A295" s="77" t="s">
        <v>877</v>
      </c>
      <c r="B295" s="77" t="s">
        <v>878</v>
      </c>
      <c r="C295" s="77" t="s">
        <v>183</v>
      </c>
      <c r="D295" s="77" t="s">
        <v>184</v>
      </c>
      <c r="E295" s="77" t="s">
        <v>10879</v>
      </c>
      <c r="F295" s="77">
        <v>248.24</v>
      </c>
      <c r="G295" s="77"/>
      <c r="H295" s="77"/>
      <c r="I295" s="77"/>
      <c r="J295" s="77"/>
      <c r="K295" s="84"/>
    </row>
    <row r="296" spans="1:11" ht="29" x14ac:dyDescent="0.35">
      <c r="A296" s="77" t="s">
        <v>877</v>
      </c>
      <c r="B296" s="77" t="s">
        <v>878</v>
      </c>
      <c r="C296" s="77" t="s">
        <v>540</v>
      </c>
      <c r="D296" s="77" t="s">
        <v>541</v>
      </c>
      <c r="E296" s="77" t="s">
        <v>10880</v>
      </c>
      <c r="F296" s="77">
        <v>239.0617</v>
      </c>
      <c r="G296" s="77"/>
      <c r="H296" s="77"/>
      <c r="I296" s="77"/>
      <c r="J296" s="77"/>
      <c r="K296" s="84"/>
    </row>
    <row r="297" spans="1:11" ht="29" x14ac:dyDescent="0.35">
      <c r="A297" s="77" t="s">
        <v>877</v>
      </c>
      <c r="B297" s="77" t="s">
        <v>878</v>
      </c>
      <c r="C297" s="77" t="s">
        <v>528</v>
      </c>
      <c r="D297" s="77" t="s">
        <v>529</v>
      </c>
      <c r="E297" s="77" t="s">
        <v>10879</v>
      </c>
      <c r="F297" s="77">
        <v>232.39879999999999</v>
      </c>
      <c r="G297" s="77"/>
      <c r="H297" s="77"/>
      <c r="I297" s="77"/>
      <c r="J297" s="77"/>
      <c r="K297" s="84"/>
    </row>
    <row r="298" spans="1:11" ht="29" x14ac:dyDescent="0.35">
      <c r="A298" s="77" t="s">
        <v>877</v>
      </c>
      <c r="B298" s="77" t="s">
        <v>878</v>
      </c>
      <c r="C298" s="77" t="s">
        <v>352</v>
      </c>
      <c r="D298" s="77" t="s">
        <v>353</v>
      </c>
      <c r="E298" s="77" t="s">
        <v>10880</v>
      </c>
      <c r="F298" s="77">
        <v>231.7501</v>
      </c>
      <c r="G298" s="77"/>
      <c r="H298" s="77"/>
      <c r="I298" s="77"/>
      <c r="J298" s="77"/>
      <c r="K298" s="84"/>
    </row>
    <row r="299" spans="1:11" ht="72.5" x14ac:dyDescent="0.35">
      <c r="A299" s="77" t="s">
        <v>877</v>
      </c>
      <c r="B299" s="77" t="s">
        <v>878</v>
      </c>
      <c r="C299" s="77" t="s">
        <v>5198</v>
      </c>
      <c r="D299" s="77" t="s">
        <v>703</v>
      </c>
      <c r="E299" s="77" t="s">
        <v>10880</v>
      </c>
      <c r="F299" s="77">
        <v>208.69630000000001</v>
      </c>
      <c r="G299" s="77"/>
      <c r="H299" s="77"/>
      <c r="I299" s="77"/>
      <c r="J299" s="77"/>
      <c r="K299" s="84"/>
    </row>
    <row r="300" spans="1:11" ht="29" x14ac:dyDescent="0.35">
      <c r="A300" s="77" t="s">
        <v>877</v>
      </c>
      <c r="B300" s="77" t="s">
        <v>878</v>
      </c>
      <c r="C300" s="77" t="s">
        <v>68</v>
      </c>
      <c r="D300" s="77" t="s">
        <v>69</v>
      </c>
      <c r="E300" s="77" t="s">
        <v>10879</v>
      </c>
      <c r="F300" s="77">
        <v>190.67070000000001</v>
      </c>
      <c r="G300" s="77"/>
      <c r="H300" s="77"/>
      <c r="I300" s="77"/>
      <c r="J300" s="77"/>
      <c r="K300" s="84"/>
    </row>
    <row r="301" spans="1:11" ht="43.5" x14ac:dyDescent="0.35">
      <c r="A301" s="77" t="s">
        <v>877</v>
      </c>
      <c r="B301" s="77" t="s">
        <v>878</v>
      </c>
      <c r="C301" s="77" t="s">
        <v>839</v>
      </c>
      <c r="D301" s="77" t="s">
        <v>840</v>
      </c>
      <c r="E301" s="77" t="s">
        <v>10880</v>
      </c>
      <c r="F301" s="77">
        <v>182.6482</v>
      </c>
      <c r="G301" s="77"/>
      <c r="H301" s="77"/>
      <c r="I301" s="77"/>
      <c r="J301" s="77"/>
      <c r="K301" s="84"/>
    </row>
    <row r="302" spans="1:11" ht="29" x14ac:dyDescent="0.35">
      <c r="A302" s="77" t="s">
        <v>877</v>
      </c>
      <c r="B302" s="77" t="s">
        <v>878</v>
      </c>
      <c r="C302" s="77" t="s">
        <v>639</v>
      </c>
      <c r="D302" s="77" t="s">
        <v>640</v>
      </c>
      <c r="E302" s="77" t="s">
        <v>10880</v>
      </c>
      <c r="F302" s="77">
        <v>173.87</v>
      </c>
      <c r="G302" s="77"/>
      <c r="H302" s="77"/>
      <c r="I302" s="77"/>
      <c r="J302" s="77"/>
      <c r="K302" s="84"/>
    </row>
    <row r="303" spans="1:11" ht="29" x14ac:dyDescent="0.35">
      <c r="A303" s="77" t="s">
        <v>877</v>
      </c>
      <c r="B303" s="77" t="s">
        <v>878</v>
      </c>
      <c r="C303" s="77" t="s">
        <v>580</v>
      </c>
      <c r="D303" s="77" t="s">
        <v>581</v>
      </c>
      <c r="E303" s="77" t="s">
        <v>10880</v>
      </c>
      <c r="F303" s="77">
        <v>170.67</v>
      </c>
      <c r="G303" s="77"/>
      <c r="H303" s="77"/>
      <c r="I303" s="77"/>
      <c r="J303" s="77"/>
      <c r="K303" s="84"/>
    </row>
    <row r="304" spans="1:11" ht="29" x14ac:dyDescent="0.35">
      <c r="A304" s="77" t="s">
        <v>877</v>
      </c>
      <c r="B304" s="77" t="s">
        <v>878</v>
      </c>
      <c r="C304" s="77" t="s">
        <v>103</v>
      </c>
      <c r="D304" s="77" t="s">
        <v>104</v>
      </c>
      <c r="E304" s="77" t="s">
        <v>10879</v>
      </c>
      <c r="F304" s="77">
        <v>169.0419</v>
      </c>
      <c r="G304" s="77"/>
      <c r="H304" s="77"/>
      <c r="I304" s="77"/>
      <c r="J304" s="77"/>
      <c r="K304" s="84"/>
    </row>
    <row r="305" spans="1:11" ht="29" x14ac:dyDescent="0.35">
      <c r="A305" s="77" t="s">
        <v>877</v>
      </c>
      <c r="B305" s="77" t="s">
        <v>878</v>
      </c>
      <c r="C305" s="77" t="s">
        <v>465</v>
      </c>
      <c r="D305" s="77" t="s">
        <v>466</v>
      </c>
      <c r="E305" s="77" t="s">
        <v>10880</v>
      </c>
      <c r="F305" s="77">
        <v>164.67619999999999</v>
      </c>
      <c r="G305" s="77"/>
      <c r="H305" s="77"/>
      <c r="I305" s="77"/>
      <c r="J305" s="77"/>
      <c r="K305" s="84"/>
    </row>
    <row r="306" spans="1:11" ht="29" x14ac:dyDescent="0.35">
      <c r="A306" s="77" t="s">
        <v>877</v>
      </c>
      <c r="B306" s="77" t="s">
        <v>878</v>
      </c>
      <c r="C306" s="77" t="s">
        <v>32</v>
      </c>
      <c r="D306" s="77" t="s">
        <v>19</v>
      </c>
      <c r="E306" s="77" t="s">
        <v>10879</v>
      </c>
      <c r="F306" s="77">
        <v>161.56</v>
      </c>
      <c r="G306" s="77"/>
      <c r="H306" s="77"/>
      <c r="I306" s="77"/>
      <c r="J306" s="77"/>
      <c r="K306" s="84"/>
    </row>
    <row r="307" spans="1:11" ht="29" x14ac:dyDescent="0.35">
      <c r="A307" s="77" t="s">
        <v>877</v>
      </c>
      <c r="B307" s="77" t="s">
        <v>878</v>
      </c>
      <c r="C307" s="77" t="s">
        <v>356</v>
      </c>
      <c r="D307" s="77" t="s">
        <v>357</v>
      </c>
      <c r="E307" s="77" t="s">
        <v>10879</v>
      </c>
      <c r="F307" s="77">
        <v>154.43170000000001</v>
      </c>
      <c r="G307" s="77"/>
      <c r="H307" s="77"/>
      <c r="I307" s="77"/>
      <c r="J307" s="77"/>
      <c r="K307" s="84"/>
    </row>
    <row r="308" spans="1:11" ht="29" x14ac:dyDescent="0.35">
      <c r="A308" s="77" t="s">
        <v>877</v>
      </c>
      <c r="B308" s="77" t="s">
        <v>878</v>
      </c>
      <c r="C308" s="77" t="s">
        <v>745</v>
      </c>
      <c r="D308" s="77" t="s">
        <v>746</v>
      </c>
      <c r="E308" s="77" t="s">
        <v>10880</v>
      </c>
      <c r="F308" s="77">
        <v>148.67230000000001</v>
      </c>
      <c r="G308" s="77"/>
      <c r="H308" s="77"/>
      <c r="I308" s="77"/>
      <c r="J308" s="77"/>
      <c r="K308" s="84"/>
    </row>
    <row r="309" spans="1:11" ht="29" x14ac:dyDescent="0.35">
      <c r="A309" s="77" t="s">
        <v>877</v>
      </c>
      <c r="B309" s="77" t="s">
        <v>878</v>
      </c>
      <c r="C309" s="77" t="s">
        <v>249</v>
      </c>
      <c r="D309" s="77" t="s">
        <v>250</v>
      </c>
      <c r="E309" s="77" t="s">
        <v>10880</v>
      </c>
      <c r="F309" s="77">
        <v>141.2105</v>
      </c>
      <c r="G309" s="77"/>
      <c r="H309" s="77"/>
      <c r="I309" s="77"/>
      <c r="J309" s="77"/>
      <c r="K309" s="84"/>
    </row>
    <row r="310" spans="1:11" ht="29" x14ac:dyDescent="0.35">
      <c r="A310" s="77" t="s">
        <v>877</v>
      </c>
      <c r="B310" s="77" t="s">
        <v>878</v>
      </c>
      <c r="C310" s="77" t="s">
        <v>249</v>
      </c>
      <c r="D310" s="77" t="s">
        <v>250</v>
      </c>
      <c r="E310" s="77" t="s">
        <v>10879</v>
      </c>
      <c r="F310" s="77">
        <v>140.87</v>
      </c>
      <c r="G310" s="77"/>
      <c r="H310" s="77"/>
      <c r="I310" s="77"/>
      <c r="J310" s="77"/>
      <c r="K310" s="84"/>
    </row>
    <row r="311" spans="1:11" ht="29" x14ac:dyDescent="0.35">
      <c r="A311" s="77" t="s">
        <v>877</v>
      </c>
      <c r="B311" s="77" t="s">
        <v>878</v>
      </c>
      <c r="C311" s="77" t="s">
        <v>121</v>
      </c>
      <c r="D311" s="77" t="s">
        <v>122</v>
      </c>
      <c r="E311" s="77" t="s">
        <v>10880</v>
      </c>
      <c r="F311" s="77">
        <v>130.374</v>
      </c>
      <c r="G311" s="77"/>
      <c r="H311" s="77"/>
      <c r="I311" s="77"/>
      <c r="J311" s="77"/>
      <c r="K311" s="84"/>
    </row>
    <row r="312" spans="1:11" ht="29" x14ac:dyDescent="0.35">
      <c r="A312" s="77" t="s">
        <v>877</v>
      </c>
      <c r="B312" s="77" t="s">
        <v>878</v>
      </c>
      <c r="C312" s="77" t="s">
        <v>35</v>
      </c>
      <c r="D312" s="77" t="s">
        <v>36</v>
      </c>
      <c r="E312" s="77" t="s">
        <v>10879</v>
      </c>
      <c r="F312" s="77">
        <v>125</v>
      </c>
      <c r="G312" s="77"/>
      <c r="H312" s="77"/>
      <c r="I312" s="77"/>
      <c r="J312" s="77"/>
      <c r="K312" s="84"/>
    </row>
    <row r="313" spans="1:11" ht="29" x14ac:dyDescent="0.35">
      <c r="A313" s="77" t="s">
        <v>877</v>
      </c>
      <c r="B313" s="77" t="s">
        <v>878</v>
      </c>
      <c r="C313" s="77" t="s">
        <v>773</v>
      </c>
      <c r="D313" s="77" t="s">
        <v>774</v>
      </c>
      <c r="E313" s="77" t="s">
        <v>10879</v>
      </c>
      <c r="F313" s="77">
        <v>116.92</v>
      </c>
      <c r="G313" s="77"/>
      <c r="H313" s="77"/>
      <c r="I313" s="77"/>
      <c r="J313" s="77"/>
      <c r="K313" s="84"/>
    </row>
    <row r="314" spans="1:11" ht="29" x14ac:dyDescent="0.35">
      <c r="A314" s="77" t="s">
        <v>877</v>
      </c>
      <c r="B314" s="77" t="s">
        <v>878</v>
      </c>
      <c r="C314" s="77" t="s">
        <v>276</v>
      </c>
      <c r="D314" s="77" t="s">
        <v>277</v>
      </c>
      <c r="E314" s="77" t="s">
        <v>10880</v>
      </c>
      <c r="F314" s="77">
        <v>113.2234</v>
      </c>
      <c r="G314" s="77"/>
      <c r="H314" s="77"/>
      <c r="I314" s="77"/>
      <c r="J314" s="77"/>
      <c r="K314" s="84"/>
    </row>
    <row r="315" spans="1:11" ht="29" x14ac:dyDescent="0.35">
      <c r="A315" s="77" t="s">
        <v>877</v>
      </c>
      <c r="B315" s="77" t="s">
        <v>878</v>
      </c>
      <c r="C315" s="77" t="s">
        <v>749</v>
      </c>
      <c r="D315" s="77" t="s">
        <v>750</v>
      </c>
      <c r="E315" s="77" t="s">
        <v>10879</v>
      </c>
      <c r="F315" s="77">
        <v>112.92</v>
      </c>
      <c r="G315" s="77"/>
      <c r="H315" s="77"/>
      <c r="I315" s="77"/>
      <c r="J315" s="77"/>
      <c r="K315" s="84"/>
    </row>
    <row r="316" spans="1:11" ht="29" x14ac:dyDescent="0.35">
      <c r="A316" s="77" t="s">
        <v>877</v>
      </c>
      <c r="B316" s="77" t="s">
        <v>878</v>
      </c>
      <c r="C316" s="77" t="s">
        <v>719</v>
      </c>
      <c r="D316" s="77" t="s">
        <v>720</v>
      </c>
      <c r="E316" s="77" t="s">
        <v>10880</v>
      </c>
      <c r="F316" s="77">
        <v>109.8445</v>
      </c>
      <c r="G316" s="77"/>
      <c r="H316" s="77"/>
      <c r="I316" s="77"/>
      <c r="J316" s="77"/>
      <c r="K316" s="84"/>
    </row>
    <row r="317" spans="1:11" ht="29" x14ac:dyDescent="0.35">
      <c r="A317" s="77" t="s">
        <v>877</v>
      </c>
      <c r="B317" s="77" t="s">
        <v>878</v>
      </c>
      <c r="C317" s="77" t="s">
        <v>380</v>
      </c>
      <c r="D317" s="77" t="s">
        <v>381</v>
      </c>
      <c r="E317" s="77" t="s">
        <v>6435</v>
      </c>
      <c r="F317" s="77">
        <v>106.88</v>
      </c>
      <c r="G317" s="77"/>
      <c r="H317" s="77"/>
      <c r="I317" s="77"/>
      <c r="J317" s="77"/>
      <c r="K317" s="84"/>
    </row>
    <row r="318" spans="1:11" ht="29" x14ac:dyDescent="0.35">
      <c r="A318" s="77" t="s">
        <v>877</v>
      </c>
      <c r="B318" s="77" t="s">
        <v>878</v>
      </c>
      <c r="C318" s="77" t="s">
        <v>515</v>
      </c>
      <c r="D318" s="77" t="s">
        <v>516</v>
      </c>
      <c r="E318" s="77" t="s">
        <v>10880</v>
      </c>
      <c r="F318" s="77">
        <v>102.68</v>
      </c>
      <c r="G318" s="77"/>
      <c r="H318" s="77"/>
      <c r="I318" s="77"/>
      <c r="J318" s="77"/>
      <c r="K318" s="84"/>
    </row>
    <row r="319" spans="1:11" ht="72.5" x14ac:dyDescent="0.35">
      <c r="A319" s="77" t="s">
        <v>877</v>
      </c>
      <c r="B319" s="77" t="s">
        <v>878</v>
      </c>
      <c r="C319" s="77" t="s">
        <v>5198</v>
      </c>
      <c r="D319" s="77" t="s">
        <v>703</v>
      </c>
      <c r="E319" s="77" t="s">
        <v>10879</v>
      </c>
      <c r="F319" s="77">
        <v>101.82550000000001</v>
      </c>
      <c r="G319" s="77"/>
      <c r="H319" s="77"/>
      <c r="I319" s="77"/>
      <c r="J319" s="77"/>
      <c r="K319" s="84"/>
    </row>
    <row r="320" spans="1:11" ht="29" x14ac:dyDescent="0.35">
      <c r="A320" s="77" t="s">
        <v>877</v>
      </c>
      <c r="B320" s="77" t="s">
        <v>878</v>
      </c>
      <c r="C320" s="77" t="s">
        <v>2427</v>
      </c>
      <c r="D320" s="77" t="s">
        <v>216</v>
      </c>
      <c r="E320" s="77" t="s">
        <v>10879</v>
      </c>
      <c r="F320" s="77">
        <v>101.74</v>
      </c>
      <c r="G320" s="77"/>
      <c r="H320" s="77"/>
      <c r="I320" s="77"/>
      <c r="J320" s="77"/>
      <c r="K320" s="84"/>
    </row>
    <row r="321" spans="1:11" ht="29" x14ac:dyDescent="0.35">
      <c r="A321" s="77" t="s">
        <v>877</v>
      </c>
      <c r="B321" s="77" t="s">
        <v>878</v>
      </c>
      <c r="C321" s="77" t="s">
        <v>465</v>
      </c>
      <c r="D321" s="77" t="s">
        <v>466</v>
      </c>
      <c r="E321" s="77" t="s">
        <v>10879</v>
      </c>
      <c r="F321" s="77">
        <v>92.670100000000005</v>
      </c>
      <c r="G321" s="77"/>
      <c r="H321" s="77"/>
      <c r="I321" s="77"/>
      <c r="J321" s="77"/>
      <c r="K321" s="84"/>
    </row>
    <row r="322" spans="1:11" ht="43.5" x14ac:dyDescent="0.35">
      <c r="A322" s="77" t="s">
        <v>877</v>
      </c>
      <c r="B322" s="77" t="s">
        <v>878</v>
      </c>
      <c r="C322" s="77" t="s">
        <v>257</v>
      </c>
      <c r="D322" s="77" t="s">
        <v>258</v>
      </c>
      <c r="E322" s="77" t="s">
        <v>6435</v>
      </c>
      <c r="F322" s="77">
        <v>81.100129999999993</v>
      </c>
      <c r="G322" s="77"/>
      <c r="H322" s="77"/>
      <c r="I322" s="77"/>
      <c r="J322" s="77"/>
      <c r="K322" s="84"/>
    </row>
    <row r="323" spans="1:11" ht="29" x14ac:dyDescent="0.35">
      <c r="A323" s="77" t="s">
        <v>877</v>
      </c>
      <c r="B323" s="77" t="s">
        <v>878</v>
      </c>
      <c r="C323" s="77" t="s">
        <v>5559</v>
      </c>
      <c r="D323" s="77" t="s">
        <v>148</v>
      </c>
      <c r="E323" s="77" t="s">
        <v>10879</v>
      </c>
      <c r="F323" s="77">
        <v>77.7727</v>
      </c>
      <c r="G323" s="77"/>
      <c r="H323" s="77"/>
      <c r="I323" s="77"/>
      <c r="J323" s="77"/>
      <c r="K323" s="84"/>
    </row>
    <row r="324" spans="1:11" ht="29" x14ac:dyDescent="0.35">
      <c r="A324" s="77" t="s">
        <v>877</v>
      </c>
      <c r="B324" s="77" t="s">
        <v>878</v>
      </c>
      <c r="C324" s="77" t="s">
        <v>179</v>
      </c>
      <c r="D324" s="77" t="s">
        <v>180</v>
      </c>
      <c r="E324" s="77" t="s">
        <v>10880</v>
      </c>
      <c r="F324" s="77">
        <v>72.704899999999995</v>
      </c>
      <c r="G324" s="77"/>
      <c r="H324" s="77"/>
      <c r="I324" s="77"/>
      <c r="J324" s="77"/>
      <c r="K324" s="84"/>
    </row>
    <row r="325" spans="1:11" ht="29" x14ac:dyDescent="0.35">
      <c r="A325" s="77" t="s">
        <v>877</v>
      </c>
      <c r="B325" s="77" t="s">
        <v>878</v>
      </c>
      <c r="C325" s="77" t="s">
        <v>680</v>
      </c>
      <c r="D325" s="77" t="s">
        <v>681</v>
      </c>
      <c r="E325" s="77" t="s">
        <v>10879</v>
      </c>
      <c r="F325" s="77">
        <v>70.25</v>
      </c>
      <c r="G325" s="77"/>
      <c r="H325" s="77"/>
      <c r="I325" s="77"/>
      <c r="J325" s="77"/>
      <c r="K325" s="84"/>
    </row>
    <row r="326" spans="1:11" ht="29" x14ac:dyDescent="0.35">
      <c r="A326" s="77" t="s">
        <v>877</v>
      </c>
      <c r="B326" s="77" t="s">
        <v>878</v>
      </c>
      <c r="C326" s="77" t="s">
        <v>171</v>
      </c>
      <c r="D326" s="77" t="s">
        <v>172</v>
      </c>
      <c r="E326" s="77" t="s">
        <v>10880</v>
      </c>
      <c r="F326" s="77">
        <v>68.234499999999997</v>
      </c>
      <c r="G326" s="77"/>
      <c r="H326" s="77"/>
      <c r="I326" s="77"/>
      <c r="J326" s="77"/>
      <c r="K326" s="84"/>
    </row>
    <row r="327" spans="1:11" ht="29" x14ac:dyDescent="0.35">
      <c r="A327" s="77" t="s">
        <v>877</v>
      </c>
      <c r="B327" s="77" t="s">
        <v>878</v>
      </c>
      <c r="C327" s="77" t="s">
        <v>348</v>
      </c>
      <c r="D327" s="77" t="s">
        <v>349</v>
      </c>
      <c r="E327" s="77" t="s">
        <v>10879</v>
      </c>
      <c r="F327" s="77">
        <v>65.161900000000003</v>
      </c>
      <c r="G327" s="77"/>
      <c r="H327" s="77"/>
      <c r="I327" s="77"/>
      <c r="J327" s="77"/>
      <c r="K327" s="84"/>
    </row>
    <row r="328" spans="1:11" ht="29" x14ac:dyDescent="0.35">
      <c r="A328" s="77" t="s">
        <v>877</v>
      </c>
      <c r="B328" s="77" t="s">
        <v>878</v>
      </c>
      <c r="C328" s="77" t="s">
        <v>584</v>
      </c>
      <c r="D328" s="77" t="s">
        <v>78</v>
      </c>
      <c r="E328" s="77" t="s">
        <v>10880</v>
      </c>
      <c r="F328" s="77">
        <v>64.760000000000005</v>
      </c>
      <c r="G328" s="77"/>
      <c r="H328" s="77"/>
      <c r="I328" s="77"/>
      <c r="J328" s="77"/>
      <c r="K328" s="84"/>
    </row>
    <row r="329" spans="1:11" ht="29" x14ac:dyDescent="0.35">
      <c r="A329" s="77" t="s">
        <v>877</v>
      </c>
      <c r="B329" s="77" t="s">
        <v>878</v>
      </c>
      <c r="C329" s="77" t="s">
        <v>515</v>
      </c>
      <c r="D329" s="77" t="s">
        <v>516</v>
      </c>
      <c r="E329" s="77" t="s">
        <v>10879</v>
      </c>
      <c r="F329" s="77">
        <v>63.95</v>
      </c>
      <c r="G329" s="77"/>
      <c r="H329" s="77"/>
      <c r="I329" s="77"/>
      <c r="J329" s="77"/>
      <c r="K329" s="84"/>
    </row>
    <row r="330" spans="1:11" ht="29" x14ac:dyDescent="0.35">
      <c r="A330" s="77" t="s">
        <v>877</v>
      </c>
      <c r="B330" s="77" t="s">
        <v>878</v>
      </c>
      <c r="C330" s="77" t="s">
        <v>5634</v>
      </c>
      <c r="D330" s="77" t="s">
        <v>500</v>
      </c>
      <c r="E330" s="77" t="s">
        <v>10880</v>
      </c>
      <c r="F330" s="77">
        <v>61.78</v>
      </c>
      <c r="G330" s="77"/>
      <c r="H330" s="77"/>
      <c r="I330" s="77"/>
      <c r="J330" s="77"/>
      <c r="K330" s="84"/>
    </row>
    <row r="331" spans="1:11" ht="29" x14ac:dyDescent="0.35">
      <c r="A331" s="77" t="s">
        <v>877</v>
      </c>
      <c r="B331" s="77" t="s">
        <v>878</v>
      </c>
      <c r="C331" s="77" t="s">
        <v>607</v>
      </c>
      <c r="D331" s="77" t="s">
        <v>608</v>
      </c>
      <c r="E331" s="77" t="s">
        <v>10879</v>
      </c>
      <c r="F331" s="77">
        <v>56.352699999999999</v>
      </c>
      <c r="G331" s="77"/>
      <c r="H331" s="77"/>
      <c r="I331" s="77"/>
      <c r="J331" s="77"/>
      <c r="K331" s="84"/>
    </row>
    <row r="332" spans="1:11" ht="43.5" x14ac:dyDescent="0.35">
      <c r="A332" s="77" t="s">
        <v>877</v>
      </c>
      <c r="B332" s="77" t="s">
        <v>878</v>
      </c>
      <c r="C332" s="77" t="s">
        <v>631</v>
      </c>
      <c r="D332" s="77" t="s">
        <v>632</v>
      </c>
      <c r="E332" s="77" t="s">
        <v>10880</v>
      </c>
      <c r="F332" s="77">
        <v>55.68</v>
      </c>
      <c r="G332" s="77"/>
      <c r="H332" s="77"/>
      <c r="I332" s="77"/>
      <c r="J332" s="77"/>
      <c r="K332" s="84"/>
    </row>
    <row r="333" spans="1:11" ht="29" x14ac:dyDescent="0.35">
      <c r="A333" s="77" t="s">
        <v>877</v>
      </c>
      <c r="B333" s="77" t="s">
        <v>878</v>
      </c>
      <c r="C333" s="77" t="s">
        <v>103</v>
      </c>
      <c r="D333" s="77" t="s">
        <v>104</v>
      </c>
      <c r="E333" s="77" t="s">
        <v>10880</v>
      </c>
      <c r="F333" s="77">
        <v>54.77</v>
      </c>
      <c r="G333" s="77"/>
      <c r="H333" s="77"/>
      <c r="I333" s="77"/>
      <c r="J333" s="77"/>
      <c r="K333" s="84"/>
    </row>
    <row r="334" spans="1:11" ht="29" x14ac:dyDescent="0.35">
      <c r="A334" s="77" t="s">
        <v>877</v>
      </c>
      <c r="B334" s="77" t="s">
        <v>878</v>
      </c>
      <c r="C334" s="77" t="s">
        <v>179</v>
      </c>
      <c r="D334" s="77" t="s">
        <v>180</v>
      </c>
      <c r="E334" s="77" t="s">
        <v>10879</v>
      </c>
      <c r="F334" s="77">
        <v>51.57</v>
      </c>
      <c r="G334" s="77"/>
      <c r="H334" s="77"/>
      <c r="I334" s="77"/>
      <c r="J334" s="77"/>
      <c r="K334" s="84"/>
    </row>
    <row r="335" spans="1:11" ht="29" x14ac:dyDescent="0.35">
      <c r="A335" s="77" t="s">
        <v>877</v>
      </c>
      <c r="B335" s="77" t="s">
        <v>878</v>
      </c>
      <c r="C335" s="77" t="s">
        <v>518</v>
      </c>
      <c r="D335" s="77" t="s">
        <v>519</v>
      </c>
      <c r="E335" s="77" t="s">
        <v>10879</v>
      </c>
      <c r="F335" s="77">
        <v>50.32</v>
      </c>
      <c r="G335" s="77"/>
      <c r="H335" s="77"/>
      <c r="I335" s="77"/>
      <c r="J335" s="77"/>
      <c r="K335" s="84"/>
    </row>
    <row r="336" spans="1:11" ht="29" x14ac:dyDescent="0.35">
      <c r="A336" s="77" t="s">
        <v>877</v>
      </c>
      <c r="B336" s="77" t="s">
        <v>878</v>
      </c>
      <c r="C336" s="77" t="s">
        <v>635</v>
      </c>
      <c r="D336" s="77" t="s">
        <v>636</v>
      </c>
      <c r="E336" s="77" t="s">
        <v>10879</v>
      </c>
      <c r="F336" s="77">
        <v>49.74</v>
      </c>
      <c r="G336" s="77"/>
      <c r="H336" s="77"/>
      <c r="I336" s="77"/>
      <c r="J336" s="77"/>
      <c r="K336" s="84"/>
    </row>
    <row r="337" spans="1:11" ht="29" x14ac:dyDescent="0.35">
      <c r="A337" s="77" t="s">
        <v>877</v>
      </c>
      <c r="B337" s="77" t="s">
        <v>878</v>
      </c>
      <c r="C337" s="77" t="s">
        <v>328</v>
      </c>
      <c r="D337" s="77" t="s">
        <v>329</v>
      </c>
      <c r="E337" s="77" t="s">
        <v>6435</v>
      </c>
      <c r="F337" s="77">
        <v>40.18</v>
      </c>
      <c r="G337" s="77"/>
      <c r="H337" s="77"/>
      <c r="I337" s="77"/>
      <c r="J337" s="77"/>
      <c r="K337" s="84"/>
    </row>
    <row r="338" spans="1:11" ht="29" x14ac:dyDescent="0.35">
      <c r="A338" s="77" t="s">
        <v>877</v>
      </c>
      <c r="B338" s="77" t="s">
        <v>878</v>
      </c>
      <c r="C338" s="77" t="s">
        <v>749</v>
      </c>
      <c r="D338" s="77" t="s">
        <v>750</v>
      </c>
      <c r="E338" s="77" t="s">
        <v>10880</v>
      </c>
      <c r="F338" s="77">
        <v>37.56</v>
      </c>
      <c r="G338" s="77"/>
      <c r="H338" s="77"/>
      <c r="I338" s="77"/>
      <c r="J338" s="77"/>
      <c r="K338" s="84"/>
    </row>
    <row r="339" spans="1:11" ht="29" x14ac:dyDescent="0.35">
      <c r="A339" s="77" t="s">
        <v>877</v>
      </c>
      <c r="B339" s="77" t="s">
        <v>878</v>
      </c>
      <c r="C339" s="77" t="s">
        <v>3665</v>
      </c>
      <c r="D339" s="77" t="s">
        <v>557</v>
      </c>
      <c r="E339" s="77" t="s">
        <v>10879</v>
      </c>
      <c r="F339" s="77">
        <v>36.619999999999997</v>
      </c>
      <c r="G339" s="77"/>
      <c r="H339" s="77"/>
      <c r="I339" s="77"/>
      <c r="J339" s="77"/>
      <c r="K339" s="84"/>
    </row>
    <row r="340" spans="1:11" ht="29" x14ac:dyDescent="0.35">
      <c r="A340" s="77" t="s">
        <v>877</v>
      </c>
      <c r="B340" s="77" t="s">
        <v>878</v>
      </c>
      <c r="C340" s="77" t="s">
        <v>453</v>
      </c>
      <c r="D340" s="77" t="s">
        <v>454</v>
      </c>
      <c r="E340" s="77" t="s">
        <v>6435</v>
      </c>
      <c r="F340" s="77">
        <v>32.68</v>
      </c>
      <c r="G340" s="77"/>
      <c r="H340" s="77"/>
      <c r="I340" s="77"/>
      <c r="J340" s="77"/>
      <c r="K340" s="84"/>
    </row>
    <row r="341" spans="1:11" ht="29" x14ac:dyDescent="0.35">
      <c r="A341" s="77" t="s">
        <v>877</v>
      </c>
      <c r="B341" s="77" t="s">
        <v>878</v>
      </c>
      <c r="C341" s="77" t="s">
        <v>639</v>
      </c>
      <c r="D341" s="77" t="s">
        <v>640</v>
      </c>
      <c r="E341" s="77" t="s">
        <v>10879</v>
      </c>
      <c r="F341" s="77">
        <v>29.68</v>
      </c>
      <c r="G341" s="77"/>
      <c r="H341" s="77"/>
      <c r="I341" s="77"/>
      <c r="J341" s="77"/>
      <c r="K341" s="84"/>
    </row>
  </sheetData>
  <autoFilter ref="A1:F341" xr:uid="{766FAB42-8B74-4098-825F-99628FD736C9}">
    <sortState xmlns:xlrd2="http://schemas.microsoft.com/office/spreadsheetml/2017/richdata2" ref="A2:F341">
      <sortCondition descending="1" ref="F1:F341"/>
    </sortState>
  </autoFilter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17AF7-DC78-4CFD-A19D-F1C04FFD7787}">
  <dimension ref="A1:AL217"/>
  <sheetViews>
    <sheetView workbookViewId="0"/>
  </sheetViews>
  <sheetFormatPr defaultRowHeight="14.5" x14ac:dyDescent="0.35"/>
  <cols>
    <col min="1" max="1" width="14.54296875" customWidth="1"/>
    <col min="2" max="2" width="14.81640625" customWidth="1"/>
    <col min="30" max="30" width="93.81640625" bestFit="1" customWidth="1"/>
  </cols>
  <sheetData>
    <row r="1" spans="1:38" x14ac:dyDescent="0.35">
      <c r="A1" s="81" t="s">
        <v>10767</v>
      </c>
      <c r="B1" s="81" t="s">
        <v>10882</v>
      </c>
      <c r="AD1" s="78" t="s">
        <v>10883</v>
      </c>
      <c r="AE1" s="78"/>
      <c r="AF1" s="78"/>
      <c r="AG1" s="78"/>
      <c r="AH1" s="78"/>
      <c r="AI1" s="78"/>
      <c r="AJ1" s="78"/>
      <c r="AK1" s="78"/>
      <c r="AL1" s="78"/>
    </row>
    <row r="2" spans="1:38" x14ac:dyDescent="0.35">
      <c r="A2" s="94" t="s">
        <v>878</v>
      </c>
      <c r="B2" s="94">
        <v>168306.89799999999</v>
      </c>
      <c r="AD2" s="78" t="s">
        <v>10884</v>
      </c>
      <c r="AE2" s="78"/>
      <c r="AF2" s="78"/>
      <c r="AG2" s="78"/>
      <c r="AH2" s="78"/>
      <c r="AI2" s="78"/>
      <c r="AJ2" s="78"/>
      <c r="AK2" s="78"/>
      <c r="AL2" s="78"/>
    </row>
    <row r="3" spans="1:38" x14ac:dyDescent="0.35">
      <c r="A3" s="94" t="s">
        <v>164</v>
      </c>
      <c r="B3" s="94">
        <v>36416.39</v>
      </c>
      <c r="AD3" s="78" t="s">
        <v>10885</v>
      </c>
      <c r="AE3" s="78"/>
      <c r="AF3" s="78"/>
      <c r="AG3" s="78"/>
      <c r="AH3" s="78"/>
      <c r="AI3" s="78"/>
      <c r="AJ3" s="78"/>
      <c r="AK3" s="78"/>
      <c r="AL3" s="78"/>
    </row>
    <row r="4" spans="1:38" x14ac:dyDescent="0.35">
      <c r="A4" s="94" t="s">
        <v>553</v>
      </c>
      <c r="B4" s="94">
        <v>34565.478000000003</v>
      </c>
      <c r="AD4" s="78"/>
      <c r="AE4" s="78"/>
      <c r="AF4" s="78"/>
      <c r="AG4" s="78"/>
      <c r="AH4" s="78"/>
      <c r="AI4" s="78"/>
      <c r="AJ4" s="78"/>
      <c r="AK4" s="78"/>
      <c r="AL4" s="78"/>
    </row>
    <row r="5" spans="1:38" x14ac:dyDescent="0.35">
      <c r="A5" s="94" t="s">
        <v>8095</v>
      </c>
      <c r="B5" s="94">
        <v>9739.41</v>
      </c>
      <c r="AD5" s="78"/>
      <c r="AE5" s="78"/>
      <c r="AF5" s="78"/>
      <c r="AG5" s="78"/>
      <c r="AH5" s="78"/>
      <c r="AI5" s="78"/>
      <c r="AJ5" s="78"/>
      <c r="AK5" s="78"/>
      <c r="AL5" s="78"/>
    </row>
    <row r="6" spans="1:38" x14ac:dyDescent="0.35">
      <c r="A6" s="94" t="s">
        <v>204</v>
      </c>
      <c r="B6" s="94">
        <v>4991.6149999999998</v>
      </c>
      <c r="AD6" s="78"/>
      <c r="AE6" s="78"/>
      <c r="AF6" s="78"/>
      <c r="AG6" s="78"/>
      <c r="AH6" s="78"/>
      <c r="AI6" s="78"/>
      <c r="AJ6" s="78"/>
      <c r="AK6" s="78"/>
      <c r="AL6" s="78"/>
    </row>
    <row r="7" spans="1:38" x14ac:dyDescent="0.35">
      <c r="A7" s="94" t="s">
        <v>274</v>
      </c>
      <c r="B7" s="94">
        <v>4016.53</v>
      </c>
      <c r="AD7" s="78"/>
      <c r="AE7" s="78"/>
      <c r="AF7" s="78"/>
      <c r="AG7" s="78"/>
      <c r="AH7" s="78"/>
      <c r="AI7" s="78"/>
      <c r="AJ7" s="78"/>
      <c r="AK7" s="78"/>
      <c r="AL7" s="78"/>
    </row>
    <row r="8" spans="1:38" x14ac:dyDescent="0.35">
      <c r="A8" s="94" t="s">
        <v>266</v>
      </c>
      <c r="B8" s="94">
        <v>2687.88</v>
      </c>
      <c r="AD8" s="78"/>
      <c r="AE8" s="78"/>
      <c r="AF8" s="78"/>
      <c r="AG8" s="78"/>
      <c r="AH8" s="78"/>
      <c r="AI8" s="78"/>
      <c r="AJ8" s="78"/>
      <c r="AK8" s="78"/>
      <c r="AL8" s="78"/>
    </row>
    <row r="9" spans="1:38" x14ac:dyDescent="0.35">
      <c r="A9" s="94" t="s">
        <v>608</v>
      </c>
      <c r="B9" s="94">
        <v>2676.1869999999999</v>
      </c>
      <c r="AD9" s="78"/>
      <c r="AE9" s="78"/>
      <c r="AF9" s="78"/>
      <c r="AG9" s="78"/>
      <c r="AH9" s="78"/>
      <c r="AI9" s="78"/>
      <c r="AJ9" s="78"/>
      <c r="AK9" s="78"/>
      <c r="AL9" s="78"/>
    </row>
    <row r="10" spans="1:38" x14ac:dyDescent="0.35">
      <c r="A10" s="94" t="s">
        <v>258</v>
      </c>
      <c r="B10" s="94">
        <v>1955.9</v>
      </c>
      <c r="AD10" s="78"/>
      <c r="AE10" s="78"/>
      <c r="AF10" s="78"/>
      <c r="AG10" s="78"/>
      <c r="AH10" s="78"/>
      <c r="AI10" s="78"/>
      <c r="AJ10" s="78"/>
      <c r="AK10" s="78"/>
      <c r="AL10" s="78"/>
    </row>
    <row r="11" spans="1:38" x14ac:dyDescent="0.35">
      <c r="A11" s="94" t="s">
        <v>668</v>
      </c>
      <c r="B11" s="94">
        <v>1950.75</v>
      </c>
      <c r="AD11" s="78"/>
      <c r="AE11" s="78"/>
      <c r="AF11" s="78"/>
      <c r="AG11" s="78"/>
      <c r="AH11" s="78"/>
      <c r="AI11" s="78"/>
      <c r="AJ11" s="78"/>
      <c r="AK11" s="78"/>
      <c r="AL11" s="78"/>
    </row>
    <row r="12" spans="1:38" x14ac:dyDescent="0.35">
      <c r="A12" s="94" t="s">
        <v>381</v>
      </c>
      <c r="B12" s="94">
        <v>1852.37</v>
      </c>
      <c r="AD12" s="78"/>
      <c r="AE12" s="78"/>
      <c r="AF12" s="78"/>
      <c r="AG12" s="78"/>
      <c r="AH12" s="78"/>
      <c r="AI12" s="78"/>
      <c r="AJ12" s="78"/>
      <c r="AK12" s="78"/>
      <c r="AL12" s="78"/>
    </row>
    <row r="13" spans="1:38" x14ac:dyDescent="0.35">
      <c r="A13" s="94" t="s">
        <v>770</v>
      </c>
      <c r="B13" s="94">
        <v>1815.37</v>
      </c>
      <c r="AD13" s="78"/>
      <c r="AE13" s="78"/>
      <c r="AF13" s="78"/>
      <c r="AG13" s="78"/>
      <c r="AH13" s="78"/>
      <c r="AI13" s="78"/>
      <c r="AJ13" s="78"/>
      <c r="AK13" s="78"/>
      <c r="AL13" s="78"/>
    </row>
    <row r="14" spans="1:38" x14ac:dyDescent="0.35">
      <c r="A14" s="94" t="s">
        <v>397</v>
      </c>
      <c r="B14" s="94">
        <v>1636.12</v>
      </c>
      <c r="AD14" s="78"/>
      <c r="AE14" s="78"/>
      <c r="AF14" s="78"/>
      <c r="AG14" s="78"/>
      <c r="AH14" s="78"/>
      <c r="AI14" s="78"/>
      <c r="AJ14" s="78"/>
      <c r="AK14" s="78"/>
      <c r="AL14" s="78"/>
    </row>
    <row r="15" spans="1:38" x14ac:dyDescent="0.35">
      <c r="A15" s="94" t="s">
        <v>426</v>
      </c>
      <c r="B15" s="94">
        <v>1595.2280000000001</v>
      </c>
      <c r="AD15" s="78"/>
      <c r="AE15" s="78"/>
      <c r="AF15" s="78"/>
      <c r="AG15" s="78"/>
      <c r="AH15" s="78"/>
      <c r="AI15" s="78"/>
      <c r="AJ15" s="78"/>
      <c r="AK15" s="78"/>
      <c r="AL15" s="78"/>
    </row>
    <row r="16" spans="1:38" x14ac:dyDescent="0.35">
      <c r="A16" s="94" t="s">
        <v>361</v>
      </c>
      <c r="B16" s="94">
        <v>1517.8117</v>
      </c>
      <c r="AD16" s="78"/>
      <c r="AE16" s="78"/>
      <c r="AF16" s="78"/>
      <c r="AG16" s="78"/>
      <c r="AH16" s="78"/>
      <c r="AI16" s="78"/>
      <c r="AJ16" s="78"/>
      <c r="AK16" s="78"/>
      <c r="AL16" s="78"/>
    </row>
    <row r="17" spans="1:38" x14ac:dyDescent="0.35">
      <c r="A17" s="94" t="s">
        <v>664</v>
      </c>
      <c r="B17" s="94">
        <v>1480.135</v>
      </c>
      <c r="AD17" s="78"/>
      <c r="AE17" s="78"/>
      <c r="AF17" s="78"/>
      <c r="AG17" s="78"/>
      <c r="AH17" s="78"/>
      <c r="AI17" s="78"/>
      <c r="AJ17" s="78"/>
      <c r="AK17" s="78"/>
      <c r="AL17" s="78"/>
    </row>
    <row r="18" spans="1:38" x14ac:dyDescent="0.35">
      <c r="A18" s="94" t="s">
        <v>620</v>
      </c>
      <c r="B18" s="94">
        <v>1409.09</v>
      </c>
      <c r="AD18" s="78"/>
      <c r="AE18" s="78"/>
      <c r="AF18" s="78"/>
      <c r="AG18" s="78"/>
      <c r="AH18" s="78"/>
      <c r="AI18" s="78"/>
      <c r="AJ18" s="78"/>
      <c r="AK18" s="78"/>
      <c r="AL18" s="78"/>
    </row>
    <row r="19" spans="1:38" x14ac:dyDescent="0.35">
      <c r="A19" s="94" t="s">
        <v>430</v>
      </c>
      <c r="B19" s="94">
        <v>1357.53</v>
      </c>
      <c r="AD19" s="78"/>
      <c r="AE19" s="78"/>
      <c r="AF19" s="78"/>
      <c r="AG19" s="78"/>
      <c r="AH19" s="78"/>
      <c r="AI19" s="78"/>
      <c r="AJ19" s="78"/>
      <c r="AK19" s="78"/>
      <c r="AL19" s="78"/>
    </row>
    <row r="20" spans="1:38" x14ac:dyDescent="0.35">
      <c r="A20" s="94" t="s">
        <v>874</v>
      </c>
      <c r="B20" s="94">
        <v>1334.9480000000001</v>
      </c>
    </row>
    <row r="21" spans="1:38" x14ac:dyDescent="0.35">
      <c r="A21" s="94" t="s">
        <v>224</v>
      </c>
      <c r="B21" s="94">
        <v>1133.76</v>
      </c>
    </row>
    <row r="22" spans="1:38" x14ac:dyDescent="0.35">
      <c r="A22" s="94" t="s">
        <v>798</v>
      </c>
      <c r="B22" s="94">
        <v>1100.1600000000001</v>
      </c>
    </row>
    <row r="23" spans="1:38" x14ac:dyDescent="0.35">
      <c r="A23" s="94" t="s">
        <v>309</v>
      </c>
      <c r="B23" s="94">
        <v>1100.04</v>
      </c>
    </row>
    <row r="24" spans="1:38" x14ac:dyDescent="0.35">
      <c r="A24" s="94" t="s">
        <v>341</v>
      </c>
      <c r="B24" s="94">
        <v>994.5</v>
      </c>
    </row>
    <row r="25" spans="1:38" x14ac:dyDescent="0.35">
      <c r="A25" s="94" t="s">
        <v>848</v>
      </c>
      <c r="B25" s="94">
        <v>994.13</v>
      </c>
    </row>
    <row r="26" spans="1:38" x14ac:dyDescent="0.35">
      <c r="A26" s="94" t="s">
        <v>377</v>
      </c>
      <c r="B26" s="94">
        <v>817.57</v>
      </c>
    </row>
    <row r="27" spans="1:38" x14ac:dyDescent="0.35">
      <c r="A27" s="94" t="s">
        <v>126</v>
      </c>
      <c r="B27" s="94">
        <v>807.62</v>
      </c>
    </row>
    <row r="28" spans="1:38" x14ac:dyDescent="0.35">
      <c r="A28" s="94" t="s">
        <v>671</v>
      </c>
      <c r="B28" s="94">
        <v>723.76</v>
      </c>
    </row>
    <row r="29" spans="1:38" x14ac:dyDescent="0.35">
      <c r="A29" s="94" t="s">
        <v>406</v>
      </c>
      <c r="B29" s="94">
        <v>714.52</v>
      </c>
    </row>
    <row r="30" spans="1:38" x14ac:dyDescent="0.35">
      <c r="A30" s="94" t="s">
        <v>58</v>
      </c>
      <c r="B30" s="94">
        <v>651.05999999999995</v>
      </c>
    </row>
    <row r="31" spans="1:38" x14ac:dyDescent="0.35">
      <c r="A31" s="94" t="s">
        <v>422</v>
      </c>
      <c r="B31" s="94">
        <v>617.54</v>
      </c>
    </row>
    <row r="32" spans="1:38" x14ac:dyDescent="0.35">
      <c r="A32" s="94" t="s">
        <v>474</v>
      </c>
      <c r="B32" s="94">
        <v>568.73</v>
      </c>
    </row>
    <row r="33" spans="1:2" x14ac:dyDescent="0.35">
      <c r="A33" s="94" t="s">
        <v>373</v>
      </c>
      <c r="B33" s="94">
        <v>520.55999999999995</v>
      </c>
    </row>
    <row r="34" spans="1:2" x14ac:dyDescent="0.35">
      <c r="A34" s="94" t="s">
        <v>270</v>
      </c>
      <c r="B34" s="94">
        <v>512.13</v>
      </c>
    </row>
    <row r="35" spans="1:2" x14ac:dyDescent="0.35">
      <c r="A35" s="94" t="s">
        <v>822</v>
      </c>
      <c r="B35" s="94">
        <v>509.81</v>
      </c>
    </row>
    <row r="36" spans="1:2" x14ac:dyDescent="0.35">
      <c r="A36" s="94" t="s">
        <v>329</v>
      </c>
      <c r="B36" s="94">
        <v>468.44</v>
      </c>
    </row>
    <row r="37" spans="1:2" x14ac:dyDescent="0.35">
      <c r="A37" s="94" t="s">
        <v>644</v>
      </c>
      <c r="B37" s="94">
        <v>467.97</v>
      </c>
    </row>
    <row r="38" spans="1:2" x14ac:dyDescent="0.35">
      <c r="A38" s="94" t="s">
        <v>450</v>
      </c>
      <c r="B38" s="94">
        <v>465.85</v>
      </c>
    </row>
    <row r="39" spans="1:2" x14ac:dyDescent="0.35">
      <c r="A39" s="94" t="s">
        <v>652</v>
      </c>
      <c r="B39" s="94">
        <v>460.18</v>
      </c>
    </row>
    <row r="40" spans="1:2" x14ac:dyDescent="0.35">
      <c r="A40" s="94" t="s">
        <v>96</v>
      </c>
      <c r="B40" s="94">
        <v>446.35</v>
      </c>
    </row>
    <row r="41" spans="1:2" x14ac:dyDescent="0.35">
      <c r="A41" s="94" t="s">
        <v>695</v>
      </c>
      <c r="B41" s="94">
        <v>437.44</v>
      </c>
    </row>
    <row r="42" spans="1:2" x14ac:dyDescent="0.35">
      <c r="A42" s="94" t="s">
        <v>46</v>
      </c>
      <c r="B42" s="94">
        <v>433.6</v>
      </c>
    </row>
    <row r="43" spans="1:2" x14ac:dyDescent="0.35">
      <c r="A43" s="94" t="s">
        <v>612</v>
      </c>
      <c r="B43" s="94">
        <v>412.6</v>
      </c>
    </row>
    <row r="44" spans="1:2" x14ac:dyDescent="0.35">
      <c r="A44" s="94" t="s">
        <v>818</v>
      </c>
      <c r="B44" s="94">
        <v>385.9</v>
      </c>
    </row>
    <row r="45" spans="1:2" x14ac:dyDescent="0.35">
      <c r="A45" s="94" t="s">
        <v>184</v>
      </c>
      <c r="B45" s="94">
        <v>385.51</v>
      </c>
    </row>
    <row r="46" spans="1:2" x14ac:dyDescent="0.35">
      <c r="A46" s="94" t="s">
        <v>677</v>
      </c>
      <c r="B46" s="94">
        <v>383.02</v>
      </c>
    </row>
    <row r="47" spans="1:2" x14ac:dyDescent="0.35">
      <c r="A47" s="94" t="s">
        <v>442</v>
      </c>
      <c r="B47" s="94">
        <v>358.82</v>
      </c>
    </row>
    <row r="48" spans="1:2" x14ac:dyDescent="0.35">
      <c r="A48" s="94" t="s">
        <v>111</v>
      </c>
      <c r="B48" s="94">
        <v>331.28</v>
      </c>
    </row>
    <row r="49" spans="1:2" x14ac:dyDescent="0.35">
      <c r="A49" s="94" t="s">
        <v>868</v>
      </c>
      <c r="B49" s="94">
        <v>304.47000000000003</v>
      </c>
    </row>
    <row r="50" spans="1:2" x14ac:dyDescent="0.35">
      <c r="A50" s="94" t="s">
        <v>188</v>
      </c>
      <c r="B50" s="94">
        <v>285.56</v>
      </c>
    </row>
    <row r="51" spans="1:2" x14ac:dyDescent="0.35">
      <c r="A51" s="94" t="s">
        <v>94</v>
      </c>
      <c r="B51" s="94">
        <v>282.17</v>
      </c>
    </row>
    <row r="52" spans="1:2" x14ac:dyDescent="0.35">
      <c r="A52" s="94" t="s">
        <v>516</v>
      </c>
      <c r="B52" s="94">
        <v>263.11</v>
      </c>
    </row>
    <row r="53" spans="1:2" x14ac:dyDescent="0.35">
      <c r="A53" s="94" t="s">
        <v>414</v>
      </c>
      <c r="B53" s="94">
        <v>256.73</v>
      </c>
    </row>
    <row r="54" spans="1:2" x14ac:dyDescent="0.35">
      <c r="A54" s="94" t="s">
        <v>577</v>
      </c>
      <c r="B54" s="94">
        <v>255.43</v>
      </c>
    </row>
    <row r="55" spans="1:2" x14ac:dyDescent="0.35">
      <c r="A55" s="94" t="s">
        <v>15</v>
      </c>
      <c r="B55" s="94">
        <v>246.69900000000001</v>
      </c>
    </row>
    <row r="56" spans="1:2" x14ac:dyDescent="0.35">
      <c r="A56" s="94" t="s">
        <v>54</v>
      </c>
      <c r="B56" s="94">
        <v>243.69</v>
      </c>
    </row>
    <row r="57" spans="1:2" x14ac:dyDescent="0.35">
      <c r="A57" s="94" t="s">
        <v>597</v>
      </c>
      <c r="B57" s="94">
        <v>231.52</v>
      </c>
    </row>
    <row r="58" spans="1:2" x14ac:dyDescent="0.35">
      <c r="A58" s="94" t="s">
        <v>230</v>
      </c>
      <c r="B58" s="94">
        <v>227.48</v>
      </c>
    </row>
    <row r="59" spans="1:2" x14ac:dyDescent="0.35">
      <c r="A59" s="94" t="s">
        <v>434</v>
      </c>
      <c r="B59" s="94">
        <v>204.83</v>
      </c>
    </row>
    <row r="60" spans="1:2" x14ac:dyDescent="0.35">
      <c r="A60" s="94" t="s">
        <v>25</v>
      </c>
      <c r="B60" s="94">
        <v>195.08</v>
      </c>
    </row>
    <row r="61" spans="1:2" x14ac:dyDescent="0.35">
      <c r="A61" s="94" t="s">
        <v>289</v>
      </c>
      <c r="B61" s="94">
        <v>195.04</v>
      </c>
    </row>
    <row r="62" spans="1:2" x14ac:dyDescent="0.35">
      <c r="A62" s="94" t="s">
        <v>114</v>
      </c>
      <c r="B62" s="94">
        <v>183.15</v>
      </c>
    </row>
    <row r="63" spans="1:2" x14ac:dyDescent="0.35">
      <c r="A63" s="94" t="s">
        <v>766</v>
      </c>
      <c r="B63" s="94">
        <v>176.97</v>
      </c>
    </row>
    <row r="64" spans="1:2" x14ac:dyDescent="0.35">
      <c r="A64" s="94" t="s">
        <v>10886</v>
      </c>
      <c r="B64" s="94">
        <v>162.31</v>
      </c>
    </row>
    <row r="65" spans="1:2" x14ac:dyDescent="0.35">
      <c r="A65" s="94" t="s">
        <v>691</v>
      </c>
      <c r="B65" s="94">
        <v>147.07</v>
      </c>
    </row>
    <row r="66" spans="1:2" x14ac:dyDescent="0.35">
      <c r="A66" s="94" t="s">
        <v>593</v>
      </c>
      <c r="B66" s="94">
        <v>137.22</v>
      </c>
    </row>
    <row r="67" spans="1:2" x14ac:dyDescent="0.35">
      <c r="A67" s="94" t="s">
        <v>81</v>
      </c>
      <c r="B67" s="94">
        <v>137.08000000000001</v>
      </c>
    </row>
    <row r="68" spans="1:2" x14ac:dyDescent="0.35">
      <c r="A68" s="94" t="s">
        <v>636</v>
      </c>
      <c r="B68" s="94">
        <v>132.86000000000001</v>
      </c>
    </row>
    <row r="69" spans="1:2" x14ac:dyDescent="0.35">
      <c r="A69" s="94" t="s">
        <v>844</v>
      </c>
      <c r="B69" s="94">
        <v>124.28</v>
      </c>
    </row>
    <row r="70" spans="1:2" x14ac:dyDescent="0.35">
      <c r="A70" s="94" t="s">
        <v>886</v>
      </c>
      <c r="B70" s="94">
        <v>122.95</v>
      </c>
    </row>
    <row r="71" spans="1:2" x14ac:dyDescent="0.35">
      <c r="A71" s="94" t="s">
        <v>681</v>
      </c>
      <c r="B71" s="94">
        <v>121.02</v>
      </c>
    </row>
    <row r="72" spans="1:2" x14ac:dyDescent="0.35">
      <c r="A72" s="94" t="s">
        <v>418</v>
      </c>
      <c r="B72" s="94">
        <v>116.55</v>
      </c>
    </row>
    <row r="73" spans="1:2" x14ac:dyDescent="0.35">
      <c r="A73" s="94" t="s">
        <v>410</v>
      </c>
      <c r="B73" s="94">
        <v>114.52</v>
      </c>
    </row>
    <row r="74" spans="1:2" x14ac:dyDescent="0.35">
      <c r="A74" s="94" t="s">
        <v>673</v>
      </c>
      <c r="B74" s="94">
        <v>114.38</v>
      </c>
    </row>
    <row r="75" spans="1:2" x14ac:dyDescent="0.35">
      <c r="A75" s="94" t="s">
        <v>160</v>
      </c>
      <c r="B75" s="94">
        <v>112.8</v>
      </c>
    </row>
    <row r="76" spans="1:2" x14ac:dyDescent="0.35">
      <c r="A76" s="94" t="s">
        <v>735</v>
      </c>
      <c r="B76" s="94">
        <v>112.44</v>
      </c>
    </row>
    <row r="77" spans="1:2" x14ac:dyDescent="0.35">
      <c r="A77" s="94" t="s">
        <v>731</v>
      </c>
      <c r="B77" s="94">
        <v>107.71</v>
      </c>
    </row>
    <row r="78" spans="1:2" x14ac:dyDescent="0.35">
      <c r="A78" s="94" t="s">
        <v>782</v>
      </c>
      <c r="B78" s="94">
        <v>106.98</v>
      </c>
    </row>
    <row r="79" spans="1:2" x14ac:dyDescent="0.35">
      <c r="A79" s="94" t="s">
        <v>794</v>
      </c>
      <c r="B79" s="94">
        <v>106.73</v>
      </c>
    </row>
    <row r="80" spans="1:2" x14ac:dyDescent="0.35">
      <c r="A80" s="94" t="s">
        <v>402</v>
      </c>
      <c r="B80" s="94">
        <v>100.83</v>
      </c>
    </row>
    <row r="81" spans="1:2" x14ac:dyDescent="0.35">
      <c r="A81" s="94" t="s">
        <v>660</v>
      </c>
      <c r="B81" s="94">
        <v>100.15</v>
      </c>
    </row>
    <row r="82" spans="1:2" x14ac:dyDescent="0.35">
      <c r="A82" s="94" t="s">
        <v>202</v>
      </c>
      <c r="B82" s="94">
        <v>98.66</v>
      </c>
    </row>
    <row r="83" spans="1:2" x14ac:dyDescent="0.35">
      <c r="A83" s="94" t="s">
        <v>220</v>
      </c>
      <c r="B83" s="94">
        <v>96.59</v>
      </c>
    </row>
    <row r="84" spans="1:2" x14ac:dyDescent="0.35">
      <c r="A84" s="94" t="s">
        <v>88</v>
      </c>
      <c r="B84" s="94">
        <v>93.64</v>
      </c>
    </row>
    <row r="85" spans="1:2" x14ac:dyDescent="0.35">
      <c r="A85" s="94" t="s">
        <v>168</v>
      </c>
      <c r="B85" s="94">
        <v>91.68</v>
      </c>
    </row>
    <row r="86" spans="1:2" x14ac:dyDescent="0.35">
      <c r="A86" s="94" t="s">
        <v>333</v>
      </c>
      <c r="B86" s="94">
        <v>91.58</v>
      </c>
    </row>
    <row r="87" spans="1:2" x14ac:dyDescent="0.35">
      <c r="A87" s="94" t="s">
        <v>73</v>
      </c>
      <c r="B87" s="94">
        <v>91.4</v>
      </c>
    </row>
    <row r="88" spans="1:2" x14ac:dyDescent="0.35">
      <c r="A88" s="94" t="s">
        <v>902</v>
      </c>
      <c r="B88" s="94">
        <v>89.46</v>
      </c>
    </row>
    <row r="89" spans="1:2" x14ac:dyDescent="0.35">
      <c r="A89" s="94" t="s">
        <v>140</v>
      </c>
      <c r="B89" s="94">
        <v>88.71</v>
      </c>
    </row>
    <row r="90" spans="1:2" x14ac:dyDescent="0.35">
      <c r="A90" s="94" t="s">
        <v>42</v>
      </c>
      <c r="B90" s="94">
        <v>87.25</v>
      </c>
    </row>
    <row r="91" spans="1:2" x14ac:dyDescent="0.35">
      <c r="A91" s="94" t="s">
        <v>890</v>
      </c>
      <c r="B91" s="94">
        <v>83.56</v>
      </c>
    </row>
    <row r="92" spans="1:2" x14ac:dyDescent="0.35">
      <c r="A92" s="94" t="s">
        <v>485</v>
      </c>
      <c r="B92" s="94">
        <v>79.16</v>
      </c>
    </row>
    <row r="93" spans="1:2" x14ac:dyDescent="0.35">
      <c r="A93" s="94" t="s">
        <v>118</v>
      </c>
      <c r="B93" s="94">
        <v>77.900000000000006</v>
      </c>
    </row>
    <row r="94" spans="1:2" x14ac:dyDescent="0.35">
      <c r="A94" s="94" t="s">
        <v>50</v>
      </c>
      <c r="B94" s="94">
        <v>77.75</v>
      </c>
    </row>
    <row r="95" spans="1:2" x14ac:dyDescent="0.35">
      <c r="A95" s="94" t="s">
        <v>246</v>
      </c>
      <c r="B95" s="94">
        <v>76.64</v>
      </c>
    </row>
    <row r="96" spans="1:2" x14ac:dyDescent="0.35">
      <c r="A96" s="94" t="s">
        <v>254</v>
      </c>
      <c r="B96" s="94">
        <v>70.5</v>
      </c>
    </row>
    <row r="97" spans="1:2" x14ac:dyDescent="0.35">
      <c r="A97" s="94" t="s">
        <v>349</v>
      </c>
      <c r="B97" s="94">
        <v>70.319999999999993</v>
      </c>
    </row>
    <row r="98" spans="1:2" x14ac:dyDescent="0.35">
      <c r="A98" s="94" t="s">
        <v>242</v>
      </c>
      <c r="B98" s="94">
        <v>67.03</v>
      </c>
    </row>
    <row r="99" spans="1:2" x14ac:dyDescent="0.35">
      <c r="A99" s="94" t="s">
        <v>389</v>
      </c>
      <c r="B99" s="94">
        <v>66</v>
      </c>
    </row>
    <row r="100" spans="1:2" x14ac:dyDescent="0.35">
      <c r="A100" s="94" t="s">
        <v>21</v>
      </c>
      <c r="B100" s="94">
        <v>62.83</v>
      </c>
    </row>
    <row r="101" spans="1:2" x14ac:dyDescent="0.35">
      <c r="A101" s="94" t="s">
        <v>569</v>
      </c>
      <c r="B101" s="94">
        <v>62.26</v>
      </c>
    </row>
    <row r="102" spans="1:2" x14ac:dyDescent="0.35">
      <c r="A102" s="94" t="s">
        <v>130</v>
      </c>
      <c r="B102" s="94">
        <v>58.66</v>
      </c>
    </row>
    <row r="103" spans="1:2" x14ac:dyDescent="0.35">
      <c r="A103" s="94" t="s">
        <v>814</v>
      </c>
      <c r="B103" s="94">
        <v>55.73</v>
      </c>
    </row>
    <row r="104" spans="1:2" x14ac:dyDescent="0.35">
      <c r="A104" s="94" t="s">
        <v>716</v>
      </c>
      <c r="B104" s="94">
        <v>53.7</v>
      </c>
    </row>
    <row r="105" spans="1:2" x14ac:dyDescent="0.35">
      <c r="A105" s="94" t="s">
        <v>504</v>
      </c>
      <c r="B105" s="94">
        <v>51.94</v>
      </c>
    </row>
    <row r="106" spans="1:2" x14ac:dyDescent="0.35">
      <c r="A106" s="94" t="s">
        <v>573</v>
      </c>
      <c r="B106" s="94">
        <v>50.63</v>
      </c>
    </row>
    <row r="107" spans="1:2" x14ac:dyDescent="0.35">
      <c r="A107" s="94" t="s">
        <v>806</v>
      </c>
      <c r="B107" s="94">
        <v>49.88</v>
      </c>
    </row>
    <row r="108" spans="1:2" x14ac:dyDescent="0.35">
      <c r="A108" s="94" t="s">
        <v>921</v>
      </c>
      <c r="B108" s="94">
        <v>49.17</v>
      </c>
    </row>
    <row r="109" spans="1:2" x14ac:dyDescent="0.35">
      <c r="A109" s="94" t="s">
        <v>365</v>
      </c>
      <c r="B109" s="94">
        <v>48.74</v>
      </c>
    </row>
    <row r="110" spans="1:2" x14ac:dyDescent="0.35">
      <c r="A110" s="94" t="s">
        <v>238</v>
      </c>
      <c r="B110" s="94">
        <v>46.92</v>
      </c>
    </row>
    <row r="111" spans="1:2" x14ac:dyDescent="0.35">
      <c r="A111" s="94" t="s">
        <v>699</v>
      </c>
      <c r="B111" s="94">
        <v>46.73</v>
      </c>
    </row>
    <row r="112" spans="1:2" x14ac:dyDescent="0.35">
      <c r="A112" s="94" t="s">
        <v>30</v>
      </c>
      <c r="B112" s="94">
        <v>46.3</v>
      </c>
    </row>
    <row r="113" spans="1:2" x14ac:dyDescent="0.35">
      <c r="A113" s="94" t="s">
        <v>385</v>
      </c>
      <c r="B113" s="94">
        <v>46.16</v>
      </c>
    </row>
    <row r="114" spans="1:2" x14ac:dyDescent="0.35">
      <c r="A114" s="94" t="s">
        <v>393</v>
      </c>
      <c r="B114" s="94">
        <v>44.7</v>
      </c>
    </row>
    <row r="115" spans="1:2" x14ac:dyDescent="0.35">
      <c r="A115" s="94" t="s">
        <v>172</v>
      </c>
      <c r="B115" s="94">
        <v>43.03</v>
      </c>
    </row>
    <row r="116" spans="1:2" x14ac:dyDescent="0.35">
      <c r="A116" s="94" t="s">
        <v>640</v>
      </c>
      <c r="B116" s="94">
        <v>38.54</v>
      </c>
    </row>
    <row r="117" spans="1:2" x14ac:dyDescent="0.35">
      <c r="A117" s="94" t="s">
        <v>212</v>
      </c>
      <c r="B117" s="94">
        <v>38.450000000000003</v>
      </c>
    </row>
    <row r="118" spans="1:2" x14ac:dyDescent="0.35">
      <c r="A118" s="94" t="s">
        <v>561</v>
      </c>
      <c r="B118" s="94">
        <v>38.01</v>
      </c>
    </row>
    <row r="119" spans="1:2" x14ac:dyDescent="0.35">
      <c r="A119" s="94" t="s">
        <v>856</v>
      </c>
      <c r="B119" s="94">
        <v>37.049999999999997</v>
      </c>
    </row>
    <row r="120" spans="1:2" x14ac:dyDescent="0.35">
      <c r="A120" s="94" t="s">
        <v>707</v>
      </c>
      <c r="B120" s="94">
        <v>33.729999999999997</v>
      </c>
    </row>
    <row r="121" spans="1:2" x14ac:dyDescent="0.35">
      <c r="A121" s="94" t="s">
        <v>864</v>
      </c>
      <c r="B121" s="94">
        <v>33.700000000000003</v>
      </c>
    </row>
    <row r="122" spans="1:2" x14ac:dyDescent="0.35">
      <c r="A122" s="94" t="s">
        <v>898</v>
      </c>
      <c r="B122" s="94">
        <v>33.58</v>
      </c>
    </row>
    <row r="123" spans="1:2" x14ac:dyDescent="0.35">
      <c r="A123" s="94" t="s">
        <v>317</v>
      </c>
      <c r="B123" s="94">
        <v>33.03</v>
      </c>
    </row>
    <row r="124" spans="1:2" x14ac:dyDescent="0.35">
      <c r="A124" s="94" t="s">
        <v>810</v>
      </c>
      <c r="B124" s="94">
        <v>32.97</v>
      </c>
    </row>
    <row r="125" spans="1:2" x14ac:dyDescent="0.35">
      <c r="A125" s="94" t="s">
        <v>494</v>
      </c>
      <c r="B125" s="94">
        <v>31.7</v>
      </c>
    </row>
    <row r="126" spans="1:2" x14ac:dyDescent="0.35">
      <c r="A126" s="94" t="s">
        <v>353</v>
      </c>
      <c r="B126" s="94">
        <v>31.66</v>
      </c>
    </row>
    <row r="127" spans="1:2" x14ac:dyDescent="0.35">
      <c r="A127" s="94" t="s">
        <v>104</v>
      </c>
      <c r="B127" s="94">
        <v>31.18</v>
      </c>
    </row>
    <row r="128" spans="1:2" x14ac:dyDescent="0.35">
      <c r="A128" s="94" t="s">
        <v>746</v>
      </c>
      <c r="B128" s="94">
        <v>29.81</v>
      </c>
    </row>
    <row r="129" spans="1:2" x14ac:dyDescent="0.35">
      <c r="A129" s="94" t="s">
        <v>156</v>
      </c>
      <c r="B129" s="94">
        <v>29.61</v>
      </c>
    </row>
    <row r="130" spans="1:2" x14ac:dyDescent="0.35">
      <c r="A130" s="94" t="s">
        <v>529</v>
      </c>
      <c r="B130" s="94">
        <v>29.55</v>
      </c>
    </row>
    <row r="131" spans="1:2" x14ac:dyDescent="0.35">
      <c r="A131" s="94" t="s">
        <v>61</v>
      </c>
      <c r="B131" s="94">
        <v>29.29</v>
      </c>
    </row>
    <row r="132" spans="1:2" x14ac:dyDescent="0.35">
      <c r="A132" s="94" t="s">
        <v>305</v>
      </c>
      <c r="B132" s="94">
        <v>28.87</v>
      </c>
    </row>
    <row r="133" spans="1:2" x14ac:dyDescent="0.35">
      <c r="A133" s="94" t="s">
        <v>325</v>
      </c>
      <c r="B133" s="94">
        <v>26.54</v>
      </c>
    </row>
    <row r="134" spans="1:2" x14ac:dyDescent="0.35">
      <c r="A134" s="94" t="s">
        <v>85</v>
      </c>
      <c r="B134" s="94">
        <v>25.78</v>
      </c>
    </row>
    <row r="135" spans="1:2" x14ac:dyDescent="0.35">
      <c r="A135" s="94" t="s">
        <v>703</v>
      </c>
      <c r="B135" s="94">
        <v>25.66</v>
      </c>
    </row>
    <row r="136" spans="1:2" x14ac:dyDescent="0.35">
      <c r="A136" s="94" t="s">
        <v>840</v>
      </c>
      <c r="B136" s="94">
        <v>25.44</v>
      </c>
    </row>
    <row r="137" spans="1:2" x14ac:dyDescent="0.35">
      <c r="A137" s="94" t="s">
        <v>830</v>
      </c>
      <c r="B137" s="94">
        <v>25.37</v>
      </c>
    </row>
    <row r="138" spans="1:2" x14ac:dyDescent="0.35">
      <c r="A138" s="94" t="s">
        <v>281</v>
      </c>
      <c r="B138" s="94">
        <v>23.41</v>
      </c>
    </row>
    <row r="139" spans="1:2" x14ac:dyDescent="0.35">
      <c r="A139" s="94" t="s">
        <v>69</v>
      </c>
      <c r="B139" s="94">
        <v>22.28</v>
      </c>
    </row>
    <row r="140" spans="1:2" x14ac:dyDescent="0.35">
      <c r="A140" s="94" t="s">
        <v>438</v>
      </c>
      <c r="B140" s="94">
        <v>21.39</v>
      </c>
    </row>
    <row r="141" spans="1:2" x14ac:dyDescent="0.35">
      <c r="A141" s="94" t="s">
        <v>400</v>
      </c>
      <c r="B141" s="94">
        <v>21.3</v>
      </c>
    </row>
    <row r="142" spans="1:2" x14ac:dyDescent="0.35">
      <c r="A142" s="94" t="s">
        <v>826</v>
      </c>
      <c r="B142" s="94">
        <v>20.55</v>
      </c>
    </row>
    <row r="143" spans="1:2" x14ac:dyDescent="0.35">
      <c r="A143" s="94" t="s">
        <v>462</v>
      </c>
      <c r="B143" s="94">
        <v>20.53</v>
      </c>
    </row>
    <row r="144" spans="1:2" x14ac:dyDescent="0.35">
      <c r="A144" s="94" t="s">
        <v>774</v>
      </c>
      <c r="B144" s="94">
        <v>19.59</v>
      </c>
    </row>
    <row r="145" spans="1:2" x14ac:dyDescent="0.35">
      <c r="A145" s="94" t="s">
        <v>65</v>
      </c>
      <c r="B145" s="94">
        <v>18.54</v>
      </c>
    </row>
    <row r="146" spans="1:2" x14ac:dyDescent="0.35">
      <c r="A146" s="94" t="s">
        <v>357</v>
      </c>
      <c r="B146" s="94">
        <v>17.91</v>
      </c>
    </row>
    <row r="147" spans="1:2" x14ac:dyDescent="0.35">
      <c r="A147" s="94" t="s">
        <v>525</v>
      </c>
      <c r="B147" s="94">
        <v>17.38</v>
      </c>
    </row>
    <row r="148" spans="1:2" x14ac:dyDescent="0.35">
      <c r="A148" s="94" t="s">
        <v>537</v>
      </c>
      <c r="B148" s="94">
        <v>16.34</v>
      </c>
    </row>
    <row r="149" spans="1:2" x14ac:dyDescent="0.35">
      <c r="A149" s="94" t="s">
        <v>122</v>
      </c>
      <c r="B149" s="94">
        <v>16.28</v>
      </c>
    </row>
    <row r="150" spans="1:2" x14ac:dyDescent="0.35">
      <c r="A150" s="94" t="s">
        <v>458</v>
      </c>
      <c r="B150" s="94">
        <v>15.43</v>
      </c>
    </row>
    <row r="151" spans="1:2" x14ac:dyDescent="0.35">
      <c r="A151" s="94" t="s">
        <v>762</v>
      </c>
      <c r="B151" s="94">
        <v>14.58</v>
      </c>
    </row>
    <row r="152" spans="1:2" x14ac:dyDescent="0.35">
      <c r="A152" s="94" t="s">
        <v>152</v>
      </c>
      <c r="B152" s="94">
        <v>14.53</v>
      </c>
    </row>
    <row r="153" spans="1:2" x14ac:dyDescent="0.35">
      <c r="A153" s="94" t="s">
        <v>489</v>
      </c>
      <c r="B153" s="94">
        <v>14.12</v>
      </c>
    </row>
    <row r="154" spans="1:2" x14ac:dyDescent="0.35">
      <c r="A154" s="94" t="s">
        <v>581</v>
      </c>
      <c r="B154" s="94">
        <v>13.68</v>
      </c>
    </row>
    <row r="155" spans="1:2" x14ac:dyDescent="0.35">
      <c r="A155" s="94" t="s">
        <v>144</v>
      </c>
      <c r="B155" s="94">
        <v>12.87</v>
      </c>
    </row>
    <row r="156" spans="1:2" x14ac:dyDescent="0.35">
      <c r="A156" s="94" t="s">
        <v>754</v>
      </c>
      <c r="B156" s="94">
        <v>12.63</v>
      </c>
    </row>
    <row r="157" spans="1:2" x14ac:dyDescent="0.35">
      <c r="A157" s="94" t="s">
        <v>234</v>
      </c>
      <c r="B157" s="94">
        <v>11.87</v>
      </c>
    </row>
    <row r="158" spans="1:2" x14ac:dyDescent="0.35">
      <c r="A158" s="94" t="s">
        <v>148</v>
      </c>
      <c r="B158" s="94">
        <v>11.39</v>
      </c>
    </row>
    <row r="159" spans="1:2" x14ac:dyDescent="0.35">
      <c r="A159" s="94" t="s">
        <v>917</v>
      </c>
      <c r="B159" s="94">
        <v>10.89</v>
      </c>
    </row>
    <row r="160" spans="1:2" x14ac:dyDescent="0.35">
      <c r="A160" s="94" t="s">
        <v>519</v>
      </c>
      <c r="B160" s="94">
        <v>10.46</v>
      </c>
    </row>
    <row r="161" spans="1:2" x14ac:dyDescent="0.35">
      <c r="A161" s="94" t="s">
        <v>78</v>
      </c>
      <c r="B161" s="94">
        <v>10.17</v>
      </c>
    </row>
    <row r="162" spans="1:2" x14ac:dyDescent="0.35">
      <c r="A162" s="94" t="s">
        <v>632</v>
      </c>
      <c r="B162" s="94">
        <v>10.14</v>
      </c>
    </row>
    <row r="163" spans="1:2" x14ac:dyDescent="0.35">
      <c r="A163" s="94" t="s">
        <v>19</v>
      </c>
      <c r="B163" s="94">
        <v>10.07</v>
      </c>
    </row>
    <row r="164" spans="1:2" x14ac:dyDescent="0.35">
      <c r="A164" s="94" t="s">
        <v>496</v>
      </c>
      <c r="B164" s="94">
        <v>9.9700000000000006</v>
      </c>
    </row>
    <row r="165" spans="1:2" x14ac:dyDescent="0.35">
      <c r="A165" s="94" t="s">
        <v>786</v>
      </c>
      <c r="B165" s="94">
        <v>9.89</v>
      </c>
    </row>
    <row r="166" spans="1:2" x14ac:dyDescent="0.35">
      <c r="A166" s="94" t="s">
        <v>285</v>
      </c>
      <c r="B166" s="94">
        <v>9.74</v>
      </c>
    </row>
    <row r="167" spans="1:2" x14ac:dyDescent="0.35">
      <c r="A167" s="94" t="s">
        <v>466</v>
      </c>
      <c r="B167" s="94">
        <v>9.39</v>
      </c>
    </row>
    <row r="168" spans="1:2" x14ac:dyDescent="0.35">
      <c r="A168" s="94" t="s">
        <v>656</v>
      </c>
      <c r="B168" s="94">
        <v>8.86</v>
      </c>
    </row>
    <row r="169" spans="1:2" x14ac:dyDescent="0.35">
      <c r="A169" s="94" t="s">
        <v>470</v>
      </c>
      <c r="B169" s="94">
        <v>8.86</v>
      </c>
    </row>
    <row r="170" spans="1:2" x14ac:dyDescent="0.35">
      <c r="A170" s="94" t="s">
        <v>720</v>
      </c>
      <c r="B170" s="94">
        <v>8.08</v>
      </c>
    </row>
    <row r="171" spans="1:2" x14ac:dyDescent="0.35">
      <c r="A171" s="94" t="s">
        <v>802</v>
      </c>
      <c r="B171" s="94">
        <v>7.91</v>
      </c>
    </row>
    <row r="172" spans="1:2" x14ac:dyDescent="0.35">
      <c r="A172" s="94" t="s">
        <v>226</v>
      </c>
      <c r="B172" s="94">
        <v>6.9</v>
      </c>
    </row>
    <row r="173" spans="1:2" x14ac:dyDescent="0.35">
      <c r="A173" s="94" t="s">
        <v>541</v>
      </c>
      <c r="B173" s="94">
        <v>6.62</v>
      </c>
    </row>
    <row r="174" spans="1:2" x14ac:dyDescent="0.35">
      <c r="A174" s="94" t="s">
        <v>176</v>
      </c>
      <c r="B174" s="94">
        <v>6.36</v>
      </c>
    </row>
    <row r="175" spans="1:2" x14ac:dyDescent="0.35">
      <c r="A175" s="94" t="s">
        <v>301</v>
      </c>
      <c r="B175" s="94">
        <v>6</v>
      </c>
    </row>
    <row r="176" spans="1:2" x14ac:dyDescent="0.35">
      <c r="A176" s="94" t="s">
        <v>100</v>
      </c>
      <c r="B176" s="94">
        <v>5.65</v>
      </c>
    </row>
    <row r="177" spans="1:2" x14ac:dyDescent="0.35">
      <c r="A177" s="94" t="s">
        <v>250</v>
      </c>
      <c r="B177" s="94">
        <v>5.17</v>
      </c>
    </row>
    <row r="178" spans="1:2" x14ac:dyDescent="0.35">
      <c r="A178" s="94" t="s">
        <v>216</v>
      </c>
      <c r="B178" s="94">
        <v>4.78</v>
      </c>
    </row>
    <row r="179" spans="1:2" x14ac:dyDescent="0.35">
      <c r="A179" s="94" t="s">
        <v>508</v>
      </c>
      <c r="B179" s="94">
        <v>4.78</v>
      </c>
    </row>
    <row r="180" spans="1:2" x14ac:dyDescent="0.35">
      <c r="A180" s="94" t="s">
        <v>136</v>
      </c>
      <c r="B180" s="94">
        <v>4.53</v>
      </c>
    </row>
    <row r="181" spans="1:2" x14ac:dyDescent="0.35">
      <c r="A181" s="94" t="s">
        <v>500</v>
      </c>
      <c r="B181" s="94">
        <v>4.46</v>
      </c>
    </row>
    <row r="182" spans="1:2" x14ac:dyDescent="0.35">
      <c r="A182" s="94" t="s">
        <v>836</v>
      </c>
      <c r="B182" s="94">
        <v>4.1399999999999997</v>
      </c>
    </row>
    <row r="183" spans="1:2" x14ac:dyDescent="0.35">
      <c r="A183" s="94" t="s">
        <v>557</v>
      </c>
      <c r="B183" s="94">
        <v>3.79</v>
      </c>
    </row>
    <row r="184" spans="1:2" x14ac:dyDescent="0.35">
      <c r="A184" s="94" t="s">
        <v>321</v>
      </c>
      <c r="B184" s="94">
        <v>3.63</v>
      </c>
    </row>
    <row r="185" spans="1:2" x14ac:dyDescent="0.35">
      <c r="A185" s="94" t="s">
        <v>739</v>
      </c>
      <c r="B185" s="94">
        <v>3.49</v>
      </c>
    </row>
    <row r="186" spans="1:2" x14ac:dyDescent="0.35">
      <c r="A186" s="94" t="s">
        <v>894</v>
      </c>
      <c r="B186" s="94">
        <v>3.31</v>
      </c>
    </row>
    <row r="187" spans="1:2" x14ac:dyDescent="0.35">
      <c r="A187" s="94" t="s">
        <v>913</v>
      </c>
      <c r="B187" s="94">
        <v>3.3</v>
      </c>
    </row>
    <row r="188" spans="1:2" x14ac:dyDescent="0.35">
      <c r="A188" s="94" t="s">
        <v>180</v>
      </c>
      <c r="B188" s="94">
        <v>2.29</v>
      </c>
    </row>
    <row r="189" spans="1:2" x14ac:dyDescent="0.35">
      <c r="A189" s="94" t="s">
        <v>750</v>
      </c>
      <c r="B189" s="94">
        <v>2.29</v>
      </c>
    </row>
    <row r="190" spans="1:2" x14ac:dyDescent="0.35">
      <c r="A190" s="94" t="s">
        <v>648</v>
      </c>
      <c r="B190" s="94">
        <v>2.2599999999999998</v>
      </c>
    </row>
    <row r="191" spans="1:2" x14ac:dyDescent="0.35">
      <c r="A191" s="94" t="s">
        <v>36</v>
      </c>
      <c r="B191" s="94">
        <v>2.25</v>
      </c>
    </row>
    <row r="192" spans="1:2" x14ac:dyDescent="0.35">
      <c r="A192" s="94" t="s">
        <v>616</v>
      </c>
      <c r="B192" s="94">
        <v>1.85</v>
      </c>
    </row>
    <row r="193" spans="1:2" x14ac:dyDescent="0.35">
      <c r="A193" s="94" t="s">
        <v>604</v>
      </c>
      <c r="B193" s="94">
        <v>1.62</v>
      </c>
    </row>
    <row r="194" spans="1:2" x14ac:dyDescent="0.35">
      <c r="A194" s="94" t="s">
        <v>565</v>
      </c>
      <c r="B194" s="94">
        <v>1.49</v>
      </c>
    </row>
    <row r="195" spans="1:2" x14ac:dyDescent="0.35">
      <c r="A195" s="94" t="s">
        <v>758</v>
      </c>
      <c r="B195" s="94">
        <v>1.44</v>
      </c>
    </row>
    <row r="196" spans="1:2" x14ac:dyDescent="0.35">
      <c r="A196" s="94" t="s">
        <v>545</v>
      </c>
      <c r="B196" s="94">
        <v>1.31</v>
      </c>
    </row>
    <row r="197" spans="1:2" x14ac:dyDescent="0.35">
      <c r="A197" s="94" t="s">
        <v>533</v>
      </c>
      <c r="B197" s="94">
        <v>1.27</v>
      </c>
    </row>
    <row r="198" spans="1:2" x14ac:dyDescent="0.35">
      <c r="A198" s="94" t="s">
        <v>38</v>
      </c>
      <c r="B198" s="94">
        <v>1.1000000000000001</v>
      </c>
    </row>
    <row r="199" spans="1:2" x14ac:dyDescent="0.35">
      <c r="A199" s="94" t="s">
        <v>337</v>
      </c>
      <c r="B199" s="94">
        <v>1.0900000000000001</v>
      </c>
    </row>
    <row r="200" spans="1:2" x14ac:dyDescent="0.35">
      <c r="A200" s="94" t="s">
        <v>10887</v>
      </c>
      <c r="B200" s="94">
        <v>1.0900000000000001</v>
      </c>
    </row>
    <row r="201" spans="1:2" x14ac:dyDescent="0.35">
      <c r="A201" s="94" t="s">
        <v>852</v>
      </c>
      <c r="B201" s="94">
        <v>0.98</v>
      </c>
    </row>
    <row r="202" spans="1:2" x14ac:dyDescent="0.35">
      <c r="A202" s="94" t="s">
        <v>297</v>
      </c>
      <c r="B202" s="94">
        <v>0.9</v>
      </c>
    </row>
    <row r="203" spans="1:2" x14ac:dyDescent="0.35">
      <c r="A203" s="94" t="s">
        <v>512</v>
      </c>
      <c r="B203" s="94">
        <v>0.8</v>
      </c>
    </row>
    <row r="204" spans="1:2" x14ac:dyDescent="0.35">
      <c r="A204" s="94" t="s">
        <v>446</v>
      </c>
      <c r="B204" s="94">
        <v>0.62</v>
      </c>
    </row>
    <row r="205" spans="1:2" x14ac:dyDescent="0.35">
      <c r="A205" s="94" t="s">
        <v>313</v>
      </c>
      <c r="B205" s="94">
        <v>0.59</v>
      </c>
    </row>
    <row r="206" spans="1:2" x14ac:dyDescent="0.35">
      <c r="A206" s="94" t="s">
        <v>369</v>
      </c>
      <c r="B206" s="94">
        <v>0.53</v>
      </c>
    </row>
    <row r="207" spans="1:2" x14ac:dyDescent="0.35">
      <c r="A207" s="94" t="s">
        <v>8251</v>
      </c>
      <c r="B207" s="94">
        <v>0.51</v>
      </c>
    </row>
    <row r="208" spans="1:2" x14ac:dyDescent="0.35">
      <c r="A208" s="94" t="s">
        <v>589</v>
      </c>
      <c r="B208" s="94">
        <v>0.5</v>
      </c>
    </row>
    <row r="209" spans="1:2" x14ac:dyDescent="0.35">
      <c r="A209" s="94" t="s">
        <v>10888</v>
      </c>
      <c r="B209" s="94">
        <v>0.47</v>
      </c>
    </row>
    <row r="210" spans="1:2" x14ac:dyDescent="0.35">
      <c r="A210" s="94" t="s">
        <v>860</v>
      </c>
      <c r="B210" s="94">
        <v>0.43</v>
      </c>
    </row>
    <row r="211" spans="1:2" x14ac:dyDescent="0.35">
      <c r="A211" s="94" t="s">
        <v>10889</v>
      </c>
      <c r="B211" s="94">
        <v>0.43</v>
      </c>
    </row>
    <row r="212" spans="1:2" x14ac:dyDescent="0.35">
      <c r="A212" s="94" t="s">
        <v>628</v>
      </c>
      <c r="B212" s="94">
        <v>0.32</v>
      </c>
    </row>
    <row r="213" spans="1:2" x14ac:dyDescent="0.35">
      <c r="A213" s="94" t="s">
        <v>687</v>
      </c>
      <c r="B213" s="94">
        <v>0.3</v>
      </c>
    </row>
    <row r="214" spans="1:2" x14ac:dyDescent="0.35">
      <c r="A214" s="94" t="s">
        <v>345</v>
      </c>
      <c r="B214" s="94">
        <v>0.17</v>
      </c>
    </row>
    <row r="215" spans="1:2" x14ac:dyDescent="0.35">
      <c r="A215" s="94" t="s">
        <v>277</v>
      </c>
      <c r="B215" s="94">
        <v>0.12</v>
      </c>
    </row>
    <row r="216" spans="1:2" x14ac:dyDescent="0.35">
      <c r="A216" s="94" t="s">
        <v>624</v>
      </c>
      <c r="B216" s="94">
        <v>0.04</v>
      </c>
    </row>
    <row r="217" spans="1:2" x14ac:dyDescent="0.35">
      <c r="A217" s="82" t="s">
        <v>10770</v>
      </c>
      <c r="B217" s="82">
        <v>307830.02970000001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6E822-F027-4064-8321-8A2C3CFBDB1C}">
  <dimension ref="A3:C186"/>
  <sheetViews>
    <sheetView workbookViewId="0"/>
  </sheetViews>
  <sheetFormatPr defaultRowHeight="14.5" x14ac:dyDescent="0.35"/>
  <cols>
    <col min="1" max="2" width="32" bestFit="1" customWidth="1"/>
    <col min="3" max="3" width="27.453125" bestFit="1" customWidth="1"/>
  </cols>
  <sheetData>
    <row r="3" spans="1:3" x14ac:dyDescent="0.35">
      <c r="A3" s="4" t="s">
        <v>10868</v>
      </c>
      <c r="B3" s="4" t="s">
        <v>10870</v>
      </c>
      <c r="C3" t="s">
        <v>10874</v>
      </c>
    </row>
    <row r="4" spans="1:3" x14ac:dyDescent="0.35">
      <c r="A4" t="s">
        <v>877</v>
      </c>
      <c r="B4" t="s">
        <v>20</v>
      </c>
      <c r="C4" s="5">
        <v>8640.5139999999992</v>
      </c>
    </row>
    <row r="5" spans="1:3" x14ac:dyDescent="0.35">
      <c r="B5" t="s">
        <v>24</v>
      </c>
      <c r="C5" s="5">
        <v>26868.171000000002</v>
      </c>
    </row>
    <row r="6" spans="1:3" x14ac:dyDescent="0.35">
      <c r="B6" t="s">
        <v>29</v>
      </c>
      <c r="C6" s="5">
        <v>2700.1120000000001</v>
      </c>
    </row>
    <row r="7" spans="1:3" x14ac:dyDescent="0.35">
      <c r="B7" t="s">
        <v>32</v>
      </c>
      <c r="C7" s="5">
        <v>161.56</v>
      </c>
    </row>
    <row r="8" spans="1:3" x14ac:dyDescent="0.35">
      <c r="B8" t="s">
        <v>35</v>
      </c>
      <c r="C8" s="5">
        <v>125</v>
      </c>
    </row>
    <row r="9" spans="1:3" x14ac:dyDescent="0.35">
      <c r="B9" t="s">
        <v>41</v>
      </c>
      <c r="C9" s="5">
        <v>986.41619999999989</v>
      </c>
    </row>
    <row r="10" spans="1:3" x14ac:dyDescent="0.35">
      <c r="B10" t="s">
        <v>45</v>
      </c>
      <c r="C10" s="5">
        <v>5142.59</v>
      </c>
    </row>
    <row r="11" spans="1:3" x14ac:dyDescent="0.35">
      <c r="B11" t="s">
        <v>49</v>
      </c>
      <c r="C11" s="5">
        <v>6238.0729999999994</v>
      </c>
    </row>
    <row r="12" spans="1:3" x14ac:dyDescent="0.35">
      <c r="B12" t="s">
        <v>53</v>
      </c>
      <c r="C12" s="5">
        <v>4348.5389999999998</v>
      </c>
    </row>
    <row r="13" spans="1:3" x14ac:dyDescent="0.35">
      <c r="B13" t="s">
        <v>57</v>
      </c>
      <c r="C13" s="5">
        <v>2724.0673999999999</v>
      </c>
    </row>
    <row r="14" spans="1:3" x14ac:dyDescent="0.35">
      <c r="B14" t="s">
        <v>60</v>
      </c>
      <c r="C14" s="5">
        <v>1633.2838999999999</v>
      </c>
    </row>
    <row r="15" spans="1:3" x14ac:dyDescent="0.35">
      <c r="B15" t="s">
        <v>64</v>
      </c>
      <c r="C15" s="5">
        <v>1236.3681999999999</v>
      </c>
    </row>
    <row r="16" spans="1:3" x14ac:dyDescent="0.35">
      <c r="B16" t="s">
        <v>1696</v>
      </c>
      <c r="C16" s="5">
        <v>12186.11</v>
      </c>
    </row>
    <row r="17" spans="2:3" x14ac:dyDescent="0.35">
      <c r="B17" t="s">
        <v>68</v>
      </c>
      <c r="C17" s="5">
        <v>459.64140000000003</v>
      </c>
    </row>
    <row r="18" spans="2:3" x14ac:dyDescent="0.35">
      <c r="B18" t="s">
        <v>72</v>
      </c>
      <c r="C18" s="5">
        <v>8843.8330000000005</v>
      </c>
    </row>
    <row r="19" spans="2:3" x14ac:dyDescent="0.35">
      <c r="B19" t="s">
        <v>80</v>
      </c>
      <c r="C19" s="5">
        <v>944.41049999999996</v>
      </c>
    </row>
    <row r="20" spans="2:3" x14ac:dyDescent="0.35">
      <c r="B20" t="s">
        <v>84</v>
      </c>
      <c r="C20" s="5">
        <v>1857.6880000000001</v>
      </c>
    </row>
    <row r="21" spans="2:3" x14ac:dyDescent="0.35">
      <c r="B21" t="s">
        <v>87</v>
      </c>
      <c r="C21" s="5">
        <v>2467.7704000000003</v>
      </c>
    </row>
    <row r="22" spans="2:3" x14ac:dyDescent="0.35">
      <c r="B22" t="s">
        <v>95</v>
      </c>
      <c r="C22" s="5">
        <v>2508.09</v>
      </c>
    </row>
    <row r="23" spans="2:3" x14ac:dyDescent="0.35">
      <c r="B23" t="s">
        <v>99</v>
      </c>
      <c r="C23" s="5">
        <v>1322.3126999999999</v>
      </c>
    </row>
    <row r="24" spans="2:3" x14ac:dyDescent="0.35">
      <c r="B24" t="s">
        <v>103</v>
      </c>
      <c r="C24" s="5">
        <v>223.81190000000001</v>
      </c>
    </row>
    <row r="25" spans="2:3" x14ac:dyDescent="0.35">
      <c r="B25" t="s">
        <v>113</v>
      </c>
      <c r="C25" s="5">
        <v>3297.4162999999999</v>
      </c>
    </row>
    <row r="26" spans="2:3" x14ac:dyDescent="0.35">
      <c r="B26" t="s">
        <v>1283</v>
      </c>
      <c r="C26" s="5">
        <v>9582.6679999999997</v>
      </c>
    </row>
    <row r="27" spans="2:3" x14ac:dyDescent="0.35">
      <c r="B27" t="s">
        <v>121</v>
      </c>
      <c r="C27" s="5">
        <v>130.374</v>
      </c>
    </row>
    <row r="28" spans="2:3" x14ac:dyDescent="0.35">
      <c r="B28" t="s">
        <v>125</v>
      </c>
      <c r="C28" s="5">
        <v>23189.823</v>
      </c>
    </row>
    <row r="29" spans="2:3" x14ac:dyDescent="0.35">
      <c r="B29" t="s">
        <v>129</v>
      </c>
      <c r="C29" s="5">
        <v>562.57380000000001</v>
      </c>
    </row>
    <row r="30" spans="2:3" x14ac:dyDescent="0.35">
      <c r="B30" t="s">
        <v>139</v>
      </c>
      <c r="C30" s="5">
        <v>8739.3369999999995</v>
      </c>
    </row>
    <row r="31" spans="2:3" x14ac:dyDescent="0.35">
      <c r="B31" t="s">
        <v>143</v>
      </c>
      <c r="C31" s="5">
        <v>2148.3530000000001</v>
      </c>
    </row>
    <row r="32" spans="2:3" x14ac:dyDescent="0.35">
      <c r="B32" t="s">
        <v>151</v>
      </c>
      <c r="C32" s="5">
        <v>1852.1608000000001</v>
      </c>
    </row>
    <row r="33" spans="2:3" x14ac:dyDescent="0.35">
      <c r="B33" t="s">
        <v>155</v>
      </c>
      <c r="C33" s="5">
        <v>1110.5991999999999</v>
      </c>
    </row>
    <row r="34" spans="2:3" x14ac:dyDescent="0.35">
      <c r="B34" t="s">
        <v>159</v>
      </c>
      <c r="C34" s="5">
        <v>8694.2970000000005</v>
      </c>
    </row>
    <row r="35" spans="2:3" x14ac:dyDescent="0.35">
      <c r="B35" t="s">
        <v>163</v>
      </c>
      <c r="C35" s="5">
        <v>15994.899000000001</v>
      </c>
    </row>
    <row r="36" spans="2:3" x14ac:dyDescent="0.35">
      <c r="B36" t="s">
        <v>167</v>
      </c>
      <c r="C36" s="5">
        <v>2286.759</v>
      </c>
    </row>
    <row r="37" spans="2:3" x14ac:dyDescent="0.35">
      <c r="B37" t="s">
        <v>171</v>
      </c>
      <c r="C37" s="5">
        <v>359.92020000000002</v>
      </c>
    </row>
    <row r="38" spans="2:3" x14ac:dyDescent="0.35">
      <c r="B38" t="s">
        <v>175</v>
      </c>
      <c r="C38" s="5">
        <v>682.4289</v>
      </c>
    </row>
    <row r="39" spans="2:3" x14ac:dyDescent="0.35">
      <c r="B39" t="s">
        <v>179</v>
      </c>
      <c r="C39" s="5">
        <v>124.2749</v>
      </c>
    </row>
    <row r="40" spans="2:3" x14ac:dyDescent="0.35">
      <c r="B40" t="s">
        <v>183</v>
      </c>
      <c r="C40" s="5">
        <v>660.23360000000002</v>
      </c>
    </row>
    <row r="41" spans="2:3" x14ac:dyDescent="0.35">
      <c r="B41" t="s">
        <v>187</v>
      </c>
      <c r="C41" s="5">
        <v>2139.2925</v>
      </c>
    </row>
    <row r="42" spans="2:3" x14ac:dyDescent="0.35">
      <c r="B42" t="s">
        <v>203</v>
      </c>
      <c r="C42" s="5">
        <v>49230.979999999996</v>
      </c>
    </row>
    <row r="43" spans="2:3" x14ac:dyDescent="0.35">
      <c r="B43" t="s">
        <v>2427</v>
      </c>
      <c r="C43" s="5">
        <v>517.66</v>
      </c>
    </row>
    <row r="44" spans="2:3" x14ac:dyDescent="0.35">
      <c r="B44" t="s">
        <v>223</v>
      </c>
      <c r="C44" s="5">
        <v>13040.766</v>
      </c>
    </row>
    <row r="45" spans="2:3" x14ac:dyDescent="0.35">
      <c r="B45" t="s">
        <v>2457</v>
      </c>
      <c r="C45" s="5">
        <v>5735.4440000000004</v>
      </c>
    </row>
    <row r="46" spans="2:3" x14ac:dyDescent="0.35">
      <c r="B46" t="s">
        <v>229</v>
      </c>
      <c r="C46" s="5">
        <v>17095.039000000001</v>
      </c>
    </row>
    <row r="47" spans="2:3" x14ac:dyDescent="0.35">
      <c r="B47" t="s">
        <v>233</v>
      </c>
      <c r="C47" s="5">
        <v>804.63</v>
      </c>
    </row>
    <row r="48" spans="2:3" x14ac:dyDescent="0.35">
      <c r="B48" t="s">
        <v>237</v>
      </c>
      <c r="C48" s="5">
        <v>1648.826</v>
      </c>
    </row>
    <row r="49" spans="2:3" x14ac:dyDescent="0.35">
      <c r="B49" t="s">
        <v>241</v>
      </c>
      <c r="C49" s="5">
        <v>2413.6205</v>
      </c>
    </row>
    <row r="50" spans="2:3" x14ac:dyDescent="0.35">
      <c r="B50" t="s">
        <v>2404</v>
      </c>
      <c r="C50" s="5">
        <v>7857.89</v>
      </c>
    </row>
    <row r="51" spans="2:3" x14ac:dyDescent="0.35">
      <c r="B51" t="s">
        <v>245</v>
      </c>
      <c r="C51" s="5">
        <v>4586.3144000000002</v>
      </c>
    </row>
    <row r="52" spans="2:3" x14ac:dyDescent="0.35">
      <c r="B52" t="s">
        <v>249</v>
      </c>
      <c r="C52" s="5">
        <v>282.08050000000003</v>
      </c>
    </row>
    <row r="53" spans="2:3" x14ac:dyDescent="0.35">
      <c r="B53" t="s">
        <v>253</v>
      </c>
      <c r="C53" s="5">
        <v>1583.1586</v>
      </c>
    </row>
    <row r="54" spans="2:3" x14ac:dyDescent="0.35">
      <c r="B54" t="s">
        <v>257</v>
      </c>
      <c r="C54" s="5">
        <v>57068.39013</v>
      </c>
    </row>
    <row r="55" spans="2:3" x14ac:dyDescent="0.35">
      <c r="B55" t="s">
        <v>265</v>
      </c>
      <c r="C55" s="5">
        <v>34839.67</v>
      </c>
    </row>
    <row r="56" spans="2:3" x14ac:dyDescent="0.35">
      <c r="B56" t="s">
        <v>269</v>
      </c>
      <c r="C56" s="5">
        <v>26346.736000000001</v>
      </c>
    </row>
    <row r="57" spans="2:3" x14ac:dyDescent="0.35">
      <c r="B57" t="s">
        <v>273</v>
      </c>
      <c r="C57" s="5">
        <v>51011.72</v>
      </c>
    </row>
    <row r="58" spans="2:3" x14ac:dyDescent="0.35">
      <c r="B58" t="s">
        <v>276</v>
      </c>
      <c r="C58" s="5">
        <v>113.2234</v>
      </c>
    </row>
    <row r="59" spans="2:3" x14ac:dyDescent="0.35">
      <c r="B59" t="s">
        <v>280</v>
      </c>
      <c r="C59" s="5">
        <v>1283.8733</v>
      </c>
    </row>
    <row r="60" spans="2:3" x14ac:dyDescent="0.35">
      <c r="B60" t="s">
        <v>284</v>
      </c>
      <c r="C60" s="5">
        <v>1278.7455</v>
      </c>
    </row>
    <row r="61" spans="2:3" x14ac:dyDescent="0.35">
      <c r="B61" t="s">
        <v>288</v>
      </c>
      <c r="C61" s="5">
        <v>10913.262999999999</v>
      </c>
    </row>
    <row r="62" spans="2:3" x14ac:dyDescent="0.35">
      <c r="B62" t="s">
        <v>304</v>
      </c>
      <c r="C62" s="5">
        <v>1045.0017</v>
      </c>
    </row>
    <row r="63" spans="2:3" x14ac:dyDescent="0.35">
      <c r="B63" t="s">
        <v>308</v>
      </c>
      <c r="C63" s="5">
        <v>20639.945</v>
      </c>
    </row>
    <row r="64" spans="2:3" x14ac:dyDescent="0.35">
      <c r="B64" t="s">
        <v>316</v>
      </c>
      <c r="C64" s="5">
        <v>1185.605</v>
      </c>
    </row>
    <row r="65" spans="2:3" x14ac:dyDescent="0.35">
      <c r="B65" t="s">
        <v>320</v>
      </c>
      <c r="C65" s="5">
        <v>1063.768</v>
      </c>
    </row>
    <row r="66" spans="2:3" x14ac:dyDescent="0.35">
      <c r="B66" t="s">
        <v>324</v>
      </c>
      <c r="C66" s="5">
        <v>8472.5540000000001</v>
      </c>
    </row>
    <row r="67" spans="2:3" x14ac:dyDescent="0.35">
      <c r="B67" t="s">
        <v>328</v>
      </c>
      <c r="C67" s="5">
        <v>18459.218000000001</v>
      </c>
    </row>
    <row r="68" spans="2:3" x14ac:dyDescent="0.35">
      <c r="B68" t="s">
        <v>332</v>
      </c>
      <c r="C68" s="5">
        <v>8029.384</v>
      </c>
    </row>
    <row r="69" spans="2:3" x14ac:dyDescent="0.35">
      <c r="B69" t="s">
        <v>340</v>
      </c>
      <c r="C69" s="5">
        <v>21602.665000000001</v>
      </c>
    </row>
    <row r="70" spans="2:3" x14ac:dyDescent="0.35">
      <c r="B70" t="s">
        <v>348</v>
      </c>
      <c r="C70" s="5">
        <v>318.62360000000001</v>
      </c>
    </row>
    <row r="71" spans="2:3" x14ac:dyDescent="0.35">
      <c r="B71" t="s">
        <v>352</v>
      </c>
      <c r="C71" s="5">
        <v>231.7501</v>
      </c>
    </row>
    <row r="72" spans="2:3" x14ac:dyDescent="0.35">
      <c r="B72" t="s">
        <v>356</v>
      </c>
      <c r="C72" s="5">
        <v>554.01110000000006</v>
      </c>
    </row>
    <row r="73" spans="2:3" x14ac:dyDescent="0.35">
      <c r="B73" t="s">
        <v>360</v>
      </c>
      <c r="C73" s="5">
        <v>25222.629999999997</v>
      </c>
    </row>
    <row r="74" spans="2:3" x14ac:dyDescent="0.35">
      <c r="B74" t="s">
        <v>364</v>
      </c>
      <c r="C74" s="5">
        <v>9921.4930000000004</v>
      </c>
    </row>
    <row r="75" spans="2:3" x14ac:dyDescent="0.35">
      <c r="B75" t="s">
        <v>372</v>
      </c>
      <c r="C75" s="5">
        <v>5509.84</v>
      </c>
    </row>
    <row r="76" spans="2:3" x14ac:dyDescent="0.35">
      <c r="B76" t="s">
        <v>376</v>
      </c>
      <c r="C76" s="5">
        <v>18213.66</v>
      </c>
    </row>
    <row r="77" spans="2:3" x14ac:dyDescent="0.35">
      <c r="B77" t="s">
        <v>380</v>
      </c>
      <c r="C77" s="5">
        <v>27102.350000000002</v>
      </c>
    </row>
    <row r="78" spans="2:3" x14ac:dyDescent="0.35">
      <c r="B78" t="s">
        <v>4308</v>
      </c>
      <c r="C78" s="5">
        <v>425.42009999999999</v>
      </c>
    </row>
    <row r="79" spans="2:3" x14ac:dyDescent="0.35">
      <c r="B79" t="s">
        <v>388</v>
      </c>
      <c r="C79" s="5">
        <v>4865.2430000000004</v>
      </c>
    </row>
    <row r="80" spans="2:3" x14ac:dyDescent="0.35">
      <c r="B80" t="s">
        <v>392</v>
      </c>
      <c r="C80" s="5">
        <v>2591.4516000000003</v>
      </c>
    </row>
    <row r="81" spans="2:3" x14ac:dyDescent="0.35">
      <c r="B81" t="s">
        <v>396</v>
      </c>
      <c r="C81" s="5">
        <v>15663.021000000001</v>
      </c>
    </row>
    <row r="82" spans="2:3" x14ac:dyDescent="0.35">
      <c r="B82" t="s">
        <v>401</v>
      </c>
      <c r="C82" s="5">
        <v>2070.4862000000003</v>
      </c>
    </row>
    <row r="83" spans="2:3" x14ac:dyDescent="0.35">
      <c r="B83" t="s">
        <v>405</v>
      </c>
      <c r="C83" s="5">
        <v>14046.43</v>
      </c>
    </row>
    <row r="84" spans="2:3" x14ac:dyDescent="0.35">
      <c r="B84" t="s">
        <v>409</v>
      </c>
      <c r="C84" s="5">
        <v>14066.767</v>
      </c>
    </row>
    <row r="85" spans="2:3" x14ac:dyDescent="0.35">
      <c r="B85" t="s">
        <v>413</v>
      </c>
      <c r="C85" s="5">
        <v>5354.5470000000005</v>
      </c>
    </row>
    <row r="86" spans="2:3" x14ac:dyDescent="0.35">
      <c r="B86" t="s">
        <v>417</v>
      </c>
      <c r="C86" s="5">
        <v>10538.103000000001</v>
      </c>
    </row>
    <row r="87" spans="2:3" x14ac:dyDescent="0.35">
      <c r="B87" t="s">
        <v>421</v>
      </c>
      <c r="C87" s="5">
        <v>31865.11</v>
      </c>
    </row>
    <row r="88" spans="2:3" x14ac:dyDescent="0.35">
      <c r="B88" t="s">
        <v>425</v>
      </c>
      <c r="C88" s="5">
        <v>33010.65</v>
      </c>
    </row>
    <row r="89" spans="2:3" x14ac:dyDescent="0.35">
      <c r="B89" t="s">
        <v>429</v>
      </c>
      <c r="C89" s="5">
        <v>3187.8440000000001</v>
      </c>
    </row>
    <row r="90" spans="2:3" x14ac:dyDescent="0.35">
      <c r="B90" t="s">
        <v>433</v>
      </c>
      <c r="C90" s="5">
        <v>27881.379999999997</v>
      </c>
    </row>
    <row r="91" spans="2:3" x14ac:dyDescent="0.35">
      <c r="B91" t="s">
        <v>437</v>
      </c>
      <c r="C91" s="5">
        <v>1853.3054999999999</v>
      </c>
    </row>
    <row r="92" spans="2:3" x14ac:dyDescent="0.35">
      <c r="B92" t="s">
        <v>441</v>
      </c>
      <c r="C92" s="5">
        <v>21264.064000000002</v>
      </c>
    </row>
    <row r="93" spans="2:3" x14ac:dyDescent="0.35">
      <c r="B93" t="s">
        <v>453</v>
      </c>
      <c r="C93" s="5">
        <v>10269.914000000001</v>
      </c>
    </row>
    <row r="94" spans="2:3" x14ac:dyDescent="0.35">
      <c r="B94" t="s">
        <v>457</v>
      </c>
      <c r="C94" s="5">
        <v>761.59940000000006</v>
      </c>
    </row>
    <row r="95" spans="2:3" x14ac:dyDescent="0.35">
      <c r="B95" t="s">
        <v>461</v>
      </c>
      <c r="C95" s="5">
        <v>1501.3090000000002</v>
      </c>
    </row>
    <row r="96" spans="2:3" x14ac:dyDescent="0.35">
      <c r="B96" t="s">
        <v>465</v>
      </c>
      <c r="C96" s="5">
        <v>257.34629999999999</v>
      </c>
    </row>
    <row r="97" spans="2:3" x14ac:dyDescent="0.35">
      <c r="B97" t="s">
        <v>469</v>
      </c>
      <c r="C97" s="5">
        <v>1848.3553000000002</v>
      </c>
    </row>
    <row r="98" spans="2:3" x14ac:dyDescent="0.35">
      <c r="B98" t="s">
        <v>473</v>
      </c>
      <c r="C98" s="5">
        <v>23946.763999999999</v>
      </c>
    </row>
    <row r="99" spans="2:3" x14ac:dyDescent="0.35">
      <c r="B99" t="s">
        <v>480</v>
      </c>
      <c r="C99" s="5">
        <v>440.56060000000002</v>
      </c>
    </row>
    <row r="100" spans="2:3" x14ac:dyDescent="0.35">
      <c r="B100" t="s">
        <v>484</v>
      </c>
      <c r="C100" s="5">
        <v>7011.9369999999999</v>
      </c>
    </row>
    <row r="101" spans="2:3" x14ac:dyDescent="0.35">
      <c r="B101" t="s">
        <v>493</v>
      </c>
      <c r="C101" s="5">
        <v>3854.1869999999999</v>
      </c>
    </row>
    <row r="102" spans="2:3" x14ac:dyDescent="0.35">
      <c r="B102" t="s">
        <v>5634</v>
      </c>
      <c r="C102" s="5">
        <v>61.78</v>
      </c>
    </row>
    <row r="103" spans="2:3" x14ac:dyDescent="0.35">
      <c r="B103" t="s">
        <v>507</v>
      </c>
      <c r="C103" s="5">
        <v>366.0806</v>
      </c>
    </row>
    <row r="104" spans="2:3" x14ac:dyDescent="0.35">
      <c r="B104" t="s">
        <v>511</v>
      </c>
      <c r="C104" s="5">
        <v>966.83989999999994</v>
      </c>
    </row>
    <row r="105" spans="2:3" x14ac:dyDescent="0.35">
      <c r="B105" t="s">
        <v>515</v>
      </c>
      <c r="C105" s="5">
        <v>166.63</v>
      </c>
    </row>
    <row r="106" spans="2:3" x14ac:dyDescent="0.35">
      <c r="B106" t="s">
        <v>518</v>
      </c>
      <c r="C106" s="5">
        <v>319.11399999999998</v>
      </c>
    </row>
    <row r="107" spans="2:3" x14ac:dyDescent="0.35">
      <c r="B107" t="s">
        <v>524</v>
      </c>
      <c r="C107" s="5">
        <v>7294.4570000000003</v>
      </c>
    </row>
    <row r="108" spans="2:3" x14ac:dyDescent="0.35">
      <c r="B108" t="s">
        <v>528</v>
      </c>
      <c r="C108" s="5">
        <v>728.72149999999999</v>
      </c>
    </row>
    <row r="109" spans="2:3" x14ac:dyDescent="0.35">
      <c r="B109" t="s">
        <v>540</v>
      </c>
      <c r="C109" s="5">
        <v>752.26170000000002</v>
      </c>
    </row>
    <row r="110" spans="2:3" x14ac:dyDescent="0.35">
      <c r="B110" t="s">
        <v>552</v>
      </c>
      <c r="C110" s="5">
        <v>284354.7</v>
      </c>
    </row>
    <row r="111" spans="2:3" x14ac:dyDescent="0.35">
      <c r="B111" t="s">
        <v>3665</v>
      </c>
      <c r="C111" s="5">
        <v>36.619999999999997</v>
      </c>
    </row>
    <row r="112" spans="2:3" x14ac:dyDescent="0.35">
      <c r="B112" t="s">
        <v>560</v>
      </c>
      <c r="C112" s="5">
        <v>8078.1769999999997</v>
      </c>
    </row>
    <row r="113" spans="2:3" x14ac:dyDescent="0.35">
      <c r="B113" t="s">
        <v>568</v>
      </c>
      <c r="C113" s="5">
        <v>1633.296</v>
      </c>
    </row>
    <row r="114" spans="2:3" x14ac:dyDescent="0.35">
      <c r="B114" t="s">
        <v>572</v>
      </c>
      <c r="C114" s="5">
        <v>8406.1239999999998</v>
      </c>
    </row>
    <row r="115" spans="2:3" x14ac:dyDescent="0.35">
      <c r="B115" t="s">
        <v>576</v>
      </c>
      <c r="C115" s="5">
        <v>42620.13</v>
      </c>
    </row>
    <row r="116" spans="2:3" x14ac:dyDescent="0.35">
      <c r="B116" t="s">
        <v>580</v>
      </c>
      <c r="C116" s="5">
        <v>170.67</v>
      </c>
    </row>
    <row r="117" spans="2:3" x14ac:dyDescent="0.35">
      <c r="B117" t="s">
        <v>5559</v>
      </c>
      <c r="C117" s="5">
        <v>77.7727</v>
      </c>
    </row>
    <row r="118" spans="2:3" x14ac:dyDescent="0.35">
      <c r="B118" t="s">
        <v>584</v>
      </c>
      <c r="C118" s="5">
        <v>64.760000000000005</v>
      </c>
    </row>
    <row r="119" spans="2:3" x14ac:dyDescent="0.35">
      <c r="B119" t="s">
        <v>592</v>
      </c>
      <c r="C119" s="5">
        <v>3102.1010000000001</v>
      </c>
    </row>
    <row r="120" spans="2:3" x14ac:dyDescent="0.35">
      <c r="B120" t="s">
        <v>596</v>
      </c>
      <c r="C120" s="5">
        <v>2902.0679</v>
      </c>
    </row>
    <row r="121" spans="2:3" x14ac:dyDescent="0.35">
      <c r="B121" t="s">
        <v>112</v>
      </c>
      <c r="C121" s="5">
        <v>2552.5010000000002</v>
      </c>
    </row>
    <row r="122" spans="2:3" x14ac:dyDescent="0.35">
      <c r="B122" t="s">
        <v>607</v>
      </c>
      <c r="C122" s="5">
        <v>3009.4027000000001</v>
      </c>
    </row>
    <row r="123" spans="2:3" x14ac:dyDescent="0.35">
      <c r="B123" t="s">
        <v>611</v>
      </c>
      <c r="C123" s="5">
        <v>12381.817999999999</v>
      </c>
    </row>
    <row r="124" spans="2:3" x14ac:dyDescent="0.35">
      <c r="B124" t="s">
        <v>615</v>
      </c>
      <c r="C124" s="5">
        <v>1886.7435</v>
      </c>
    </row>
    <row r="125" spans="2:3" x14ac:dyDescent="0.35">
      <c r="B125" t="s">
        <v>619</v>
      </c>
      <c r="C125" s="5">
        <v>12141.853999999999</v>
      </c>
    </row>
    <row r="126" spans="2:3" x14ac:dyDescent="0.35">
      <c r="B126" t="s">
        <v>631</v>
      </c>
      <c r="C126" s="5">
        <v>55.68</v>
      </c>
    </row>
    <row r="127" spans="2:3" x14ac:dyDescent="0.35">
      <c r="B127" t="s">
        <v>635</v>
      </c>
      <c r="C127" s="5">
        <v>694.06399999999996</v>
      </c>
    </row>
    <row r="128" spans="2:3" x14ac:dyDescent="0.35">
      <c r="B128" t="s">
        <v>639</v>
      </c>
      <c r="C128" s="5">
        <v>203.55</v>
      </c>
    </row>
    <row r="129" spans="2:3" x14ac:dyDescent="0.35">
      <c r="B129" t="s">
        <v>643</v>
      </c>
      <c r="C129" s="5">
        <v>22506.703000000001</v>
      </c>
    </row>
    <row r="130" spans="2:3" x14ac:dyDescent="0.35">
      <c r="B130" t="s">
        <v>651</v>
      </c>
      <c r="C130" s="5">
        <v>4230.8269999999993</v>
      </c>
    </row>
    <row r="131" spans="2:3" x14ac:dyDescent="0.35">
      <c r="B131" t="s">
        <v>655</v>
      </c>
      <c r="C131" s="5">
        <v>354.63330000000002</v>
      </c>
    </row>
    <row r="132" spans="2:3" x14ac:dyDescent="0.35">
      <c r="B132" t="s">
        <v>659</v>
      </c>
      <c r="C132" s="5">
        <v>1209.7692000000002</v>
      </c>
    </row>
    <row r="133" spans="2:3" x14ac:dyDescent="0.35">
      <c r="B133" t="s">
        <v>663</v>
      </c>
      <c r="C133" s="5">
        <v>21759.34</v>
      </c>
    </row>
    <row r="134" spans="2:3" x14ac:dyDescent="0.35">
      <c r="B134" t="s">
        <v>667</v>
      </c>
      <c r="C134" s="5">
        <v>37321.480499999998</v>
      </c>
    </row>
    <row r="135" spans="2:3" x14ac:dyDescent="0.35">
      <c r="B135" t="s">
        <v>672</v>
      </c>
      <c r="C135" s="5">
        <v>13967.973</v>
      </c>
    </row>
    <row r="136" spans="2:3" x14ac:dyDescent="0.35">
      <c r="B136" t="s">
        <v>676</v>
      </c>
      <c r="C136" s="5">
        <v>12321.644</v>
      </c>
    </row>
    <row r="137" spans="2:3" x14ac:dyDescent="0.35">
      <c r="B137" t="s">
        <v>680</v>
      </c>
      <c r="C137" s="5">
        <v>382.07</v>
      </c>
    </row>
    <row r="138" spans="2:3" x14ac:dyDescent="0.35">
      <c r="B138" t="s">
        <v>5546</v>
      </c>
      <c r="C138" s="5">
        <v>14891.111000000001</v>
      </c>
    </row>
    <row r="139" spans="2:3" x14ac:dyDescent="0.35">
      <c r="B139" t="s">
        <v>690</v>
      </c>
      <c r="C139" s="5">
        <v>8728.7260000000006</v>
      </c>
    </row>
    <row r="140" spans="2:3" x14ac:dyDescent="0.35">
      <c r="B140" t="s">
        <v>694</v>
      </c>
      <c r="C140" s="5">
        <v>13846.206</v>
      </c>
    </row>
    <row r="141" spans="2:3" x14ac:dyDescent="0.35">
      <c r="B141" t="s">
        <v>698</v>
      </c>
      <c r="C141" s="5">
        <v>2109.0253000000002</v>
      </c>
    </row>
    <row r="142" spans="2:3" x14ac:dyDescent="0.35">
      <c r="B142" t="s">
        <v>719</v>
      </c>
      <c r="C142" s="5">
        <v>109.8445</v>
      </c>
    </row>
    <row r="143" spans="2:3" x14ac:dyDescent="0.35">
      <c r="B143" t="s">
        <v>727</v>
      </c>
      <c r="C143" s="5">
        <v>1926.5990000000002</v>
      </c>
    </row>
    <row r="144" spans="2:3" x14ac:dyDescent="0.35">
      <c r="B144" t="s">
        <v>730</v>
      </c>
      <c r="C144" s="5">
        <v>3838.3620000000001</v>
      </c>
    </row>
    <row r="145" spans="2:3" x14ac:dyDescent="0.35">
      <c r="B145" t="s">
        <v>734</v>
      </c>
      <c r="C145" s="5">
        <v>10994.118</v>
      </c>
    </row>
    <row r="146" spans="2:3" x14ac:dyDescent="0.35">
      <c r="B146" t="s">
        <v>742</v>
      </c>
      <c r="C146" s="5">
        <v>7281.5209999999997</v>
      </c>
    </row>
    <row r="147" spans="2:3" x14ac:dyDescent="0.35">
      <c r="B147" t="s">
        <v>745</v>
      </c>
      <c r="C147" s="5">
        <v>148.67230000000001</v>
      </c>
    </row>
    <row r="148" spans="2:3" x14ac:dyDescent="0.35">
      <c r="B148" t="s">
        <v>749</v>
      </c>
      <c r="C148" s="5">
        <v>150.48000000000002</v>
      </c>
    </row>
    <row r="149" spans="2:3" x14ac:dyDescent="0.35">
      <c r="B149" t="s">
        <v>753</v>
      </c>
      <c r="C149" s="5">
        <v>1018.19</v>
      </c>
    </row>
    <row r="150" spans="2:3" x14ac:dyDescent="0.35">
      <c r="B150" t="s">
        <v>761</v>
      </c>
      <c r="C150" s="5">
        <v>2415.5276000000003</v>
      </c>
    </row>
    <row r="151" spans="2:3" x14ac:dyDescent="0.35">
      <c r="B151" t="s">
        <v>765</v>
      </c>
      <c r="C151" s="5">
        <v>4772.4544000000005</v>
      </c>
    </row>
    <row r="152" spans="2:3" x14ac:dyDescent="0.35">
      <c r="B152" t="s">
        <v>5203</v>
      </c>
      <c r="C152" s="5">
        <v>6645.1109999999999</v>
      </c>
    </row>
    <row r="153" spans="2:3" x14ac:dyDescent="0.35">
      <c r="B153" t="s">
        <v>769</v>
      </c>
      <c r="C153" s="5">
        <v>31319.279999999999</v>
      </c>
    </row>
    <row r="154" spans="2:3" x14ac:dyDescent="0.35">
      <c r="B154" t="s">
        <v>773</v>
      </c>
      <c r="C154" s="5">
        <v>650.92079999999999</v>
      </c>
    </row>
    <row r="155" spans="2:3" x14ac:dyDescent="0.35">
      <c r="B155" t="s">
        <v>5198</v>
      </c>
      <c r="C155" s="5">
        <v>310.52179999999998</v>
      </c>
    </row>
    <row r="156" spans="2:3" x14ac:dyDescent="0.35">
      <c r="B156" t="s">
        <v>5294</v>
      </c>
      <c r="C156" s="5">
        <v>1512.2745</v>
      </c>
    </row>
    <row r="157" spans="2:3" x14ac:dyDescent="0.35">
      <c r="B157" t="s">
        <v>10407</v>
      </c>
      <c r="C157" s="5">
        <v>645.60169999999994</v>
      </c>
    </row>
    <row r="158" spans="2:3" x14ac:dyDescent="0.35">
      <c r="B158" t="s">
        <v>781</v>
      </c>
      <c r="C158" s="5">
        <v>7725.2029999999995</v>
      </c>
    </row>
    <row r="159" spans="2:3" x14ac:dyDescent="0.35">
      <c r="B159" t="s">
        <v>793</v>
      </c>
      <c r="C159" s="5">
        <v>4472.9629999999997</v>
      </c>
    </row>
    <row r="160" spans="2:3" x14ac:dyDescent="0.35">
      <c r="B160" t="s">
        <v>797</v>
      </c>
      <c r="C160" s="5">
        <v>3372.3521000000001</v>
      </c>
    </row>
    <row r="161" spans="2:3" x14ac:dyDescent="0.35">
      <c r="B161" t="s">
        <v>805</v>
      </c>
      <c r="C161" s="5">
        <v>630.58759999999995</v>
      </c>
    </row>
    <row r="162" spans="2:3" x14ac:dyDescent="0.35">
      <c r="B162" t="s">
        <v>809</v>
      </c>
      <c r="C162" s="5">
        <v>1620.6804999999999</v>
      </c>
    </row>
    <row r="163" spans="2:3" x14ac:dyDescent="0.35">
      <c r="B163" t="s">
        <v>813</v>
      </c>
      <c r="C163" s="5">
        <v>3005.9823999999999</v>
      </c>
    </row>
    <row r="164" spans="2:3" x14ac:dyDescent="0.35">
      <c r="B164" t="s">
        <v>817</v>
      </c>
      <c r="C164" s="5">
        <v>3701.3150000000001</v>
      </c>
    </row>
    <row r="165" spans="2:3" x14ac:dyDescent="0.35">
      <c r="B165" t="s">
        <v>825</v>
      </c>
      <c r="C165" s="5">
        <v>1584.7742000000001</v>
      </c>
    </row>
    <row r="166" spans="2:3" x14ac:dyDescent="0.35">
      <c r="B166" t="s">
        <v>829</v>
      </c>
      <c r="C166" s="5">
        <v>2040.4044000000001</v>
      </c>
    </row>
    <row r="167" spans="2:3" x14ac:dyDescent="0.35">
      <c r="B167" t="s">
        <v>839</v>
      </c>
      <c r="C167" s="5">
        <v>182.6482</v>
      </c>
    </row>
    <row r="168" spans="2:3" x14ac:dyDescent="0.35">
      <c r="B168" t="s">
        <v>843</v>
      </c>
      <c r="C168" s="5">
        <v>3848.1899999999996</v>
      </c>
    </row>
    <row r="169" spans="2:3" x14ac:dyDescent="0.35">
      <c r="B169" t="s">
        <v>847</v>
      </c>
      <c r="C169" s="5">
        <v>37542.92</v>
      </c>
    </row>
    <row r="170" spans="2:3" x14ac:dyDescent="0.35">
      <c r="B170" t="s">
        <v>855</v>
      </c>
      <c r="C170" s="5">
        <v>1314.5127</v>
      </c>
    </row>
    <row r="171" spans="2:3" x14ac:dyDescent="0.35">
      <c r="B171" t="s">
        <v>863</v>
      </c>
      <c r="C171" s="5">
        <v>2377.241</v>
      </c>
    </row>
    <row r="172" spans="2:3" x14ac:dyDescent="0.35">
      <c r="B172" t="s">
        <v>867</v>
      </c>
      <c r="C172" s="5">
        <v>27849.086000000003</v>
      </c>
    </row>
    <row r="173" spans="2:3" x14ac:dyDescent="0.35">
      <c r="B173" t="s">
        <v>16</v>
      </c>
      <c r="C173" s="5">
        <v>13056.293</v>
      </c>
    </row>
    <row r="174" spans="2:3" x14ac:dyDescent="0.35">
      <c r="B174" t="s">
        <v>873</v>
      </c>
      <c r="C174" s="5">
        <v>12594.026000000002</v>
      </c>
    </row>
    <row r="175" spans="2:3" x14ac:dyDescent="0.35">
      <c r="B175" t="s">
        <v>877</v>
      </c>
      <c r="C175" s="5">
        <v>3642564.7769999998</v>
      </c>
    </row>
    <row r="176" spans="2:3" x14ac:dyDescent="0.35">
      <c r="B176" t="s">
        <v>885</v>
      </c>
      <c r="C176" s="5">
        <v>2233.3393000000001</v>
      </c>
    </row>
    <row r="177" spans="1:3" x14ac:dyDescent="0.35">
      <c r="B177" t="s">
        <v>10493</v>
      </c>
      <c r="C177" s="5">
        <v>11337.934000000001</v>
      </c>
    </row>
    <row r="178" spans="1:3" x14ac:dyDescent="0.35">
      <c r="B178" t="s">
        <v>889</v>
      </c>
      <c r="C178" s="5">
        <v>8464.7250000000004</v>
      </c>
    </row>
    <row r="179" spans="1:3" x14ac:dyDescent="0.35">
      <c r="B179" t="s">
        <v>901</v>
      </c>
      <c r="C179" s="5">
        <v>858.14599999999996</v>
      </c>
    </row>
    <row r="180" spans="1:3" x14ac:dyDescent="0.35">
      <c r="B180" t="s">
        <v>916</v>
      </c>
      <c r="C180" s="5">
        <v>667.84619999999995</v>
      </c>
    </row>
    <row r="181" spans="1:3" x14ac:dyDescent="0.35">
      <c r="B181" t="s">
        <v>920</v>
      </c>
      <c r="C181" s="5">
        <v>1300.1876</v>
      </c>
    </row>
    <row r="182" spans="1:3" x14ac:dyDescent="0.35">
      <c r="B182" t="s">
        <v>10881</v>
      </c>
      <c r="C182" s="5">
        <v>760.3039</v>
      </c>
    </row>
    <row r="183" spans="1:3" x14ac:dyDescent="0.35">
      <c r="A183" t="s">
        <v>10890</v>
      </c>
      <c r="C183" s="5">
        <v>5284477.4381299987</v>
      </c>
    </row>
    <row r="184" spans="1:3" x14ac:dyDescent="0.35">
      <c r="A184" t="s">
        <v>10881</v>
      </c>
      <c r="B184" t="s">
        <v>10881</v>
      </c>
      <c r="C184" s="5"/>
    </row>
    <row r="185" spans="1:3" x14ac:dyDescent="0.35">
      <c r="A185" t="s">
        <v>10891</v>
      </c>
      <c r="C185" s="5"/>
    </row>
    <row r="186" spans="1:3" x14ac:dyDescent="0.35">
      <c r="A186" t="s">
        <v>10770</v>
      </c>
      <c r="C186" s="5">
        <v>5284477.4381299987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B409-EA49-4B67-95B0-0254A54912A4}">
  <dimension ref="A1:E31"/>
  <sheetViews>
    <sheetView workbookViewId="0"/>
  </sheetViews>
  <sheetFormatPr defaultRowHeight="14.5" x14ac:dyDescent="0.35"/>
  <cols>
    <col min="1" max="1" width="58.81640625" customWidth="1"/>
    <col min="2" max="2" width="16.1796875" bestFit="1" customWidth="1"/>
    <col min="3" max="5" width="21.54296875" bestFit="1" customWidth="1"/>
    <col min="6" max="6" width="10.7265625" bestFit="1" customWidth="1"/>
    <col min="7" max="468" width="21.54296875" bestFit="1" customWidth="1"/>
    <col min="469" max="469" width="10.7265625" bestFit="1" customWidth="1"/>
  </cols>
  <sheetData>
    <row r="1" spans="1:5" x14ac:dyDescent="0.35">
      <c r="A1" t="s">
        <v>10735</v>
      </c>
      <c r="B1" t="s">
        <v>10736</v>
      </c>
    </row>
    <row r="2" spans="1:5" x14ac:dyDescent="0.35">
      <c r="E2" t="s">
        <v>10737</v>
      </c>
    </row>
    <row r="3" spans="1:5" x14ac:dyDescent="0.35">
      <c r="B3" t="s">
        <v>10738</v>
      </c>
      <c r="C3" t="s">
        <v>10739</v>
      </c>
    </row>
    <row r="4" spans="1:5" x14ac:dyDescent="0.35">
      <c r="A4" t="s">
        <v>5</v>
      </c>
      <c r="B4" t="s">
        <v>10740</v>
      </c>
      <c r="C4" t="s">
        <v>10741</v>
      </c>
    </row>
    <row r="5" spans="1:5" x14ac:dyDescent="0.35">
      <c r="A5" t="s">
        <v>6</v>
      </c>
      <c r="B5" t="s">
        <v>10740</v>
      </c>
      <c r="C5" t="s">
        <v>10741</v>
      </c>
    </row>
    <row r="6" spans="1:5" x14ac:dyDescent="0.35">
      <c r="A6" t="s">
        <v>10</v>
      </c>
      <c r="B6" t="s">
        <v>10740</v>
      </c>
      <c r="C6" t="s">
        <v>10741</v>
      </c>
    </row>
    <row r="7" spans="1:5" ht="87" x14ac:dyDescent="0.35">
      <c r="A7" s="90" t="s">
        <v>10742</v>
      </c>
      <c r="B7" t="s">
        <v>10743</v>
      </c>
      <c r="C7" t="s">
        <v>10744</v>
      </c>
    </row>
    <row r="8" spans="1:5" x14ac:dyDescent="0.35">
      <c r="A8" t="s">
        <v>10745</v>
      </c>
      <c r="B8" t="s">
        <v>10746</v>
      </c>
      <c r="C8" t="s">
        <v>10747</v>
      </c>
    </row>
    <row r="9" spans="1:5" x14ac:dyDescent="0.35">
      <c r="A9" t="s">
        <v>10748</v>
      </c>
      <c r="C9" t="s">
        <v>10747</v>
      </c>
    </row>
    <row r="10" spans="1:5" x14ac:dyDescent="0.35">
      <c r="A10" t="s">
        <v>10749</v>
      </c>
      <c r="C10" t="s">
        <v>10747</v>
      </c>
    </row>
    <row r="11" spans="1:5" x14ac:dyDescent="0.35">
      <c r="A11" t="s">
        <v>10750</v>
      </c>
      <c r="C11" t="s">
        <v>10747</v>
      </c>
    </row>
    <row r="12" spans="1:5" x14ac:dyDescent="0.35">
      <c r="A12" t="s">
        <v>10751</v>
      </c>
      <c r="C12" t="s">
        <v>10747</v>
      </c>
    </row>
    <row r="13" spans="1:5" x14ac:dyDescent="0.35">
      <c r="A13" t="s">
        <v>10752</v>
      </c>
      <c r="C13" t="s">
        <v>10747</v>
      </c>
    </row>
    <row r="14" spans="1:5" x14ac:dyDescent="0.35">
      <c r="A14" t="s">
        <v>10753</v>
      </c>
      <c r="C14" t="s">
        <v>10747</v>
      </c>
    </row>
    <row r="15" spans="1:5" x14ac:dyDescent="0.35">
      <c r="A15" t="s">
        <v>10754</v>
      </c>
      <c r="C15" t="s">
        <v>10755</v>
      </c>
    </row>
    <row r="16" spans="1:5" x14ac:dyDescent="0.35">
      <c r="A16" t="s">
        <v>10756</v>
      </c>
      <c r="C16" t="s">
        <v>10755</v>
      </c>
    </row>
    <row r="17" spans="1:3" x14ac:dyDescent="0.35">
      <c r="A17" t="s">
        <v>10757</v>
      </c>
      <c r="C17" t="s">
        <v>10758</v>
      </c>
    </row>
    <row r="18" spans="1:3" x14ac:dyDescent="0.35">
      <c r="A18" t="s">
        <v>10759</v>
      </c>
      <c r="C18" t="s">
        <v>10758</v>
      </c>
    </row>
    <row r="19" spans="1:3" x14ac:dyDescent="0.35">
      <c r="A19" t="s">
        <v>10760</v>
      </c>
      <c r="C19" t="s">
        <v>10758</v>
      </c>
    </row>
    <row r="20" spans="1:3" x14ac:dyDescent="0.35">
      <c r="A20" t="s">
        <v>10761</v>
      </c>
      <c r="C20" t="s">
        <v>10762</v>
      </c>
    </row>
    <row r="26" spans="1:3" x14ac:dyDescent="0.35">
      <c r="A26" s="4" t="s">
        <v>10763</v>
      </c>
      <c r="B26" t="s" vm="8">
        <v>10764</v>
      </c>
    </row>
    <row r="27" spans="1:3" x14ac:dyDescent="0.35">
      <c r="A27" s="4" t="s">
        <v>10765</v>
      </c>
      <c r="B27" t="s" vm="9">
        <v>10766</v>
      </c>
    </row>
    <row r="29" spans="1:3" x14ac:dyDescent="0.35">
      <c r="A29" s="4" t="s">
        <v>10767</v>
      </c>
      <c r="B29" t="s">
        <v>10768</v>
      </c>
    </row>
    <row r="30" spans="1:3" x14ac:dyDescent="0.35">
      <c r="A30" s="75" t="s">
        <v>10769</v>
      </c>
      <c r="B30" s="5">
        <v>110842</v>
      </c>
    </row>
    <row r="31" spans="1:3" x14ac:dyDescent="0.35">
      <c r="A31" s="75" t="s">
        <v>10770</v>
      </c>
      <c r="B31" s="5">
        <v>110842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45D7-D81B-43CB-88AD-8B59419B5F09}">
  <sheetPr>
    <tabColor rgb="FF002060"/>
  </sheetPr>
  <dimension ref="A1:T5307"/>
  <sheetViews>
    <sheetView tabSelected="1" workbookViewId="0">
      <pane ySplit="2" topLeftCell="A3" activePane="bottomLeft" state="frozen"/>
      <selection pane="bottomLeft"/>
    </sheetView>
  </sheetViews>
  <sheetFormatPr defaultColWidth="8.7265625" defaultRowHeight="14.5" x14ac:dyDescent="0.35"/>
  <cols>
    <col min="1" max="1" width="16.453125" style="3" customWidth="1"/>
    <col min="2" max="2" width="20" style="3" customWidth="1"/>
    <col min="3" max="3" width="12.1796875" style="3" customWidth="1"/>
    <col min="4" max="4" width="20.26953125" style="3" customWidth="1"/>
    <col min="5" max="5" width="16.26953125" customWidth="1"/>
    <col min="6" max="7" width="10.81640625" style="30" customWidth="1"/>
    <col min="8" max="8" width="10" style="35" customWidth="1"/>
    <col min="9" max="9" width="11" style="48" customWidth="1"/>
    <col min="10" max="10" width="8.7265625" style="3"/>
    <col min="11" max="11" width="10.26953125" style="35" bestFit="1" customWidth="1"/>
    <col min="12" max="12" width="10.26953125" style="30" bestFit="1" customWidth="1"/>
    <col min="13" max="14" width="10.26953125" style="30" customWidth="1"/>
    <col min="15" max="15" width="8.7265625" style="33"/>
    <col min="16" max="16" width="9" style="30" bestFit="1" customWidth="1"/>
    <col min="17" max="17" width="9" style="52" customWidth="1"/>
    <col min="18" max="18" width="13.1796875" style="35" bestFit="1" customWidth="1"/>
    <col min="19" max="19" width="8.7265625" style="86"/>
    <col min="20" max="16384" width="8.7265625" style="3"/>
  </cols>
  <sheetData>
    <row r="1" spans="1:20" ht="15.5" x14ac:dyDescent="0.35">
      <c r="A1" s="76" t="s">
        <v>10771</v>
      </c>
      <c r="B1" s="76" t="str">
        <f>Notes!A30</f>
        <v>06/13/2021-06/19/2021</v>
      </c>
      <c r="C1" s="54"/>
      <c r="D1" s="79" t="s">
        <v>10772</v>
      </c>
      <c r="E1" s="54" t="str" vm="9">
        <f>Notes!B27</f>
        <v>25</v>
      </c>
      <c r="G1" s="30" t="s">
        <v>10773</v>
      </c>
    </row>
    <row r="2" spans="1:20" s="25" customFormat="1" ht="72" x14ac:dyDescent="0.35">
      <c r="A2" s="23" t="s">
        <v>5</v>
      </c>
      <c r="B2" s="23" t="s">
        <v>6</v>
      </c>
      <c r="C2" s="23" t="s">
        <v>8</v>
      </c>
      <c r="D2" s="23" t="s">
        <v>10</v>
      </c>
      <c r="E2" s="22" t="s">
        <v>10742</v>
      </c>
      <c r="F2" s="29" t="s">
        <v>10774</v>
      </c>
      <c r="G2" s="29" t="s">
        <v>10775</v>
      </c>
      <c r="H2" s="34" t="s">
        <v>10749</v>
      </c>
      <c r="I2" s="36" t="s">
        <v>10776</v>
      </c>
      <c r="J2" s="24" t="s">
        <v>10751</v>
      </c>
      <c r="K2" s="34" t="s">
        <v>10752</v>
      </c>
      <c r="L2" s="38" t="s">
        <v>10777</v>
      </c>
      <c r="M2" s="38" t="s">
        <v>10778</v>
      </c>
      <c r="N2" s="38" t="s">
        <v>10779</v>
      </c>
      <c r="O2" s="39" t="s">
        <v>10756</v>
      </c>
      <c r="P2" s="41" t="s">
        <v>10757</v>
      </c>
      <c r="Q2" s="63" t="s">
        <v>10759</v>
      </c>
      <c r="R2" s="42" t="s">
        <v>10760</v>
      </c>
      <c r="S2" s="87" t="s">
        <v>10780</v>
      </c>
    </row>
    <row r="3" spans="1:20" ht="12" x14ac:dyDescent="0.3">
      <c r="A3" s="3" t="s">
        <v>878</v>
      </c>
      <c r="B3" s="3" t="s">
        <v>877</v>
      </c>
      <c r="C3" s="3" t="s">
        <v>79</v>
      </c>
      <c r="D3" s="3" t="s">
        <v>79</v>
      </c>
      <c r="E3" s="72">
        <v>1</v>
      </c>
      <c r="F3" s="64">
        <f>IFERROR(VLOOKUP(CountryTable[[#This Row],[Country Code]],'CUBE Search'!$A$8:$F$222,5,0),0)</f>
        <v>4580520</v>
      </c>
      <c r="G3" s="65">
        <f>IFERROR(VLOOKUP(CountryTable[[#This Row],[Country Code]],'CUBE Search'!$A$8:$F$222,3,0),0)</f>
        <v>4706685</v>
      </c>
      <c r="H3" s="66">
        <f>IFERROR(SUM(CountryTable[[#This Row],[FP Searches Current Week]]-CountryTable[[#This Row],[FP Searches Previous Week]])/CountryTable[[#This Row],[FP Searches Previous Week]],0)</f>
        <v>-2.6805490488528549E-2</v>
      </c>
      <c r="I3" s="67">
        <f>F3/VLOOKUP("Grand Total",'CUBE Search'!$B$8:$F$300,4,0)</f>
        <v>0.62287102240694103</v>
      </c>
      <c r="J3" s="68">
        <f>IFERROR(VLOOKUP(CountryTable[[#This Row],[Country Code]],'CUBE Search'!$A$8:$F$222,6,0),0)</f>
        <v>9.2985075930243719E-3</v>
      </c>
      <c r="K3" s="69">
        <f>IFERROR(VLOOKUP($A3,'CUBE Search'!$A$8:$F$222,6,0)-VLOOKUP($A3,'CUBE Search'!$A$8:$F$221,4,0),0)</f>
        <v>3.5724976384422097E-5</v>
      </c>
      <c r="L3" s="30">
        <f>IFERROR(VLOOKUP($A3,'CUBE Bkd'!$A$11:$G$221,6,0),0)</f>
        <v>28961</v>
      </c>
      <c r="M3" s="30">
        <f>IFERROR(VLOOKUP($A3,'CUBE Bkd'!$A$11:$G$221,5,0),0)</f>
        <v>66210</v>
      </c>
      <c r="N3" s="52">
        <f>L3/VLOOKUP("Grand Total",'CUBE Bkd'!$B$8:$F$300,5,0)</f>
        <v>0.71441610340914696</v>
      </c>
      <c r="O3" s="52">
        <f>IFERROR(SUM(CountryTable[[#This Row],[FP Current Week Tickets]]-VLOOKUP($A3,'CUBE Bkd'!$A$9:$E$220,4,0))/VLOOKUP($A3,'CUBE Bkd'!$A$9:$E$221,4,0),0)</f>
        <v>-0.75920413728881198</v>
      </c>
      <c r="P3" s="64">
        <f>IFERROR(VLOOKUP($A3,'MIDT Weekly'!$A$3:$J$222,2,0),0)</f>
        <v>872705</v>
      </c>
      <c r="Q3" s="70">
        <f>IFERROR(VLOOKUP($A3,'MIDT Weekly'!$A$3:$J$222,3,0),0)</f>
        <v>1.4E-2</v>
      </c>
      <c r="R3" s="71">
        <f>CountryTable[[#This Row],[MIDT Market PAX Current Week]]/'MIDT Weekly'!$B$210</f>
        <v>0.88660519626707524</v>
      </c>
      <c r="S3" s="88">
        <f>VLOOKUP(A3,'SEM Revenue'!$H:$L,5,FALSE)</f>
        <v>21.642397431625174</v>
      </c>
      <c r="T3" s="53" t="s">
        <v>10773</v>
      </c>
    </row>
    <row r="4" spans="1:20" ht="12" x14ac:dyDescent="0.3">
      <c r="A4" s="3" t="s">
        <v>38</v>
      </c>
      <c r="B4" s="3" t="s">
        <v>37</v>
      </c>
      <c r="C4" s="3" t="s">
        <v>77</v>
      </c>
      <c r="D4" s="3" t="s">
        <v>79</v>
      </c>
      <c r="E4" s="72">
        <v>2</v>
      </c>
      <c r="F4" s="64">
        <f>IFERROR(VLOOKUP(CountryTable[[#This Row],[Country Code]],'CUBE Search'!$A$8:$F$222,5,0),0)</f>
        <v>27</v>
      </c>
      <c r="G4" s="65">
        <f>IFERROR(VLOOKUP(CountryTable[[#This Row],[Country Code]],'CUBE Search'!$A$8:$F$222,3,0),0)</f>
        <v>3</v>
      </c>
      <c r="H4" s="66">
        <f>IFERROR(SUM(CountryTable[[#This Row],[FP Searches Current Week]]-CountryTable[[#This Row],[FP Searches Previous Week]])/CountryTable[[#This Row],[FP Searches Previous Week]],0)</f>
        <v>8</v>
      </c>
      <c r="I4" s="67">
        <f>F4/VLOOKUP("Grand Total",'CUBE Search'!$B$8:$F$300,4,0)</f>
        <v>3.6715302203652438E-6</v>
      </c>
      <c r="J4" s="68">
        <f>IFERROR(VLOOKUP(CountryTable[[#This Row],[Country Code]],'CUBE Search'!$A$8:$F$222,6,0),0)</f>
        <v>0</v>
      </c>
      <c r="K4" s="69">
        <f>IFERROR(VLOOKUP($A4,'CUBE Search'!$A$8:$F$222,6,0)-VLOOKUP($A4,'CUBE Search'!$A$8:$F$221,4,0),0)</f>
        <v>0</v>
      </c>
      <c r="L4" s="30">
        <f>IFERROR(VLOOKUP($A4,'CUBE Bkd'!$A$11:$G$221,6,0),0)</f>
        <v>0</v>
      </c>
      <c r="M4" s="30">
        <f>IFERROR(VLOOKUP($A4,'CUBE Bkd'!$A$11:$G$221,5,0),0)</f>
        <v>0</v>
      </c>
      <c r="N4" s="52">
        <f>L4/VLOOKUP("Grand Total",'CUBE Bkd'!$B$8:$F$300,5,0)</f>
        <v>0</v>
      </c>
      <c r="O4" s="52">
        <f>IFERROR(SUM(CountryTable[[#This Row],[FP Current Week Tickets]]-VLOOKUP($A4,'CUBE Bkd'!$A$9:$E$220,4,0))/VLOOKUP($A4,'CUBE Bkd'!$A$9:$E$221,4,0),0)</f>
        <v>-1</v>
      </c>
      <c r="P4" s="64">
        <f>IFERROR(VLOOKUP($A4,'MIDT Weekly'!$A$3:$J$222,2,0),0)</f>
        <v>-1</v>
      </c>
      <c r="Q4" s="70">
        <f>IFERROR(VLOOKUP($A4,'MIDT Weekly'!$A$3:$J$222,3,0),0)</f>
        <v>-2</v>
      </c>
      <c r="R4" s="71">
        <f>CountryTable[[#This Row],[MIDT Market PAX Current Week]]/'MIDT Weekly'!$B$210</f>
        <v>-1.0159277147112428E-6</v>
      </c>
      <c r="S4" s="30" t="e">
        <f>VLOOKUP(A4,'SEM Revenue'!$H:$L,5,FALSE)</f>
        <v>#N/A</v>
      </c>
    </row>
    <row r="5" spans="1:20" ht="12" x14ac:dyDescent="0.3">
      <c r="A5" s="3" t="s">
        <v>30</v>
      </c>
      <c r="B5" s="3" t="s">
        <v>29</v>
      </c>
      <c r="C5" s="3" t="s">
        <v>134</v>
      </c>
      <c r="D5" s="3" t="s">
        <v>134</v>
      </c>
      <c r="E5" s="72">
        <v>4</v>
      </c>
      <c r="F5" s="64">
        <f>IFERROR(VLOOKUP(CountryTable[[#This Row],[Country Code]],'CUBE Search'!$A$8:$F$222,5,0),0)</f>
        <v>4340</v>
      </c>
      <c r="G5" s="65">
        <f>IFERROR(VLOOKUP(CountryTable[[#This Row],[Country Code]],'CUBE Search'!$A$8:$F$222,3,0),0)</f>
        <v>3790</v>
      </c>
      <c r="H5" s="66">
        <f>IFERROR(SUM(CountryTable[[#This Row],[FP Searches Current Week]]-CountryTable[[#This Row],[FP Searches Previous Week]])/CountryTable[[#This Row],[FP Searches Previous Week]],0)</f>
        <v>0.14511873350923482</v>
      </c>
      <c r="I5" s="67">
        <f>F5/VLOOKUP("Grand Total",'CUBE Search'!$B$8:$F$300,4,0)</f>
        <v>5.9016448727352438E-4</v>
      </c>
      <c r="J5" s="68">
        <f>IFERROR(VLOOKUP(CountryTable[[#This Row],[Country Code]],'CUBE Search'!$A$8:$F$222,6,0),0)</f>
        <v>4.377880184331797E-3</v>
      </c>
      <c r="K5" s="69">
        <f>IFERROR(VLOOKUP($A5,'CUBE Search'!$A$8:$F$222,6,0)-VLOOKUP($A5,'CUBE Search'!$A$8:$F$221,4,0),0)</f>
        <v>2.2670622423792905E-3</v>
      </c>
      <c r="L5" s="30">
        <f>IFERROR(VLOOKUP($A5,'CUBE Bkd'!$A$11:$G$221,6,0),0)</f>
        <v>12</v>
      </c>
      <c r="M5" s="30">
        <f>IFERROR(VLOOKUP($A5,'CUBE Bkd'!$A$11:$G$221,5,0),0)</f>
        <v>15</v>
      </c>
      <c r="N5" s="52">
        <f>L5/VLOOKUP("Grand Total",'CUBE Bkd'!$B$8:$F$300,5,0)</f>
        <v>2.9601855049583105E-4</v>
      </c>
      <c r="O5" s="52">
        <f>IFERROR(SUM(CountryTable[[#This Row],[FP Current Week Tickets]]-VLOOKUP($A5,'CUBE Bkd'!$A$9:$E$220,4,0))/VLOOKUP($A5,'CUBE Bkd'!$A$9:$E$221,4,0),0)</f>
        <v>-0.89473684210526316</v>
      </c>
      <c r="P5" s="64">
        <f>IFERROR(VLOOKUP($A5,'MIDT Weekly'!$A$3:$J$222,2,0),0)</f>
        <v>6</v>
      </c>
      <c r="Q5" s="70">
        <f>IFERROR(VLOOKUP($A5,'MIDT Weekly'!$A$3:$J$222,3,0),0)</f>
        <v>-3</v>
      </c>
      <c r="R5" s="71">
        <f>CountryTable[[#This Row],[MIDT Market PAX Current Week]]/'MIDT Weekly'!$B$210</f>
        <v>6.0955662882674568E-6</v>
      </c>
      <c r="S5" s="30">
        <f>VLOOKUP(A5,'SEM Revenue'!$H:$L,5,FALSE)</f>
        <v>58.317753779697632</v>
      </c>
    </row>
    <row r="6" spans="1:20" ht="12" x14ac:dyDescent="0.3">
      <c r="A6" s="3" t="s">
        <v>19</v>
      </c>
      <c r="B6" s="3" t="s">
        <v>32</v>
      </c>
      <c r="C6" s="3" t="s">
        <v>79</v>
      </c>
      <c r="D6" s="3" t="s">
        <v>479</v>
      </c>
      <c r="E6" s="72">
        <v>4</v>
      </c>
      <c r="F6" s="64">
        <f>IFERROR(VLOOKUP(CountryTable[[#This Row],[Country Code]],'CUBE Search'!$A$8:$F$222,5,0),0)</f>
        <v>31</v>
      </c>
      <c r="G6" s="65">
        <f>IFERROR(VLOOKUP(CountryTable[[#This Row],[Country Code]],'CUBE Search'!$A$8:$F$222,3,0),0)</f>
        <v>29</v>
      </c>
      <c r="H6" s="66">
        <f>IFERROR(SUM(CountryTable[[#This Row],[FP Searches Current Week]]-CountryTable[[#This Row],[FP Searches Previous Week]])/CountryTable[[#This Row],[FP Searches Previous Week]],0)</f>
        <v>6.8965517241379309E-2</v>
      </c>
      <c r="I6" s="67">
        <f>F6/VLOOKUP("Grand Total",'CUBE Search'!$B$8:$F$300,4,0)</f>
        <v>4.2154606233823173E-6</v>
      </c>
      <c r="J6" s="68">
        <f>IFERROR(VLOOKUP(CountryTable[[#This Row],[Country Code]],'CUBE Search'!$A$8:$F$222,6,0),0)</f>
        <v>3.2258064516129031E-2</v>
      </c>
      <c r="K6" s="69">
        <f>IFERROR(VLOOKUP($A6,'CUBE Search'!$A$8:$F$222,6,0)-VLOOKUP($A6,'CUBE Search'!$A$8:$F$221,4,0),0)</f>
        <v>-2.2246941045606233E-3</v>
      </c>
      <c r="L6" s="30">
        <f>IFERROR(VLOOKUP($A6,'CUBE Bkd'!$A$11:$G$221,6,0),0)</f>
        <v>1</v>
      </c>
      <c r="M6" s="30">
        <f>IFERROR(VLOOKUP($A6,'CUBE Bkd'!$A$11:$G$221,5,0),0)</f>
        <v>3</v>
      </c>
      <c r="N6" s="52">
        <f>L6/VLOOKUP("Grand Total",'CUBE Bkd'!$B$8:$F$300,5,0)</f>
        <v>2.4668212541319256E-5</v>
      </c>
      <c r="O6" s="52">
        <f>IFERROR(SUM(CountryTable[[#This Row],[FP Current Week Tickets]]-VLOOKUP($A6,'CUBE Bkd'!$A$9:$E$220,4,0))/VLOOKUP($A6,'CUBE Bkd'!$A$9:$E$221,4,0),0)</f>
        <v>-0.95</v>
      </c>
      <c r="P6" s="64">
        <f>IFERROR(VLOOKUP($A6,'MIDT Weekly'!$A$3:$J$222,2,0),0)</f>
        <v>0</v>
      </c>
      <c r="Q6" s="70">
        <f>IFERROR(VLOOKUP($A6,'MIDT Weekly'!$A$3:$J$222,3,0),0)</f>
        <v>0</v>
      </c>
      <c r="R6" s="71">
        <f>CountryTable[[#This Row],[MIDT Market PAX Current Week]]/'MIDT Weekly'!$B$210</f>
        <v>0</v>
      </c>
      <c r="S6" s="30">
        <f>VLOOKUP(A6,'SEM Revenue'!$H:$L,5,FALSE)</f>
        <v>16.04369414101291</v>
      </c>
    </row>
    <row r="7" spans="1:20" ht="12" x14ac:dyDescent="0.3">
      <c r="A7" s="3" t="s">
        <v>36</v>
      </c>
      <c r="B7" s="3" t="s">
        <v>35</v>
      </c>
      <c r="C7" s="3" t="s">
        <v>134</v>
      </c>
      <c r="D7" s="3" t="s">
        <v>134</v>
      </c>
      <c r="E7" s="72">
        <v>3</v>
      </c>
      <c r="F7" s="64">
        <f>IFERROR(VLOOKUP(CountryTable[[#This Row],[Country Code]],'CUBE Search'!$A$8:$F$222,5,0),0)</f>
        <v>160</v>
      </c>
      <c r="G7" s="65">
        <f>IFERROR(VLOOKUP(CountryTable[[#This Row],[Country Code]],'CUBE Search'!$A$8:$F$222,3,0),0)</f>
        <v>180</v>
      </c>
      <c r="H7" s="66">
        <f>IFERROR(SUM(CountryTable[[#This Row],[FP Searches Current Week]]-CountryTable[[#This Row],[FP Searches Previous Week]])/CountryTable[[#This Row],[FP Searches Previous Week]],0)</f>
        <v>-0.1111111111111111</v>
      </c>
      <c r="I7" s="67">
        <f>F7/VLOOKUP("Grand Total",'CUBE Search'!$B$8:$F$300,4,0)</f>
        <v>2.1757216120682926E-5</v>
      </c>
      <c r="J7" s="68">
        <f>IFERROR(VLOOKUP(CountryTable[[#This Row],[Country Code]],'CUBE Search'!$A$8:$F$222,6,0),0)</f>
        <v>6.2500000000000003E-3</v>
      </c>
      <c r="K7" s="69">
        <f>IFERROR(VLOOKUP($A7,'CUBE Search'!$A$8:$F$222,6,0)-VLOOKUP($A7,'CUBE Search'!$A$8:$F$221,4,0),0)</f>
        <v>-4.8611111111111112E-3</v>
      </c>
      <c r="L7" s="30">
        <f>IFERROR(VLOOKUP($A7,'CUBE Bkd'!$A$11:$G$221,6,0),0)</f>
        <v>2</v>
      </c>
      <c r="M7" s="30">
        <f>IFERROR(VLOOKUP($A7,'CUBE Bkd'!$A$11:$G$221,5,0),0)</f>
        <v>1</v>
      </c>
      <c r="N7" s="52">
        <f>L7/VLOOKUP("Grand Total",'CUBE Bkd'!$B$8:$F$300,5,0)</f>
        <v>4.9336425082638512E-5</v>
      </c>
      <c r="O7" s="52">
        <f>IFERROR(SUM(CountryTable[[#This Row],[FP Current Week Tickets]]-VLOOKUP($A7,'CUBE Bkd'!$A$9:$E$220,4,0))/VLOOKUP($A7,'CUBE Bkd'!$A$9:$E$221,4,0),0)</f>
        <v>-0.5</v>
      </c>
      <c r="P7" s="64">
        <f>IFERROR(VLOOKUP($A7,'MIDT Weekly'!$A$3:$J$222,2,0),0)</f>
        <v>18</v>
      </c>
      <c r="Q7" s="70">
        <f>IFERROR(VLOOKUP($A7,'MIDT Weekly'!$A$3:$J$222,3,0),0)</f>
        <v>1.25</v>
      </c>
      <c r="R7" s="71">
        <f>CountryTable[[#This Row],[MIDT Market PAX Current Week]]/'MIDT Weekly'!$B$210</f>
        <v>1.828669886480237E-5</v>
      </c>
      <c r="S7" s="30">
        <f>VLOOKUP(A7,'SEM Revenue'!$H:$L,5,FALSE)</f>
        <v>55.555555555555557</v>
      </c>
    </row>
    <row r="8" spans="1:20" ht="12" x14ac:dyDescent="0.3">
      <c r="A8" s="3" t="s">
        <v>42</v>
      </c>
      <c r="B8" s="3" t="s">
        <v>41</v>
      </c>
      <c r="C8" s="3" t="s">
        <v>77</v>
      </c>
      <c r="D8" s="3" t="s">
        <v>79</v>
      </c>
      <c r="E8" s="72">
        <v>3</v>
      </c>
      <c r="F8" s="64">
        <f>IFERROR(VLOOKUP(CountryTable[[#This Row],[Country Code]],'CUBE Search'!$A$8:$F$222,5,0),0)</f>
        <v>3475</v>
      </c>
      <c r="G8" s="65">
        <f>IFERROR(VLOOKUP(CountryTable[[#This Row],[Country Code]],'CUBE Search'!$A$8:$F$222,3,0),0)</f>
        <v>3510</v>
      </c>
      <c r="H8" s="66">
        <f>IFERROR(SUM(CountryTable[[#This Row],[FP Searches Current Week]]-CountryTable[[#This Row],[FP Searches Previous Week]])/CountryTable[[#This Row],[FP Searches Previous Week]],0)</f>
        <v>-9.9715099715099714E-3</v>
      </c>
      <c r="I8" s="67">
        <f>F8/VLOOKUP("Grand Total",'CUBE Search'!$B$8:$F$300,4,0)</f>
        <v>4.7253953762108232E-4</v>
      </c>
      <c r="J8" s="68">
        <f>IFERROR(VLOOKUP(CountryTable[[#This Row],[Country Code]],'CUBE Search'!$A$8:$F$222,6,0),0)</f>
        <v>2.8776978417266188E-3</v>
      </c>
      <c r="K8" s="69">
        <f>IFERROR(VLOOKUP($A8,'CUBE Search'!$A$8:$F$222,6,0)-VLOOKUP($A8,'CUBE Search'!$A$8:$F$221,4,0),0)</f>
        <v>-1.3958064317776552E-3</v>
      </c>
      <c r="L8" s="30">
        <f>IFERROR(VLOOKUP($A8,'CUBE Bkd'!$A$11:$G$221,6,0),0)</f>
        <v>9</v>
      </c>
      <c r="M8" s="30">
        <f>IFERROR(VLOOKUP($A8,'CUBE Bkd'!$A$11:$G$221,5,0),0)</f>
        <v>23</v>
      </c>
      <c r="N8" s="52">
        <f>L8/VLOOKUP("Grand Total",'CUBE Bkd'!$B$8:$F$300,5,0)</f>
        <v>2.220139128718733E-4</v>
      </c>
      <c r="O8" s="52">
        <f>IFERROR(SUM(CountryTable[[#This Row],[FP Current Week Tickets]]-VLOOKUP($A8,'CUBE Bkd'!$A$9:$E$220,4,0))/VLOOKUP($A8,'CUBE Bkd'!$A$9:$E$221,4,0),0)</f>
        <v>-0.91428571428571426</v>
      </c>
      <c r="P8" s="64">
        <f>IFERROR(VLOOKUP($A8,'MIDT Weekly'!$A$3:$J$222,2,0),0)</f>
        <v>163</v>
      </c>
      <c r="Q8" s="70">
        <f>IFERROR(VLOOKUP($A8,'MIDT Weekly'!$A$3:$J$222,3,0),0)</f>
        <v>-0.28199999999999997</v>
      </c>
      <c r="R8" s="71">
        <f>CountryTable[[#This Row],[MIDT Market PAX Current Week]]/'MIDT Weekly'!$B$210</f>
        <v>1.6559621749793259E-4</v>
      </c>
      <c r="S8" s="30">
        <f>VLOOKUP(A8,'SEM Revenue'!$H:$L,5,FALSE)</f>
        <v>11.305629799426933</v>
      </c>
    </row>
    <row r="9" spans="1:20" ht="12" x14ac:dyDescent="0.3">
      <c r="A9" s="3" t="s">
        <v>54</v>
      </c>
      <c r="B9" s="3" t="s">
        <v>53</v>
      </c>
      <c r="C9" s="3" t="s">
        <v>77</v>
      </c>
      <c r="D9" s="3" t="s">
        <v>79</v>
      </c>
      <c r="E9" s="72">
        <v>2</v>
      </c>
      <c r="F9" s="64">
        <f>IFERROR(VLOOKUP(CountryTable[[#This Row],[Country Code]],'CUBE Search'!$A$8:$F$222,5,0),0)</f>
        <v>16164</v>
      </c>
      <c r="G9" s="65">
        <f>IFERROR(VLOOKUP(CountryTable[[#This Row],[Country Code]],'CUBE Search'!$A$8:$F$222,3,0),0)</f>
        <v>18840</v>
      </c>
      <c r="H9" s="66">
        <f>IFERROR(SUM(CountryTable[[#This Row],[FP Searches Current Week]]-CountryTable[[#This Row],[FP Searches Previous Week]])/CountryTable[[#This Row],[FP Searches Previous Week]],0)</f>
        <v>-0.14203821656050955</v>
      </c>
      <c r="I9" s="67">
        <f>F9/VLOOKUP("Grand Total",'CUBE Search'!$B$8:$F$300,4,0)</f>
        <v>2.1980227585919926E-3</v>
      </c>
      <c r="J9" s="68">
        <f>IFERROR(VLOOKUP(CountryTable[[#This Row],[Country Code]],'CUBE Search'!$A$8:$F$222,6,0),0)</f>
        <v>3.4026231130908193E-3</v>
      </c>
      <c r="K9" s="69">
        <f>IFERROR(VLOOKUP($A9,'CUBE Search'!$A$8:$F$222,6,0)-VLOOKUP($A9,'CUBE Search'!$A$8:$F$221,4,0),0)</f>
        <v>9.6100952498041599E-4</v>
      </c>
      <c r="L9" s="30">
        <f>IFERROR(VLOOKUP($A9,'CUBE Bkd'!$A$11:$G$221,6,0),0)</f>
        <v>51</v>
      </c>
      <c r="M9" s="30">
        <f>IFERROR(VLOOKUP($A9,'CUBE Bkd'!$A$11:$G$221,5,0),0)</f>
        <v>83</v>
      </c>
      <c r="N9" s="52">
        <f>L9/VLOOKUP("Grand Total",'CUBE Bkd'!$B$8:$F$300,5,0)</f>
        <v>1.2580788396072821E-3</v>
      </c>
      <c r="O9" s="52">
        <f>IFERROR(SUM(CountryTable[[#This Row],[FP Current Week Tickets]]-VLOOKUP($A9,'CUBE Bkd'!$A$9:$E$220,4,0))/VLOOKUP($A9,'CUBE Bkd'!$A$9:$E$221,4,0),0)</f>
        <v>-0.73575129533678751</v>
      </c>
      <c r="P9" s="64">
        <f>IFERROR(VLOOKUP($A9,'MIDT Weekly'!$A$3:$J$222,2,0),0)</f>
        <v>803</v>
      </c>
      <c r="Q9" s="70">
        <f>IFERROR(VLOOKUP($A9,'MIDT Weekly'!$A$3:$J$222,3,0),0)</f>
        <v>-2.5000000000000001E-2</v>
      </c>
      <c r="R9" s="71">
        <f>CountryTable[[#This Row],[MIDT Market PAX Current Week]]/'MIDT Weekly'!$B$210</f>
        <v>8.1578995491312799E-4</v>
      </c>
      <c r="S9" s="88">
        <f>VLOOKUP(A9,'SEM Revenue'!$H:$L,5,FALSE)</f>
        <v>17.844552505232055</v>
      </c>
    </row>
    <row r="10" spans="1:20" ht="12" x14ac:dyDescent="0.3">
      <c r="A10" s="3" t="s">
        <v>46</v>
      </c>
      <c r="B10" s="3" t="s">
        <v>45</v>
      </c>
      <c r="C10" s="3" t="s">
        <v>201</v>
      </c>
      <c r="D10" s="3" t="s">
        <v>201</v>
      </c>
      <c r="E10" s="72">
        <v>4</v>
      </c>
      <c r="F10" s="64">
        <f>IFERROR(VLOOKUP(CountryTable[[#This Row],[Country Code]],'CUBE Search'!$A$8:$F$222,5,0),0)</f>
        <v>8806</v>
      </c>
      <c r="G10" s="65">
        <f>IFERROR(VLOOKUP(CountryTable[[#This Row],[Country Code]],'CUBE Search'!$A$8:$F$222,3,0),0)</f>
        <v>9375</v>
      </c>
      <c r="H10" s="66">
        <f>IFERROR(SUM(CountryTable[[#This Row],[FP Searches Current Week]]-CountryTable[[#This Row],[FP Searches Previous Week]])/CountryTable[[#This Row],[FP Searches Previous Week]],0)</f>
        <v>-6.0693333333333335E-2</v>
      </c>
      <c r="I10" s="67">
        <f>F10/VLOOKUP("Grand Total",'CUBE Search'!$B$8:$F$300,4,0)</f>
        <v>1.1974627822420865E-3</v>
      </c>
      <c r="J10" s="68">
        <f>IFERROR(VLOOKUP(CountryTable[[#This Row],[Country Code]],'CUBE Search'!$A$8:$F$222,6,0),0)</f>
        <v>3.2932091755621166E-3</v>
      </c>
      <c r="K10" s="69">
        <f>IFERROR(VLOOKUP($A10,'CUBE Search'!$A$8:$F$222,6,0)-VLOOKUP($A10,'CUBE Search'!$A$8:$F$221,4,0),0)</f>
        <v>-1.2934574911045503E-3</v>
      </c>
      <c r="L10" s="30">
        <f>IFERROR(VLOOKUP($A10,'CUBE Bkd'!$A$11:$G$221,6,0),0)</f>
        <v>24</v>
      </c>
      <c r="M10" s="30">
        <f>IFERROR(VLOOKUP($A10,'CUBE Bkd'!$A$11:$G$221,5,0),0)</f>
        <v>75</v>
      </c>
      <c r="N10" s="52">
        <f>L10/VLOOKUP("Grand Total",'CUBE Bkd'!$B$8:$F$300,5,0)</f>
        <v>5.9203710099166209E-4</v>
      </c>
      <c r="O10" s="52">
        <f>IFERROR(SUM(CountryTable[[#This Row],[FP Current Week Tickets]]-VLOOKUP($A10,'CUBE Bkd'!$A$9:$E$220,4,0))/VLOOKUP($A10,'CUBE Bkd'!$A$9:$E$221,4,0),0)</f>
        <v>-0.92452830188679247</v>
      </c>
      <c r="P10" s="64">
        <f>IFERROR(VLOOKUP($A10,'MIDT Weekly'!$A$3:$J$222,2,0),0)</f>
        <v>274</v>
      </c>
      <c r="Q10" s="70">
        <f>IFERROR(VLOOKUP($A10,'MIDT Weekly'!$A$3:$J$222,3,0),0)</f>
        <v>-0.20100000000000001</v>
      </c>
      <c r="R10" s="71">
        <f>CountryTable[[#This Row],[MIDT Market PAX Current Week]]/'MIDT Weekly'!$B$210</f>
        <v>2.7836419383088057E-4</v>
      </c>
      <c r="S10" s="30">
        <f>VLOOKUP(A10,'SEM Revenue'!$H:$L,5,FALSE)</f>
        <v>11.860216789667897</v>
      </c>
    </row>
    <row r="11" spans="1:20" ht="12" x14ac:dyDescent="0.3">
      <c r="A11" s="3" t="s">
        <v>822</v>
      </c>
      <c r="B11" s="3" t="s">
        <v>1696</v>
      </c>
      <c r="C11" s="3" t="s">
        <v>77</v>
      </c>
      <c r="D11" s="3" t="s">
        <v>79</v>
      </c>
      <c r="E11" s="72">
        <v>1</v>
      </c>
      <c r="F11" s="64">
        <f>IFERROR(VLOOKUP(CountryTable[[#This Row],[Country Code]],'CUBE Search'!$A$8:$F$222,5,0),0)</f>
        <v>16290</v>
      </c>
      <c r="G11" s="65">
        <f>IFERROR(VLOOKUP(CountryTable[[#This Row],[Country Code]],'CUBE Search'!$A$8:$F$222,3,0),0)</f>
        <v>17764</v>
      </c>
      <c r="H11" s="66">
        <f>IFERROR(SUM(CountryTable[[#This Row],[FP Searches Current Week]]-CountryTable[[#This Row],[FP Searches Previous Week]])/CountryTable[[#This Row],[FP Searches Previous Week]],0)</f>
        <v>-8.2976807025444715E-2</v>
      </c>
      <c r="I11" s="67">
        <f>F11/VLOOKUP("Grand Total",'CUBE Search'!$B$8:$F$300,4,0)</f>
        <v>2.2151565662870305E-3</v>
      </c>
      <c r="J11" s="68">
        <f>IFERROR(VLOOKUP(CountryTable[[#This Row],[Country Code]],'CUBE Search'!$A$8:$F$222,6,0),0)</f>
        <v>7.6734192756292207E-3</v>
      </c>
      <c r="K11" s="69">
        <f>IFERROR(VLOOKUP($A11,'CUBE Search'!$A$8:$F$222,6,0)-VLOOKUP($A11,'CUBE Search'!$A$8:$F$221,4,0),0)</f>
        <v>5.8042220289785361E-4</v>
      </c>
      <c r="L11" s="30">
        <f>IFERROR(VLOOKUP($A11,'CUBE Bkd'!$A$11:$G$221,6,0),0)</f>
        <v>83</v>
      </c>
      <c r="M11" s="30">
        <f>IFERROR(VLOOKUP($A11,'CUBE Bkd'!$A$11:$G$221,5,0),0)</f>
        <v>215</v>
      </c>
      <c r="N11" s="52">
        <f>L11/VLOOKUP("Grand Total",'CUBE Bkd'!$B$8:$F$300,5,0)</f>
        <v>2.0474616409294983E-3</v>
      </c>
      <c r="O11" s="52">
        <f>IFERROR(SUM(CountryTable[[#This Row],[FP Current Week Tickets]]-VLOOKUP($A11,'CUBE Bkd'!$A$9:$E$220,4,0))/VLOOKUP($A11,'CUBE Bkd'!$A$9:$E$221,4,0),0)</f>
        <v>-0.82489451476793252</v>
      </c>
      <c r="P11" s="64">
        <f>IFERROR(VLOOKUP($A11,'MIDT Weekly'!$A$3:$J$222,2,0),0)</f>
        <v>2320</v>
      </c>
      <c r="Q11" s="70">
        <f>IFERROR(VLOOKUP($A11,'MIDT Weekly'!$A$3:$J$222,3,0),0)</f>
        <v>-3.9E-2</v>
      </c>
      <c r="R11" s="71">
        <f>CountryTable[[#This Row],[MIDT Market PAX Current Week]]/'MIDT Weekly'!$B$210</f>
        <v>2.3569522981300834E-3</v>
      </c>
      <c r="S11" s="88">
        <f>VLOOKUP(A11,'SEM Revenue'!$H:$L,5,FALSE)</f>
        <v>23.903238461387577</v>
      </c>
    </row>
    <row r="12" spans="1:20" ht="12" x14ac:dyDescent="0.3">
      <c r="A12" s="3" t="s">
        <v>204</v>
      </c>
      <c r="B12" s="3" t="s">
        <v>203</v>
      </c>
      <c r="C12" s="3" t="s">
        <v>201</v>
      </c>
      <c r="D12" s="3" t="s">
        <v>201</v>
      </c>
      <c r="E12" s="72">
        <v>1</v>
      </c>
      <c r="F12" s="64">
        <f>IFERROR(VLOOKUP(CountryTable[[#This Row],[Country Code]],'CUBE Search'!$A$8:$F$222,5,0),0)</f>
        <v>98179</v>
      </c>
      <c r="G12" s="65">
        <f>IFERROR(VLOOKUP(CountryTable[[#This Row],[Country Code]],'CUBE Search'!$A$8:$F$222,3,0),0)</f>
        <v>99716</v>
      </c>
      <c r="H12" s="66">
        <f>IFERROR(SUM(CountryTable[[#This Row],[FP Searches Current Week]]-CountryTable[[#This Row],[FP Searches Previous Week]])/CountryTable[[#This Row],[FP Searches Previous Week]],0)</f>
        <v>-1.5413775121344619E-2</v>
      </c>
      <c r="I12" s="67">
        <f>F12/VLOOKUP("Grand Total",'CUBE Search'!$B$8:$F$300,4,0)</f>
        <v>1.3350635759453307E-2</v>
      </c>
      <c r="J12" s="68">
        <f>IFERROR(VLOOKUP(CountryTable[[#This Row],[Country Code]],'CUBE Search'!$A$8:$F$222,6,0),0)</f>
        <v>5.8872060216543249E-3</v>
      </c>
      <c r="K12" s="69">
        <f>IFERROR(VLOOKUP($A12,'CUBE Search'!$A$8:$F$222,6,0)-VLOOKUP($A12,'CUBE Search'!$A$8:$F$221,4,0),0)</f>
        <v>2.211143212251061E-4</v>
      </c>
      <c r="L12" s="30">
        <f>IFERROR(VLOOKUP($A12,'CUBE Bkd'!$A$11:$G$221,6,0),0)</f>
        <v>405</v>
      </c>
      <c r="M12" s="30">
        <f>IFERROR(VLOOKUP($A12,'CUBE Bkd'!$A$11:$G$221,5,0),0)</f>
        <v>892</v>
      </c>
      <c r="N12" s="52">
        <f>L12/VLOOKUP("Grand Total",'CUBE Bkd'!$B$8:$F$300,5,0)</f>
        <v>9.9906260792342987E-3</v>
      </c>
      <c r="O12" s="52">
        <f>IFERROR(SUM(CountryTable[[#This Row],[FP Current Week Tickets]]-VLOOKUP($A12,'CUBE Bkd'!$A$9:$E$220,4,0))/VLOOKUP($A12,'CUBE Bkd'!$A$9:$E$221,4,0),0)</f>
        <v>-0.80659025787965621</v>
      </c>
      <c r="P12" s="64" t="s">
        <v>10781</v>
      </c>
      <c r="Q12" s="70">
        <f>IFERROR(VLOOKUP($A12,'MIDT Weekly'!$A$3:$J$222,3,0),0)</f>
        <v>0.13</v>
      </c>
      <c r="R12" s="71" t="e">
        <f>CountryTable[[#This Row],[MIDT Market PAX Current Week]]/'MIDT Weekly'!$B$210</f>
        <v>#VALUE!</v>
      </c>
      <c r="S12" s="88">
        <f>VLOOKUP(A12,'SEM Revenue'!$H:$L,5,FALSE)</f>
        <v>9.8627358079499317</v>
      </c>
    </row>
    <row r="13" spans="1:20" ht="12" x14ac:dyDescent="0.3">
      <c r="A13" s="3" t="s">
        <v>58</v>
      </c>
      <c r="B13" s="3" t="s">
        <v>57</v>
      </c>
      <c r="C13" s="3" t="s">
        <v>523</v>
      </c>
      <c r="D13" s="3" t="s">
        <v>479</v>
      </c>
      <c r="E13" s="72">
        <v>4</v>
      </c>
      <c r="F13" s="64">
        <f>IFERROR(VLOOKUP(CountryTable[[#This Row],[Country Code]],'CUBE Search'!$A$8:$F$222,5,0),0)</f>
        <v>11027</v>
      </c>
      <c r="G13" s="65">
        <f>IFERROR(VLOOKUP(CountryTable[[#This Row],[Country Code]],'CUBE Search'!$A$8:$F$222,3,0),0)</f>
        <v>12258</v>
      </c>
      <c r="H13" s="66">
        <f>IFERROR(SUM(CountryTable[[#This Row],[FP Searches Current Week]]-CountryTable[[#This Row],[FP Searches Previous Week]])/CountryTable[[#This Row],[FP Searches Previous Week]],0)</f>
        <v>-0.10042421275901452</v>
      </c>
      <c r="I13" s="67">
        <f>F13/VLOOKUP("Grand Total",'CUBE Search'!$B$8:$F$300,4,0)</f>
        <v>1.4994801385173164E-3</v>
      </c>
      <c r="J13" s="68">
        <f>IFERROR(VLOOKUP(CountryTable[[#This Row],[Country Code]],'CUBE Search'!$A$8:$F$222,6,0),0)</f>
        <v>1.2696109549288112E-3</v>
      </c>
      <c r="K13" s="69">
        <f>IFERROR(VLOOKUP($A13,'CUBE Search'!$A$8:$F$222,6,0)-VLOOKUP($A13,'CUBE Search'!$A$8:$F$221,4,0),0)</f>
        <v>3.7223781085963181E-4</v>
      </c>
      <c r="L13" s="30">
        <f>IFERROR(VLOOKUP($A13,'CUBE Bkd'!$A$11:$G$221,6,0),0)</f>
        <v>60</v>
      </c>
      <c r="M13" s="30">
        <f>IFERROR(VLOOKUP($A13,'CUBE Bkd'!$A$11:$G$221,5,0),0)</f>
        <v>93</v>
      </c>
      <c r="N13" s="52">
        <f>L13/VLOOKUP("Grand Total",'CUBE Bkd'!$B$8:$F$300,5,0)</f>
        <v>1.4800927524791553E-3</v>
      </c>
      <c r="O13" s="52">
        <f>IFERROR(SUM(CountryTable[[#This Row],[FP Current Week Tickets]]-VLOOKUP($A13,'CUBE Bkd'!$A$9:$E$220,4,0))/VLOOKUP($A13,'CUBE Bkd'!$A$9:$E$221,4,0),0)</f>
        <v>-0.9614890885750963</v>
      </c>
      <c r="P13" s="64">
        <f>IFERROR(VLOOKUP($A13,'MIDT Weekly'!$A$3:$J$222,2,0),0)</f>
        <v>116</v>
      </c>
      <c r="Q13" s="70">
        <f>IFERROR(VLOOKUP($A13,'MIDT Weekly'!$A$3:$J$222,3,0),0)</f>
        <v>0.318</v>
      </c>
      <c r="R13" s="71">
        <f>CountryTable[[#This Row],[MIDT Market PAX Current Week]]/'MIDT Weekly'!$B$210</f>
        <v>1.1784761490650417E-4</v>
      </c>
      <c r="S13" s="30">
        <f>VLOOKUP(A13,'SEM Revenue'!$H:$L,5,FALSE)</f>
        <v>4.1840497035603477</v>
      </c>
    </row>
    <row r="14" spans="1:20" ht="12" x14ac:dyDescent="0.3">
      <c r="A14" s="3" t="s">
        <v>25</v>
      </c>
      <c r="B14" s="3" t="s">
        <v>24</v>
      </c>
      <c r="C14" s="3" t="s">
        <v>93</v>
      </c>
      <c r="D14" s="3" t="s">
        <v>93</v>
      </c>
      <c r="E14" s="72">
        <v>1</v>
      </c>
      <c r="F14" s="64">
        <f>IFERROR(VLOOKUP(CountryTable[[#This Row],[Country Code]],'CUBE Search'!$A$8:$F$222,5,0),0)</f>
        <v>8836</v>
      </c>
      <c r="G14" s="65">
        <f>IFERROR(VLOOKUP(CountryTable[[#This Row],[Country Code]],'CUBE Search'!$A$8:$F$222,3,0),0)</f>
        <v>8905</v>
      </c>
      <c r="H14" s="66">
        <f>IFERROR(SUM(CountryTable[[#This Row],[FP Searches Current Week]]-CountryTable[[#This Row],[FP Searches Previous Week]])/CountryTable[[#This Row],[FP Searches Previous Week]],0)</f>
        <v>-7.7484559236384058E-3</v>
      </c>
      <c r="I14" s="67">
        <f>F14/VLOOKUP("Grand Total",'CUBE Search'!$B$8:$F$300,4,0)</f>
        <v>1.2015422602647146E-3</v>
      </c>
      <c r="J14" s="68">
        <f>IFERROR(VLOOKUP(CountryTable[[#This Row],[Country Code]],'CUBE Search'!$A$8:$F$222,6,0),0)</f>
        <v>1.8220914440923493E-2</v>
      </c>
      <c r="K14" s="69">
        <f>IFERROR(VLOOKUP($A14,'CUBE Search'!$A$8:$F$222,6,0)-VLOOKUP($A14,'CUBE Search'!$A$8:$F$221,4,0),0)</f>
        <v>-7.4949755085430975E-3</v>
      </c>
      <c r="L14" s="30">
        <f>IFERROR(VLOOKUP($A14,'CUBE Bkd'!$A$11:$G$221,6,0),0)</f>
        <v>128</v>
      </c>
      <c r="M14" s="30">
        <f>IFERROR(VLOOKUP($A14,'CUBE Bkd'!$A$11:$G$221,5,0),0)</f>
        <v>401</v>
      </c>
      <c r="N14" s="52">
        <f>L14/VLOOKUP("Grand Total",'CUBE Bkd'!$B$8:$F$300,5,0)</f>
        <v>3.1575312052888648E-3</v>
      </c>
      <c r="O14" s="52">
        <f>IFERROR(SUM(CountryTable[[#This Row],[FP Current Week Tickets]]-VLOOKUP($A14,'CUBE Bkd'!$A$9:$E$220,4,0))/VLOOKUP($A14,'CUBE Bkd'!$A$9:$E$221,4,0),0)</f>
        <v>-0.24705882352941178</v>
      </c>
      <c r="P14" s="64">
        <f>IFERROR(VLOOKUP($A14,'MIDT Weekly'!$A$3:$J$222,2,0),0)</f>
        <v>392</v>
      </c>
      <c r="Q14" s="70">
        <f>IFERROR(VLOOKUP($A14,'MIDT Weekly'!$A$3:$J$222,3,0),0)</f>
        <v>-2.7E-2</v>
      </c>
      <c r="R14" s="71">
        <f>CountryTable[[#This Row],[MIDT Market PAX Current Week]]/'MIDT Weekly'!$B$210</f>
        <v>3.9824366416680722E-4</v>
      </c>
      <c r="S14" s="88">
        <f>VLOOKUP(A14,'SEM Revenue'!$H:$L,5,FALSE)</f>
        <v>137.72898810744312</v>
      </c>
    </row>
    <row r="15" spans="1:20" ht="12" x14ac:dyDescent="0.3">
      <c r="A15" s="3" t="s">
        <v>65</v>
      </c>
      <c r="B15" s="3" t="s">
        <v>64</v>
      </c>
      <c r="C15" s="3" t="s">
        <v>18</v>
      </c>
      <c r="D15" s="3" t="s">
        <v>18</v>
      </c>
      <c r="E15" s="72">
        <v>2</v>
      </c>
      <c r="F15" s="64">
        <f>IFERROR(VLOOKUP(CountryTable[[#This Row],[Country Code]],'CUBE Search'!$A$8:$F$222,5,0),0)</f>
        <v>825</v>
      </c>
      <c r="G15" s="65">
        <f>IFERROR(VLOOKUP(CountryTable[[#This Row],[Country Code]],'CUBE Search'!$A$8:$F$222,3,0),0)</f>
        <v>943</v>
      </c>
      <c r="H15" s="66">
        <f>IFERROR(SUM(CountryTable[[#This Row],[FP Searches Current Week]]-CountryTable[[#This Row],[FP Searches Previous Week]])/CountryTable[[#This Row],[FP Searches Previous Week]],0)</f>
        <v>-0.12513255567338283</v>
      </c>
      <c r="I15" s="67">
        <f>F15/VLOOKUP("Grand Total",'CUBE Search'!$B$8:$F$300,4,0)</f>
        <v>1.1218564562227134E-4</v>
      </c>
      <c r="J15" s="68">
        <f>IFERROR(VLOOKUP(CountryTable[[#This Row],[Country Code]],'CUBE Search'!$A$8:$F$222,6,0),0)</f>
        <v>1.4545454545454545E-2</v>
      </c>
      <c r="K15" s="69">
        <f>IFERROR(VLOOKUP($A15,'CUBE Search'!$A$8:$F$222,6,0)-VLOOKUP($A15,'CUBE Search'!$A$8:$F$221,4,0),0)</f>
        <v>8.1827822230791485E-3</v>
      </c>
      <c r="L15" s="30">
        <f>IFERROR(VLOOKUP($A15,'CUBE Bkd'!$A$11:$G$221,6,0),0)</f>
        <v>8</v>
      </c>
      <c r="M15" s="30">
        <f>IFERROR(VLOOKUP($A15,'CUBE Bkd'!$A$11:$G$221,5,0),0)</f>
        <v>4</v>
      </c>
      <c r="N15" s="52">
        <f>L15/VLOOKUP("Grand Total",'CUBE Bkd'!$B$8:$F$300,5,0)</f>
        <v>1.9734570033055405E-4</v>
      </c>
      <c r="O15" s="52">
        <f>IFERROR(SUM(CountryTable[[#This Row],[FP Current Week Tickets]]-VLOOKUP($A15,'CUBE Bkd'!$A$9:$E$220,4,0))/VLOOKUP($A15,'CUBE Bkd'!$A$9:$E$221,4,0),0)</f>
        <v>-0.76470588235294112</v>
      </c>
      <c r="P15" s="64">
        <f>IFERROR(VLOOKUP($A15,'MIDT Weekly'!$A$3:$J$222,2,0),0)</f>
        <v>24</v>
      </c>
      <c r="Q15" s="70">
        <f>IFERROR(VLOOKUP($A15,'MIDT Weekly'!$A$3:$J$222,3,0),0)</f>
        <v>-0.47799999999999998</v>
      </c>
      <c r="R15" s="71">
        <f>CountryTable[[#This Row],[MIDT Market PAX Current Week]]/'MIDT Weekly'!$B$210</f>
        <v>2.4382265153069827E-5</v>
      </c>
      <c r="S15" s="30">
        <f>VLOOKUP(A15,'SEM Revenue'!$H:$L,5,FALSE)</f>
        <v>66.686526429341967</v>
      </c>
    </row>
    <row r="16" spans="1:20" ht="12" x14ac:dyDescent="0.3">
      <c r="A16" s="3" t="s">
        <v>50</v>
      </c>
      <c r="B16" s="3" t="s">
        <v>49</v>
      </c>
      <c r="C16" s="3" t="s">
        <v>93</v>
      </c>
      <c r="D16" s="3" t="s">
        <v>18</v>
      </c>
      <c r="E16" s="72">
        <v>1</v>
      </c>
      <c r="F16" s="64">
        <f>IFERROR(VLOOKUP(CountryTable[[#This Row],[Country Code]],'CUBE Search'!$A$8:$F$222,5,0),0)</f>
        <v>4821</v>
      </c>
      <c r="G16" s="65">
        <f>IFERROR(VLOOKUP(CountryTable[[#This Row],[Country Code]],'CUBE Search'!$A$8:$F$222,3,0),0)</f>
        <v>4165</v>
      </c>
      <c r="H16" s="66">
        <f>IFERROR(SUM(CountryTable[[#This Row],[FP Searches Current Week]]-CountryTable[[#This Row],[FP Searches Previous Week]])/CountryTable[[#This Row],[FP Searches Previous Week]],0)</f>
        <v>0.15750300120048019</v>
      </c>
      <c r="I16" s="67">
        <f>F16/VLOOKUP("Grand Total",'CUBE Search'!$B$8:$F$300,4,0)</f>
        <v>6.555721182363274E-4</v>
      </c>
      <c r="J16" s="68">
        <f>IFERROR(VLOOKUP(CountryTable[[#This Row],[Country Code]],'CUBE Search'!$A$8:$F$222,6,0),0)</f>
        <v>7.4673304293714996E-3</v>
      </c>
      <c r="K16" s="69">
        <f>IFERROR(VLOOKUP($A16,'CUBE Search'!$A$8:$F$222,6,0)-VLOOKUP($A16,'CUBE Search'!$A$8:$F$221,4,0),0)</f>
        <v>-3.096895260904611E-3</v>
      </c>
      <c r="L16" s="30">
        <f>IFERROR(VLOOKUP($A16,'CUBE Bkd'!$A$11:$G$221,6,0),0)</f>
        <v>20</v>
      </c>
      <c r="M16" s="30">
        <f>IFERROR(VLOOKUP($A16,'CUBE Bkd'!$A$11:$G$221,5,0),0)</f>
        <v>85</v>
      </c>
      <c r="N16" s="52">
        <f>L16/VLOOKUP("Grand Total",'CUBE Bkd'!$B$8:$F$300,5,0)</f>
        <v>4.9336425082638509E-4</v>
      </c>
      <c r="O16" s="52">
        <f>IFERROR(SUM(CountryTable[[#This Row],[FP Current Week Tickets]]-VLOOKUP($A16,'CUBE Bkd'!$A$9:$E$220,4,0))/VLOOKUP($A16,'CUBE Bkd'!$A$9:$E$221,4,0),0)</f>
        <v>-0.81818181818181823</v>
      </c>
      <c r="P16" s="64">
        <f>IFERROR(VLOOKUP($A16,'MIDT Weekly'!$A$3:$J$222,2,0),0)</f>
        <v>190</v>
      </c>
      <c r="Q16" s="70">
        <f>IFERROR(VLOOKUP($A16,'MIDT Weekly'!$A$3:$J$222,3,0),0)</f>
        <v>1.6E-2</v>
      </c>
      <c r="R16" s="71">
        <f>CountryTable[[#This Row],[MIDT Market PAX Current Week]]/'MIDT Weekly'!$B$210</f>
        <v>1.9302626579513615E-4</v>
      </c>
      <c r="S16" s="88">
        <f>VLOOKUP(A16,'SEM Revenue'!$H:$L,5,FALSE)</f>
        <v>80.232450160771691</v>
      </c>
    </row>
    <row r="17" spans="1:19" ht="12" x14ac:dyDescent="0.3">
      <c r="A17" s="3" t="s">
        <v>69</v>
      </c>
      <c r="B17" s="3" t="s">
        <v>68</v>
      </c>
      <c r="C17" s="3" t="s">
        <v>18</v>
      </c>
      <c r="D17" s="3" t="s">
        <v>18</v>
      </c>
      <c r="E17" s="72">
        <v>4</v>
      </c>
      <c r="F17" s="64">
        <f>IFERROR(VLOOKUP(CountryTable[[#This Row],[Country Code]],'CUBE Search'!$A$8:$F$222,5,0),0)</f>
        <v>731</v>
      </c>
      <c r="G17" s="65">
        <f>IFERROR(VLOOKUP(CountryTable[[#This Row],[Country Code]],'CUBE Search'!$A$8:$F$222,3,0),0)</f>
        <v>682</v>
      </c>
      <c r="H17" s="66">
        <f>IFERROR(SUM(CountryTable[[#This Row],[FP Searches Current Week]]-CountryTable[[#This Row],[FP Searches Previous Week]])/CountryTable[[#This Row],[FP Searches Previous Week]],0)</f>
        <v>7.1847507331378305E-2</v>
      </c>
      <c r="I17" s="67">
        <f>F17/VLOOKUP("Grand Total",'CUBE Search'!$B$8:$F$300,4,0)</f>
        <v>9.9403281151370126E-5</v>
      </c>
      <c r="J17" s="68">
        <f>IFERROR(VLOOKUP(CountryTable[[#This Row],[Country Code]],'CUBE Search'!$A$8:$F$222,6,0),0)</f>
        <v>1.3679890560875513E-3</v>
      </c>
      <c r="K17" s="69">
        <f>IFERROR(VLOOKUP($A17,'CUBE Search'!$A$8:$F$222,6,0)-VLOOKUP($A17,'CUBE Search'!$A$8:$F$221,4,0),0)</f>
        <v>-9.8286603736495639E-5</v>
      </c>
      <c r="L17" s="30">
        <f>IFERROR(VLOOKUP($A17,'CUBE Bkd'!$A$11:$G$221,6,0),0)</f>
        <v>1</v>
      </c>
      <c r="M17" s="30">
        <f>IFERROR(VLOOKUP($A17,'CUBE Bkd'!$A$11:$G$221,5,0),0)</f>
        <v>8</v>
      </c>
      <c r="N17" s="52">
        <f>L17/VLOOKUP("Grand Total",'CUBE Bkd'!$B$8:$F$300,5,0)</f>
        <v>2.4668212541319256E-5</v>
      </c>
      <c r="O17" s="52">
        <f>IFERROR(SUM(CountryTable[[#This Row],[FP Current Week Tickets]]-VLOOKUP($A17,'CUBE Bkd'!$A$9:$E$220,4,0))/VLOOKUP($A17,'CUBE Bkd'!$A$9:$E$221,4,0),0)</f>
        <v>-0.98484848484848486</v>
      </c>
      <c r="P17" s="64">
        <f>IFERROR(VLOOKUP($A17,'MIDT Weekly'!$A$3:$J$222,2,0),0)</f>
        <v>105</v>
      </c>
      <c r="Q17" s="70">
        <f>IFERROR(VLOOKUP($A17,'MIDT Weekly'!$A$3:$J$222,3,0),0)</f>
        <v>-0.23400000000000001</v>
      </c>
      <c r="R17" s="71">
        <f>CountryTable[[#This Row],[MIDT Market PAX Current Week]]/'MIDT Weekly'!$B$210</f>
        <v>1.066724100446805E-4</v>
      </c>
      <c r="S17" s="30">
        <f>VLOOKUP(A17,'SEM Revenue'!$H:$L,5,FALSE)</f>
        <v>20.630224416517056</v>
      </c>
    </row>
    <row r="18" spans="1:19" ht="12" x14ac:dyDescent="0.3">
      <c r="A18" s="3" t="s">
        <v>73</v>
      </c>
      <c r="B18" s="3" t="s">
        <v>72</v>
      </c>
      <c r="C18" s="3" t="s">
        <v>18</v>
      </c>
      <c r="D18" s="3" t="s">
        <v>18</v>
      </c>
      <c r="E18" s="72">
        <v>3</v>
      </c>
      <c r="F18" s="64">
        <f>IFERROR(VLOOKUP(CountryTable[[#This Row],[Country Code]],'CUBE Search'!$A$8:$F$222,5,0),0)</f>
        <v>11666</v>
      </c>
      <c r="G18" s="65">
        <f>IFERROR(VLOOKUP(CountryTable[[#This Row],[Country Code]],'CUBE Search'!$A$8:$F$222,3,0),0)</f>
        <v>11860</v>
      </c>
      <c r="H18" s="66">
        <f>IFERROR(SUM(CountryTable[[#This Row],[FP Searches Current Week]]-CountryTable[[#This Row],[FP Searches Previous Week]])/CountryTable[[#This Row],[FP Searches Previous Week]],0)</f>
        <v>-1.6357504215851602E-2</v>
      </c>
      <c r="I18" s="67">
        <f>F18/VLOOKUP("Grand Total",'CUBE Search'!$B$8:$F$300,4,0)</f>
        <v>1.5863730203992939E-3</v>
      </c>
      <c r="J18" s="68">
        <f>IFERROR(VLOOKUP(CountryTable[[#This Row],[Country Code]],'CUBE Search'!$A$8:$F$222,6,0),0)</f>
        <v>8.7433567632436131E-3</v>
      </c>
      <c r="K18" s="69">
        <f>IFERROR(VLOOKUP($A18,'CUBE Search'!$A$8:$F$222,6,0)-VLOOKUP($A18,'CUBE Search'!$A$8:$F$221,4,0),0)</f>
        <v>1.9979942000058395E-3</v>
      </c>
      <c r="L18" s="30">
        <f>IFERROR(VLOOKUP($A18,'CUBE Bkd'!$A$11:$G$221,6,0),0)</f>
        <v>76</v>
      </c>
      <c r="M18" s="30">
        <f>IFERROR(VLOOKUP($A18,'CUBE Bkd'!$A$11:$G$221,5,0),0)</f>
        <v>104</v>
      </c>
      <c r="N18" s="52">
        <f>L18/VLOOKUP("Grand Total",'CUBE Bkd'!$B$8:$F$300,5,0)</f>
        <v>1.8747841531402635E-3</v>
      </c>
      <c r="O18" s="52">
        <f>IFERROR(SUM(CountryTable[[#This Row],[FP Current Week Tickets]]-VLOOKUP($A18,'CUBE Bkd'!$A$9:$E$220,4,0))/VLOOKUP($A18,'CUBE Bkd'!$A$9:$E$221,4,0),0)</f>
        <v>-0.54761904761904767</v>
      </c>
      <c r="P18" s="64">
        <f>IFERROR(VLOOKUP($A18,'MIDT Weekly'!$A$3:$J$222,2,0),0)</f>
        <v>700</v>
      </c>
      <c r="Q18" s="70">
        <f>IFERROR(VLOOKUP($A18,'MIDT Weekly'!$A$3:$J$222,3,0),0)</f>
        <v>0.56999999999999995</v>
      </c>
      <c r="R18" s="71">
        <f>CountryTable[[#This Row],[MIDT Market PAX Current Week]]/'MIDT Weekly'!$B$210</f>
        <v>7.1114940029787005E-4</v>
      </c>
      <c r="S18" s="30">
        <f>VLOOKUP(A18,'SEM Revenue'!$H:$L,5,FALSE)</f>
        <v>96.759660831509848</v>
      </c>
    </row>
    <row r="19" spans="1:19" ht="12" x14ac:dyDescent="0.3">
      <c r="A19" s="3" t="s">
        <v>81</v>
      </c>
      <c r="B19" s="3" t="s">
        <v>80</v>
      </c>
      <c r="C19" s="3" t="s">
        <v>77</v>
      </c>
      <c r="D19" s="3" t="s">
        <v>79</v>
      </c>
      <c r="E19" s="72">
        <v>3</v>
      </c>
      <c r="F19" s="64">
        <f>IFERROR(VLOOKUP(CountryTable[[#This Row],[Country Code]],'CUBE Search'!$A$8:$F$222,5,0),0)</f>
        <v>6243</v>
      </c>
      <c r="G19" s="65">
        <f>IFERROR(VLOOKUP(CountryTable[[#This Row],[Country Code]],'CUBE Search'!$A$8:$F$222,3,0),0)</f>
        <v>6078</v>
      </c>
      <c r="H19" s="66">
        <f>IFERROR(SUM(CountryTable[[#This Row],[FP Searches Current Week]]-CountryTable[[#This Row],[FP Searches Previous Week]])/CountryTable[[#This Row],[FP Searches Previous Week]],0)</f>
        <v>2.7147087857847977E-2</v>
      </c>
      <c r="I19" s="67">
        <f>F19/VLOOKUP("Grand Total",'CUBE Search'!$B$8:$F$300,4,0)</f>
        <v>8.4893937650889692E-4</v>
      </c>
      <c r="J19" s="68">
        <f>IFERROR(VLOOKUP(CountryTable[[#This Row],[Country Code]],'CUBE Search'!$A$8:$F$222,6,0),0)</f>
        <v>1.2814352074323242E-3</v>
      </c>
      <c r="K19" s="69">
        <f>IFERROR(VLOOKUP($A19,'CUBE Search'!$A$8:$F$222,6,0)-VLOOKUP($A19,'CUBE Search'!$A$8:$F$221,4,0),0)</f>
        <v>2.9426837623785238E-4</v>
      </c>
      <c r="L19" s="30">
        <f>IFERROR(VLOOKUP($A19,'CUBE Bkd'!$A$11:$G$221,6,0),0)</f>
        <v>9</v>
      </c>
      <c r="M19" s="30">
        <f>IFERROR(VLOOKUP($A19,'CUBE Bkd'!$A$11:$G$221,5,0),0)</f>
        <v>23</v>
      </c>
      <c r="N19" s="52">
        <f>L19/VLOOKUP("Grand Total",'CUBE Bkd'!$B$8:$F$300,5,0)</f>
        <v>2.220139128718733E-4</v>
      </c>
      <c r="O19" s="52">
        <f>IFERROR(SUM(CountryTable[[#This Row],[FP Current Week Tickets]]-VLOOKUP($A19,'CUBE Bkd'!$A$9:$E$220,4,0))/VLOOKUP($A19,'CUBE Bkd'!$A$9:$E$221,4,0),0)</f>
        <v>-0.94886363636363635</v>
      </c>
      <c r="P19" s="64">
        <f>IFERROR(VLOOKUP($A19,'MIDT Weekly'!$A$3:$J$222,2,0),0)</f>
        <v>144</v>
      </c>
      <c r="Q19" s="70">
        <f>IFERROR(VLOOKUP($A19,'MIDT Weekly'!$A$3:$J$222,3,0),0)</f>
        <v>0.5</v>
      </c>
      <c r="R19" s="71">
        <f>CountryTable[[#This Row],[MIDT Market PAX Current Week]]/'MIDT Weekly'!$B$210</f>
        <v>1.4629359091841896E-4</v>
      </c>
      <c r="S19" s="30">
        <f>VLOOKUP(A19,'SEM Revenue'!$H:$L,5,FALSE)</f>
        <v>6.8894842427779386</v>
      </c>
    </row>
    <row r="20" spans="1:19" ht="12" x14ac:dyDescent="0.3">
      <c r="A20" s="3" t="s">
        <v>61</v>
      </c>
      <c r="B20" s="3" t="s">
        <v>60</v>
      </c>
      <c r="C20" s="3" t="s">
        <v>93</v>
      </c>
      <c r="D20" s="3" t="s">
        <v>93</v>
      </c>
      <c r="E20" s="72">
        <v>1</v>
      </c>
      <c r="F20" s="64">
        <f>IFERROR(VLOOKUP(CountryTable[[#This Row],[Country Code]],'CUBE Search'!$A$8:$F$222,5,0),0)</f>
        <v>7654</v>
      </c>
      <c r="G20" s="65">
        <f>IFERROR(VLOOKUP(CountryTable[[#This Row],[Country Code]],'CUBE Search'!$A$8:$F$222,3,0),0)</f>
        <v>6348</v>
      </c>
      <c r="H20" s="66">
        <f>IFERROR(SUM(CountryTable[[#This Row],[FP Searches Current Week]]-CountryTable[[#This Row],[FP Searches Previous Week]])/CountryTable[[#This Row],[FP Searches Previous Week]],0)</f>
        <v>0.20573408947700064</v>
      </c>
      <c r="I20" s="67">
        <f>F20/VLOOKUP("Grand Total",'CUBE Search'!$B$8:$F$300,4,0)</f>
        <v>1.0408108261731695E-3</v>
      </c>
      <c r="J20" s="68">
        <f>IFERROR(VLOOKUP(CountryTable[[#This Row],[Country Code]],'CUBE Search'!$A$8:$F$222,6,0),0)</f>
        <v>2.4823621635746015E-3</v>
      </c>
      <c r="K20" s="69">
        <f>IFERROR(VLOOKUP($A20,'CUBE Search'!$A$8:$F$222,6,0)-VLOOKUP($A20,'CUBE Search'!$A$8:$F$221,4,0),0)</f>
        <v>-9.8329631153566948E-4</v>
      </c>
      <c r="L20" s="30">
        <f>IFERROR(VLOOKUP($A20,'CUBE Bkd'!$A$11:$G$221,6,0),0)</f>
        <v>16</v>
      </c>
      <c r="M20" s="30">
        <f>IFERROR(VLOOKUP($A20,'CUBE Bkd'!$A$11:$G$221,5,0),0)</f>
        <v>38</v>
      </c>
      <c r="N20" s="52">
        <f>L20/VLOOKUP("Grand Total",'CUBE Bkd'!$B$8:$F$300,5,0)</f>
        <v>3.946914006611081E-4</v>
      </c>
      <c r="O20" s="52">
        <f>IFERROR(SUM(CountryTable[[#This Row],[FP Current Week Tickets]]-VLOOKUP($A20,'CUBE Bkd'!$A$9:$E$220,4,0))/VLOOKUP($A20,'CUBE Bkd'!$A$9:$E$221,4,0),0)</f>
        <v>-0.89808917197452232</v>
      </c>
      <c r="P20" s="64">
        <f>IFERROR(VLOOKUP($A20,'MIDT Weekly'!$A$3:$J$222,2,0),0)</f>
        <v>144</v>
      </c>
      <c r="Q20" s="70">
        <f>IFERROR(VLOOKUP($A20,'MIDT Weekly'!$A$3:$J$222,3,0),0)</f>
        <v>-0.19600000000000001</v>
      </c>
      <c r="R20" s="71">
        <f>CountryTable[[#This Row],[MIDT Market PAX Current Week]]/'MIDT Weekly'!$B$210</f>
        <v>1.4629359091841896E-4</v>
      </c>
      <c r="S20" s="30">
        <f>VLOOKUP(A20,'SEM Revenue'!$H:$L,5,FALSE)</f>
        <v>55.762509388869923</v>
      </c>
    </row>
    <row r="21" spans="1:19" ht="12" x14ac:dyDescent="0.3">
      <c r="A21" s="3" t="s">
        <v>104</v>
      </c>
      <c r="B21" s="3" t="s">
        <v>103</v>
      </c>
      <c r="C21" s="3" t="s">
        <v>77</v>
      </c>
      <c r="D21" s="3" t="s">
        <v>79</v>
      </c>
      <c r="E21" s="72">
        <v>3</v>
      </c>
      <c r="F21" s="64">
        <f>IFERROR(VLOOKUP(CountryTable[[#This Row],[Country Code]],'CUBE Search'!$A$8:$F$222,5,0),0)</f>
        <v>1804</v>
      </c>
      <c r="G21" s="65">
        <f>IFERROR(VLOOKUP(CountryTable[[#This Row],[Country Code]],'CUBE Search'!$A$8:$F$222,3,0),0)</f>
        <v>1809</v>
      </c>
      <c r="H21" s="66">
        <f>IFERROR(SUM(CountryTable[[#This Row],[FP Searches Current Week]]-CountryTable[[#This Row],[FP Searches Previous Week]])/CountryTable[[#This Row],[FP Searches Previous Week]],0)</f>
        <v>-2.7639579878385848E-3</v>
      </c>
      <c r="I21" s="67">
        <f>F21/VLOOKUP("Grand Total",'CUBE Search'!$B$8:$F$300,4,0)</f>
        <v>2.4531261176070001E-4</v>
      </c>
      <c r="J21" s="68">
        <f>IFERROR(VLOOKUP(CountryTable[[#This Row],[Country Code]],'CUBE Search'!$A$8:$F$222,6,0),0)</f>
        <v>1.6629711751662971E-3</v>
      </c>
      <c r="K21" s="69">
        <f>IFERROR(VLOOKUP($A21,'CUBE Search'!$A$8:$F$222,6,0)-VLOOKUP($A21,'CUBE Search'!$A$8:$F$221,4,0),0)</f>
        <v>-5.4819521510457068E-4</v>
      </c>
      <c r="L21" s="30">
        <f>IFERROR(VLOOKUP($A21,'CUBE Bkd'!$A$11:$G$221,6,0),0)</f>
        <v>2</v>
      </c>
      <c r="M21" s="30">
        <f>IFERROR(VLOOKUP($A21,'CUBE Bkd'!$A$11:$G$221,5,0),0)</f>
        <v>8</v>
      </c>
      <c r="N21" s="52">
        <f>L21/VLOOKUP("Grand Total",'CUBE Bkd'!$B$8:$F$300,5,0)</f>
        <v>4.9336425082638512E-5</v>
      </c>
      <c r="O21" s="52">
        <f>IFERROR(SUM(CountryTable[[#This Row],[FP Current Week Tickets]]-VLOOKUP($A21,'CUBE Bkd'!$A$9:$E$220,4,0))/VLOOKUP($A21,'CUBE Bkd'!$A$9:$E$221,4,0),0)</f>
        <v>-0.95</v>
      </c>
      <c r="P21" s="64">
        <f>IFERROR(VLOOKUP($A21,'MIDT Weekly'!$A$3:$J$222,2,0),0)</f>
        <v>240</v>
      </c>
      <c r="Q21" s="70">
        <f>IFERROR(VLOOKUP($A21,'MIDT Weekly'!$A$3:$J$222,3,0),0)</f>
        <v>0.218</v>
      </c>
      <c r="R21" s="71">
        <f>CountryTable[[#This Row],[MIDT Market PAX Current Week]]/'MIDT Weekly'!$B$210</f>
        <v>2.438226515306983E-4</v>
      </c>
      <c r="S21" s="30">
        <f>VLOOKUP(A21,'SEM Revenue'!$H:$L,5,FALSE)</f>
        <v>7.1780596536241186</v>
      </c>
    </row>
    <row r="22" spans="1:19" ht="12" x14ac:dyDescent="0.3">
      <c r="A22" s="3" t="s">
        <v>85</v>
      </c>
      <c r="B22" s="3" t="s">
        <v>84</v>
      </c>
      <c r="C22" s="3" t="s">
        <v>93</v>
      </c>
      <c r="D22" s="3" t="s">
        <v>93</v>
      </c>
      <c r="E22" s="72">
        <v>3</v>
      </c>
      <c r="F22" s="64">
        <f>IFERROR(VLOOKUP(CountryTable[[#This Row],[Country Code]],'CUBE Search'!$A$8:$F$222,5,0),0)</f>
        <v>1538</v>
      </c>
      <c r="G22" s="65">
        <f>IFERROR(VLOOKUP(CountryTable[[#This Row],[Country Code]],'CUBE Search'!$A$8:$F$222,3,0),0)</f>
        <v>1480</v>
      </c>
      <c r="H22" s="66">
        <f>IFERROR(SUM(CountryTable[[#This Row],[FP Searches Current Week]]-CountryTable[[#This Row],[FP Searches Previous Week]])/CountryTable[[#This Row],[FP Searches Previous Week]],0)</f>
        <v>3.9189189189189191E-2</v>
      </c>
      <c r="I22" s="67">
        <f>F22/VLOOKUP("Grand Total",'CUBE Search'!$B$8:$F$300,4,0)</f>
        <v>2.0914123996006463E-4</v>
      </c>
      <c r="J22" s="68">
        <f>IFERROR(VLOOKUP(CountryTable[[#This Row],[Country Code]],'CUBE Search'!$A$8:$F$222,6,0),0)</f>
        <v>9.7529258777633299E-3</v>
      </c>
      <c r="K22" s="69">
        <f>IFERROR(VLOOKUP($A22,'CUBE Search'!$A$8:$F$222,6,0)-VLOOKUP($A22,'CUBE Search'!$A$8:$F$221,4,0),0)</f>
        <v>-1.0578849330474815E-3</v>
      </c>
      <c r="L22" s="30">
        <f>IFERROR(VLOOKUP($A22,'CUBE Bkd'!$A$11:$G$221,6,0),0)</f>
        <v>3</v>
      </c>
      <c r="M22" s="30">
        <f>IFERROR(VLOOKUP($A22,'CUBE Bkd'!$A$11:$G$221,5,0),0)</f>
        <v>18</v>
      </c>
      <c r="N22" s="52">
        <f>L22/VLOOKUP("Grand Total",'CUBE Bkd'!$B$8:$F$300,5,0)</f>
        <v>7.4004637623957762E-5</v>
      </c>
      <c r="O22" s="52">
        <f>IFERROR(SUM(CountryTable[[#This Row],[FP Current Week Tickets]]-VLOOKUP($A22,'CUBE Bkd'!$A$9:$E$220,4,0))/VLOOKUP($A22,'CUBE Bkd'!$A$9:$E$221,4,0),0)</f>
        <v>-0.95238095238095233</v>
      </c>
      <c r="P22" s="64">
        <f>IFERROR(VLOOKUP($A22,'MIDT Weekly'!$A$3:$J$222,2,0),0)</f>
        <v>108</v>
      </c>
      <c r="Q22" s="70">
        <f>IFERROR(VLOOKUP($A22,'MIDT Weekly'!$A$3:$J$222,3,0),0)</f>
        <v>1</v>
      </c>
      <c r="R22" s="71">
        <f>CountryTable[[#This Row],[MIDT Market PAX Current Week]]/'MIDT Weekly'!$B$210</f>
        <v>1.0972019318881423E-4</v>
      </c>
      <c r="S22" s="88">
        <f>VLOOKUP(A22,'SEM Revenue'!$H:$L,5,FALSE)</f>
        <v>72.059270752521329</v>
      </c>
    </row>
    <row r="23" spans="1:19" ht="12" x14ac:dyDescent="0.3">
      <c r="A23" s="3" t="s">
        <v>100</v>
      </c>
      <c r="B23" s="3" t="s">
        <v>99</v>
      </c>
      <c r="C23" s="3" t="s">
        <v>134</v>
      </c>
      <c r="D23" s="3" t="s">
        <v>134</v>
      </c>
      <c r="E23" s="72">
        <v>0</v>
      </c>
      <c r="F23" s="64">
        <f>IFERROR(VLOOKUP(CountryTable[[#This Row],[Country Code]],'CUBE Search'!$A$8:$F$222,5,0),0)</f>
        <v>822</v>
      </c>
      <c r="G23" s="65">
        <f>IFERROR(VLOOKUP(CountryTable[[#This Row],[Country Code]],'CUBE Search'!$A$8:$F$222,3,0),0)</f>
        <v>949</v>
      </c>
      <c r="H23" s="66">
        <f>IFERROR(SUM(CountryTable[[#This Row],[FP Searches Current Week]]-CountryTable[[#This Row],[FP Searches Previous Week]])/CountryTable[[#This Row],[FP Searches Previous Week]],0)</f>
        <v>-0.13382507903055849</v>
      </c>
      <c r="I23" s="67">
        <f>F23/VLOOKUP("Grand Total",'CUBE Search'!$B$8:$F$300,4,0)</f>
        <v>1.1177769782000853E-4</v>
      </c>
      <c r="J23" s="68">
        <f>IFERROR(VLOOKUP(CountryTable[[#This Row],[Country Code]],'CUBE Search'!$A$8:$F$222,6,0),0)</f>
        <v>1.2165450121654502E-2</v>
      </c>
      <c r="K23" s="69">
        <f>IFERROR(VLOOKUP($A23,'CUBE Search'!$A$8:$F$222,6,0)-VLOOKUP($A23,'CUBE Search'!$A$8:$F$221,4,0),0)</f>
        <v>-1.5331800153317986E-3</v>
      </c>
      <c r="L23" s="30">
        <f>IFERROR(VLOOKUP($A23,'CUBE Bkd'!$A$11:$G$221,6,0),0)</f>
        <v>3</v>
      </c>
      <c r="M23" s="30">
        <f>IFERROR(VLOOKUP($A23,'CUBE Bkd'!$A$11:$G$221,5,0),0)</f>
        <v>13</v>
      </c>
      <c r="N23" s="52">
        <f>L23/VLOOKUP("Grand Total",'CUBE Bkd'!$B$8:$F$300,5,0)</f>
        <v>7.4004637623957762E-5</v>
      </c>
      <c r="O23" s="52">
        <f>IFERROR(SUM(CountryTable[[#This Row],[FP Current Week Tickets]]-VLOOKUP($A23,'CUBE Bkd'!$A$9:$E$220,4,0))/VLOOKUP($A23,'CUBE Bkd'!$A$9:$E$221,4,0),0)</f>
        <v>-0.85</v>
      </c>
      <c r="P23" s="64">
        <f>IFERROR(VLOOKUP($A23,'MIDT Weekly'!$A$3:$J$222,2,0),0)</f>
        <v>35</v>
      </c>
      <c r="Q23" s="70">
        <f>IFERROR(VLOOKUP($A23,'MIDT Weekly'!$A$3:$J$222,3,0),0)</f>
        <v>2.5</v>
      </c>
      <c r="R23" s="71">
        <f>CountryTable[[#This Row],[MIDT Market PAX Current Week]]/'MIDT Weekly'!$B$210</f>
        <v>3.55574700148935E-5</v>
      </c>
      <c r="S23" s="30">
        <f>VLOOKUP(A23,'SEM Revenue'!$H:$L,5,FALSE)</f>
        <v>234.0376460176991</v>
      </c>
    </row>
    <row r="24" spans="1:19" ht="12" x14ac:dyDescent="0.3">
      <c r="A24" s="3" t="s">
        <v>130</v>
      </c>
      <c r="B24" s="3" t="s">
        <v>129</v>
      </c>
      <c r="C24" s="3" t="s">
        <v>77</v>
      </c>
      <c r="D24" s="3" t="s">
        <v>79</v>
      </c>
      <c r="E24" s="72">
        <v>2</v>
      </c>
      <c r="F24" s="64">
        <f>IFERROR(VLOOKUP(CountryTable[[#This Row],[Country Code]],'CUBE Search'!$A$8:$F$222,5,0),0)</f>
        <v>311</v>
      </c>
      <c r="G24" s="65">
        <f>IFERROR(VLOOKUP(CountryTable[[#This Row],[Country Code]],'CUBE Search'!$A$8:$F$222,3,0),0)</f>
        <v>349</v>
      </c>
      <c r="H24" s="66">
        <f>IFERROR(SUM(CountryTable[[#This Row],[FP Searches Current Week]]-CountryTable[[#This Row],[FP Searches Previous Week]])/CountryTable[[#This Row],[FP Searches Previous Week]],0)</f>
        <v>-0.10888252148997135</v>
      </c>
      <c r="I24" s="67">
        <f>F24/VLOOKUP("Grand Total",'CUBE Search'!$B$8:$F$300,4,0)</f>
        <v>4.2290588834577441E-5</v>
      </c>
      <c r="J24" s="68">
        <f>IFERROR(VLOOKUP(CountryTable[[#This Row],[Country Code]],'CUBE Search'!$A$8:$F$222,6,0),0)</f>
        <v>1.2861736334405145E-2</v>
      </c>
      <c r="K24" s="69">
        <f>IFERROR(VLOOKUP($A24,'CUBE Search'!$A$8:$F$222,6,0)-VLOOKUP($A24,'CUBE Search'!$A$8:$F$221,4,0),0)</f>
        <v>1.4004182828292137E-3</v>
      </c>
      <c r="L24" s="30">
        <f>IFERROR(VLOOKUP($A24,'CUBE Bkd'!$A$11:$G$221,6,0),0)</f>
        <v>1</v>
      </c>
      <c r="M24" s="30">
        <f>IFERROR(VLOOKUP($A24,'CUBE Bkd'!$A$11:$G$221,5,0),0)</f>
        <v>7</v>
      </c>
      <c r="N24" s="52">
        <f>L24/VLOOKUP("Grand Total",'CUBE Bkd'!$B$8:$F$300,5,0)</f>
        <v>2.4668212541319256E-5</v>
      </c>
      <c r="O24" s="52">
        <f>IFERROR(SUM(CountryTable[[#This Row],[FP Current Week Tickets]]-VLOOKUP($A24,'CUBE Bkd'!$A$9:$E$220,4,0))/VLOOKUP($A24,'CUBE Bkd'!$A$9:$E$221,4,0),0)</f>
        <v>-0.97674418604651159</v>
      </c>
      <c r="P24" s="64">
        <f>IFERROR(VLOOKUP($A24,'MIDT Weekly'!$A$3:$J$222,2,0),0)</f>
        <v>14</v>
      </c>
      <c r="Q24" s="70">
        <f>IFERROR(VLOOKUP($A24,'MIDT Weekly'!$A$3:$J$222,3,0),0)</f>
        <v>-0.48099999999999998</v>
      </c>
      <c r="R24" s="71">
        <f>CountryTable[[#This Row],[MIDT Market PAX Current Week]]/'MIDT Weekly'!$B$210</f>
        <v>1.4222988005957401E-5</v>
      </c>
      <c r="S24" s="88">
        <f>VLOOKUP(A24,'SEM Revenue'!$H:$L,5,FALSE)</f>
        <v>9.5904159563586777</v>
      </c>
    </row>
    <row r="25" spans="1:19" ht="12" x14ac:dyDescent="0.3">
      <c r="A25" s="3" t="s">
        <v>108</v>
      </c>
      <c r="B25" s="3" t="s">
        <v>107</v>
      </c>
      <c r="C25" s="3" t="s">
        <v>18</v>
      </c>
      <c r="D25" s="3" t="s">
        <v>18</v>
      </c>
      <c r="E25" s="72">
        <v>4</v>
      </c>
      <c r="F25" s="64">
        <f>IFERROR(VLOOKUP(CountryTable[[#This Row],[Country Code]],'CUBE Search'!$A$8:$F$222,5,0),0)</f>
        <v>0</v>
      </c>
      <c r="G25" s="65">
        <f>IFERROR(VLOOKUP(CountryTable[[#This Row],[Country Code]],'CUBE Search'!$A$8:$F$222,3,0),0)</f>
        <v>0</v>
      </c>
      <c r="H25" s="66">
        <f>IFERROR(SUM(CountryTable[[#This Row],[FP Searches Current Week]]-CountryTable[[#This Row],[FP Searches Previous Week]])/CountryTable[[#This Row],[FP Searches Previous Week]],0)</f>
        <v>0</v>
      </c>
      <c r="I25" s="67">
        <f>F25/VLOOKUP("Grand Total",'CUBE Search'!$B$8:$F$300,4,0)</f>
        <v>0</v>
      </c>
      <c r="J25" s="68">
        <f>IFERROR(VLOOKUP(CountryTable[[#This Row],[Country Code]],'CUBE Search'!$A$8:$F$222,6,0),0)</f>
        <v>0</v>
      </c>
      <c r="K25" s="69">
        <f>IFERROR(VLOOKUP($A25,'CUBE Search'!$A$8:$F$222,6,0)-VLOOKUP($A25,'CUBE Search'!$A$8:$F$221,4,0),0)</f>
        <v>0</v>
      </c>
      <c r="L25" s="30">
        <f>IFERROR(VLOOKUP($A25,'CUBE Bkd'!$A$11:$G$221,6,0),0)</f>
        <v>0</v>
      </c>
      <c r="M25" s="30">
        <f>IFERROR(VLOOKUP($A25,'CUBE Bkd'!$A$11:$G$221,5,0),0)</f>
        <v>0</v>
      </c>
      <c r="N25" s="52">
        <f>L25/VLOOKUP("Grand Total",'CUBE Bkd'!$B$8:$F$300,5,0)</f>
        <v>0</v>
      </c>
      <c r="O25" s="52">
        <f>IFERROR(SUM(CountryTable[[#This Row],[FP Current Week Tickets]]-VLOOKUP($A25,'CUBE Bkd'!$A$9:$E$220,4,0))/VLOOKUP($A25,'CUBE Bkd'!$A$9:$E$221,4,0),0)</f>
        <v>0</v>
      </c>
      <c r="P25" s="64">
        <f>IFERROR(VLOOKUP($A25,'MIDT Weekly'!$A$3:$J$222,2,0),0)</f>
        <v>0</v>
      </c>
      <c r="Q25" s="70">
        <f>IFERROR(VLOOKUP($A25,'MIDT Weekly'!$A$3:$J$222,3,0),0)</f>
        <v>0</v>
      </c>
      <c r="R25" s="71">
        <f>CountryTable[[#This Row],[MIDT Market PAX Current Week]]/'MIDT Weekly'!$B$210</f>
        <v>0</v>
      </c>
      <c r="S25" s="30" t="e">
        <f>VLOOKUP(A25,'SEM Revenue'!$H:$L,5,FALSE)</f>
        <v>#N/A</v>
      </c>
    </row>
    <row r="26" spans="1:19" ht="12" x14ac:dyDescent="0.3">
      <c r="A26" s="3" t="s">
        <v>114</v>
      </c>
      <c r="B26" s="3" t="s">
        <v>113</v>
      </c>
      <c r="C26" s="3" t="s">
        <v>201</v>
      </c>
      <c r="D26" s="3" t="s">
        <v>201</v>
      </c>
      <c r="E26" s="72">
        <v>3</v>
      </c>
      <c r="F26" s="64">
        <f>IFERROR(VLOOKUP(CountryTable[[#This Row],[Country Code]],'CUBE Search'!$A$8:$F$222,5,0),0)</f>
        <v>0</v>
      </c>
      <c r="G26" s="65">
        <f>IFERROR(VLOOKUP(CountryTable[[#This Row],[Country Code]],'CUBE Search'!$A$8:$F$222,3,0),0)</f>
        <v>0</v>
      </c>
      <c r="H26" s="66">
        <f>IFERROR(SUM(CountryTable[[#This Row],[FP Searches Current Week]]-CountryTable[[#This Row],[FP Searches Previous Week]])/CountryTable[[#This Row],[FP Searches Previous Week]],0)</f>
        <v>0</v>
      </c>
      <c r="I26" s="67">
        <f>F26/VLOOKUP("Grand Total",'CUBE Search'!$B$8:$F$300,4,0)</f>
        <v>0</v>
      </c>
      <c r="J26" s="68">
        <f>IFERROR(VLOOKUP(CountryTable[[#This Row],[Country Code]],'CUBE Search'!$A$8:$F$222,6,0),0)</f>
        <v>0</v>
      </c>
      <c r="K26" s="69">
        <f>IFERROR(VLOOKUP($A26,'CUBE Search'!$A$8:$F$222,6,0)-VLOOKUP($A26,'CUBE Search'!$A$8:$F$221,4,0),0)</f>
        <v>0</v>
      </c>
      <c r="L26" s="30">
        <f>IFERROR(VLOOKUP($A26,'CUBE Bkd'!$A$11:$G$221,6,0),0)</f>
        <v>16</v>
      </c>
      <c r="M26" s="30">
        <f>IFERROR(VLOOKUP($A26,'CUBE Bkd'!$A$11:$G$221,5,0),0)</f>
        <v>33</v>
      </c>
      <c r="N26" s="52">
        <f>L26/VLOOKUP("Grand Total",'CUBE Bkd'!$B$8:$F$300,5,0)</f>
        <v>3.946914006611081E-4</v>
      </c>
      <c r="O26" s="52">
        <f>IFERROR(SUM(CountryTable[[#This Row],[FP Current Week Tickets]]-VLOOKUP($A26,'CUBE Bkd'!$A$9:$E$220,4,0))/VLOOKUP($A26,'CUBE Bkd'!$A$9:$E$221,4,0),0)</f>
        <v>-0.88571428571428568</v>
      </c>
      <c r="P26" s="64">
        <f>IFERROR(VLOOKUP($A26,'MIDT Weekly'!$A$3:$J$222,2,0),0)</f>
        <v>192</v>
      </c>
      <c r="Q26" s="70">
        <f>IFERROR(VLOOKUP($A26,'MIDT Weekly'!$A$3:$J$222,3,0),0)</f>
        <v>0.16400000000000001</v>
      </c>
      <c r="R26" s="71">
        <f>CountryTable[[#This Row],[MIDT Market PAX Current Week]]/'MIDT Weekly'!$B$210</f>
        <v>1.9505812122455862E-4</v>
      </c>
      <c r="S26" s="30">
        <f>VLOOKUP(A26,'SEM Revenue'!$H:$L,5,FALSE)</f>
        <v>18.003911001911</v>
      </c>
    </row>
    <row r="27" spans="1:19" ht="12" x14ac:dyDescent="0.3">
      <c r="A27" s="3" t="s">
        <v>274</v>
      </c>
      <c r="B27" s="3" t="s">
        <v>273</v>
      </c>
      <c r="C27" s="3" t="s">
        <v>1762</v>
      </c>
      <c r="D27" s="3" t="s">
        <v>79</v>
      </c>
      <c r="E27" s="72">
        <v>1</v>
      </c>
      <c r="F27" s="64">
        <f>IFERROR(VLOOKUP(CountryTable[[#This Row],[Country Code]],'CUBE Search'!$A$8:$F$222,5,0),0)</f>
        <v>66906</v>
      </c>
      <c r="G27" s="65">
        <f>IFERROR(VLOOKUP(CountryTable[[#This Row],[Country Code]],'CUBE Search'!$A$8:$F$222,3,0),0)</f>
        <v>72249</v>
      </c>
      <c r="H27" s="66">
        <f>IFERROR(SUM(CountryTable[[#This Row],[FP Searches Current Week]]-CountryTable[[#This Row],[FP Searches Previous Week]])/CountryTable[[#This Row],[FP Searches Previous Week]],0)</f>
        <v>-7.3952580658555825E-2</v>
      </c>
      <c r="I27" s="67">
        <f>F27/VLOOKUP("Grand Total",'CUBE Search'!$B$8:$F$300,4,0)</f>
        <v>9.0980518860650748E-3</v>
      </c>
      <c r="J27" s="68">
        <f>IFERROR(VLOOKUP(CountryTable[[#This Row],[Country Code]],'CUBE Search'!$A$8:$F$222,6,0),0)</f>
        <v>7.6973664544286013E-3</v>
      </c>
      <c r="K27" s="69">
        <f>IFERROR(VLOOKUP($A27,'CUBE Search'!$A$8:$F$222,6,0)-VLOOKUP($A27,'CUBE Search'!$A$8:$F$221,4,0),0)</f>
        <v>-1.7975746520226994E-3</v>
      </c>
      <c r="L27" s="30">
        <f>IFERROR(VLOOKUP($A27,'CUBE Bkd'!$A$11:$G$221,6,0),0)</f>
        <v>379</v>
      </c>
      <c r="M27" s="30">
        <f>IFERROR(VLOOKUP($A27,'CUBE Bkd'!$A$11:$G$221,5,0),0)</f>
        <v>1020</v>
      </c>
      <c r="N27" s="52">
        <f>L27/VLOOKUP("Grand Total",'CUBE Bkd'!$B$8:$F$300,5,0)</f>
        <v>9.3492525531599976E-3</v>
      </c>
      <c r="O27" s="52">
        <f>IFERROR(SUM(CountryTable[[#This Row],[FP Current Week Tickets]]-VLOOKUP($A27,'CUBE Bkd'!$A$9:$E$220,4,0))/VLOOKUP($A27,'CUBE Bkd'!$A$9:$E$221,4,0),0)</f>
        <v>-0.53439803439803435</v>
      </c>
      <c r="P27" s="64">
        <f>IFERROR(VLOOKUP($A27,'MIDT Weekly'!$A$3:$J$222,2,0),0)</f>
        <v>3341</v>
      </c>
      <c r="Q27" s="70">
        <f>IFERROR(VLOOKUP($A27,'MIDT Weekly'!$A$3:$J$222,3,0),0)</f>
        <v>0.17100000000000001</v>
      </c>
      <c r="R27" s="71">
        <f>CountryTable[[#This Row],[MIDT Market PAX Current Week]]/'MIDT Weekly'!$B$210</f>
        <v>3.3942144948502623E-3</v>
      </c>
      <c r="S27" s="88">
        <f>VLOOKUP(A27,'SEM Revenue'!$H:$L,5,FALSE)</f>
        <v>12.700445409345878</v>
      </c>
    </row>
    <row r="28" spans="1:19" ht="12" x14ac:dyDescent="0.3">
      <c r="A28" s="3" t="s">
        <v>88</v>
      </c>
      <c r="B28" s="3" t="s">
        <v>87</v>
      </c>
      <c r="C28" s="3" t="s">
        <v>93</v>
      </c>
      <c r="D28" s="3" t="s">
        <v>93</v>
      </c>
      <c r="E28" s="72">
        <v>1</v>
      </c>
      <c r="F28" s="64">
        <f>IFERROR(VLOOKUP(CountryTable[[#This Row],[Country Code]],'CUBE Search'!$A$8:$F$222,5,0),0)</f>
        <v>4777</v>
      </c>
      <c r="G28" s="65">
        <f>IFERROR(VLOOKUP(CountryTable[[#This Row],[Country Code]],'CUBE Search'!$A$8:$F$222,3,0),0)</f>
        <v>4550</v>
      </c>
      <c r="H28" s="66">
        <f>IFERROR(SUM(CountryTable[[#This Row],[FP Searches Current Week]]-CountryTable[[#This Row],[FP Searches Previous Week]])/CountryTable[[#This Row],[FP Searches Previous Week]],0)</f>
        <v>4.9890109890109891E-2</v>
      </c>
      <c r="I28" s="67">
        <f>F28/VLOOKUP("Grand Total",'CUBE Search'!$B$8:$F$300,4,0)</f>
        <v>6.495888838031396E-4</v>
      </c>
      <c r="J28" s="68">
        <f>IFERROR(VLOOKUP(CountryTable[[#This Row],[Country Code]],'CUBE Search'!$A$8:$F$222,6,0),0)</f>
        <v>4.6054008792128951E-3</v>
      </c>
      <c r="K28" s="69">
        <f>IFERROR(VLOOKUP($A28,'CUBE Search'!$A$8:$F$222,6,0)-VLOOKUP($A28,'CUBE Search'!$A$8:$F$221,4,0),0)</f>
        <v>-6.6932439551237958E-4</v>
      </c>
      <c r="L28" s="30">
        <f>IFERROR(VLOOKUP($A28,'CUBE Bkd'!$A$11:$G$221,6,0),0)</f>
        <v>16</v>
      </c>
      <c r="M28" s="30">
        <f>IFERROR(VLOOKUP($A28,'CUBE Bkd'!$A$11:$G$221,5,0),0)</f>
        <v>40</v>
      </c>
      <c r="N28" s="52">
        <f>L28/VLOOKUP("Grand Total",'CUBE Bkd'!$B$8:$F$300,5,0)</f>
        <v>3.946914006611081E-4</v>
      </c>
      <c r="O28" s="52">
        <f>IFERROR(SUM(CountryTable[[#This Row],[FP Current Week Tickets]]-VLOOKUP($A28,'CUBE Bkd'!$A$9:$E$220,4,0))/VLOOKUP($A28,'CUBE Bkd'!$A$9:$E$221,4,0),0)</f>
        <v>-0.86991869918699183</v>
      </c>
      <c r="P28" s="64">
        <f>IFERROR(VLOOKUP($A28,'MIDT Weekly'!$A$3:$J$222,2,0),0)</f>
        <v>201</v>
      </c>
      <c r="Q28" s="70">
        <f>IFERROR(VLOOKUP($A28,'MIDT Weekly'!$A$3:$J$222,3,0),0)</f>
        <v>-0.19900000000000001</v>
      </c>
      <c r="R28" s="71">
        <f>CountryTable[[#This Row],[MIDT Market PAX Current Week]]/'MIDT Weekly'!$B$210</f>
        <v>2.0420147065695982E-4</v>
      </c>
      <c r="S28" s="88">
        <f>VLOOKUP(A28,'SEM Revenue'!$H:$L,5,FALSE)</f>
        <v>26.353806065783857</v>
      </c>
    </row>
    <row r="29" spans="1:19" ht="12" x14ac:dyDescent="0.3">
      <c r="A29" s="3" t="s">
        <v>224</v>
      </c>
      <c r="B29" s="3" t="s">
        <v>223</v>
      </c>
      <c r="C29" s="3" t="s">
        <v>1762</v>
      </c>
      <c r="D29" s="3" t="s">
        <v>79</v>
      </c>
      <c r="E29" s="72">
        <v>1</v>
      </c>
      <c r="F29" s="64">
        <f>IFERROR(VLOOKUP(CountryTable[[#This Row],[Country Code]],'CUBE Search'!$A$8:$F$222,5,0),0)</f>
        <v>56142</v>
      </c>
      <c r="G29" s="65">
        <f>IFERROR(VLOOKUP(CountryTable[[#This Row],[Country Code]],'CUBE Search'!$A$8:$F$222,3,0),0)</f>
        <v>56816</v>
      </c>
      <c r="H29" s="66">
        <f>IFERROR(SUM(CountryTable[[#This Row],[FP Searches Current Week]]-CountryTable[[#This Row],[FP Searches Previous Week]])/CountryTable[[#This Row],[FP Searches Previous Week]],0)</f>
        <v>-1.1862855533652492E-2</v>
      </c>
      <c r="I29" s="67">
        <f>F29/VLOOKUP("Grand Total",'CUBE Search'!$B$8:$F$300,4,0)</f>
        <v>7.6343351715461305E-3</v>
      </c>
      <c r="J29" s="68">
        <f>IFERROR(VLOOKUP(CountryTable[[#This Row],[Country Code]],'CUBE Search'!$A$8:$F$222,6,0),0)</f>
        <v>3.2239677959459939E-3</v>
      </c>
      <c r="K29" s="69">
        <f>IFERROR(VLOOKUP($A29,'CUBE Search'!$A$8:$F$222,6,0)-VLOOKUP($A29,'CUBE Search'!$A$8:$F$221,4,0),0)</f>
        <v>1.4384951940417477E-4</v>
      </c>
      <c r="L29" s="30">
        <f>IFERROR(VLOOKUP($A29,'CUBE Bkd'!$A$11:$G$221,6,0),0)</f>
        <v>154</v>
      </c>
      <c r="M29" s="30">
        <f>IFERROR(VLOOKUP($A29,'CUBE Bkd'!$A$11:$G$221,5,0),0)</f>
        <v>297</v>
      </c>
      <c r="N29" s="52">
        <f>L29/VLOOKUP("Grand Total",'CUBE Bkd'!$B$8:$F$300,5,0)</f>
        <v>3.7989047313631654E-3</v>
      </c>
      <c r="O29" s="52">
        <f>IFERROR(SUM(CountryTable[[#This Row],[FP Current Week Tickets]]-VLOOKUP($A29,'CUBE Bkd'!$A$9:$E$220,4,0))/VLOOKUP($A29,'CUBE Bkd'!$A$9:$E$221,4,0),0)</f>
        <v>-0.67164179104477617</v>
      </c>
      <c r="P29" s="64">
        <f>IFERROR(VLOOKUP($A29,'MIDT Weekly'!$A$3:$J$222,2,0),0)</f>
        <v>1754</v>
      </c>
      <c r="Q29" s="70">
        <f>IFERROR(VLOOKUP($A29,'MIDT Weekly'!$A$3:$J$222,3,0),0)</f>
        <v>-5.8999999999999997E-2</v>
      </c>
      <c r="R29" s="71">
        <f>CountryTable[[#This Row],[MIDT Market PAX Current Week]]/'MIDT Weekly'!$B$210</f>
        <v>1.78193721160352E-3</v>
      </c>
      <c r="S29" s="88">
        <f>VLOOKUP(A29,'SEM Revenue'!$H:$L,5,FALSE)</f>
        <v>11.502227984758679</v>
      </c>
    </row>
    <row r="30" spans="1:19" ht="12" x14ac:dyDescent="0.3">
      <c r="A30" s="3" t="s">
        <v>122</v>
      </c>
      <c r="B30" s="3" t="s">
        <v>121</v>
      </c>
      <c r="C30" s="3" t="s">
        <v>134</v>
      </c>
      <c r="D30" s="3" t="s">
        <v>134</v>
      </c>
      <c r="E30" s="72">
        <v>2</v>
      </c>
      <c r="F30" s="64">
        <f>IFERROR(VLOOKUP(CountryTable[[#This Row],[Country Code]],'CUBE Search'!$A$8:$F$222,5,0),0)</f>
        <v>10</v>
      </c>
      <c r="G30" s="65">
        <f>IFERROR(VLOOKUP(CountryTable[[#This Row],[Country Code]],'CUBE Search'!$A$8:$F$222,3,0),0)</f>
        <v>1</v>
      </c>
      <c r="H30" s="66">
        <f>IFERROR(SUM(CountryTable[[#This Row],[FP Searches Current Week]]-CountryTable[[#This Row],[FP Searches Previous Week]])/CountryTable[[#This Row],[FP Searches Previous Week]],0)</f>
        <v>9</v>
      </c>
      <c r="I30" s="67">
        <f>F30/VLOOKUP("Grand Total",'CUBE Search'!$B$8:$F$300,4,0)</f>
        <v>1.3598260075426829E-6</v>
      </c>
      <c r="J30" s="68">
        <f>IFERROR(VLOOKUP(CountryTable[[#This Row],[Country Code]],'CUBE Search'!$A$8:$F$222,6,0),0)</f>
        <v>0</v>
      </c>
      <c r="K30" s="69">
        <f>IFERROR(VLOOKUP($A30,'CUBE Search'!$A$8:$F$222,6,0)-VLOOKUP($A30,'CUBE Search'!$A$8:$F$221,4,0),0)</f>
        <v>0</v>
      </c>
      <c r="L30" s="30">
        <f>IFERROR(VLOOKUP($A30,'CUBE Bkd'!$A$11:$G$221,6,0),0)</f>
        <v>1</v>
      </c>
      <c r="M30" s="30">
        <f>IFERROR(VLOOKUP($A30,'CUBE Bkd'!$A$11:$G$221,5,0),0)</f>
        <v>8</v>
      </c>
      <c r="N30" s="52">
        <f>L30/VLOOKUP("Grand Total",'CUBE Bkd'!$B$8:$F$300,5,0)</f>
        <v>2.4668212541319256E-5</v>
      </c>
      <c r="O30" s="52">
        <f>IFERROR(SUM(CountryTable[[#This Row],[FP Current Week Tickets]]-VLOOKUP($A30,'CUBE Bkd'!$A$9:$E$220,4,0))/VLOOKUP($A30,'CUBE Bkd'!$A$9:$E$221,4,0),0)</f>
        <v>-0.93333333333333335</v>
      </c>
      <c r="P30" s="64">
        <f>IFERROR(VLOOKUP($A30,'MIDT Weekly'!$A$3:$J$222,2,0),0)</f>
        <v>6</v>
      </c>
      <c r="Q30" s="70">
        <f>IFERROR(VLOOKUP($A30,'MIDT Weekly'!$A$3:$J$222,3,0),0)</f>
        <v>0.5</v>
      </c>
      <c r="R30" s="71">
        <f>CountryTable[[#This Row],[MIDT Market PAX Current Week]]/'MIDT Weekly'!$B$210</f>
        <v>6.0955662882674568E-6</v>
      </c>
      <c r="S30" s="88">
        <f>VLOOKUP(A30,'SEM Revenue'!$H:$L,5,FALSE)</f>
        <v>8.008230958230957</v>
      </c>
    </row>
    <row r="31" spans="1:19" ht="12" x14ac:dyDescent="0.3">
      <c r="A31" s="3" t="s">
        <v>136</v>
      </c>
      <c r="B31" s="3" t="s">
        <v>135</v>
      </c>
      <c r="C31" s="3" t="s">
        <v>18</v>
      </c>
      <c r="D31" s="3" t="s">
        <v>18</v>
      </c>
      <c r="E31" s="72">
        <v>4</v>
      </c>
      <c r="F31" s="64">
        <f>IFERROR(VLOOKUP(CountryTable[[#This Row],[Country Code]],'CUBE Search'!$A$8:$F$222,5,0),0)</f>
        <v>38</v>
      </c>
      <c r="G31" s="65">
        <f>IFERROR(VLOOKUP(CountryTable[[#This Row],[Country Code]],'CUBE Search'!$A$8:$F$222,3,0),0)</f>
        <v>59</v>
      </c>
      <c r="H31" s="66">
        <f>IFERROR(SUM(CountryTable[[#This Row],[FP Searches Current Week]]-CountryTable[[#This Row],[FP Searches Previous Week]])/CountryTable[[#This Row],[FP Searches Previous Week]],0)</f>
        <v>-0.3559322033898305</v>
      </c>
      <c r="I31" s="67">
        <f>F31/VLOOKUP("Grand Total",'CUBE Search'!$B$8:$F$300,4,0)</f>
        <v>5.1673388286621954E-6</v>
      </c>
      <c r="J31" s="68">
        <f>IFERROR(VLOOKUP(CountryTable[[#This Row],[Country Code]],'CUBE Search'!$A$8:$F$222,6,0),0)</f>
        <v>0</v>
      </c>
      <c r="K31" s="69">
        <f>IFERROR(VLOOKUP($A31,'CUBE Search'!$A$8:$F$222,6,0)-VLOOKUP($A31,'CUBE Search'!$A$8:$F$221,4,0),0)</f>
        <v>0</v>
      </c>
      <c r="L31" s="30">
        <f>IFERROR(VLOOKUP($A31,'CUBE Bkd'!$A$11:$G$221,6,0),0)</f>
        <v>0</v>
      </c>
      <c r="M31" s="30">
        <f>IFERROR(VLOOKUP($A31,'CUBE Bkd'!$A$11:$G$221,5,0),0)</f>
        <v>0</v>
      </c>
      <c r="N31" s="52">
        <f>L31/VLOOKUP("Grand Total",'CUBE Bkd'!$B$8:$F$300,5,0)</f>
        <v>0</v>
      </c>
      <c r="O31" s="52">
        <f>IFERROR(SUM(CountryTable[[#This Row],[FP Current Week Tickets]]-VLOOKUP($A31,'CUBE Bkd'!$A$9:$E$220,4,0))/VLOOKUP($A31,'CUBE Bkd'!$A$9:$E$221,4,0),0)</f>
        <v>-1</v>
      </c>
      <c r="P31" s="64">
        <f>IFERROR(VLOOKUP($A31,'MIDT Weekly'!$A$3:$J$222,2,0),0)</f>
        <v>0</v>
      </c>
      <c r="Q31" s="70">
        <f>IFERROR(VLOOKUP($A31,'MIDT Weekly'!$A$3:$J$222,3,0),0)</f>
        <v>-1</v>
      </c>
      <c r="R31" s="71">
        <f>CountryTable[[#This Row],[MIDT Market PAX Current Week]]/'MIDT Weekly'!$B$210</f>
        <v>0</v>
      </c>
      <c r="S31" s="30" t="e">
        <f>VLOOKUP(A31,'SEM Revenue'!$H:$L,5,FALSE)</f>
        <v>#N/A</v>
      </c>
    </row>
    <row r="32" spans="1:19" ht="12" x14ac:dyDescent="0.3">
      <c r="A32" s="3" t="s">
        <v>266</v>
      </c>
      <c r="B32" s="3" t="s">
        <v>265</v>
      </c>
      <c r="C32" s="3" t="s">
        <v>201</v>
      </c>
      <c r="D32" s="3" t="s">
        <v>201</v>
      </c>
      <c r="E32" s="72">
        <v>1</v>
      </c>
      <c r="F32" s="64">
        <f>IFERROR(VLOOKUP(CountryTable[[#This Row],[Country Code]],'CUBE Search'!$A$8:$F$222,5,0),0)</f>
        <v>45938</v>
      </c>
      <c r="G32" s="65">
        <f>IFERROR(VLOOKUP(CountryTable[[#This Row],[Country Code]],'CUBE Search'!$A$8:$F$222,3,0),0)</f>
        <v>44178</v>
      </c>
      <c r="H32" s="66">
        <f>IFERROR(SUM(CountryTable[[#This Row],[FP Searches Current Week]]-CountryTable[[#This Row],[FP Searches Previous Week]])/CountryTable[[#This Row],[FP Searches Previous Week]],0)</f>
        <v>3.9838833808683055E-2</v>
      </c>
      <c r="I32" s="67">
        <f>F32/VLOOKUP("Grand Total",'CUBE Search'!$B$8:$F$300,4,0)</f>
        <v>6.246768713449577E-3</v>
      </c>
      <c r="J32" s="68">
        <f>IFERROR(VLOOKUP(CountryTable[[#This Row],[Country Code]],'CUBE Search'!$A$8:$F$222,6,0),0)</f>
        <v>7.7931124559188474E-3</v>
      </c>
      <c r="K32" s="69">
        <f>IFERROR(VLOOKUP($A32,'CUBE Search'!$A$8:$F$222,6,0)-VLOOKUP($A32,'CUBE Search'!$A$8:$F$221,4,0),0)</f>
        <v>-1.2938290376244242E-4</v>
      </c>
      <c r="L32" s="30">
        <f>IFERROR(VLOOKUP($A32,'CUBE Bkd'!$A$11:$G$221,6,0),0)</f>
        <v>242</v>
      </c>
      <c r="M32" s="30">
        <f>IFERROR(VLOOKUP($A32,'CUBE Bkd'!$A$11:$G$221,5,0),0)</f>
        <v>542</v>
      </c>
      <c r="N32" s="52">
        <f>L32/VLOOKUP("Grand Total",'CUBE Bkd'!$B$8:$F$300,5,0)</f>
        <v>5.96970743499926E-3</v>
      </c>
      <c r="O32" s="52">
        <f>IFERROR(SUM(CountryTable[[#This Row],[FP Current Week Tickets]]-VLOOKUP($A32,'CUBE Bkd'!$A$9:$E$220,4,0))/VLOOKUP($A32,'CUBE Bkd'!$A$9:$E$221,4,0),0)</f>
        <v>-0.74526315789473685</v>
      </c>
      <c r="P32" s="64">
        <f>IFERROR(VLOOKUP($A32,'MIDT Weekly'!$A$3:$J$222,2,0),0)</f>
        <v>1588</v>
      </c>
      <c r="Q32" s="70">
        <f>IFERROR(VLOOKUP($A32,'MIDT Weekly'!$A$3:$J$222,3,0),0)</f>
        <v>3.5000000000000003E-2</v>
      </c>
      <c r="R32" s="71">
        <f>CountryTable[[#This Row],[MIDT Market PAX Current Week]]/'MIDT Weekly'!$B$210</f>
        <v>1.6132932109614536E-3</v>
      </c>
      <c r="S32" s="88">
        <f>VLOOKUP(A32,'SEM Revenue'!$H:$L,5,FALSE)</f>
        <v>12.961765406193727</v>
      </c>
    </row>
    <row r="33" spans="1:19" ht="12" x14ac:dyDescent="0.3">
      <c r="A33" s="3" t="s">
        <v>118</v>
      </c>
      <c r="B33" s="3" t="s">
        <v>1283</v>
      </c>
      <c r="C33" s="3" t="s">
        <v>93</v>
      </c>
      <c r="D33" s="3" t="s">
        <v>93</v>
      </c>
      <c r="E33" s="72">
        <v>1</v>
      </c>
      <c r="F33" s="64">
        <f>IFERROR(VLOOKUP(CountryTable[[#This Row],[Country Code]],'CUBE Search'!$A$8:$F$222,5,0),0)</f>
        <v>2600</v>
      </c>
      <c r="G33" s="65">
        <f>IFERROR(VLOOKUP(CountryTable[[#This Row],[Country Code]],'CUBE Search'!$A$8:$F$222,3,0),0)</f>
        <v>2952</v>
      </c>
      <c r="H33" s="66">
        <f>IFERROR(SUM(CountryTable[[#This Row],[FP Searches Current Week]]-CountryTable[[#This Row],[FP Searches Previous Week]])/CountryTable[[#This Row],[FP Searches Previous Week]],0)</f>
        <v>-0.11924119241192412</v>
      </c>
      <c r="I33" s="67">
        <f>F33/VLOOKUP("Grand Total",'CUBE Search'!$B$8:$F$300,4,0)</f>
        <v>3.5355476196109758E-4</v>
      </c>
      <c r="J33" s="68">
        <f>IFERROR(VLOOKUP(CountryTable[[#This Row],[Country Code]],'CUBE Search'!$A$8:$F$222,6,0),0)</f>
        <v>8.076923076923077E-3</v>
      </c>
      <c r="K33" s="69">
        <f>IFERROR(VLOOKUP($A33,'CUBE Search'!$A$8:$F$222,6,0)-VLOOKUP($A33,'CUBE Search'!$A$8:$F$221,4,0),0)</f>
        <v>-2.7631853241609338E-3</v>
      </c>
      <c r="L33" s="30">
        <f>IFERROR(VLOOKUP($A33,'CUBE Bkd'!$A$11:$G$221,6,0),0)</f>
        <v>50</v>
      </c>
      <c r="M33" s="30">
        <f>IFERROR(VLOOKUP($A33,'CUBE Bkd'!$A$11:$G$221,5,0),0)</f>
        <v>130</v>
      </c>
      <c r="N33" s="52">
        <f>L33/VLOOKUP("Grand Total",'CUBE Bkd'!$B$8:$F$300,5,0)</f>
        <v>1.2334106270659628E-3</v>
      </c>
      <c r="O33" s="52">
        <f>IFERROR(SUM(CountryTable[[#This Row],[FP Current Week Tickets]]-VLOOKUP($A33,'CUBE Bkd'!$A$9:$E$220,4,0))/VLOOKUP($A33,'CUBE Bkd'!$A$9:$E$221,4,0),0)</f>
        <v>-0.16666666666666666</v>
      </c>
      <c r="P33" s="64">
        <f>IFERROR(VLOOKUP($A33,'MIDT Weekly'!$A$3:$J$222,2,0),0)</f>
        <v>158</v>
      </c>
      <c r="Q33" s="70">
        <f>IFERROR(VLOOKUP($A33,'MIDT Weekly'!$A$3:$J$222,3,0),0)</f>
        <v>0.16200000000000001</v>
      </c>
      <c r="R33" s="71">
        <f>CountryTable[[#This Row],[MIDT Market PAX Current Week]]/'MIDT Weekly'!$B$210</f>
        <v>1.6051657892437638E-4</v>
      </c>
      <c r="S33" s="88">
        <f>VLOOKUP(A33,'SEM Revenue'!$H:$L,5,FALSE)</f>
        <v>123.01242618741975</v>
      </c>
    </row>
    <row r="34" spans="1:19" ht="12" x14ac:dyDescent="0.3">
      <c r="A34" s="3" t="s">
        <v>144</v>
      </c>
      <c r="B34" s="3" t="s">
        <v>143</v>
      </c>
      <c r="C34" s="3" t="s">
        <v>134</v>
      </c>
      <c r="D34" s="3" t="s">
        <v>134</v>
      </c>
      <c r="E34" s="72">
        <v>2</v>
      </c>
      <c r="F34" s="64">
        <f>IFERROR(VLOOKUP(CountryTable[[#This Row],[Country Code]],'CUBE Search'!$A$8:$F$222,5,0),0)</f>
        <v>0</v>
      </c>
      <c r="G34" s="65">
        <f>IFERROR(VLOOKUP(CountryTable[[#This Row],[Country Code]],'CUBE Search'!$A$8:$F$222,3,0),0)</f>
        <v>0</v>
      </c>
      <c r="H34" s="66">
        <f>IFERROR(SUM(CountryTable[[#This Row],[FP Searches Current Week]]-CountryTable[[#This Row],[FP Searches Previous Week]])/CountryTable[[#This Row],[FP Searches Previous Week]],0)</f>
        <v>0</v>
      </c>
      <c r="I34" s="67">
        <f>F34/VLOOKUP("Grand Total",'CUBE Search'!$B$8:$F$300,4,0)</f>
        <v>0</v>
      </c>
      <c r="J34" s="68">
        <f>IFERROR(VLOOKUP(CountryTable[[#This Row],[Country Code]],'CUBE Search'!$A$8:$F$222,6,0),0)</f>
        <v>0</v>
      </c>
      <c r="K34" s="69">
        <f>IFERROR(VLOOKUP($A34,'CUBE Search'!$A$8:$F$222,6,0)-VLOOKUP($A34,'CUBE Search'!$A$8:$F$221,4,0),0)</f>
        <v>0</v>
      </c>
      <c r="L34" s="30">
        <f>IFERROR(VLOOKUP($A34,'CUBE Bkd'!$A$11:$G$221,6,0),0)</f>
        <v>4</v>
      </c>
      <c r="M34" s="30">
        <f>IFERROR(VLOOKUP($A34,'CUBE Bkd'!$A$11:$G$221,5,0),0)</f>
        <v>15</v>
      </c>
      <c r="N34" s="52">
        <f>L34/VLOOKUP("Grand Total",'CUBE Bkd'!$B$8:$F$300,5,0)</f>
        <v>9.8672850165277024E-5</v>
      </c>
      <c r="O34" s="52">
        <f>IFERROR(SUM(CountryTable[[#This Row],[FP Current Week Tickets]]-VLOOKUP($A34,'CUBE Bkd'!$A$9:$E$220,4,0))/VLOOKUP($A34,'CUBE Bkd'!$A$9:$E$221,4,0),0)</f>
        <v>-0.77777777777777779</v>
      </c>
      <c r="P34" s="64">
        <f>IFERROR(VLOOKUP($A34,'MIDT Weekly'!$A$3:$J$222,2,0),0)</f>
        <v>23</v>
      </c>
      <c r="Q34" s="70">
        <f>IFERROR(VLOOKUP($A34,'MIDT Weekly'!$A$3:$J$222,3,0),0)</f>
        <v>9.5000000000000001E-2</v>
      </c>
      <c r="R34" s="71">
        <f>CountryTable[[#This Row],[MIDT Market PAX Current Week]]/'MIDT Weekly'!$B$210</f>
        <v>2.3366337438358586E-5</v>
      </c>
      <c r="S34" s="88">
        <f>VLOOKUP(A34,'SEM Revenue'!$H:$L,5,FALSE)</f>
        <v>166.92719502719504</v>
      </c>
    </row>
    <row r="35" spans="1:19" ht="12" x14ac:dyDescent="0.3">
      <c r="A35" s="3" t="s">
        <v>156</v>
      </c>
      <c r="B35" s="3" t="s">
        <v>155</v>
      </c>
      <c r="C35" s="3" t="s">
        <v>18</v>
      </c>
      <c r="D35" s="3" t="s">
        <v>18</v>
      </c>
      <c r="E35" s="72">
        <v>4</v>
      </c>
      <c r="F35" s="64">
        <f>IFERROR(VLOOKUP(CountryTable[[#This Row],[Country Code]],'CUBE Search'!$A$8:$F$222,5,0),0)</f>
        <v>1960</v>
      </c>
      <c r="G35" s="65">
        <f>IFERROR(VLOOKUP(CountryTable[[#This Row],[Country Code]],'CUBE Search'!$A$8:$F$222,3,0),0)</f>
        <v>1864</v>
      </c>
      <c r="H35" s="66">
        <f>IFERROR(SUM(CountryTable[[#This Row],[FP Searches Current Week]]-CountryTable[[#This Row],[FP Searches Previous Week]])/CountryTable[[#This Row],[FP Searches Previous Week]],0)</f>
        <v>5.1502145922746781E-2</v>
      </c>
      <c r="I35" s="67">
        <f>F35/VLOOKUP("Grand Total",'CUBE Search'!$B$8:$F$300,4,0)</f>
        <v>2.6652589747836586E-4</v>
      </c>
      <c r="J35" s="68">
        <f>IFERROR(VLOOKUP(CountryTable[[#This Row],[Country Code]],'CUBE Search'!$A$8:$F$222,6,0),0)</f>
        <v>4.0816326530612249E-3</v>
      </c>
      <c r="K35" s="69">
        <f>IFERROR(VLOOKUP($A35,'CUBE Search'!$A$8:$F$222,6,0)-VLOOKUP($A35,'CUBE Search'!$A$8:$F$221,4,0),0)</f>
        <v>-1.2831742138915648E-3</v>
      </c>
      <c r="L35" s="30">
        <f>IFERROR(VLOOKUP($A35,'CUBE Bkd'!$A$11:$G$221,6,0),0)</f>
        <v>1</v>
      </c>
      <c r="M35" s="30">
        <f>IFERROR(VLOOKUP($A35,'CUBE Bkd'!$A$11:$G$221,5,0),0)</f>
        <v>11</v>
      </c>
      <c r="N35" s="52">
        <f>L35/VLOOKUP("Grand Total",'CUBE Bkd'!$B$8:$F$300,5,0)</f>
        <v>2.4668212541319256E-5</v>
      </c>
      <c r="O35" s="52">
        <f>IFERROR(SUM(CountryTable[[#This Row],[FP Current Week Tickets]]-VLOOKUP($A35,'CUBE Bkd'!$A$9:$E$220,4,0))/VLOOKUP($A35,'CUBE Bkd'!$A$9:$E$221,4,0),0)</f>
        <v>-0.99534883720930234</v>
      </c>
      <c r="P35" s="64">
        <f>IFERROR(VLOOKUP($A35,'MIDT Weekly'!$A$3:$J$222,2,0),0)</f>
        <v>46</v>
      </c>
      <c r="Q35" s="70">
        <f>IFERROR(VLOOKUP($A35,'MIDT Weekly'!$A$3:$J$222,3,0),0)</f>
        <v>-0.25800000000000001</v>
      </c>
      <c r="R35" s="71">
        <f>CountryTable[[#This Row],[MIDT Market PAX Current Week]]/'MIDT Weekly'!$B$210</f>
        <v>4.6732674876717172E-5</v>
      </c>
      <c r="S35" s="30">
        <f>VLOOKUP(A35,'SEM Revenue'!$H:$L,5,FALSE)</f>
        <v>37.507571766295165</v>
      </c>
    </row>
    <row r="36" spans="1:19" ht="12" x14ac:dyDescent="0.3">
      <c r="A36" s="3" t="s">
        <v>152</v>
      </c>
      <c r="B36" s="3" t="s">
        <v>151</v>
      </c>
      <c r="C36" s="3" t="s">
        <v>134</v>
      </c>
      <c r="D36" s="3" t="s">
        <v>134</v>
      </c>
      <c r="E36" s="72">
        <v>0</v>
      </c>
      <c r="F36" s="64">
        <f>IFERROR(VLOOKUP(CountryTable[[#This Row],[Country Code]],'CUBE Search'!$A$8:$F$222,5,0),0)</f>
        <v>62</v>
      </c>
      <c r="G36" s="65">
        <f>IFERROR(VLOOKUP(CountryTable[[#This Row],[Country Code]],'CUBE Search'!$A$8:$F$222,3,0),0)</f>
        <v>129</v>
      </c>
      <c r="H36" s="66">
        <f>IFERROR(SUM(CountryTable[[#This Row],[FP Searches Current Week]]-CountryTable[[#This Row],[FP Searches Previous Week]])/CountryTable[[#This Row],[FP Searches Previous Week]],0)</f>
        <v>-0.51937984496124034</v>
      </c>
      <c r="I36" s="67">
        <f>F36/VLOOKUP("Grand Total",'CUBE Search'!$B$8:$F$300,4,0)</f>
        <v>8.4309212467646347E-6</v>
      </c>
      <c r="J36" s="68">
        <f>IFERROR(VLOOKUP(CountryTable[[#This Row],[Country Code]],'CUBE Search'!$A$8:$F$222,6,0),0)</f>
        <v>0.17741935483870969</v>
      </c>
      <c r="K36" s="69">
        <f>IFERROR(VLOOKUP($A36,'CUBE Search'!$A$8:$F$222,6,0)-VLOOKUP($A36,'CUBE Search'!$A$8:$F$221,4,0),0)</f>
        <v>6.1140285071267828E-2</v>
      </c>
      <c r="L36" s="30">
        <f>IFERROR(VLOOKUP($A36,'CUBE Bkd'!$A$11:$G$221,6,0),0)</f>
        <v>4</v>
      </c>
      <c r="M36" s="30">
        <f>IFERROR(VLOOKUP($A36,'CUBE Bkd'!$A$11:$G$221,5,0),0)</f>
        <v>15</v>
      </c>
      <c r="N36" s="52">
        <f>L36/VLOOKUP("Grand Total",'CUBE Bkd'!$B$8:$F$300,5,0)</f>
        <v>9.8672850165277024E-5</v>
      </c>
      <c r="O36" s="52">
        <f>IFERROR(SUM(CountryTable[[#This Row],[FP Current Week Tickets]]-VLOOKUP($A36,'CUBE Bkd'!$A$9:$E$220,4,0))/VLOOKUP($A36,'CUBE Bkd'!$A$9:$E$221,4,0),0)</f>
        <v>-0.6</v>
      </c>
      <c r="P36" s="64">
        <f>IFERROR(VLOOKUP($A36,'MIDT Weekly'!$A$3:$J$222,2,0),0)</f>
        <v>26</v>
      </c>
      <c r="Q36" s="70">
        <f>IFERROR(VLOOKUP($A36,'MIDT Weekly'!$A$3:$J$222,3,0),0)</f>
        <v>1</v>
      </c>
      <c r="R36" s="71">
        <f>CountryTable[[#This Row],[MIDT Market PAX Current Week]]/'MIDT Weekly'!$B$210</f>
        <v>2.6414120582492313E-5</v>
      </c>
      <c r="S36" s="30">
        <f>VLOOKUP(A36,'SEM Revenue'!$H:$L,5,FALSE)</f>
        <v>127.47149346180318</v>
      </c>
    </row>
    <row r="37" spans="1:19" ht="12" x14ac:dyDescent="0.3">
      <c r="A37" s="3" t="s">
        <v>164</v>
      </c>
      <c r="B37" s="3" t="s">
        <v>163</v>
      </c>
      <c r="C37" s="3" t="s">
        <v>79</v>
      </c>
      <c r="D37" s="3" t="s">
        <v>79</v>
      </c>
      <c r="E37" s="72">
        <v>4</v>
      </c>
      <c r="F37" s="64">
        <f>IFERROR(VLOOKUP(CountryTable[[#This Row],[Country Code]],'CUBE Search'!$A$8:$F$222,5,0),0)</f>
        <v>76592</v>
      </c>
      <c r="G37" s="65">
        <f>IFERROR(VLOOKUP(CountryTable[[#This Row],[Country Code]],'CUBE Search'!$A$8:$F$222,3,0),0)</f>
        <v>71885</v>
      </c>
      <c r="H37" s="66">
        <f>IFERROR(SUM(CountryTable[[#This Row],[FP Searches Current Week]]-CountryTable[[#This Row],[FP Searches Previous Week]])/CountryTable[[#This Row],[FP Searches Previous Week]],0)</f>
        <v>6.5479585448981012E-2</v>
      </c>
      <c r="I37" s="67">
        <f>F37/VLOOKUP("Grand Total",'CUBE Search'!$B$8:$F$300,4,0)</f>
        <v>1.0415179356970916E-2</v>
      </c>
      <c r="J37" s="68">
        <f>IFERROR(VLOOKUP(CountryTable[[#This Row],[Country Code]],'CUBE Search'!$A$8:$F$222,6,0),0)</f>
        <v>2.2848339252141215E-3</v>
      </c>
      <c r="K37" s="69">
        <f>IFERROR(VLOOKUP($A37,'CUBE Search'!$A$8:$F$222,6,0)-VLOOKUP($A37,'CUBE Search'!$A$8:$F$221,4,0),0)</f>
        <v>3.51189910468347E-4</v>
      </c>
      <c r="L37" s="30">
        <f>IFERROR(VLOOKUP($A37,'CUBE Bkd'!$A$11:$G$221,6,0),0)</f>
        <v>350</v>
      </c>
      <c r="M37" s="30">
        <f>IFERROR(VLOOKUP($A37,'CUBE Bkd'!$A$11:$G$221,5,0),0)</f>
        <v>707</v>
      </c>
      <c r="N37" s="52">
        <f>L37/VLOOKUP("Grand Total",'CUBE Bkd'!$B$8:$F$300,5,0)</f>
        <v>8.6338743894617404E-3</v>
      </c>
      <c r="O37" s="52">
        <f>IFERROR(SUM(CountryTable[[#This Row],[FP Current Week Tickets]]-VLOOKUP($A37,'CUBE Bkd'!$A$9:$E$220,4,0))/VLOOKUP($A37,'CUBE Bkd'!$A$9:$E$221,4,0),0)</f>
        <v>-0.92589455854329872</v>
      </c>
      <c r="P37" s="64">
        <f>IFERROR(VLOOKUP($A37,'MIDT Weekly'!$A$3:$J$222,2,0),0)</f>
        <v>1741</v>
      </c>
      <c r="Q37" s="70">
        <f>IFERROR(VLOOKUP($A37,'MIDT Weekly'!$A$3:$J$222,3,0),0)</f>
        <v>-4.8000000000000001E-2</v>
      </c>
      <c r="R37" s="71">
        <f>CountryTable[[#This Row],[MIDT Market PAX Current Week]]/'MIDT Weekly'!$B$210</f>
        <v>1.7687301513122737E-3</v>
      </c>
      <c r="S37" s="30">
        <f>VLOOKUP(A37,'SEM Revenue'!$H:$L,5,FALSE)</f>
        <v>0.43922253139314471</v>
      </c>
    </row>
    <row r="38" spans="1:19" ht="12" x14ac:dyDescent="0.3">
      <c r="A38" s="3" t="s">
        <v>140</v>
      </c>
      <c r="B38" s="3" t="s">
        <v>139</v>
      </c>
      <c r="C38" s="3" t="s">
        <v>93</v>
      </c>
      <c r="D38" s="3" t="s">
        <v>93</v>
      </c>
      <c r="E38" s="72">
        <v>1</v>
      </c>
      <c r="F38" s="64">
        <f>IFERROR(VLOOKUP(CountryTable[[#This Row],[Country Code]],'CUBE Search'!$A$8:$F$222,5,0),0)</f>
        <v>5414</v>
      </c>
      <c r="G38" s="65">
        <f>IFERROR(VLOOKUP(CountryTable[[#This Row],[Country Code]],'CUBE Search'!$A$8:$F$222,3,0),0)</f>
        <v>4972</v>
      </c>
      <c r="H38" s="66">
        <f>IFERROR(SUM(CountryTable[[#This Row],[FP Searches Current Week]]-CountryTable[[#This Row],[FP Searches Previous Week]])/CountryTable[[#This Row],[FP Searches Previous Week]],0)</f>
        <v>8.8897827835880933E-2</v>
      </c>
      <c r="I38" s="67">
        <f>F38/VLOOKUP("Grand Total",'CUBE Search'!$B$8:$F$300,4,0)</f>
        <v>7.3620980048360847E-4</v>
      </c>
      <c r="J38" s="68">
        <f>IFERROR(VLOOKUP(CountryTable[[#This Row],[Country Code]],'CUBE Search'!$A$8:$F$222,6,0),0)</f>
        <v>1.0528260066494275E-2</v>
      </c>
      <c r="K38" s="69">
        <f>IFERROR(VLOOKUP($A38,'CUBE Search'!$A$8:$F$222,6,0)-VLOOKUP($A38,'CUBE Search'!$A$8:$F$221,4,0),0)</f>
        <v>-7.9753602070375042E-3</v>
      </c>
      <c r="L38" s="30">
        <f>IFERROR(VLOOKUP($A38,'CUBE Bkd'!$A$11:$G$221,6,0),0)</f>
        <v>31</v>
      </c>
      <c r="M38" s="30">
        <f>IFERROR(VLOOKUP($A38,'CUBE Bkd'!$A$11:$G$221,5,0),0)</f>
        <v>130</v>
      </c>
      <c r="N38" s="52">
        <f>L38/VLOOKUP("Grand Total",'CUBE Bkd'!$B$8:$F$300,5,0)</f>
        <v>7.6471458878089697E-4</v>
      </c>
      <c r="O38" s="52">
        <f>IFERROR(SUM(CountryTable[[#This Row],[FP Current Week Tickets]]-VLOOKUP($A38,'CUBE Bkd'!$A$9:$E$220,4,0))/VLOOKUP($A38,'CUBE Bkd'!$A$9:$E$221,4,0),0)</f>
        <v>-0.77372262773722633</v>
      </c>
      <c r="P38" s="64">
        <f>IFERROR(VLOOKUP($A38,'MIDT Weekly'!$A$3:$J$222,2,0),0)</f>
        <v>258</v>
      </c>
      <c r="Q38" s="70">
        <f>IFERROR(VLOOKUP($A38,'MIDT Weekly'!$A$3:$J$222,3,0),0)</f>
        <v>-4.0000000000000001E-3</v>
      </c>
      <c r="R38" s="71">
        <f>CountryTable[[#This Row],[MIDT Market PAX Current Week]]/'MIDT Weekly'!$B$210</f>
        <v>2.6210935039550065E-4</v>
      </c>
      <c r="S38" s="88">
        <f>VLOOKUP(A38,'SEM Revenue'!$H:$L,5,FALSE)</f>
        <v>98.51580430616616</v>
      </c>
    </row>
    <row r="39" spans="1:19" ht="12" x14ac:dyDescent="0.3">
      <c r="A39" s="3" t="s">
        <v>172</v>
      </c>
      <c r="B39" s="3" t="s">
        <v>171</v>
      </c>
      <c r="C39" s="3" t="s">
        <v>77</v>
      </c>
      <c r="D39" s="3" t="s">
        <v>79</v>
      </c>
      <c r="E39" s="72">
        <v>4</v>
      </c>
      <c r="F39" s="64">
        <f>IFERROR(VLOOKUP(CountryTable[[#This Row],[Country Code]],'CUBE Search'!$A$8:$F$222,5,0),0)</f>
        <v>764</v>
      </c>
      <c r="G39" s="65">
        <f>IFERROR(VLOOKUP(CountryTable[[#This Row],[Country Code]],'CUBE Search'!$A$8:$F$222,3,0),0)</f>
        <v>748</v>
      </c>
      <c r="H39" s="66">
        <f>IFERROR(SUM(CountryTable[[#This Row],[FP Searches Current Week]]-CountryTable[[#This Row],[FP Searches Previous Week]])/CountryTable[[#This Row],[FP Searches Previous Week]],0)</f>
        <v>2.1390374331550801E-2</v>
      </c>
      <c r="I39" s="67">
        <f>F39/VLOOKUP("Grand Total",'CUBE Search'!$B$8:$F$300,4,0)</f>
        <v>1.0389070697626098E-4</v>
      </c>
      <c r="J39" s="68">
        <f>IFERROR(VLOOKUP(CountryTable[[#This Row],[Country Code]],'CUBE Search'!$A$8:$F$222,6,0),0)</f>
        <v>2.617801047120419E-3</v>
      </c>
      <c r="K39" s="69">
        <f>IFERROR(VLOOKUP($A39,'CUBE Search'!$A$8:$F$222,6,0)-VLOOKUP($A39,'CUBE Search'!$A$8:$F$221,4,0),0)</f>
        <v>1.280902651398494E-3</v>
      </c>
      <c r="L39" s="30">
        <f>IFERROR(VLOOKUP($A39,'CUBE Bkd'!$A$11:$G$221,6,0),0)</f>
        <v>0</v>
      </c>
      <c r="M39" s="30">
        <f>IFERROR(VLOOKUP($A39,'CUBE Bkd'!$A$11:$G$221,5,0),0)</f>
        <v>2</v>
      </c>
      <c r="N39" s="52">
        <f>L39/VLOOKUP("Grand Total",'CUBE Bkd'!$B$8:$F$300,5,0)</f>
        <v>0</v>
      </c>
      <c r="O39" s="52">
        <f>IFERROR(SUM(CountryTable[[#This Row],[FP Current Week Tickets]]-VLOOKUP($A39,'CUBE Bkd'!$A$9:$E$220,4,0))/VLOOKUP($A39,'CUBE Bkd'!$A$9:$E$221,4,0),0)</f>
        <v>-1</v>
      </c>
      <c r="P39" s="64">
        <f>IFERROR(VLOOKUP($A39,'MIDT Weekly'!$A$3:$J$222,2,0),0)</f>
        <v>-2</v>
      </c>
      <c r="Q39" s="70">
        <f>IFERROR(VLOOKUP($A39,'MIDT Weekly'!$A$3:$J$222,3,0),0)</f>
        <v>-1.667</v>
      </c>
      <c r="R39" s="71">
        <f>CountryTable[[#This Row],[MIDT Market PAX Current Week]]/'MIDT Weekly'!$B$210</f>
        <v>-2.0318554294224856E-6</v>
      </c>
      <c r="S39" s="30">
        <f>VLOOKUP(A39,'SEM Revenue'!$H:$L,5,FALSE)</f>
        <v>8.3644015802928191</v>
      </c>
    </row>
    <row r="40" spans="1:19" ht="12" x14ac:dyDescent="0.3">
      <c r="A40" s="3" t="s">
        <v>160</v>
      </c>
      <c r="B40" s="3" t="s">
        <v>159</v>
      </c>
      <c r="C40" s="3" t="s">
        <v>134</v>
      </c>
      <c r="D40" s="3" t="s">
        <v>134</v>
      </c>
      <c r="E40" s="72">
        <v>4</v>
      </c>
      <c r="F40" s="64">
        <f>IFERROR(VLOOKUP(CountryTable[[#This Row],[Country Code]],'CUBE Search'!$A$8:$F$222,5,0),0)</f>
        <v>3040</v>
      </c>
      <c r="G40" s="65">
        <f>IFERROR(VLOOKUP(CountryTable[[#This Row],[Country Code]],'CUBE Search'!$A$8:$F$222,3,0),0)</f>
        <v>2811</v>
      </c>
      <c r="H40" s="66">
        <f>IFERROR(SUM(CountryTable[[#This Row],[FP Searches Current Week]]-CountryTable[[#This Row],[FP Searches Previous Week]])/CountryTable[[#This Row],[FP Searches Previous Week]],0)</f>
        <v>8.1465670579864813E-2</v>
      </c>
      <c r="I40" s="67">
        <f>F40/VLOOKUP("Grand Total",'CUBE Search'!$B$8:$F$300,4,0)</f>
        <v>4.1338710629297559E-4</v>
      </c>
      <c r="J40" s="68">
        <f>IFERROR(VLOOKUP(CountryTable[[#This Row],[Country Code]],'CUBE Search'!$A$8:$F$222,6,0),0)</f>
        <v>1.9078947368421053E-2</v>
      </c>
      <c r="K40" s="69">
        <f>IFERROR(VLOOKUP($A40,'CUBE Search'!$A$8:$F$222,6,0)-VLOOKUP($A40,'CUBE Search'!$A$8:$F$221,4,0),0)</f>
        <v>-4.8704338220150259E-4</v>
      </c>
      <c r="L40" s="30">
        <f>IFERROR(VLOOKUP($A40,'CUBE Bkd'!$A$11:$G$221,6,0),0)</f>
        <v>43</v>
      </c>
      <c r="M40" s="30">
        <f>IFERROR(VLOOKUP($A40,'CUBE Bkd'!$A$11:$G$221,5,0),0)</f>
        <v>70</v>
      </c>
      <c r="N40" s="52">
        <f>L40/VLOOKUP("Grand Total",'CUBE Bkd'!$B$8:$F$300,5,0)</f>
        <v>1.0607331392767281E-3</v>
      </c>
      <c r="O40" s="52">
        <f>IFERROR(SUM(CountryTable[[#This Row],[FP Current Week Tickets]]-VLOOKUP($A40,'CUBE Bkd'!$A$9:$E$220,4,0))/VLOOKUP($A40,'CUBE Bkd'!$A$9:$E$221,4,0),0)</f>
        <v>-0.40277777777777779</v>
      </c>
      <c r="P40" s="64">
        <f>IFERROR(VLOOKUP($A40,'MIDT Weekly'!$A$3:$J$222,2,0),0)</f>
        <v>108</v>
      </c>
      <c r="Q40" s="70">
        <f>IFERROR(VLOOKUP($A40,'MIDT Weekly'!$A$3:$J$222,3,0),0)</f>
        <v>-7.6999999999999999E-2</v>
      </c>
      <c r="R40" s="71">
        <f>CountryTable[[#This Row],[MIDT Market PAX Current Week]]/'MIDT Weekly'!$B$210</f>
        <v>1.0972019318881423E-4</v>
      </c>
      <c r="S40" s="30">
        <f>VLOOKUP(A40,'SEM Revenue'!$H:$L,5,FALSE)</f>
        <v>77.077101063829787</v>
      </c>
    </row>
    <row r="41" spans="1:19" ht="12" x14ac:dyDescent="0.3">
      <c r="A41" s="3" t="s">
        <v>168</v>
      </c>
      <c r="B41" s="3" t="s">
        <v>167</v>
      </c>
      <c r="C41" s="3" t="s">
        <v>134</v>
      </c>
      <c r="D41" s="3" t="s">
        <v>134</v>
      </c>
      <c r="E41" s="72">
        <v>2</v>
      </c>
      <c r="F41" s="64">
        <f>IFERROR(VLOOKUP(CountryTable[[#This Row],[Country Code]],'CUBE Search'!$A$8:$F$222,5,0),0)</f>
        <v>3135</v>
      </c>
      <c r="G41" s="65">
        <f>IFERROR(VLOOKUP(CountryTable[[#This Row],[Country Code]],'CUBE Search'!$A$8:$F$222,3,0),0)</f>
        <v>3230</v>
      </c>
      <c r="H41" s="66">
        <f>IFERROR(SUM(CountryTable[[#This Row],[FP Searches Current Week]]-CountryTable[[#This Row],[FP Searches Previous Week]])/CountryTable[[#This Row],[FP Searches Previous Week]],0)</f>
        <v>-2.9411764705882353E-2</v>
      </c>
      <c r="I41" s="67">
        <f>F41/VLOOKUP("Grand Total",'CUBE Search'!$B$8:$F$300,4,0)</f>
        <v>4.2630545336463108E-4</v>
      </c>
      <c r="J41" s="68">
        <f>IFERROR(VLOOKUP(CountryTable[[#This Row],[Country Code]],'CUBE Search'!$A$8:$F$222,6,0),0)</f>
        <v>8.2934609250398719E-3</v>
      </c>
      <c r="K41" s="69">
        <f>IFERROR(VLOOKUP($A41,'CUBE Search'!$A$8:$F$222,6,0)-VLOOKUP($A41,'CUBE Search'!$A$8:$F$221,4,0),0)</f>
        <v>-3.7526972511492743E-4</v>
      </c>
      <c r="L41" s="30">
        <f>IFERROR(VLOOKUP($A41,'CUBE Bkd'!$A$11:$G$221,6,0),0)</f>
        <v>7</v>
      </c>
      <c r="M41" s="30">
        <f>IFERROR(VLOOKUP($A41,'CUBE Bkd'!$A$11:$G$221,5,0),0)</f>
        <v>34</v>
      </c>
      <c r="N41" s="52">
        <f>L41/VLOOKUP("Grand Total",'CUBE Bkd'!$B$8:$F$300,5,0)</f>
        <v>1.726774877892348E-4</v>
      </c>
      <c r="O41" s="52">
        <f>IFERROR(SUM(CountryTable[[#This Row],[FP Current Week Tickets]]-VLOOKUP($A41,'CUBE Bkd'!$A$9:$E$220,4,0))/VLOOKUP($A41,'CUBE Bkd'!$A$9:$E$221,4,0),0)</f>
        <v>-0.83720930232558144</v>
      </c>
      <c r="P41" s="64">
        <f>IFERROR(VLOOKUP($A41,'MIDT Weekly'!$A$3:$J$222,2,0),0)</f>
        <v>56</v>
      </c>
      <c r="Q41" s="70">
        <f>IFERROR(VLOOKUP($A41,'MIDT Weekly'!$A$3:$J$222,3,0),0)</f>
        <v>3.6999999999999998E-2</v>
      </c>
      <c r="R41" s="71">
        <f>CountryTable[[#This Row],[MIDT Market PAX Current Week]]/'MIDT Weekly'!$B$210</f>
        <v>5.6891952023829604E-5</v>
      </c>
      <c r="S41" s="88">
        <f>VLOOKUP(A41,'SEM Revenue'!$H:$L,5,FALSE)</f>
        <v>24.942833769633506</v>
      </c>
    </row>
    <row r="42" spans="1:19" ht="12" x14ac:dyDescent="0.3">
      <c r="A42" s="3" t="s">
        <v>184</v>
      </c>
      <c r="B42" s="3" t="s">
        <v>183</v>
      </c>
      <c r="C42" s="3" t="s">
        <v>201</v>
      </c>
      <c r="D42" s="3" t="s">
        <v>201</v>
      </c>
      <c r="E42" s="72">
        <v>4</v>
      </c>
      <c r="F42" s="64">
        <f>IFERROR(VLOOKUP(CountryTable[[#This Row],[Country Code]],'CUBE Search'!$A$8:$F$222,5,0),0)</f>
        <v>4907</v>
      </c>
      <c r="G42" s="65">
        <f>IFERROR(VLOOKUP(CountryTable[[#This Row],[Country Code]],'CUBE Search'!$A$8:$F$222,3,0),0)</f>
        <v>5386</v>
      </c>
      <c r="H42" s="66">
        <f>IFERROR(SUM(CountryTable[[#This Row],[FP Searches Current Week]]-CountryTable[[#This Row],[FP Searches Previous Week]])/CountryTable[[#This Row],[FP Searches Previous Week]],0)</f>
        <v>-8.8934274043817305E-2</v>
      </c>
      <c r="I42" s="67">
        <f>F42/VLOOKUP("Grand Total",'CUBE Search'!$B$8:$F$300,4,0)</f>
        <v>6.6726662190119451E-4</v>
      </c>
      <c r="J42" s="68">
        <f>IFERROR(VLOOKUP(CountryTable[[#This Row],[Country Code]],'CUBE Search'!$A$8:$F$222,6,0),0)</f>
        <v>2.0379050336254332E-3</v>
      </c>
      <c r="K42" s="69">
        <f>IFERROR(VLOOKUP($A42,'CUBE Search'!$A$8:$F$222,6,0)-VLOOKUP($A42,'CUBE Search'!$A$8:$F$221,4,0),0)</f>
        <v>9.2390577629160482E-4</v>
      </c>
      <c r="L42" s="30">
        <f>IFERROR(VLOOKUP($A42,'CUBE Bkd'!$A$11:$G$221,6,0),0)</f>
        <v>11</v>
      </c>
      <c r="M42" s="30">
        <f>IFERROR(VLOOKUP($A42,'CUBE Bkd'!$A$11:$G$221,5,0),0)</f>
        <v>14</v>
      </c>
      <c r="N42" s="52">
        <f>L42/VLOOKUP("Grand Total",'CUBE Bkd'!$B$8:$F$300,5,0)</f>
        <v>2.7135033795451182E-4</v>
      </c>
      <c r="O42" s="52">
        <f>IFERROR(SUM(CountryTable[[#This Row],[FP Current Week Tickets]]-VLOOKUP($A42,'CUBE Bkd'!$A$9:$E$220,4,0))/VLOOKUP($A42,'CUBE Bkd'!$A$9:$E$221,4,0),0)</f>
        <v>-0.94954128440366969</v>
      </c>
      <c r="P42" s="64">
        <f>IFERROR(VLOOKUP($A42,'MIDT Weekly'!$A$3:$J$222,2,0),0)</f>
        <v>120</v>
      </c>
      <c r="Q42" s="70">
        <f>IFERROR(VLOOKUP($A42,'MIDT Weekly'!$A$3:$J$222,3,0),0)</f>
        <v>0.73899999999999999</v>
      </c>
      <c r="R42" s="71">
        <f>CountryTable[[#This Row],[MIDT Market PAX Current Week]]/'MIDT Weekly'!$B$210</f>
        <v>1.2191132576534915E-4</v>
      </c>
      <c r="S42" s="30">
        <f>VLOOKUP(A42,'SEM Revenue'!$H:$L,5,FALSE)</f>
        <v>1.7126237970480662</v>
      </c>
    </row>
    <row r="43" spans="1:19" ht="12" x14ac:dyDescent="0.3">
      <c r="A43" s="3" t="s">
        <v>188</v>
      </c>
      <c r="B43" s="3" t="s">
        <v>187</v>
      </c>
      <c r="C43" s="3" t="s">
        <v>18</v>
      </c>
      <c r="D43" s="3" t="s">
        <v>18</v>
      </c>
      <c r="E43" s="72">
        <v>4</v>
      </c>
      <c r="F43" s="64">
        <f>IFERROR(VLOOKUP(CountryTable[[#This Row],[Country Code]],'CUBE Search'!$A$8:$F$222,5,0),0)</f>
        <v>9606</v>
      </c>
      <c r="G43" s="65">
        <f>IFERROR(VLOOKUP(CountryTable[[#This Row],[Country Code]],'CUBE Search'!$A$8:$F$222,3,0),0)</f>
        <v>8804</v>
      </c>
      <c r="H43" s="66">
        <f>IFERROR(SUM(CountryTable[[#This Row],[FP Searches Current Week]]-CountryTable[[#This Row],[FP Searches Previous Week]])/CountryTable[[#This Row],[FP Searches Previous Week]],0)</f>
        <v>9.1094956837801E-2</v>
      </c>
      <c r="I43" s="67">
        <f>F43/VLOOKUP("Grand Total",'CUBE Search'!$B$8:$F$300,4,0)</f>
        <v>1.3062488628455013E-3</v>
      </c>
      <c r="J43" s="68">
        <f>IFERROR(VLOOKUP(CountryTable[[#This Row],[Country Code]],'CUBE Search'!$A$8:$F$222,6,0),0)</f>
        <v>2.8107432854465957E-3</v>
      </c>
      <c r="K43" s="69">
        <f>IFERROR(VLOOKUP($A43,'CUBE Search'!$A$8:$F$222,6,0)-VLOOKUP($A43,'CUBE Search'!$A$8:$F$221,4,0),0)</f>
        <v>4.2546386700043504E-4</v>
      </c>
      <c r="L43" s="30">
        <f>IFERROR(VLOOKUP($A43,'CUBE Bkd'!$A$11:$G$221,6,0),0)</f>
        <v>7</v>
      </c>
      <c r="M43" s="30">
        <f>IFERROR(VLOOKUP($A43,'CUBE Bkd'!$A$11:$G$221,5,0),0)</f>
        <v>18</v>
      </c>
      <c r="N43" s="52">
        <f>L43/VLOOKUP("Grand Total",'CUBE Bkd'!$B$8:$F$300,5,0)</f>
        <v>1.726774877892348E-4</v>
      </c>
      <c r="O43" s="52">
        <f>IFERROR(SUM(CountryTable[[#This Row],[FP Current Week Tickets]]-VLOOKUP($A43,'CUBE Bkd'!$A$9:$E$220,4,0))/VLOOKUP($A43,'CUBE Bkd'!$A$9:$E$221,4,0),0)</f>
        <v>-0.99413243922883487</v>
      </c>
      <c r="P43" s="64">
        <f>IFERROR(VLOOKUP($A43,'MIDT Weekly'!$A$3:$J$222,2,0),0)</f>
        <v>119</v>
      </c>
      <c r="Q43" s="70">
        <f>IFERROR(VLOOKUP($A43,'MIDT Weekly'!$A$3:$J$222,3,0),0)</f>
        <v>-0.45900000000000002</v>
      </c>
      <c r="R43" s="71">
        <f>CountryTable[[#This Row],[MIDT Market PAX Current Week]]/'MIDT Weekly'!$B$210</f>
        <v>1.208953980506379E-4</v>
      </c>
      <c r="S43" s="30">
        <f>VLOOKUP(A43,'SEM Revenue'!$H:$L,5,FALSE)</f>
        <v>7.4915691973665783</v>
      </c>
    </row>
    <row r="44" spans="1:19" ht="12" x14ac:dyDescent="0.3">
      <c r="A44" s="3" t="s">
        <v>192</v>
      </c>
      <c r="B44" s="3" t="s">
        <v>191</v>
      </c>
      <c r="C44" s="3" t="s">
        <v>523</v>
      </c>
      <c r="D44" s="3" t="s">
        <v>479</v>
      </c>
      <c r="E44" s="72">
        <v>4</v>
      </c>
      <c r="F44" s="64">
        <f>IFERROR(VLOOKUP(CountryTable[[#This Row],[Country Code]],'CUBE Search'!$A$8:$F$222,5,0),0)</f>
        <v>0</v>
      </c>
      <c r="G44" s="65">
        <f>IFERROR(VLOOKUP(CountryTable[[#This Row],[Country Code]],'CUBE Search'!$A$8:$F$222,3,0),0)</f>
        <v>0</v>
      </c>
      <c r="H44" s="66">
        <f>IFERROR(SUM(CountryTable[[#This Row],[FP Searches Current Week]]-CountryTable[[#This Row],[FP Searches Previous Week]])/CountryTable[[#This Row],[FP Searches Previous Week]],0)</f>
        <v>0</v>
      </c>
      <c r="I44" s="67">
        <f>F44/VLOOKUP("Grand Total",'CUBE Search'!$B$8:$F$300,4,0)</f>
        <v>0</v>
      </c>
      <c r="J44" s="68">
        <f>IFERROR(VLOOKUP(CountryTable[[#This Row],[Country Code]],'CUBE Search'!$A$8:$F$222,6,0),0)</f>
        <v>0</v>
      </c>
      <c r="K44" s="69">
        <f>IFERROR(VLOOKUP($A44,'CUBE Search'!$A$8:$F$222,6,0)-VLOOKUP($A44,'CUBE Search'!$A$8:$F$221,4,0),0)</f>
        <v>0</v>
      </c>
      <c r="L44" s="30">
        <f>IFERROR(VLOOKUP($A44,'CUBE Bkd'!$A$11:$G$221,6,0),0)</f>
        <v>0</v>
      </c>
      <c r="M44" s="30">
        <f>IFERROR(VLOOKUP($A44,'CUBE Bkd'!$A$11:$G$221,5,0),0)</f>
        <v>0</v>
      </c>
      <c r="N44" s="52">
        <f>L44/VLOOKUP("Grand Total",'CUBE Bkd'!$B$8:$F$300,5,0)</f>
        <v>0</v>
      </c>
      <c r="O44" s="52">
        <f>IFERROR(SUM(CountryTable[[#This Row],[FP Current Week Tickets]]-VLOOKUP($A44,'CUBE Bkd'!$A$9:$E$220,4,0))/VLOOKUP($A44,'CUBE Bkd'!$A$9:$E$221,4,0),0)</f>
        <v>0</v>
      </c>
      <c r="P44" s="64">
        <f>IFERROR(VLOOKUP($A44,'MIDT Weekly'!$A$3:$J$222,2,0),0)</f>
        <v>0</v>
      </c>
      <c r="Q44" s="70">
        <f>IFERROR(VLOOKUP($A44,'MIDT Weekly'!$A$3:$J$222,3,0),0)</f>
        <v>0</v>
      </c>
      <c r="R44" s="71">
        <f>CountryTable[[#This Row],[MIDT Market PAX Current Week]]/'MIDT Weekly'!$B$210</f>
        <v>0</v>
      </c>
      <c r="S44" s="30" t="e">
        <f>VLOOKUP(A44,'SEM Revenue'!$H:$L,5,FALSE)</f>
        <v>#N/A</v>
      </c>
    </row>
    <row r="45" spans="1:19" ht="12" x14ac:dyDescent="0.3">
      <c r="A45" s="3" t="s">
        <v>196</v>
      </c>
      <c r="B45" s="3" t="s">
        <v>195</v>
      </c>
      <c r="C45" s="3" t="s">
        <v>523</v>
      </c>
      <c r="D45" s="3" t="s">
        <v>18</v>
      </c>
      <c r="E45" s="72">
        <v>0</v>
      </c>
      <c r="F45" s="64">
        <f>IFERROR(VLOOKUP(CountryTable[[#This Row],[Country Code]],'CUBE Search'!$A$8:$F$222,5,0),0)</f>
        <v>0</v>
      </c>
      <c r="G45" s="65">
        <f>IFERROR(VLOOKUP(CountryTable[[#This Row],[Country Code]],'CUBE Search'!$A$8:$F$222,3,0),0)</f>
        <v>0</v>
      </c>
      <c r="H45" s="66">
        <f>IFERROR(SUM(CountryTable[[#This Row],[FP Searches Current Week]]-CountryTable[[#This Row],[FP Searches Previous Week]])/CountryTable[[#This Row],[FP Searches Previous Week]],0)</f>
        <v>0</v>
      </c>
      <c r="I45" s="67">
        <f>F45/VLOOKUP("Grand Total",'CUBE Search'!$B$8:$F$300,4,0)</f>
        <v>0</v>
      </c>
      <c r="J45" s="68">
        <f>IFERROR(VLOOKUP(CountryTable[[#This Row],[Country Code]],'CUBE Search'!$A$8:$F$222,6,0),0)</f>
        <v>0</v>
      </c>
      <c r="K45" s="69">
        <f>IFERROR(VLOOKUP($A45,'CUBE Search'!$A$8:$F$222,6,0)-VLOOKUP($A45,'CUBE Search'!$A$8:$F$221,4,0),0)</f>
        <v>0</v>
      </c>
      <c r="L45" s="30">
        <f>IFERROR(VLOOKUP($A45,'CUBE Bkd'!$A$11:$G$221,6,0),0)</f>
        <v>0</v>
      </c>
      <c r="M45" s="30">
        <f>IFERROR(VLOOKUP($A45,'CUBE Bkd'!$A$11:$G$221,5,0),0)</f>
        <v>0</v>
      </c>
      <c r="N45" s="52">
        <f>L45/VLOOKUP("Grand Total",'CUBE Bkd'!$B$8:$F$300,5,0)</f>
        <v>0</v>
      </c>
      <c r="O45" s="52">
        <f>IFERROR(SUM(CountryTable[[#This Row],[FP Current Week Tickets]]-VLOOKUP($A45,'CUBE Bkd'!$A$9:$E$220,4,0))/VLOOKUP($A45,'CUBE Bkd'!$A$9:$E$221,4,0),0)</f>
        <v>0</v>
      </c>
      <c r="P45" s="64">
        <f>IFERROR(VLOOKUP($A45,'MIDT Weekly'!$A$3:$J$222,2,0),0)</f>
        <v>0</v>
      </c>
      <c r="Q45" s="70">
        <f>IFERROR(VLOOKUP($A45,'MIDT Weekly'!$A$3:$J$222,3,0),0)</f>
        <v>0</v>
      </c>
      <c r="R45" s="71">
        <f>CountryTable[[#This Row],[MIDT Market PAX Current Week]]/'MIDT Weekly'!$B$210</f>
        <v>0</v>
      </c>
      <c r="S45" s="30" t="e">
        <f>VLOOKUP(A45,'SEM Revenue'!$H:$L,5,FALSE)</f>
        <v>#N/A</v>
      </c>
    </row>
    <row r="46" spans="1:19" ht="12" x14ac:dyDescent="0.3">
      <c r="A46" s="3" t="s">
        <v>234</v>
      </c>
      <c r="B46" s="3" t="s">
        <v>233</v>
      </c>
      <c r="C46" s="3" t="s">
        <v>77</v>
      </c>
      <c r="D46" s="3" t="s">
        <v>79</v>
      </c>
      <c r="E46" s="72">
        <v>3</v>
      </c>
      <c r="F46" s="64">
        <f>IFERROR(VLOOKUP(CountryTable[[#This Row],[Country Code]],'CUBE Search'!$A$8:$F$222,5,0),0)</f>
        <v>739</v>
      </c>
      <c r="G46" s="65">
        <f>IFERROR(VLOOKUP(CountryTable[[#This Row],[Country Code]],'CUBE Search'!$A$8:$F$222,3,0),0)</f>
        <v>846</v>
      </c>
      <c r="H46" s="66">
        <f>IFERROR(SUM(CountryTable[[#This Row],[FP Searches Current Week]]-CountryTable[[#This Row],[FP Searches Previous Week]])/CountryTable[[#This Row],[FP Searches Previous Week]],0)</f>
        <v>-0.12647754137115838</v>
      </c>
      <c r="I46" s="67">
        <f>F46/VLOOKUP("Grand Total",'CUBE Search'!$B$8:$F$300,4,0)</f>
        <v>1.0049114195740427E-4</v>
      </c>
      <c r="J46" s="68">
        <f>IFERROR(VLOOKUP(CountryTable[[#This Row],[Country Code]],'CUBE Search'!$A$8:$F$222,6,0),0)</f>
        <v>6.7658998646820028E-3</v>
      </c>
      <c r="K46" s="69">
        <f>IFERROR(VLOOKUP($A46,'CUBE Search'!$A$8:$F$222,6,0)-VLOOKUP($A46,'CUBE Search'!$A$8:$F$221,4,0),0)</f>
        <v>-5.0544311045851364E-3</v>
      </c>
      <c r="L46" s="30">
        <f>IFERROR(VLOOKUP($A46,'CUBE Bkd'!$A$11:$G$221,6,0),0)</f>
        <v>3</v>
      </c>
      <c r="M46" s="30">
        <f>IFERROR(VLOOKUP($A46,'CUBE Bkd'!$A$11:$G$221,5,0),0)</f>
        <v>10</v>
      </c>
      <c r="N46" s="52">
        <f>L46/VLOOKUP("Grand Total",'CUBE Bkd'!$B$8:$F$300,5,0)</f>
        <v>7.4004637623957762E-5</v>
      </c>
      <c r="O46" s="52">
        <f>IFERROR(SUM(CountryTable[[#This Row],[FP Current Week Tickets]]-VLOOKUP($A46,'CUBE Bkd'!$A$9:$E$220,4,0))/VLOOKUP($A46,'CUBE Bkd'!$A$9:$E$221,4,0),0)</f>
        <v>-0.98265895953757221</v>
      </c>
      <c r="P46" s="64">
        <f>IFERROR(VLOOKUP($A46,'MIDT Weekly'!$A$3:$J$222,2,0),0)</f>
        <v>13</v>
      </c>
      <c r="Q46" s="70">
        <f>IFERROR(VLOOKUP($A46,'MIDT Weekly'!$A$3:$J$222,3,0),0)</f>
        <v>-0.53600000000000003</v>
      </c>
      <c r="R46" s="71">
        <f>CountryTable[[#This Row],[MIDT Market PAX Current Week]]/'MIDT Weekly'!$B$210</f>
        <v>1.3207060291246156E-5</v>
      </c>
      <c r="S46" s="30">
        <f>VLOOKUP(A46,'SEM Revenue'!$H:$L,5,FALSE)</f>
        <v>67.786857624262851</v>
      </c>
    </row>
    <row r="47" spans="1:19" ht="12" x14ac:dyDescent="0.3">
      <c r="A47" s="3" t="s">
        <v>176</v>
      </c>
      <c r="B47" s="3" t="s">
        <v>175</v>
      </c>
      <c r="C47" s="3" t="s">
        <v>134</v>
      </c>
      <c r="D47" s="3" t="s">
        <v>134</v>
      </c>
      <c r="E47" s="72">
        <v>3</v>
      </c>
      <c r="F47" s="64">
        <f>IFERROR(VLOOKUP(CountryTable[[#This Row],[Country Code]],'CUBE Search'!$A$8:$F$222,5,0),0)</f>
        <v>49</v>
      </c>
      <c r="G47" s="65">
        <f>IFERROR(VLOOKUP(CountryTable[[#This Row],[Country Code]],'CUBE Search'!$A$8:$F$222,3,0),0)</f>
        <v>68</v>
      </c>
      <c r="H47" s="66">
        <f>IFERROR(SUM(CountryTable[[#This Row],[FP Searches Current Week]]-CountryTable[[#This Row],[FP Searches Previous Week]])/CountryTable[[#This Row],[FP Searches Previous Week]],0)</f>
        <v>-0.27941176470588236</v>
      </c>
      <c r="I47" s="67">
        <f>F47/VLOOKUP("Grand Total",'CUBE Search'!$B$8:$F$300,4,0)</f>
        <v>6.6631474369591466E-6</v>
      </c>
      <c r="J47" s="68">
        <f>IFERROR(VLOOKUP(CountryTable[[#This Row],[Country Code]],'CUBE Search'!$A$8:$F$222,6,0),0)</f>
        <v>2.0408163265306121E-2</v>
      </c>
      <c r="K47" s="69">
        <f>IFERROR(VLOOKUP($A47,'CUBE Search'!$A$8:$F$222,6,0)-VLOOKUP($A47,'CUBE Search'!$A$8:$F$221,4,0),0)</f>
        <v>5.7022809123649446E-3</v>
      </c>
      <c r="L47" s="30">
        <f>IFERROR(VLOOKUP($A47,'CUBE Bkd'!$A$11:$G$221,6,0),0)</f>
        <v>0</v>
      </c>
      <c r="M47" s="30">
        <f>IFERROR(VLOOKUP($A47,'CUBE Bkd'!$A$11:$G$221,5,0),0)</f>
        <v>2</v>
      </c>
      <c r="N47" s="52">
        <f>L47/VLOOKUP("Grand Total",'CUBE Bkd'!$B$8:$F$300,5,0)</f>
        <v>0</v>
      </c>
      <c r="O47" s="52">
        <f>IFERROR(SUM(CountryTable[[#This Row],[FP Current Week Tickets]]-VLOOKUP($A47,'CUBE Bkd'!$A$9:$E$220,4,0))/VLOOKUP($A47,'CUBE Bkd'!$A$9:$E$221,4,0),0)</f>
        <v>-1</v>
      </c>
      <c r="P47" s="64">
        <f>IFERROR(VLOOKUP($A47,'MIDT Weekly'!$A$3:$J$222,2,0),0)</f>
        <v>7</v>
      </c>
      <c r="Q47" s="70">
        <f>IFERROR(VLOOKUP($A47,'MIDT Weekly'!$A$3:$J$222,3,0),0)</f>
        <v>0.75</v>
      </c>
      <c r="R47" s="71">
        <f>CountryTable[[#This Row],[MIDT Market PAX Current Week]]/'MIDT Weekly'!$B$210</f>
        <v>7.1114940029787005E-6</v>
      </c>
      <c r="S47" s="30">
        <f>VLOOKUP(A47,'SEM Revenue'!$H:$L,5,FALSE)</f>
        <v>107.30014150943396</v>
      </c>
    </row>
    <row r="48" spans="1:19" ht="12" x14ac:dyDescent="0.3">
      <c r="A48" s="3" t="s">
        <v>180</v>
      </c>
      <c r="B48" s="3" t="s">
        <v>179</v>
      </c>
      <c r="C48" s="3" t="s">
        <v>134</v>
      </c>
      <c r="D48" s="3" t="s">
        <v>134</v>
      </c>
      <c r="E48" s="72">
        <v>0</v>
      </c>
      <c r="F48" s="64">
        <f>IFERROR(VLOOKUP(CountryTable[[#This Row],[Country Code]],'CUBE Search'!$A$8:$F$222,5,0),0)</f>
        <v>146</v>
      </c>
      <c r="G48" s="65">
        <f>IFERROR(VLOOKUP(CountryTable[[#This Row],[Country Code]],'CUBE Search'!$A$8:$F$222,3,0),0)</f>
        <v>221</v>
      </c>
      <c r="H48" s="66">
        <f>IFERROR(SUM(CountryTable[[#This Row],[FP Searches Current Week]]-CountryTable[[#This Row],[FP Searches Previous Week]])/CountryTable[[#This Row],[FP Searches Previous Week]],0)</f>
        <v>-0.33936651583710409</v>
      </c>
      <c r="I48" s="67">
        <f>F48/VLOOKUP("Grand Total",'CUBE Search'!$B$8:$F$300,4,0)</f>
        <v>1.985345971012317E-5</v>
      </c>
      <c r="J48" s="68">
        <f>IFERROR(VLOOKUP(CountryTable[[#This Row],[Country Code]],'CUBE Search'!$A$8:$F$222,6,0),0)</f>
        <v>0</v>
      </c>
      <c r="K48" s="69">
        <f>IFERROR(VLOOKUP($A48,'CUBE Search'!$A$8:$F$222,6,0)-VLOOKUP($A48,'CUBE Search'!$A$8:$F$221,4,0),0)</f>
        <v>-3.6199095022624438E-2</v>
      </c>
      <c r="L48" s="30">
        <f>IFERROR(VLOOKUP($A48,'CUBE Bkd'!$A$11:$G$221,6,0),0)</f>
        <v>0</v>
      </c>
      <c r="M48" s="30">
        <f>IFERROR(VLOOKUP($A48,'CUBE Bkd'!$A$11:$G$221,5,0),0)</f>
        <v>8</v>
      </c>
      <c r="N48" s="52">
        <f>L48/VLOOKUP("Grand Total",'CUBE Bkd'!$B$8:$F$300,5,0)</f>
        <v>0</v>
      </c>
      <c r="O48" s="52">
        <f>IFERROR(SUM(CountryTable[[#This Row],[FP Current Week Tickets]]-VLOOKUP($A48,'CUBE Bkd'!$A$9:$E$220,4,0))/VLOOKUP($A48,'CUBE Bkd'!$A$9:$E$221,4,0),0)</f>
        <v>-1</v>
      </c>
      <c r="P48" s="64">
        <f>IFERROR(VLOOKUP($A48,'MIDT Weekly'!$A$3:$J$222,2,0),0)</f>
        <v>7</v>
      </c>
      <c r="Q48" s="70">
        <f>IFERROR(VLOOKUP($A48,'MIDT Weekly'!$A$3:$J$222,3,0),0)</f>
        <v>-0.36399999999999999</v>
      </c>
      <c r="R48" s="71">
        <f>CountryTable[[#This Row],[MIDT Market PAX Current Week]]/'MIDT Weekly'!$B$210</f>
        <v>7.1114940029787005E-6</v>
      </c>
      <c r="S48" s="30">
        <f>VLOOKUP(A48,'SEM Revenue'!$H:$L,5,FALSE)</f>
        <v>54.268515283842795</v>
      </c>
    </row>
    <row r="49" spans="1:19" ht="12" x14ac:dyDescent="0.3">
      <c r="A49" s="3" t="s">
        <v>220</v>
      </c>
      <c r="B49" s="3" t="s">
        <v>219</v>
      </c>
      <c r="C49" s="3" t="s">
        <v>523</v>
      </c>
      <c r="D49" s="3" t="s">
        <v>479</v>
      </c>
      <c r="E49" s="72">
        <v>0</v>
      </c>
      <c r="F49" s="64">
        <f>IFERROR(VLOOKUP(CountryTable[[#This Row],[Country Code]],'CUBE Search'!$A$8:$F$222,5,0),0)</f>
        <v>14</v>
      </c>
      <c r="G49" s="65">
        <f>IFERROR(VLOOKUP(CountryTable[[#This Row],[Country Code]],'CUBE Search'!$A$8:$F$222,3,0),0)</f>
        <v>7</v>
      </c>
      <c r="H49" s="66">
        <f>IFERROR(SUM(CountryTable[[#This Row],[FP Searches Current Week]]-CountryTable[[#This Row],[FP Searches Previous Week]])/CountryTable[[#This Row],[FP Searches Previous Week]],0)</f>
        <v>1</v>
      </c>
      <c r="I49" s="67">
        <f>F49/VLOOKUP("Grand Total",'CUBE Search'!$B$8:$F$300,4,0)</f>
        <v>1.9037564105597562E-6</v>
      </c>
      <c r="J49" s="68">
        <f>IFERROR(VLOOKUP(CountryTable[[#This Row],[Country Code]],'CUBE Search'!$A$8:$F$222,6,0),0)</f>
        <v>0</v>
      </c>
      <c r="K49" s="69">
        <f>IFERROR(VLOOKUP($A49,'CUBE Search'!$A$8:$F$222,6,0)-VLOOKUP($A49,'CUBE Search'!$A$8:$F$221,4,0),0)</f>
        <v>0</v>
      </c>
      <c r="L49" s="30">
        <f>IFERROR(VLOOKUP($A49,'CUBE Bkd'!$A$11:$G$221,6,0),0)</f>
        <v>0</v>
      </c>
      <c r="M49" s="30">
        <f>IFERROR(VLOOKUP($A49,'CUBE Bkd'!$A$11:$G$221,5,0),0)</f>
        <v>0</v>
      </c>
      <c r="N49" s="52">
        <f>L49/VLOOKUP("Grand Total",'CUBE Bkd'!$B$8:$F$300,5,0)</f>
        <v>0</v>
      </c>
      <c r="O49" s="52">
        <f>IFERROR(SUM(CountryTable[[#This Row],[FP Current Week Tickets]]-VLOOKUP($A49,'CUBE Bkd'!$A$9:$E$220,4,0))/VLOOKUP($A49,'CUBE Bkd'!$A$9:$E$221,4,0),0)</f>
        <v>-1</v>
      </c>
      <c r="P49" s="64">
        <f>IFERROR(VLOOKUP($A49,'MIDT Weekly'!$A$3:$J$222,2,0),0)</f>
        <v>0</v>
      </c>
      <c r="Q49" s="70">
        <f>IFERROR(VLOOKUP($A49,'MIDT Weekly'!$A$3:$J$222,3,0),0)</f>
        <v>0</v>
      </c>
      <c r="R49" s="71">
        <f>CountryTable[[#This Row],[MIDT Market PAX Current Week]]/'MIDT Weekly'!$B$210</f>
        <v>0</v>
      </c>
      <c r="S49" s="30" t="e">
        <f>VLOOKUP(A49,'SEM Revenue'!$H:$L,5,FALSE)</f>
        <v>#N/A</v>
      </c>
    </row>
    <row r="50" spans="1:19" ht="12" x14ac:dyDescent="0.3">
      <c r="A50" s="3" t="s">
        <v>361</v>
      </c>
      <c r="B50" s="3" t="s">
        <v>360</v>
      </c>
      <c r="C50" s="3" t="s">
        <v>1762</v>
      </c>
      <c r="D50" s="3" t="s">
        <v>79</v>
      </c>
      <c r="E50" s="72">
        <v>1</v>
      </c>
      <c r="F50" s="64">
        <f>IFERROR(VLOOKUP(CountryTable[[#This Row],[Country Code]],'CUBE Search'!$A$8:$F$222,5,0),0)</f>
        <v>38156</v>
      </c>
      <c r="G50" s="65">
        <f>IFERROR(VLOOKUP(CountryTable[[#This Row],[Country Code]],'CUBE Search'!$A$8:$F$222,3,0),0)</f>
        <v>42863</v>
      </c>
      <c r="H50" s="66">
        <f>IFERROR(SUM(CountryTable[[#This Row],[FP Searches Current Week]]-CountryTable[[#This Row],[FP Searches Previous Week]])/CountryTable[[#This Row],[FP Searches Previous Week]],0)</f>
        <v>-0.10981499195110002</v>
      </c>
      <c r="I50" s="67">
        <f>F50/VLOOKUP("Grand Total",'CUBE Search'!$B$8:$F$300,4,0)</f>
        <v>5.1885521143798605E-3</v>
      </c>
      <c r="J50" s="68">
        <f>IFERROR(VLOOKUP(CountryTable[[#This Row],[Country Code]],'CUBE Search'!$A$8:$F$222,6,0),0)</f>
        <v>7.6265855959744208E-3</v>
      </c>
      <c r="K50" s="69">
        <f>IFERROR(VLOOKUP($A50,'CUBE Search'!$A$8:$F$222,6,0)-VLOOKUP($A50,'CUBE Search'!$A$8:$F$221,4,0),0)</f>
        <v>-5.1563496721527581E-4</v>
      </c>
      <c r="L50" s="30">
        <f>IFERROR(VLOOKUP($A50,'CUBE Bkd'!$A$11:$G$221,6,0),0)</f>
        <v>175</v>
      </c>
      <c r="M50" s="30">
        <f>IFERROR(VLOOKUP($A50,'CUBE Bkd'!$A$11:$G$221,5,0),0)</f>
        <v>549</v>
      </c>
      <c r="N50" s="52">
        <f>L50/VLOOKUP("Grand Total",'CUBE Bkd'!$B$8:$F$300,5,0)</f>
        <v>4.3169371947308702E-3</v>
      </c>
      <c r="O50" s="52">
        <f>IFERROR(SUM(CountryTable[[#This Row],[FP Current Week Tickets]]-VLOOKUP($A50,'CUBE Bkd'!$A$9:$E$220,4,0))/VLOOKUP($A50,'CUBE Bkd'!$A$9:$E$221,4,0),0)</f>
        <v>-0.72</v>
      </c>
      <c r="P50" s="64">
        <f>IFERROR(VLOOKUP($A50,'MIDT Weekly'!$A$3:$J$222,2,0),0)</f>
        <v>2041</v>
      </c>
      <c r="Q50" s="70">
        <f>IFERROR(VLOOKUP($A50,'MIDT Weekly'!$A$3:$J$222,3,0),0)</f>
        <v>1.0999999999999999E-2</v>
      </c>
      <c r="R50" s="71">
        <f>CountryTable[[#This Row],[MIDT Market PAX Current Week]]/'MIDT Weekly'!$B$210</f>
        <v>2.0735084657256468E-3</v>
      </c>
      <c r="S50" s="88">
        <f>VLOOKUP(A50,'SEM Revenue'!$H:$L,5,FALSE)</f>
        <v>16.617759633820189</v>
      </c>
    </row>
    <row r="51" spans="1:19" ht="12" x14ac:dyDescent="0.3">
      <c r="A51" s="3" t="s">
        <v>664</v>
      </c>
      <c r="B51" s="3" t="s">
        <v>663</v>
      </c>
      <c r="C51" s="3" t="s">
        <v>201</v>
      </c>
      <c r="D51" s="3" t="s">
        <v>201</v>
      </c>
      <c r="E51" s="72">
        <v>2</v>
      </c>
      <c r="F51" s="64">
        <f>IFERROR(VLOOKUP(CountryTable[[#This Row],[Country Code]],'CUBE Search'!$A$8:$F$222,5,0),0)</f>
        <v>34490</v>
      </c>
      <c r="G51" s="65">
        <f>IFERROR(VLOOKUP(CountryTable[[#This Row],[Country Code]],'CUBE Search'!$A$8:$F$222,3,0),0)</f>
        <v>34221</v>
      </c>
      <c r="H51" s="66">
        <f>IFERROR(SUM(CountryTable[[#This Row],[FP Searches Current Week]]-CountryTable[[#This Row],[FP Searches Previous Week]])/CountryTable[[#This Row],[FP Searches Previous Week]],0)</f>
        <v>7.860670348616346E-3</v>
      </c>
      <c r="I51" s="67">
        <f>F51/VLOOKUP("Grand Total",'CUBE Search'!$B$8:$F$300,4,0)</f>
        <v>4.6900399000147129E-3</v>
      </c>
      <c r="J51" s="68">
        <f>IFERROR(VLOOKUP(CountryTable[[#This Row],[Country Code]],'CUBE Search'!$A$8:$F$222,6,0),0)</f>
        <v>6.465642215134822E-3</v>
      </c>
      <c r="K51" s="69">
        <f>IFERROR(VLOOKUP($A51,'CUBE Search'!$A$8:$F$222,6,0)-VLOOKUP($A51,'CUBE Search'!$A$8:$F$221,4,0),0)</f>
        <v>1.2933795693909804E-3</v>
      </c>
      <c r="L51" s="30">
        <f>IFERROR(VLOOKUP($A51,'CUBE Bkd'!$A$11:$G$221,6,0),0)</f>
        <v>148</v>
      </c>
      <c r="M51" s="30">
        <f>IFERROR(VLOOKUP($A51,'CUBE Bkd'!$A$11:$G$221,5,0),0)</f>
        <v>286</v>
      </c>
      <c r="N51" s="52">
        <f>L51/VLOOKUP("Grand Total",'CUBE Bkd'!$B$8:$F$300,5,0)</f>
        <v>3.6508954561152501E-3</v>
      </c>
      <c r="O51" s="52">
        <f>IFERROR(SUM(CountryTable[[#This Row],[FP Current Week Tickets]]-VLOOKUP($A51,'CUBE Bkd'!$A$9:$E$220,4,0))/VLOOKUP($A51,'CUBE Bkd'!$A$9:$E$221,4,0),0)</f>
        <v>-0.84103114930182599</v>
      </c>
      <c r="P51" s="64">
        <f>IFERROR(VLOOKUP($A51,'MIDT Weekly'!$A$3:$J$222,2,0),0)</f>
        <v>1199</v>
      </c>
      <c r="Q51" s="70">
        <f>IFERROR(VLOOKUP($A51,'MIDT Weekly'!$A$3:$J$222,3,0),0)</f>
        <v>3.2000000000000001E-2</v>
      </c>
      <c r="R51" s="71">
        <f>CountryTable[[#This Row],[MIDT Market PAX Current Week]]/'MIDT Weekly'!$B$210</f>
        <v>1.2180973299387801E-3</v>
      </c>
      <c r="S51" s="88">
        <f>VLOOKUP(A51,'SEM Revenue'!$H:$L,5,FALSE)</f>
        <v>14.700915794843038</v>
      </c>
    </row>
    <row r="52" spans="1:19" ht="12" x14ac:dyDescent="0.3">
      <c r="A52" s="3" t="s">
        <v>230</v>
      </c>
      <c r="B52" s="3" t="s">
        <v>229</v>
      </c>
      <c r="C52" s="3" t="s">
        <v>93</v>
      </c>
      <c r="D52" s="3" t="s">
        <v>93</v>
      </c>
      <c r="E52" s="72">
        <v>1</v>
      </c>
      <c r="F52" s="64">
        <f>IFERROR(VLOOKUP(CountryTable[[#This Row],[Country Code]],'CUBE Search'!$A$8:$F$222,5,0),0)</f>
        <v>9406</v>
      </c>
      <c r="G52" s="65">
        <f>IFERROR(VLOOKUP(CountryTable[[#This Row],[Country Code]],'CUBE Search'!$A$8:$F$222,3,0),0)</f>
        <v>10377</v>
      </c>
      <c r="H52" s="66">
        <f>IFERROR(SUM(CountryTable[[#This Row],[FP Searches Current Week]]-CountryTable[[#This Row],[FP Searches Previous Week]])/CountryTable[[#This Row],[FP Searches Previous Week]],0)</f>
        <v>-9.3572323407535893E-2</v>
      </c>
      <c r="I52" s="67">
        <f>F52/VLOOKUP("Grand Total",'CUBE Search'!$B$8:$F$300,4,0)</f>
        <v>1.2790523426946475E-3</v>
      </c>
      <c r="J52" s="68">
        <f>IFERROR(VLOOKUP(CountryTable[[#This Row],[Country Code]],'CUBE Search'!$A$8:$F$222,6,0),0)</f>
        <v>7.7610036147140122E-3</v>
      </c>
      <c r="K52" s="69">
        <f>IFERROR(VLOOKUP($A52,'CUBE Search'!$A$8:$F$222,6,0)-VLOOKUP($A52,'CUBE Search'!$A$8:$F$221,4,0),0)</f>
        <v>-3.3211974067758219E-3</v>
      </c>
      <c r="L52" s="30">
        <f>IFERROR(VLOOKUP($A52,'CUBE Bkd'!$A$11:$G$221,6,0),0)</f>
        <v>55</v>
      </c>
      <c r="M52" s="30">
        <f>IFERROR(VLOOKUP($A52,'CUBE Bkd'!$A$11:$G$221,5,0),0)</f>
        <v>214</v>
      </c>
      <c r="N52" s="52">
        <f>L52/VLOOKUP("Grand Total",'CUBE Bkd'!$B$8:$F$300,5,0)</f>
        <v>1.3567516897725592E-3</v>
      </c>
      <c r="O52" s="52">
        <f>IFERROR(SUM(CountryTable[[#This Row],[FP Current Week Tickets]]-VLOOKUP($A52,'CUBE Bkd'!$A$9:$E$220,4,0))/VLOOKUP($A52,'CUBE Bkd'!$A$9:$E$221,4,0),0)</f>
        <v>-0.83333333333333337</v>
      </c>
      <c r="P52" s="64">
        <f>IFERROR(VLOOKUP($A52,'MIDT Weekly'!$A$3:$J$222,2,0),0)</f>
        <v>469</v>
      </c>
      <c r="Q52" s="70">
        <f>IFERROR(VLOOKUP($A52,'MIDT Weekly'!$A$3:$J$222,3,0),0)</f>
        <v>0.47899999999999998</v>
      </c>
      <c r="R52" s="71">
        <f>CountryTable[[#This Row],[MIDT Market PAX Current Week]]/'MIDT Weekly'!$B$210</f>
        <v>4.7647009819957293E-4</v>
      </c>
      <c r="S52" s="88">
        <f>VLOOKUP(A52,'SEM Revenue'!$H:$L,5,FALSE)</f>
        <v>75.149635132758931</v>
      </c>
    </row>
    <row r="53" spans="1:19" ht="12" x14ac:dyDescent="0.3">
      <c r="A53" s="3" t="s">
        <v>254</v>
      </c>
      <c r="B53" s="3" t="s">
        <v>253</v>
      </c>
      <c r="C53" s="3" t="s">
        <v>77</v>
      </c>
      <c r="D53" s="3" t="s">
        <v>79</v>
      </c>
      <c r="E53" s="72">
        <v>2</v>
      </c>
      <c r="F53" s="64">
        <f>IFERROR(VLOOKUP(CountryTable[[#This Row],[Country Code]],'CUBE Search'!$A$8:$F$222,5,0),0)</f>
        <v>200</v>
      </c>
      <c r="G53" s="65">
        <f>IFERROR(VLOOKUP(CountryTable[[#This Row],[Country Code]],'CUBE Search'!$A$8:$F$222,3,0),0)</f>
        <v>201</v>
      </c>
      <c r="H53" s="66">
        <f>IFERROR(SUM(CountryTable[[#This Row],[FP Searches Current Week]]-CountryTable[[#This Row],[FP Searches Previous Week]])/CountryTable[[#This Row],[FP Searches Previous Week]],0)</f>
        <v>-4.9751243781094526E-3</v>
      </c>
      <c r="I53" s="67">
        <f>F53/VLOOKUP("Grand Total",'CUBE Search'!$B$8:$F$300,4,0)</f>
        <v>2.7196520150853658E-5</v>
      </c>
      <c r="J53" s="68">
        <f>IFERROR(VLOOKUP(CountryTable[[#This Row],[Country Code]],'CUBE Search'!$A$8:$F$222,6,0),0)</f>
        <v>0.08</v>
      </c>
      <c r="K53" s="69">
        <f>IFERROR(VLOOKUP($A53,'CUBE Search'!$A$8:$F$222,6,0)-VLOOKUP($A53,'CUBE Search'!$A$8:$F$221,4,0),0)</f>
        <v>1.5323383084577119E-2</v>
      </c>
      <c r="L53" s="30">
        <f>IFERROR(VLOOKUP($A53,'CUBE Bkd'!$A$11:$G$221,6,0),0)</f>
        <v>18</v>
      </c>
      <c r="M53" s="30">
        <f>IFERROR(VLOOKUP($A53,'CUBE Bkd'!$A$11:$G$221,5,0),0)</f>
        <v>16</v>
      </c>
      <c r="N53" s="52">
        <f>L53/VLOOKUP("Grand Total",'CUBE Bkd'!$B$8:$F$300,5,0)</f>
        <v>4.440278257437466E-4</v>
      </c>
      <c r="O53" s="52">
        <f>IFERROR(SUM(CountryTable[[#This Row],[FP Current Week Tickets]]-VLOOKUP($A53,'CUBE Bkd'!$A$9:$E$220,4,0))/VLOOKUP($A53,'CUBE Bkd'!$A$9:$E$221,4,0),0)</f>
        <v>-0.7567567567567568</v>
      </c>
      <c r="P53" s="64">
        <f>IFERROR(VLOOKUP($A53,'MIDT Weekly'!$A$3:$J$222,2,0),0)</f>
        <v>13</v>
      </c>
      <c r="Q53" s="70">
        <f>IFERROR(VLOOKUP($A53,'MIDT Weekly'!$A$3:$J$222,3,0),0)</f>
        <v>3.3330000000000002</v>
      </c>
      <c r="R53" s="71">
        <f>CountryTable[[#This Row],[MIDT Market PAX Current Week]]/'MIDT Weekly'!$B$210</f>
        <v>1.3207060291246156E-5</v>
      </c>
      <c r="S53" s="30">
        <f>VLOOKUP(A53,'SEM Revenue'!$H:$L,5,FALSE)</f>
        <v>22.456150354609928</v>
      </c>
    </row>
    <row r="54" spans="1:19" ht="12" x14ac:dyDescent="0.3">
      <c r="A54" s="3" t="s">
        <v>238</v>
      </c>
      <c r="B54" s="3" t="s">
        <v>237</v>
      </c>
      <c r="C54" s="3" t="s">
        <v>93</v>
      </c>
      <c r="D54" s="3" t="s">
        <v>18</v>
      </c>
      <c r="E54" s="72">
        <v>1</v>
      </c>
      <c r="F54" s="64">
        <f>IFERROR(VLOOKUP(CountryTable[[#This Row],[Country Code]],'CUBE Search'!$A$8:$F$222,5,0),0)</f>
        <v>1834</v>
      </c>
      <c r="G54" s="65">
        <f>IFERROR(VLOOKUP(CountryTable[[#This Row],[Country Code]],'CUBE Search'!$A$8:$F$222,3,0),0)</f>
        <v>1556</v>
      </c>
      <c r="H54" s="66">
        <f>IFERROR(SUM(CountryTable[[#This Row],[FP Searches Current Week]]-CountryTable[[#This Row],[FP Searches Previous Week]])/CountryTable[[#This Row],[FP Searches Previous Week]],0)</f>
        <v>0.17866323907455012</v>
      </c>
      <c r="I54" s="67">
        <f>F54/VLOOKUP("Grand Total",'CUBE Search'!$B$8:$F$300,4,0)</f>
        <v>2.4939208978332804E-4</v>
      </c>
      <c r="J54" s="68">
        <f>IFERROR(VLOOKUP(CountryTable[[#This Row],[Country Code]],'CUBE Search'!$A$8:$F$222,6,0),0)</f>
        <v>7.6335877862595417E-3</v>
      </c>
      <c r="K54" s="69">
        <f>IFERROR(VLOOKUP($A54,'CUBE Search'!$A$8:$F$222,6,0)-VLOOKUP($A54,'CUBE Search'!$A$8:$F$221,4,0),0)</f>
        <v>-4.5772091289075527E-3</v>
      </c>
      <c r="L54" s="30">
        <f>IFERROR(VLOOKUP($A54,'CUBE Bkd'!$A$11:$G$221,6,0),0)</f>
        <v>10</v>
      </c>
      <c r="M54" s="30">
        <f>IFERROR(VLOOKUP($A54,'CUBE Bkd'!$A$11:$G$221,5,0),0)</f>
        <v>44</v>
      </c>
      <c r="N54" s="52">
        <f>L54/VLOOKUP("Grand Total",'CUBE Bkd'!$B$8:$F$300,5,0)</f>
        <v>2.4668212541319255E-4</v>
      </c>
      <c r="O54" s="52">
        <f>IFERROR(SUM(CountryTable[[#This Row],[FP Current Week Tickets]]-VLOOKUP($A54,'CUBE Bkd'!$A$9:$E$220,4,0))/VLOOKUP($A54,'CUBE Bkd'!$A$9:$E$221,4,0),0)</f>
        <v>-0.87012987012987009</v>
      </c>
      <c r="P54" s="64">
        <f>IFERROR(VLOOKUP($A54,'MIDT Weekly'!$A$3:$J$222,2,0),0)</f>
        <v>84</v>
      </c>
      <c r="Q54" s="70">
        <f>IFERROR(VLOOKUP($A54,'MIDT Weekly'!$A$3:$J$222,3,0),0)</f>
        <v>1.1000000000000001</v>
      </c>
      <c r="R54" s="71">
        <f>CountryTable[[#This Row],[MIDT Market PAX Current Week]]/'MIDT Weekly'!$B$210</f>
        <v>8.5337928035744402E-5</v>
      </c>
      <c r="S54" s="88">
        <f>VLOOKUP(A54,'SEM Revenue'!$H:$L,5,FALSE)</f>
        <v>35.141219096334183</v>
      </c>
    </row>
    <row r="55" spans="1:19" ht="12" x14ac:dyDescent="0.3">
      <c r="A55" s="3" t="s">
        <v>450</v>
      </c>
      <c r="B55" s="3" t="s">
        <v>5203</v>
      </c>
      <c r="C55" s="3" t="s">
        <v>18</v>
      </c>
      <c r="D55" s="3" t="s">
        <v>18</v>
      </c>
      <c r="E55" s="72">
        <v>2</v>
      </c>
      <c r="F55" s="64">
        <f>IFERROR(VLOOKUP(CountryTable[[#This Row],[Country Code]],'CUBE Search'!$A$8:$F$222,5,0),0)</f>
        <v>26573</v>
      </c>
      <c r="G55" s="65">
        <f>IFERROR(VLOOKUP(CountryTable[[#This Row],[Country Code]],'CUBE Search'!$A$8:$F$222,3,0),0)</f>
        <v>16191</v>
      </c>
      <c r="H55" s="66">
        <f>IFERROR(SUM(CountryTable[[#This Row],[FP Searches Current Week]]-CountryTable[[#This Row],[FP Searches Previous Week]])/CountryTable[[#This Row],[FP Searches Previous Week]],0)</f>
        <v>0.64122043110369964</v>
      </c>
      <c r="I55" s="67">
        <f>F55/VLOOKUP("Grand Total",'CUBE Search'!$B$8:$F$300,4,0)</f>
        <v>3.6134656498431712E-3</v>
      </c>
      <c r="J55" s="68">
        <f>IFERROR(VLOOKUP(CountryTable[[#This Row],[Country Code]],'CUBE Search'!$A$8:$F$222,6,0),0)</f>
        <v>2.3331953486621761E-3</v>
      </c>
      <c r="K55" s="69">
        <f>IFERROR(VLOOKUP($A55,'CUBE Search'!$A$8:$F$222,6,0)-VLOOKUP($A55,'CUBE Search'!$A$8:$F$221,4,0),0)</f>
        <v>3.5678870299483013E-4</v>
      </c>
      <c r="L55" s="30">
        <f>IFERROR(VLOOKUP($A55,'CUBE Bkd'!$A$11:$G$221,6,0),0)</f>
        <v>57</v>
      </c>
      <c r="M55" s="30">
        <f>IFERROR(VLOOKUP($A55,'CUBE Bkd'!$A$11:$G$221,5,0),0)</f>
        <v>48</v>
      </c>
      <c r="N55" s="52">
        <f>L55/VLOOKUP("Grand Total",'CUBE Bkd'!$B$8:$F$300,5,0)</f>
        <v>1.4060881148551976E-3</v>
      </c>
      <c r="O55" s="52">
        <f>IFERROR(SUM(CountryTable[[#This Row],[FP Current Week Tickets]]-VLOOKUP($A55,'CUBE Bkd'!$A$9:$E$220,4,0))/VLOOKUP($A55,'CUBE Bkd'!$A$9:$E$221,4,0),0)</f>
        <v>-0.89305816135084426</v>
      </c>
      <c r="P55" s="64">
        <f>IFERROR(VLOOKUP($A55,'MIDT Weekly'!$A$3:$J$222,2,0),0)</f>
        <v>848</v>
      </c>
      <c r="Q55" s="70">
        <f>IFERROR(VLOOKUP($A55,'MIDT Weekly'!$A$3:$J$222,3,0),0)</f>
        <v>-0.14299999999999999</v>
      </c>
      <c r="R55" s="71">
        <f>CountryTable[[#This Row],[MIDT Market PAX Current Week]]/'MIDT Weekly'!$B$210</f>
        <v>8.6150670207513398E-4</v>
      </c>
      <c r="S55" s="88">
        <f>VLOOKUP(A55,'SEM Revenue'!$H:$L,5,FALSE)</f>
        <v>14.26448642266824</v>
      </c>
    </row>
    <row r="56" spans="1:19" ht="12" x14ac:dyDescent="0.3">
      <c r="A56" s="3" t="s">
        <v>208</v>
      </c>
      <c r="B56" s="3" t="s">
        <v>207</v>
      </c>
      <c r="C56" s="3" t="s">
        <v>134</v>
      </c>
      <c r="D56" s="3" t="s">
        <v>134</v>
      </c>
      <c r="E56" s="72">
        <v>0</v>
      </c>
      <c r="F56" s="64">
        <f>IFERROR(VLOOKUP(CountryTable[[#This Row],[Country Code]],'CUBE Search'!$A$8:$F$222,5,0),0)</f>
        <v>15</v>
      </c>
      <c r="G56" s="65">
        <f>IFERROR(VLOOKUP(CountryTable[[#This Row],[Country Code]],'CUBE Search'!$A$8:$F$222,3,0),0)</f>
        <v>24</v>
      </c>
      <c r="H56" s="66">
        <f>IFERROR(SUM(CountryTable[[#This Row],[FP Searches Current Week]]-CountryTable[[#This Row],[FP Searches Previous Week]])/CountryTable[[#This Row],[FP Searches Previous Week]],0)</f>
        <v>-0.375</v>
      </c>
      <c r="I56" s="67">
        <f>F56/VLOOKUP("Grand Total",'CUBE Search'!$B$8:$F$300,4,0)</f>
        <v>2.0397390113140242E-6</v>
      </c>
      <c r="J56" s="68">
        <f>IFERROR(VLOOKUP(CountryTable[[#This Row],[Country Code]],'CUBE Search'!$A$8:$F$222,6,0),0)</f>
        <v>0</v>
      </c>
      <c r="K56" s="69">
        <f>IFERROR(VLOOKUP($A56,'CUBE Search'!$A$8:$F$222,6,0)-VLOOKUP($A56,'CUBE Search'!$A$8:$F$221,4,0),0)</f>
        <v>0</v>
      </c>
      <c r="L56" s="30">
        <f>IFERROR(VLOOKUP($A56,'CUBE Bkd'!$A$11:$G$221,6,0),0)</f>
        <v>0</v>
      </c>
      <c r="M56" s="30">
        <f>IFERROR(VLOOKUP($A56,'CUBE Bkd'!$A$11:$G$221,5,0),0)</f>
        <v>0</v>
      </c>
      <c r="N56" s="52">
        <f>L56/VLOOKUP("Grand Total",'CUBE Bkd'!$B$8:$F$300,5,0)</f>
        <v>0</v>
      </c>
      <c r="O56" s="52">
        <f>IFERROR(SUM(CountryTable[[#This Row],[FP Current Week Tickets]]-VLOOKUP($A56,'CUBE Bkd'!$A$9:$E$220,4,0))/VLOOKUP($A56,'CUBE Bkd'!$A$9:$E$221,4,0),0)</f>
        <v>0</v>
      </c>
      <c r="P56" s="64">
        <f>IFERROR(VLOOKUP($A56,'MIDT Weekly'!$A$3:$J$222,2,0),0)</f>
        <v>3</v>
      </c>
      <c r="Q56" s="70" t="str">
        <f>IFERROR(VLOOKUP($A56,'MIDT Weekly'!$A$3:$J$222,3,0),0)</f>
        <v>-</v>
      </c>
      <c r="R56" s="71">
        <f>CountryTable[[#This Row],[MIDT Market PAX Current Week]]/'MIDT Weekly'!$B$210</f>
        <v>3.0477831441337284E-6</v>
      </c>
      <c r="S56" s="30" t="e">
        <f>VLOOKUP(A56,'SEM Revenue'!$H:$L,5,FALSE)</f>
        <v>#N/A</v>
      </c>
    </row>
    <row r="57" spans="1:19" ht="12" x14ac:dyDescent="0.3">
      <c r="A57" s="3" t="s">
        <v>381</v>
      </c>
      <c r="B57" s="3" t="s">
        <v>380</v>
      </c>
      <c r="C57" s="3" t="s">
        <v>1762</v>
      </c>
      <c r="D57" s="3" t="s">
        <v>79</v>
      </c>
      <c r="E57" s="72">
        <v>1</v>
      </c>
      <c r="F57" s="64">
        <f>IFERROR(VLOOKUP(CountryTable[[#This Row],[Country Code]],'CUBE Search'!$A$8:$F$222,5,0),0)</f>
        <v>25894</v>
      </c>
      <c r="G57" s="65">
        <f>IFERROR(VLOOKUP(CountryTable[[#This Row],[Country Code]],'CUBE Search'!$A$8:$F$222,3,0),0)</f>
        <v>28540</v>
      </c>
      <c r="H57" s="66">
        <f>IFERROR(SUM(CountryTable[[#This Row],[FP Searches Current Week]]-CountryTable[[#This Row],[FP Searches Previous Week]])/CountryTable[[#This Row],[FP Searches Previous Week]],0)</f>
        <v>-9.2711983181499646E-2</v>
      </c>
      <c r="I57" s="67">
        <f>F57/VLOOKUP("Grand Total",'CUBE Search'!$B$8:$F$300,4,0)</f>
        <v>3.521133463931023E-3</v>
      </c>
      <c r="J57" s="68">
        <f>IFERROR(VLOOKUP(CountryTable[[#This Row],[Country Code]],'CUBE Search'!$A$8:$F$222,6,0),0)</f>
        <v>1.2821503050899822E-2</v>
      </c>
      <c r="K57" s="69">
        <f>IFERROR(VLOOKUP($A57,'CUBE Search'!$A$8:$F$222,6,0)-VLOOKUP($A57,'CUBE Search'!$A$8:$F$221,4,0),0)</f>
        <v>2.2398632471156595E-3</v>
      </c>
      <c r="L57" s="30">
        <f>IFERROR(VLOOKUP($A57,'CUBE Bkd'!$A$11:$G$221,6,0),0)</f>
        <v>236</v>
      </c>
      <c r="M57" s="30">
        <f>IFERROR(VLOOKUP($A57,'CUBE Bkd'!$A$11:$G$221,5,0),0)</f>
        <v>450</v>
      </c>
      <c r="N57" s="52">
        <f>L57/VLOOKUP("Grand Total",'CUBE Bkd'!$B$8:$F$300,5,0)</f>
        <v>5.8216981597513442E-3</v>
      </c>
      <c r="O57" s="52">
        <f>IFERROR(SUM(CountryTable[[#This Row],[FP Current Week Tickets]]-VLOOKUP($A57,'CUBE Bkd'!$A$9:$E$220,4,0))/VLOOKUP($A57,'CUBE Bkd'!$A$9:$E$221,4,0),0)</f>
        <v>-0.52032520325203258</v>
      </c>
      <c r="P57" s="64">
        <f>IFERROR(VLOOKUP($A57,'MIDT Weekly'!$A$3:$J$222,2,0),0)</f>
        <v>1380</v>
      </c>
      <c r="Q57" s="70">
        <f>IFERROR(VLOOKUP($A57,'MIDT Weekly'!$A$3:$J$222,3,0),0)</f>
        <v>4.5999999999999999E-2</v>
      </c>
      <c r="R57" s="71">
        <f>CountryTable[[#This Row],[MIDT Market PAX Current Week]]/'MIDT Weekly'!$B$210</f>
        <v>1.4019802463015151E-3</v>
      </c>
      <c r="S57" s="88">
        <f>VLOOKUP(A57,'SEM Revenue'!$H:$L,5,FALSE)</f>
        <v>14.631175197179831</v>
      </c>
    </row>
    <row r="58" spans="1:19" ht="12" x14ac:dyDescent="0.3">
      <c r="A58" s="3" t="s">
        <v>242</v>
      </c>
      <c r="B58" s="3" t="s">
        <v>241</v>
      </c>
      <c r="C58" s="3" t="s">
        <v>93</v>
      </c>
      <c r="D58" s="3" t="s">
        <v>93</v>
      </c>
      <c r="E58" s="72">
        <v>1</v>
      </c>
      <c r="F58" s="64">
        <f>IFERROR(VLOOKUP(CountryTable[[#This Row],[Country Code]],'CUBE Search'!$A$8:$F$222,5,0),0)</f>
        <v>4512</v>
      </c>
      <c r="G58" s="65">
        <f>IFERROR(VLOOKUP(CountryTable[[#This Row],[Country Code]],'CUBE Search'!$A$8:$F$222,3,0),0)</f>
        <v>3970</v>
      </c>
      <c r="H58" s="66">
        <f>IFERROR(SUM(CountryTable[[#This Row],[FP Searches Current Week]]-CountryTable[[#This Row],[FP Searches Previous Week]])/CountryTable[[#This Row],[FP Searches Previous Week]],0)</f>
        <v>0.13652392947103276</v>
      </c>
      <c r="I58" s="67">
        <f>F58/VLOOKUP("Grand Total",'CUBE Search'!$B$8:$F$300,4,0)</f>
        <v>6.1355349460325849E-4</v>
      </c>
      <c r="J58" s="68">
        <f>IFERROR(VLOOKUP(CountryTable[[#This Row],[Country Code]],'CUBE Search'!$A$8:$F$222,6,0),0)</f>
        <v>3.9893617021276593E-3</v>
      </c>
      <c r="K58" s="69">
        <f>IFERROR(VLOOKUP($A58,'CUBE Search'!$A$8:$F$222,6,0)-VLOOKUP($A58,'CUBE Search'!$A$8:$F$221,4,0),0)</f>
        <v>-1.0484216731872021E-3</v>
      </c>
      <c r="L58" s="30">
        <f>IFERROR(VLOOKUP($A58,'CUBE Bkd'!$A$11:$G$221,6,0),0)</f>
        <v>10</v>
      </c>
      <c r="M58" s="30">
        <f>IFERROR(VLOOKUP($A58,'CUBE Bkd'!$A$11:$G$221,5,0),0)</f>
        <v>42</v>
      </c>
      <c r="N58" s="52">
        <f>L58/VLOOKUP("Grand Total",'CUBE Bkd'!$B$8:$F$300,5,0)</f>
        <v>2.4668212541319255E-4</v>
      </c>
      <c r="O58" s="52">
        <f>IFERROR(SUM(CountryTable[[#This Row],[FP Current Week Tickets]]-VLOOKUP($A58,'CUBE Bkd'!$A$9:$E$220,4,0))/VLOOKUP($A58,'CUBE Bkd'!$A$9:$E$221,4,0),0)</f>
        <v>-0.96644295302013428</v>
      </c>
      <c r="P58" s="64">
        <f>IFERROR(VLOOKUP($A58,'MIDT Weekly'!$A$3:$J$222,2,0),0)</f>
        <v>65</v>
      </c>
      <c r="Q58" s="70">
        <f>IFERROR(VLOOKUP($A58,'MIDT Weekly'!$A$3:$J$222,3,0),0)</f>
        <v>0.14000000000000001</v>
      </c>
      <c r="R58" s="71">
        <f>CountryTable[[#This Row],[MIDT Market PAX Current Week]]/'MIDT Weekly'!$B$210</f>
        <v>6.6035301456230787E-5</v>
      </c>
      <c r="S58" s="88">
        <f>VLOOKUP(A58,'SEM Revenue'!$H:$L,5,FALSE)</f>
        <v>36.008063553632702</v>
      </c>
    </row>
    <row r="59" spans="1:19" ht="12" x14ac:dyDescent="0.3">
      <c r="A59" s="3" t="s">
        <v>258</v>
      </c>
      <c r="B59" s="3" t="s">
        <v>257</v>
      </c>
      <c r="C59" s="3" t="s">
        <v>77</v>
      </c>
      <c r="D59" s="3" t="s">
        <v>79</v>
      </c>
      <c r="E59" s="72">
        <v>2</v>
      </c>
      <c r="F59" s="64">
        <f>IFERROR(VLOOKUP(CountryTable[[#This Row],[Country Code]],'CUBE Search'!$A$8:$F$222,5,0),0)</f>
        <v>140652</v>
      </c>
      <c r="G59" s="65">
        <f>IFERROR(VLOOKUP(CountryTable[[#This Row],[Country Code]],'CUBE Search'!$A$8:$F$222,3,0),0)</f>
        <v>147653</v>
      </c>
      <c r="H59" s="66">
        <f>IFERROR(SUM(CountryTable[[#This Row],[FP Searches Current Week]]-CountryTable[[#This Row],[FP Searches Previous Week]])/CountryTable[[#This Row],[FP Searches Previous Week]],0)</f>
        <v>-4.7415223530845971E-2</v>
      </c>
      <c r="I59" s="67">
        <f>F59/VLOOKUP("Grand Total",'CUBE Search'!$B$8:$F$300,4,0)</f>
        <v>1.9126224761289345E-2</v>
      </c>
      <c r="J59" s="68">
        <f>IFERROR(VLOOKUP(CountryTable[[#This Row],[Country Code]],'CUBE Search'!$A$8:$F$222,6,0),0)</f>
        <v>4.6426641640360602E-3</v>
      </c>
      <c r="K59" s="69">
        <f>IFERROR(VLOOKUP($A59,'CUBE Search'!$A$8:$F$222,6,0)-VLOOKUP($A59,'CUBE Search'!$A$8:$F$221,4,0),0)</f>
        <v>3.8267621932785902E-4</v>
      </c>
      <c r="L59" s="30">
        <f>IFERROR(VLOOKUP($A59,'CUBE Bkd'!$A$11:$G$221,6,0),0)</f>
        <v>382</v>
      </c>
      <c r="M59" s="30">
        <f>IFERROR(VLOOKUP($A59,'CUBE Bkd'!$A$11:$G$221,5,0),0)</f>
        <v>870</v>
      </c>
      <c r="N59" s="52">
        <f>L59/VLOOKUP("Grand Total",'CUBE Bkd'!$B$8:$F$300,5,0)</f>
        <v>9.4232571907839555E-3</v>
      </c>
      <c r="O59" s="52">
        <f>IFERROR(SUM(CountryTable[[#This Row],[FP Current Week Tickets]]-VLOOKUP($A59,'CUBE Bkd'!$A$9:$E$220,4,0))/VLOOKUP($A59,'CUBE Bkd'!$A$9:$E$221,4,0),0)</f>
        <v>-0.67681895093062605</v>
      </c>
      <c r="P59" s="64">
        <f>IFERROR(VLOOKUP($A59,'MIDT Weekly'!$A$3:$J$222,2,0),0)</f>
        <v>6937</v>
      </c>
      <c r="Q59" s="70">
        <f>IFERROR(VLOOKUP($A59,'MIDT Weekly'!$A$3:$J$222,3,0),0)</f>
        <v>-4.1000000000000002E-2</v>
      </c>
      <c r="R59" s="71">
        <f>CountryTable[[#This Row],[MIDT Market PAX Current Week]]/'MIDT Weekly'!$B$210</f>
        <v>7.0474905569518917E-3</v>
      </c>
      <c r="S59" s="88">
        <f>VLOOKUP(A59,'SEM Revenue'!$H:$L,5,FALSE)</f>
        <v>29.177560268929902</v>
      </c>
    </row>
    <row r="60" spans="1:19" ht="12" x14ac:dyDescent="0.3">
      <c r="A60" s="3" t="s">
        <v>434</v>
      </c>
      <c r="B60" s="3" t="s">
        <v>433</v>
      </c>
      <c r="C60" s="3" t="s">
        <v>18</v>
      </c>
      <c r="D60" s="3" t="s">
        <v>18</v>
      </c>
      <c r="E60" s="72">
        <v>2</v>
      </c>
      <c r="F60" s="64">
        <f>IFERROR(VLOOKUP(CountryTable[[#This Row],[Country Code]],'CUBE Search'!$A$8:$F$222,5,0),0)</f>
        <v>20600</v>
      </c>
      <c r="G60" s="65">
        <f>IFERROR(VLOOKUP(CountryTable[[#This Row],[Country Code]],'CUBE Search'!$A$8:$F$222,3,0),0)</f>
        <v>21588</v>
      </c>
      <c r="H60" s="66">
        <f>IFERROR(SUM(CountryTable[[#This Row],[FP Searches Current Week]]-CountryTable[[#This Row],[FP Searches Previous Week]])/CountryTable[[#This Row],[FP Searches Previous Week]],0)</f>
        <v>-4.5766166388734479E-2</v>
      </c>
      <c r="I60" s="67">
        <f>F60/VLOOKUP("Grand Total",'CUBE Search'!$B$8:$F$300,4,0)</f>
        <v>2.8012415755379267E-3</v>
      </c>
      <c r="J60" s="68">
        <f>IFERROR(VLOOKUP(CountryTable[[#This Row],[Country Code]],'CUBE Search'!$A$8:$F$222,6,0),0)</f>
        <v>8.2038834951456314E-3</v>
      </c>
      <c r="K60" s="69">
        <f>IFERROR(VLOOKUP($A60,'CUBE Search'!$A$8:$F$222,6,0)-VLOOKUP($A60,'CUBE Search'!$A$8:$F$221,4,0),0)</f>
        <v>-9.2155656414656846E-4</v>
      </c>
      <c r="L60" s="30">
        <f>IFERROR(VLOOKUP($A60,'CUBE Bkd'!$A$11:$G$221,6,0),0)</f>
        <v>91</v>
      </c>
      <c r="M60" s="30">
        <f>IFERROR(VLOOKUP($A60,'CUBE Bkd'!$A$11:$G$221,5,0),0)</f>
        <v>342</v>
      </c>
      <c r="N60" s="52">
        <f>L60/VLOOKUP("Grand Total",'CUBE Bkd'!$B$8:$F$300,5,0)</f>
        <v>2.2448073412600525E-3</v>
      </c>
      <c r="O60" s="52">
        <f>IFERROR(SUM(CountryTable[[#This Row],[FP Current Week Tickets]]-VLOOKUP($A60,'CUBE Bkd'!$A$9:$E$220,4,0))/VLOOKUP($A60,'CUBE Bkd'!$A$9:$E$221,4,0),0)</f>
        <v>-0.71826625386996901</v>
      </c>
      <c r="P60" s="64">
        <f>IFERROR(VLOOKUP($A60,'MIDT Weekly'!$A$3:$J$222,2,0),0)</f>
        <v>1320</v>
      </c>
      <c r="Q60" s="70">
        <f>IFERROR(VLOOKUP($A60,'MIDT Weekly'!$A$3:$J$222,3,0),0)</f>
        <v>0.184</v>
      </c>
      <c r="R60" s="71">
        <f>CountryTable[[#This Row],[MIDT Market PAX Current Week]]/'MIDT Weekly'!$B$210</f>
        <v>1.3410245834188405E-3</v>
      </c>
      <c r="S60" s="88">
        <f>VLOOKUP(A60,'SEM Revenue'!$H:$L,5,FALSE)</f>
        <v>136.119611385051</v>
      </c>
    </row>
    <row r="61" spans="1:19" ht="12" x14ac:dyDescent="0.3">
      <c r="A61" s="3" t="s">
        <v>262</v>
      </c>
      <c r="B61" s="3" t="s">
        <v>261</v>
      </c>
      <c r="C61" s="3" t="s">
        <v>18</v>
      </c>
      <c r="D61" s="3" t="s">
        <v>18</v>
      </c>
      <c r="E61" s="72">
        <v>0</v>
      </c>
      <c r="F61" s="64">
        <f>IFERROR(VLOOKUP(CountryTable[[#This Row],[Country Code]],'CUBE Search'!$A$8:$F$222,5,0),0)</f>
        <v>0</v>
      </c>
      <c r="G61" s="65">
        <f>IFERROR(VLOOKUP(CountryTable[[#This Row],[Country Code]],'CUBE Search'!$A$8:$F$222,3,0),0)</f>
        <v>0</v>
      </c>
      <c r="H61" s="66">
        <f>IFERROR(SUM(CountryTable[[#This Row],[FP Searches Current Week]]-CountryTable[[#This Row],[FP Searches Previous Week]])/CountryTable[[#This Row],[FP Searches Previous Week]],0)</f>
        <v>0</v>
      </c>
      <c r="I61" s="67">
        <f>F61/VLOOKUP("Grand Total",'CUBE Search'!$B$8:$F$300,4,0)</f>
        <v>0</v>
      </c>
      <c r="J61" s="68">
        <f>IFERROR(VLOOKUP(CountryTable[[#This Row],[Country Code]],'CUBE Search'!$A$8:$F$222,6,0),0)</f>
        <v>0</v>
      </c>
      <c r="K61" s="69">
        <f>IFERROR(VLOOKUP($A61,'CUBE Search'!$A$8:$F$222,6,0)-VLOOKUP($A61,'CUBE Search'!$A$8:$F$221,4,0),0)</f>
        <v>0</v>
      </c>
      <c r="L61" s="30">
        <f>IFERROR(VLOOKUP($A61,'CUBE Bkd'!$A$11:$G$221,6,0),0)</f>
        <v>0</v>
      </c>
      <c r="M61" s="30">
        <f>IFERROR(VLOOKUP($A61,'CUBE Bkd'!$A$11:$G$221,5,0),0)</f>
        <v>0</v>
      </c>
      <c r="N61" s="52">
        <f>L61/VLOOKUP("Grand Total",'CUBE Bkd'!$B$8:$F$300,5,0)</f>
        <v>0</v>
      </c>
      <c r="O61" s="52">
        <f>IFERROR(SUM(CountryTable[[#This Row],[FP Current Week Tickets]]-VLOOKUP($A61,'CUBE Bkd'!$A$9:$E$220,4,0))/VLOOKUP($A61,'CUBE Bkd'!$A$9:$E$221,4,0),0)</f>
        <v>-1</v>
      </c>
      <c r="P61" s="64">
        <f>IFERROR(VLOOKUP($A61,'MIDT Weekly'!$A$3:$J$222,2,0),0)</f>
        <v>0</v>
      </c>
      <c r="Q61" s="70">
        <f>IFERROR(VLOOKUP($A61,'MIDT Weekly'!$A$3:$J$222,3,0),0)</f>
        <v>0</v>
      </c>
      <c r="R61" s="71">
        <f>CountryTable[[#This Row],[MIDT Market PAX Current Week]]/'MIDT Weekly'!$B$210</f>
        <v>0</v>
      </c>
      <c r="S61" s="30" t="e">
        <f>VLOOKUP(A61,'SEM Revenue'!$H:$L,5,FALSE)</f>
        <v>#N/A</v>
      </c>
    </row>
    <row r="62" spans="1:19" ht="12" x14ac:dyDescent="0.3">
      <c r="A62" s="3" t="s">
        <v>126</v>
      </c>
      <c r="B62" s="3" t="s">
        <v>125</v>
      </c>
      <c r="C62" s="3" t="s">
        <v>201</v>
      </c>
      <c r="D62" s="3" t="s">
        <v>201</v>
      </c>
      <c r="E62" s="72">
        <v>2</v>
      </c>
      <c r="F62" s="64">
        <f>IFERROR(VLOOKUP(CountryTable[[#This Row],[Country Code]],'CUBE Search'!$A$8:$F$222,5,0),0)</f>
        <v>20052</v>
      </c>
      <c r="G62" s="65">
        <f>IFERROR(VLOOKUP(CountryTable[[#This Row],[Country Code]],'CUBE Search'!$A$8:$F$222,3,0),0)</f>
        <v>20232</v>
      </c>
      <c r="H62" s="66">
        <f>IFERROR(SUM(CountryTable[[#This Row],[FP Searches Current Week]]-CountryTable[[#This Row],[FP Searches Previous Week]])/CountryTable[[#This Row],[FP Searches Previous Week]],0)</f>
        <v>-8.8967971530249119E-3</v>
      </c>
      <c r="I62" s="67">
        <f>F62/VLOOKUP("Grand Total",'CUBE Search'!$B$8:$F$300,4,0)</f>
        <v>2.7267231103245879E-3</v>
      </c>
      <c r="J62" s="68">
        <f>IFERROR(VLOOKUP(CountryTable[[#This Row],[Country Code]],'CUBE Search'!$A$8:$F$222,6,0),0)</f>
        <v>8.8270496708557755E-3</v>
      </c>
      <c r="K62" s="69">
        <f>IFERROR(VLOOKUP($A62,'CUBE Search'!$A$8:$F$222,6,0)-VLOOKUP($A62,'CUBE Search'!$A$8:$F$221,4,0),0)</f>
        <v>2.7623907378183238E-4</v>
      </c>
      <c r="L62" s="30">
        <f>IFERROR(VLOOKUP($A62,'CUBE Bkd'!$A$11:$G$221,6,0),0)</f>
        <v>134</v>
      </c>
      <c r="M62" s="30">
        <f>IFERROR(VLOOKUP($A62,'CUBE Bkd'!$A$11:$G$221,5,0),0)</f>
        <v>311</v>
      </c>
      <c r="N62" s="52">
        <f>L62/VLOOKUP("Grand Total",'CUBE Bkd'!$B$8:$F$300,5,0)</f>
        <v>3.3055404805367801E-3</v>
      </c>
      <c r="O62" s="52">
        <f>IFERROR(SUM(CountryTable[[#This Row],[FP Current Week Tickets]]-VLOOKUP($A62,'CUBE Bkd'!$A$9:$E$220,4,0))/VLOOKUP($A62,'CUBE Bkd'!$A$9:$E$221,4,0),0)</f>
        <v>-0.84123222748815163</v>
      </c>
      <c r="P62" s="64">
        <f>IFERROR(VLOOKUP($A62,'MIDT Weekly'!$A$3:$J$222,2,0),0)</f>
        <v>1593</v>
      </c>
      <c r="Q62" s="70">
        <f>IFERROR(VLOOKUP($A62,'MIDT Weekly'!$A$3:$J$222,3,0),0)</f>
        <v>-6.7000000000000004E-2</v>
      </c>
      <c r="R62" s="71">
        <f>CountryTable[[#This Row],[MIDT Market PAX Current Week]]/'MIDT Weekly'!$B$210</f>
        <v>1.6183728495350099E-3</v>
      </c>
      <c r="S62" s="88">
        <f>VLOOKUP(A62,'SEM Revenue'!$H:$L,5,FALSE)</f>
        <v>28.71377999554246</v>
      </c>
    </row>
    <row r="63" spans="1:19" ht="12" x14ac:dyDescent="0.3">
      <c r="A63" s="3" t="s">
        <v>216</v>
      </c>
      <c r="B63" s="3" t="s">
        <v>2427</v>
      </c>
      <c r="C63" s="3" t="s">
        <v>134</v>
      </c>
      <c r="D63" s="3" t="s">
        <v>134</v>
      </c>
      <c r="E63" s="72">
        <v>3</v>
      </c>
      <c r="F63" s="64">
        <f>IFERROR(VLOOKUP(CountryTable[[#This Row],[Country Code]],'CUBE Search'!$A$8:$F$222,5,0),0)</f>
        <v>197</v>
      </c>
      <c r="G63" s="65">
        <f>IFERROR(VLOOKUP(CountryTable[[#This Row],[Country Code]],'CUBE Search'!$A$8:$F$222,3,0),0)</f>
        <v>215</v>
      </c>
      <c r="H63" s="66">
        <f>IFERROR(SUM(CountryTable[[#This Row],[FP Searches Current Week]]-CountryTable[[#This Row],[FP Searches Previous Week]])/CountryTable[[#This Row],[FP Searches Previous Week]],0)</f>
        <v>-8.3720930232558138E-2</v>
      </c>
      <c r="I63" s="67">
        <f>F63/VLOOKUP("Grand Total",'CUBE Search'!$B$8:$F$300,4,0)</f>
        <v>2.6788572348590853E-5</v>
      </c>
      <c r="J63" s="68">
        <f>IFERROR(VLOOKUP(CountryTable[[#This Row],[Country Code]],'CUBE Search'!$A$8:$F$222,6,0),0)</f>
        <v>4.5685279187817257E-2</v>
      </c>
      <c r="K63" s="69">
        <f>IFERROR(VLOOKUP($A63,'CUBE Search'!$A$8:$F$222,6,0)-VLOOKUP($A63,'CUBE Search'!$A$8:$F$221,4,0),0)</f>
        <v>3.1731790815724234E-2</v>
      </c>
      <c r="L63" s="30">
        <f>IFERROR(VLOOKUP($A63,'CUBE Bkd'!$A$11:$G$221,6,0),0)</f>
        <v>1</v>
      </c>
      <c r="M63" s="30">
        <f>IFERROR(VLOOKUP($A63,'CUBE Bkd'!$A$11:$G$221,5,0),0)</f>
        <v>4</v>
      </c>
      <c r="N63" s="52">
        <f>L63/VLOOKUP("Grand Total",'CUBE Bkd'!$B$8:$F$300,5,0)</f>
        <v>2.4668212541319256E-5</v>
      </c>
      <c r="O63" s="52">
        <f>IFERROR(SUM(CountryTable[[#This Row],[FP Current Week Tickets]]-VLOOKUP($A63,'CUBE Bkd'!$A$9:$E$220,4,0))/VLOOKUP($A63,'CUBE Bkd'!$A$9:$E$221,4,0),0)</f>
        <v>-0.875</v>
      </c>
      <c r="P63" s="64">
        <f>IFERROR(VLOOKUP($A63,'MIDT Weekly'!$A$3:$J$222,2,0),0)</f>
        <v>10</v>
      </c>
      <c r="Q63" s="70">
        <f>IFERROR(VLOOKUP($A63,'MIDT Weekly'!$A$3:$J$222,3,0),0)</f>
        <v>1.5</v>
      </c>
      <c r="R63" s="71">
        <f>CountryTable[[#This Row],[MIDT Market PAX Current Week]]/'MIDT Weekly'!$B$210</f>
        <v>1.0159277147112428E-5</v>
      </c>
      <c r="S63" s="30">
        <f>VLOOKUP(A63,'SEM Revenue'!$H:$L,5,FALSE)</f>
        <v>108.29707112970711</v>
      </c>
    </row>
    <row r="64" spans="1:19" ht="12" x14ac:dyDescent="0.3">
      <c r="A64" s="3" t="s">
        <v>474</v>
      </c>
      <c r="B64" s="3" t="s">
        <v>473</v>
      </c>
      <c r="C64" s="3" t="s">
        <v>18</v>
      </c>
      <c r="D64" s="3" t="s">
        <v>18</v>
      </c>
      <c r="E64" s="72">
        <v>2</v>
      </c>
      <c r="F64" s="64">
        <f>IFERROR(VLOOKUP(CountryTable[[#This Row],[Country Code]],'CUBE Search'!$A$8:$F$222,5,0),0)</f>
        <v>18387</v>
      </c>
      <c r="G64" s="65">
        <f>IFERROR(VLOOKUP(CountryTable[[#This Row],[Country Code]],'CUBE Search'!$A$8:$F$222,3,0),0)</f>
        <v>18605</v>
      </c>
      <c r="H64" s="66">
        <f>IFERROR(SUM(CountryTable[[#This Row],[FP Searches Current Week]]-CountryTable[[#This Row],[FP Searches Previous Week]])/CountryTable[[#This Row],[FP Searches Previous Week]],0)</f>
        <v>-1.1717280300994356E-2</v>
      </c>
      <c r="I64" s="67">
        <f>F64/VLOOKUP("Grand Total",'CUBE Search'!$B$8:$F$300,4,0)</f>
        <v>2.5003120800687309E-3</v>
      </c>
      <c r="J64" s="68">
        <f>IFERROR(VLOOKUP(CountryTable[[#This Row],[Country Code]],'CUBE Search'!$A$8:$F$222,6,0),0)</f>
        <v>1.0387773970740196E-2</v>
      </c>
      <c r="K64" s="69">
        <f>IFERROR(VLOOKUP($A64,'CUBE Search'!$A$8:$F$222,6,0)-VLOOKUP($A64,'CUBE Search'!$A$8:$F$221,4,0),0)</f>
        <v>-1.9207452445245184E-3</v>
      </c>
      <c r="L64" s="30">
        <f>IFERROR(VLOOKUP($A64,'CUBE Bkd'!$A$11:$G$221,6,0),0)</f>
        <v>159</v>
      </c>
      <c r="M64" s="30">
        <f>IFERROR(VLOOKUP($A64,'CUBE Bkd'!$A$11:$G$221,5,0),0)</f>
        <v>356</v>
      </c>
      <c r="N64" s="52">
        <f>L64/VLOOKUP("Grand Total",'CUBE Bkd'!$B$8:$F$300,5,0)</f>
        <v>3.9222457940697618E-3</v>
      </c>
      <c r="O64" s="52">
        <f>IFERROR(SUM(CountryTable[[#This Row],[FP Current Week Tickets]]-VLOOKUP($A64,'CUBE Bkd'!$A$9:$E$220,4,0))/VLOOKUP($A64,'CUBE Bkd'!$A$9:$E$221,4,0),0)</f>
        <v>-0.64977973568281944</v>
      </c>
      <c r="P64" s="64">
        <f>IFERROR(VLOOKUP($A64,'MIDT Weekly'!$A$3:$J$222,2,0),0)</f>
        <v>593</v>
      </c>
      <c r="Q64" s="70">
        <f>IFERROR(VLOOKUP($A64,'MIDT Weekly'!$A$3:$J$222,3,0),0)</f>
        <v>-8.5999999999999993E-2</v>
      </c>
      <c r="R64" s="71">
        <f>CountryTable[[#This Row],[MIDT Market PAX Current Week]]/'MIDT Weekly'!$B$210</f>
        <v>6.0244513482376701E-4</v>
      </c>
      <c r="S64" s="88">
        <f>VLOOKUP(A64,'SEM Revenue'!$H:$L,5,FALSE)</f>
        <v>42.105681078895081</v>
      </c>
    </row>
    <row r="65" spans="1:19" ht="12" x14ac:dyDescent="0.3">
      <c r="A65" s="3" t="s">
        <v>226</v>
      </c>
      <c r="B65" s="3" t="s">
        <v>2457</v>
      </c>
      <c r="C65" s="3" t="s">
        <v>134</v>
      </c>
      <c r="D65" s="3" t="s">
        <v>134</v>
      </c>
      <c r="E65" s="72">
        <v>2</v>
      </c>
      <c r="F65" s="64">
        <f>IFERROR(VLOOKUP(CountryTable[[#This Row],[Country Code]],'CUBE Search'!$A$8:$F$222,5,0),0)</f>
        <v>2561</v>
      </c>
      <c r="G65" s="65">
        <f>IFERROR(VLOOKUP(CountryTable[[#This Row],[Country Code]],'CUBE Search'!$A$8:$F$222,3,0),0)</f>
        <v>2541</v>
      </c>
      <c r="H65" s="66">
        <f>IFERROR(SUM(CountryTable[[#This Row],[FP Searches Current Week]]-CountryTable[[#This Row],[FP Searches Previous Week]])/CountryTable[[#This Row],[FP Searches Previous Week]],0)</f>
        <v>7.8709169618260532E-3</v>
      </c>
      <c r="I65" s="67">
        <f>F65/VLOOKUP("Grand Total",'CUBE Search'!$B$8:$F$300,4,0)</f>
        <v>3.4825144053168106E-4</v>
      </c>
      <c r="J65" s="68">
        <f>IFERROR(VLOOKUP(CountryTable[[#This Row],[Country Code]],'CUBE Search'!$A$8:$F$222,6,0),0)</f>
        <v>8.5903943771964072E-3</v>
      </c>
      <c r="K65" s="69">
        <f>IFERROR(VLOOKUP($A65,'CUBE Search'!$A$8:$F$222,6,0)-VLOOKUP($A65,'CUBE Search'!$A$8:$F$221,4,0),0)</f>
        <v>-7.5449853945469998E-3</v>
      </c>
      <c r="L65" s="30">
        <f>IFERROR(VLOOKUP($A65,'CUBE Bkd'!$A$11:$G$221,6,0),0)</f>
        <v>20</v>
      </c>
      <c r="M65" s="30">
        <f>IFERROR(VLOOKUP($A65,'CUBE Bkd'!$A$11:$G$221,5,0),0)</f>
        <v>45</v>
      </c>
      <c r="N65" s="52">
        <f>L65/VLOOKUP("Grand Total",'CUBE Bkd'!$B$8:$F$300,5,0)</f>
        <v>4.9336425082638509E-4</v>
      </c>
      <c r="O65" s="52">
        <f>IFERROR(SUM(CountryTable[[#This Row],[FP Current Week Tickets]]-VLOOKUP($A65,'CUBE Bkd'!$A$9:$E$220,4,0))/VLOOKUP($A65,'CUBE Bkd'!$A$9:$E$221,4,0),0)</f>
        <v>-0.45945945945945948</v>
      </c>
      <c r="P65" s="64">
        <f>IFERROR(VLOOKUP($A65,'MIDT Weekly'!$A$3:$J$222,2,0),0)</f>
        <v>72</v>
      </c>
      <c r="Q65" s="70">
        <f>IFERROR(VLOOKUP($A65,'MIDT Weekly'!$A$3:$J$222,3,0),0)</f>
        <v>5.8999999999999997E-2</v>
      </c>
      <c r="R65" s="71">
        <f>CountryTable[[#This Row],[MIDT Market PAX Current Week]]/'MIDT Weekly'!$B$210</f>
        <v>7.3146795459209482E-5</v>
      </c>
      <c r="S65" s="88">
        <f>VLOOKUP(A65,'SEM Revenue'!$H:$L,5,FALSE)</f>
        <v>831.22376811594199</v>
      </c>
    </row>
    <row r="66" spans="1:19" ht="12" x14ac:dyDescent="0.3">
      <c r="A66" s="3" t="s">
        <v>212</v>
      </c>
      <c r="B66" s="3" t="s">
        <v>2404</v>
      </c>
      <c r="C66" s="3" t="s">
        <v>134</v>
      </c>
      <c r="D66" s="3" t="s">
        <v>134</v>
      </c>
      <c r="E66" s="72">
        <v>3</v>
      </c>
      <c r="F66" s="64">
        <f>IFERROR(VLOOKUP(CountryTable[[#This Row],[Country Code]],'CUBE Search'!$A$8:$F$222,5,0),0)</f>
        <v>1851</v>
      </c>
      <c r="G66" s="65">
        <f>IFERROR(VLOOKUP(CountryTable[[#This Row],[Country Code]],'CUBE Search'!$A$8:$F$222,3,0),0)</f>
        <v>1931</v>
      </c>
      <c r="H66" s="66">
        <f>IFERROR(SUM(CountryTable[[#This Row],[FP Searches Current Week]]-CountryTable[[#This Row],[FP Searches Previous Week]])/CountryTable[[#This Row],[FP Searches Previous Week]],0)</f>
        <v>-4.1429311237700675E-2</v>
      </c>
      <c r="I66" s="67">
        <f>F66/VLOOKUP("Grand Total",'CUBE Search'!$B$8:$F$300,4,0)</f>
        <v>2.5170379399615061E-4</v>
      </c>
      <c r="J66" s="68">
        <f>IFERROR(VLOOKUP(CountryTable[[#This Row],[Country Code]],'CUBE Search'!$A$8:$F$222,6,0),0)</f>
        <v>2.5391680172879523E-2</v>
      </c>
      <c r="K66" s="69">
        <f>IFERROR(VLOOKUP($A66,'CUBE Search'!$A$8:$F$222,6,0)-VLOOKUP($A66,'CUBE Search'!$A$8:$F$221,4,0),0)</f>
        <v>1.0519598207303776E-3</v>
      </c>
      <c r="L66" s="30">
        <f>IFERROR(VLOOKUP($A66,'CUBE Bkd'!$A$11:$G$221,6,0),0)</f>
        <v>34</v>
      </c>
      <c r="M66" s="30">
        <f>IFERROR(VLOOKUP($A66,'CUBE Bkd'!$A$11:$G$221,5,0),0)</f>
        <v>47</v>
      </c>
      <c r="N66" s="52">
        <f>L66/VLOOKUP("Grand Total",'CUBE Bkd'!$B$8:$F$300,5,0)</f>
        <v>8.3871922640485475E-4</v>
      </c>
      <c r="O66" s="52">
        <f>IFERROR(SUM(CountryTable[[#This Row],[FP Current Week Tickets]]-VLOOKUP($A66,'CUBE Bkd'!$A$9:$E$220,4,0))/VLOOKUP($A66,'CUBE Bkd'!$A$9:$E$221,4,0),0)</f>
        <v>-8.1081081081081086E-2</v>
      </c>
      <c r="P66" s="64">
        <f>IFERROR(VLOOKUP($A66,'MIDT Weekly'!$A$3:$J$222,2,0),0)</f>
        <v>104</v>
      </c>
      <c r="Q66" s="70">
        <f>IFERROR(VLOOKUP($A66,'MIDT Weekly'!$A$3:$J$222,3,0),0)</f>
        <v>0.14299999999999999</v>
      </c>
      <c r="R66" s="71">
        <f>CountryTable[[#This Row],[MIDT Market PAX Current Week]]/'MIDT Weekly'!$B$210</f>
        <v>1.0565648232996925E-4</v>
      </c>
      <c r="S66" s="30">
        <f>VLOOKUP(A66,'SEM Revenue'!$H:$L,5,FALSE)</f>
        <v>204.36644993498049</v>
      </c>
    </row>
    <row r="67" spans="1:19" ht="12" x14ac:dyDescent="0.3">
      <c r="A67" s="3" t="s">
        <v>349</v>
      </c>
      <c r="B67" s="3" t="s">
        <v>348</v>
      </c>
      <c r="C67" s="3" t="s">
        <v>77</v>
      </c>
      <c r="D67" s="3" t="s">
        <v>79</v>
      </c>
      <c r="E67" s="72">
        <v>3</v>
      </c>
      <c r="F67" s="64">
        <f>IFERROR(VLOOKUP(CountryTable[[#This Row],[Country Code]],'CUBE Search'!$A$8:$F$222,5,0),0)</f>
        <v>871</v>
      </c>
      <c r="G67" s="65">
        <f>IFERROR(VLOOKUP(CountryTable[[#This Row],[Country Code]],'CUBE Search'!$A$8:$F$222,3,0),0)</f>
        <v>1070</v>
      </c>
      <c r="H67" s="66">
        <f>IFERROR(SUM(CountryTable[[#This Row],[FP Searches Current Week]]-CountryTable[[#This Row],[FP Searches Previous Week]])/CountryTable[[#This Row],[FP Searches Previous Week]],0)</f>
        <v>-0.18598130841121496</v>
      </c>
      <c r="I67" s="67">
        <f>F67/VLOOKUP("Grand Total",'CUBE Search'!$B$8:$F$300,4,0)</f>
        <v>1.1844084525696767E-4</v>
      </c>
      <c r="J67" s="68">
        <f>IFERROR(VLOOKUP(CountryTable[[#This Row],[Country Code]],'CUBE Search'!$A$8:$F$222,6,0),0)</f>
        <v>1.148105625717566E-3</v>
      </c>
      <c r="K67" s="69">
        <f>IFERROR(VLOOKUP($A67,'CUBE Search'!$A$8:$F$222,6,0)-VLOOKUP($A67,'CUBE Search'!$A$8:$F$221,4,0),0)</f>
        <v>-4.459371009796452E-3</v>
      </c>
      <c r="L67" s="30">
        <f>IFERROR(VLOOKUP($A67,'CUBE Bkd'!$A$11:$G$221,6,0),0)</f>
        <v>1</v>
      </c>
      <c r="M67" s="30">
        <f>IFERROR(VLOOKUP($A67,'CUBE Bkd'!$A$11:$G$221,5,0),0)</f>
        <v>7</v>
      </c>
      <c r="N67" s="52">
        <f>L67/VLOOKUP("Grand Total",'CUBE Bkd'!$B$8:$F$300,5,0)</f>
        <v>2.4668212541319256E-5</v>
      </c>
      <c r="O67" s="52">
        <f>IFERROR(SUM(CountryTable[[#This Row],[FP Current Week Tickets]]-VLOOKUP($A67,'CUBE Bkd'!$A$9:$E$220,4,0))/VLOOKUP($A67,'CUBE Bkd'!$A$9:$E$221,4,0),0)</f>
        <v>-0.99065420560747663</v>
      </c>
      <c r="P67" s="64">
        <f>IFERROR(VLOOKUP($A67,'MIDT Weekly'!$A$3:$J$222,2,0),0)</f>
        <v>43</v>
      </c>
      <c r="Q67" s="70">
        <f>IFERROR(VLOOKUP($A67,'MIDT Weekly'!$A$3:$J$222,3,0),0)</f>
        <v>-0.34799999999999998</v>
      </c>
      <c r="R67" s="71">
        <f>CountryTable[[#This Row],[MIDT Market PAX Current Week]]/'MIDT Weekly'!$B$210</f>
        <v>4.3684891732583442E-5</v>
      </c>
      <c r="S67" s="30">
        <f>VLOOKUP(A67,'SEM Revenue'!$H:$L,5,FALSE)</f>
        <v>4.5310523321956779</v>
      </c>
    </row>
    <row r="68" spans="1:19" ht="12" x14ac:dyDescent="0.3">
      <c r="A68" s="3" t="s">
        <v>250</v>
      </c>
      <c r="B68" s="3" t="s">
        <v>249</v>
      </c>
      <c r="C68" s="3" t="s">
        <v>134</v>
      </c>
      <c r="D68" s="3" t="s">
        <v>134</v>
      </c>
      <c r="E68" s="72">
        <v>2</v>
      </c>
      <c r="F68" s="64">
        <f>IFERROR(VLOOKUP(CountryTable[[#This Row],[Country Code]],'CUBE Search'!$A$8:$F$222,5,0),0)</f>
        <v>248</v>
      </c>
      <c r="G68" s="65">
        <f>IFERROR(VLOOKUP(CountryTable[[#This Row],[Country Code]],'CUBE Search'!$A$8:$F$222,3,0),0)</f>
        <v>249</v>
      </c>
      <c r="H68" s="66">
        <f>IFERROR(SUM(CountryTable[[#This Row],[FP Searches Current Week]]-CountryTable[[#This Row],[FP Searches Previous Week]])/CountryTable[[#This Row],[FP Searches Previous Week]],0)</f>
        <v>-4.0160642570281121E-3</v>
      </c>
      <c r="I68" s="67">
        <f>F68/VLOOKUP("Grand Total",'CUBE Search'!$B$8:$F$300,4,0)</f>
        <v>3.3723684987058539E-5</v>
      </c>
      <c r="J68" s="68">
        <f>IFERROR(VLOOKUP(CountryTable[[#This Row],[Country Code]],'CUBE Search'!$A$8:$F$222,6,0),0)</f>
        <v>2.4193548387096774E-2</v>
      </c>
      <c r="K68" s="69">
        <f>IFERROR(VLOOKUP($A68,'CUBE Search'!$A$8:$F$222,6,0)-VLOOKUP($A68,'CUBE Search'!$A$8:$F$221,4,0),0)</f>
        <v>1.2145355616012436E-2</v>
      </c>
      <c r="L68" s="30">
        <f>IFERROR(VLOOKUP($A68,'CUBE Bkd'!$A$11:$G$221,6,0),0)</f>
        <v>2</v>
      </c>
      <c r="M68" s="30">
        <f>IFERROR(VLOOKUP($A68,'CUBE Bkd'!$A$11:$G$221,5,0),0)</f>
        <v>4</v>
      </c>
      <c r="N68" s="52">
        <f>L68/VLOOKUP("Grand Total",'CUBE Bkd'!$B$8:$F$300,5,0)</f>
        <v>4.9336425082638512E-5</v>
      </c>
      <c r="O68" s="52">
        <f>IFERROR(SUM(CountryTable[[#This Row],[FP Current Week Tickets]]-VLOOKUP($A68,'CUBE Bkd'!$A$9:$E$220,4,0))/VLOOKUP($A68,'CUBE Bkd'!$A$9:$E$221,4,0),0)</f>
        <v>-0.93333333333333335</v>
      </c>
      <c r="P68" s="64">
        <f>IFERROR(VLOOKUP($A68,'MIDT Weekly'!$A$3:$J$222,2,0),0)</f>
        <v>56</v>
      </c>
      <c r="Q68" s="70">
        <f>IFERROR(VLOOKUP($A68,'MIDT Weekly'!$A$3:$J$222,3,0),0)</f>
        <v>1.333</v>
      </c>
      <c r="R68" s="71">
        <f>CountryTable[[#This Row],[MIDT Market PAX Current Week]]/'MIDT Weekly'!$B$210</f>
        <v>5.6891952023829604E-5</v>
      </c>
      <c r="S68" s="88">
        <f>VLOOKUP(A68,'SEM Revenue'!$H:$L,5,FALSE)</f>
        <v>54.561025145067703</v>
      </c>
    </row>
    <row r="69" spans="1:19" ht="12" x14ac:dyDescent="0.3">
      <c r="A69" s="3" t="s">
        <v>293</v>
      </c>
      <c r="B69" s="3" t="s">
        <v>3662</v>
      </c>
      <c r="C69" s="3" t="s">
        <v>201</v>
      </c>
      <c r="D69" s="3" t="s">
        <v>201</v>
      </c>
      <c r="E69" s="72">
        <v>0</v>
      </c>
      <c r="F69" s="64">
        <f>IFERROR(VLOOKUP(CountryTable[[#This Row],[Country Code]],'CUBE Search'!$A$8:$F$222,5,0),0)</f>
        <v>0</v>
      </c>
      <c r="G69" s="65">
        <f>IFERROR(VLOOKUP(CountryTable[[#This Row],[Country Code]],'CUBE Search'!$A$8:$F$222,3,0),0)</f>
        <v>0</v>
      </c>
      <c r="H69" s="66">
        <f>IFERROR(SUM(CountryTable[[#This Row],[FP Searches Current Week]]-CountryTable[[#This Row],[FP Searches Previous Week]])/CountryTable[[#This Row],[FP Searches Previous Week]],0)</f>
        <v>0</v>
      </c>
      <c r="I69" s="67">
        <f>F69/VLOOKUP("Grand Total",'CUBE Search'!$B$8:$F$300,4,0)</f>
        <v>0</v>
      </c>
      <c r="J69" s="68">
        <f>IFERROR(VLOOKUP(CountryTable[[#This Row],[Country Code]],'CUBE Search'!$A$8:$F$222,6,0),0)</f>
        <v>0</v>
      </c>
      <c r="K69" s="69">
        <f>IFERROR(VLOOKUP($A69,'CUBE Search'!$A$8:$F$222,6,0)-VLOOKUP($A69,'CUBE Search'!$A$8:$F$221,4,0),0)</f>
        <v>0</v>
      </c>
      <c r="L69" s="30">
        <f>IFERROR(VLOOKUP($A69,'CUBE Bkd'!$A$11:$G$221,6,0),0)</f>
        <v>0</v>
      </c>
      <c r="M69" s="30">
        <f>IFERROR(VLOOKUP($A69,'CUBE Bkd'!$A$11:$G$221,5,0),0)</f>
        <v>0</v>
      </c>
      <c r="N69" s="52">
        <f>L69/VLOOKUP("Grand Total",'CUBE Bkd'!$B$8:$F$300,5,0)</f>
        <v>0</v>
      </c>
      <c r="O69" s="52">
        <f>IFERROR(SUM(CountryTable[[#This Row],[FP Current Week Tickets]]-VLOOKUP($A69,'CUBE Bkd'!$A$9:$E$220,4,0))/VLOOKUP($A69,'CUBE Bkd'!$A$9:$E$221,4,0),0)</f>
        <v>0</v>
      </c>
      <c r="P69" s="64">
        <f>IFERROR(VLOOKUP($A69,'MIDT Weekly'!$A$3:$J$222,2,0),0)</f>
        <v>0</v>
      </c>
      <c r="Q69" s="70">
        <f>IFERROR(VLOOKUP($A69,'MIDT Weekly'!$A$3:$J$222,3,0),0)</f>
        <v>0</v>
      </c>
      <c r="R69" s="71">
        <f>CountryTable[[#This Row],[MIDT Market PAX Current Week]]/'MIDT Weekly'!$B$210</f>
        <v>0</v>
      </c>
      <c r="S69" s="30" t="e">
        <f>VLOOKUP(A69,'SEM Revenue'!$H:$L,5,FALSE)</f>
        <v>#N/A</v>
      </c>
    </row>
    <row r="70" spans="1:19" ht="12" x14ac:dyDescent="0.3">
      <c r="A70" s="3" t="s">
        <v>246</v>
      </c>
      <c r="B70" s="3" t="s">
        <v>245</v>
      </c>
      <c r="C70" s="3" t="s">
        <v>93</v>
      </c>
      <c r="D70" s="3" t="s">
        <v>93</v>
      </c>
      <c r="E70" s="72">
        <v>1</v>
      </c>
      <c r="F70" s="64">
        <f>IFERROR(VLOOKUP(CountryTable[[#This Row],[Country Code]],'CUBE Search'!$A$8:$F$222,5,0),0)</f>
        <v>10111</v>
      </c>
      <c r="G70" s="65">
        <f>IFERROR(VLOOKUP(CountryTable[[#This Row],[Country Code]],'CUBE Search'!$A$8:$F$222,3,0),0)</f>
        <v>8792</v>
      </c>
      <c r="H70" s="66">
        <f>IFERROR(SUM(CountryTable[[#This Row],[FP Searches Current Week]]-CountryTable[[#This Row],[FP Searches Previous Week]])/CountryTable[[#This Row],[FP Searches Previous Week]],0)</f>
        <v>0.15002274795268425</v>
      </c>
      <c r="I70" s="67">
        <f>F70/VLOOKUP("Grand Total",'CUBE Search'!$B$8:$F$300,4,0)</f>
        <v>1.3749200762264067E-3</v>
      </c>
      <c r="J70" s="68">
        <f>IFERROR(VLOOKUP(CountryTable[[#This Row],[Country Code]],'CUBE Search'!$A$8:$F$222,6,0),0)</f>
        <v>3.2637721293640588E-3</v>
      </c>
      <c r="K70" s="69">
        <f>IFERROR(VLOOKUP($A70,'CUBE Search'!$A$8:$F$222,6,0)-VLOOKUP($A70,'CUBE Search'!$A$8:$F$221,4,0),0)</f>
        <v>-1.4842077327470362E-4</v>
      </c>
      <c r="L70" s="30">
        <f>IFERROR(VLOOKUP($A70,'CUBE Bkd'!$A$11:$G$221,6,0),0)</f>
        <v>33</v>
      </c>
      <c r="M70" s="30">
        <f>IFERROR(VLOOKUP($A70,'CUBE Bkd'!$A$11:$G$221,5,0),0)</f>
        <v>41</v>
      </c>
      <c r="N70" s="52">
        <f>L70/VLOOKUP("Grand Total",'CUBE Bkd'!$B$8:$F$300,5,0)</f>
        <v>8.1405101386353542E-4</v>
      </c>
      <c r="O70" s="52">
        <f>IFERROR(SUM(CountryTable[[#This Row],[FP Current Week Tickets]]-VLOOKUP($A70,'CUBE Bkd'!$A$9:$E$220,4,0))/VLOOKUP($A70,'CUBE Bkd'!$A$9:$E$221,4,0),0)</f>
        <v>-0.88129496402877694</v>
      </c>
      <c r="P70" s="64">
        <f>IFERROR(VLOOKUP($A70,'MIDT Weekly'!$A$3:$J$222,2,0),0)</f>
        <v>204</v>
      </c>
      <c r="Q70" s="70">
        <f>IFERROR(VLOOKUP($A70,'MIDT Weekly'!$A$3:$J$222,3,0),0)</f>
        <v>-1.4E-2</v>
      </c>
      <c r="R70" s="71">
        <f>CountryTable[[#This Row],[MIDT Market PAX Current Week]]/'MIDT Weekly'!$B$210</f>
        <v>2.0724925380109354E-4</v>
      </c>
      <c r="S70" s="88">
        <f>VLOOKUP(A70,'SEM Revenue'!$H:$L,5,FALSE)</f>
        <v>59.84230688935282</v>
      </c>
    </row>
    <row r="71" spans="1:19" ht="12" x14ac:dyDescent="0.3">
      <c r="A71" s="3" t="s">
        <v>301</v>
      </c>
      <c r="B71" s="3" t="s">
        <v>300</v>
      </c>
      <c r="C71" s="3" t="s">
        <v>523</v>
      </c>
      <c r="D71" s="3" t="s">
        <v>479</v>
      </c>
      <c r="E71" s="72">
        <v>4</v>
      </c>
      <c r="F71" s="64">
        <f>IFERROR(VLOOKUP(CountryTable[[#This Row],[Country Code]],'CUBE Search'!$A$8:$F$222,5,0),0)</f>
        <v>1162</v>
      </c>
      <c r="G71" s="65">
        <f>IFERROR(VLOOKUP(CountryTable[[#This Row],[Country Code]],'CUBE Search'!$A$8:$F$222,3,0),0)</f>
        <v>1491</v>
      </c>
      <c r="H71" s="66">
        <f>IFERROR(SUM(CountryTable[[#This Row],[FP Searches Current Week]]-CountryTable[[#This Row],[FP Searches Previous Week]])/CountryTable[[#This Row],[FP Searches Previous Week]],0)</f>
        <v>-0.22065727699530516</v>
      </c>
      <c r="I71" s="67">
        <f>F71/VLOOKUP("Grand Total",'CUBE Search'!$B$8:$F$300,4,0)</f>
        <v>1.5801178207645975E-4</v>
      </c>
      <c r="J71" s="68">
        <f>IFERROR(VLOOKUP(CountryTable[[#This Row],[Country Code]],'CUBE Search'!$A$8:$F$222,6,0),0)</f>
        <v>8.6058519793459555E-4</v>
      </c>
      <c r="K71" s="69">
        <f>IFERROR(VLOOKUP($A71,'CUBE Search'!$A$8:$F$222,6,0)-VLOOKUP($A71,'CUBE Search'!$A$8:$F$221,4,0),0)</f>
        <v>1.8989438639871361E-4</v>
      </c>
      <c r="L71" s="30">
        <f>IFERROR(VLOOKUP($A71,'CUBE Bkd'!$A$11:$G$221,6,0),0)</f>
        <v>2</v>
      </c>
      <c r="M71" s="30">
        <f>IFERROR(VLOOKUP($A71,'CUBE Bkd'!$A$11:$G$221,5,0),0)</f>
        <v>0</v>
      </c>
      <c r="N71" s="52">
        <f>L71/VLOOKUP("Grand Total",'CUBE Bkd'!$B$8:$F$300,5,0)</f>
        <v>4.9336425082638512E-5</v>
      </c>
      <c r="O71" s="52">
        <f>IFERROR(SUM(CountryTable[[#This Row],[FP Current Week Tickets]]-VLOOKUP($A71,'CUBE Bkd'!$A$9:$E$220,4,0))/VLOOKUP($A71,'CUBE Bkd'!$A$9:$E$221,4,0),0)</f>
        <v>-0.96078431372549022</v>
      </c>
      <c r="P71" s="64">
        <f>IFERROR(VLOOKUP($A71,'MIDT Weekly'!$A$3:$J$222,2,0),0)</f>
        <v>-1</v>
      </c>
      <c r="Q71" s="70" t="str">
        <f>IFERROR(VLOOKUP($A71,'MIDT Weekly'!$A$3:$J$222,3,0),0)</f>
        <v>-</v>
      </c>
      <c r="R71" s="71">
        <f>CountryTable[[#This Row],[MIDT Market PAX Current Week]]/'MIDT Weekly'!$B$210</f>
        <v>-1.0159277147112428E-6</v>
      </c>
      <c r="S71" s="30" t="e">
        <f>VLOOKUP(A71,'SEM Revenue'!$H:$L,5,FALSE)</f>
        <v>#N/A</v>
      </c>
    </row>
    <row r="72" spans="1:19" ht="12" x14ac:dyDescent="0.3">
      <c r="A72" s="3" t="s">
        <v>285</v>
      </c>
      <c r="B72" s="3" t="s">
        <v>284</v>
      </c>
      <c r="C72" s="3" t="s">
        <v>93</v>
      </c>
      <c r="D72" s="3" t="s">
        <v>93</v>
      </c>
      <c r="E72" s="72">
        <v>1</v>
      </c>
      <c r="F72" s="64">
        <f>IFERROR(VLOOKUP(CountryTable[[#This Row],[Country Code]],'CUBE Search'!$A$8:$F$222,5,0),0)</f>
        <v>571</v>
      </c>
      <c r="G72" s="65">
        <f>IFERROR(VLOOKUP(CountryTable[[#This Row],[Country Code]],'CUBE Search'!$A$8:$F$222,3,0),0)</f>
        <v>420</v>
      </c>
      <c r="H72" s="66">
        <f>IFERROR(SUM(CountryTable[[#This Row],[FP Searches Current Week]]-CountryTable[[#This Row],[FP Searches Previous Week]])/CountryTable[[#This Row],[FP Searches Previous Week]],0)</f>
        <v>0.35952380952380952</v>
      </c>
      <c r="I72" s="67">
        <f>F72/VLOOKUP("Grand Total",'CUBE Search'!$B$8:$F$300,4,0)</f>
        <v>7.7646065030687197E-5</v>
      </c>
      <c r="J72" s="68">
        <f>IFERROR(VLOOKUP(CountryTable[[#This Row],[Country Code]],'CUBE Search'!$A$8:$F$222,6,0),0)</f>
        <v>1.5761821366024518E-2</v>
      </c>
      <c r="K72" s="69">
        <f>IFERROR(VLOOKUP($A72,'CUBE Search'!$A$8:$F$222,6,0)-VLOOKUP($A72,'CUBE Search'!$A$8:$F$221,4,0),0)</f>
        <v>-1.7571511967308814E-2</v>
      </c>
      <c r="L72" s="30">
        <f>IFERROR(VLOOKUP($A72,'CUBE Bkd'!$A$11:$G$221,6,0),0)</f>
        <v>11</v>
      </c>
      <c r="M72" s="30">
        <f>IFERROR(VLOOKUP($A72,'CUBE Bkd'!$A$11:$G$221,5,0),0)</f>
        <v>20</v>
      </c>
      <c r="N72" s="52">
        <f>L72/VLOOKUP("Grand Total",'CUBE Bkd'!$B$8:$F$300,5,0)</f>
        <v>2.7135033795451182E-4</v>
      </c>
      <c r="O72" s="52">
        <f>IFERROR(SUM(CountryTable[[#This Row],[FP Current Week Tickets]]-VLOOKUP($A72,'CUBE Bkd'!$A$9:$E$220,4,0))/VLOOKUP($A72,'CUBE Bkd'!$A$9:$E$221,4,0),0)</f>
        <v>-0.71052631578947367</v>
      </c>
      <c r="P72" s="64">
        <f>IFERROR(VLOOKUP($A72,'MIDT Weekly'!$A$3:$J$222,2,0),0)</f>
        <v>26</v>
      </c>
      <c r="Q72" s="70">
        <f>IFERROR(VLOOKUP($A72,'MIDT Weekly'!$A$3:$J$222,3,0),0)</f>
        <v>0.23799999999999999</v>
      </c>
      <c r="R72" s="71">
        <f>CountryTable[[#This Row],[MIDT Market PAX Current Week]]/'MIDT Weekly'!$B$210</f>
        <v>2.6414120582492313E-5</v>
      </c>
      <c r="S72" s="88">
        <f>VLOOKUP(A72,'SEM Revenue'!$H:$L,5,FALSE)</f>
        <v>131.28803901437371</v>
      </c>
    </row>
    <row r="73" spans="1:19" ht="12" x14ac:dyDescent="0.3">
      <c r="A73" s="3" t="s">
        <v>353</v>
      </c>
      <c r="B73" s="3" t="s">
        <v>352</v>
      </c>
      <c r="C73" s="3" t="s">
        <v>77</v>
      </c>
      <c r="D73" s="3" t="s">
        <v>79</v>
      </c>
      <c r="E73" s="72">
        <v>1</v>
      </c>
      <c r="F73" s="64">
        <f>IFERROR(VLOOKUP(CountryTable[[#This Row],[Country Code]],'CUBE Search'!$A$8:$F$222,5,0),0)</f>
        <v>145</v>
      </c>
      <c r="G73" s="65">
        <f>IFERROR(VLOOKUP(CountryTable[[#This Row],[Country Code]],'CUBE Search'!$A$8:$F$222,3,0),0)</f>
        <v>120</v>
      </c>
      <c r="H73" s="66">
        <f>IFERROR(SUM(CountryTable[[#This Row],[FP Searches Current Week]]-CountryTable[[#This Row],[FP Searches Previous Week]])/CountryTable[[#This Row],[FP Searches Previous Week]],0)</f>
        <v>0.20833333333333334</v>
      </c>
      <c r="I73" s="67">
        <f>F73/VLOOKUP("Grand Total",'CUBE Search'!$B$8:$F$300,4,0)</f>
        <v>1.9717477109368904E-5</v>
      </c>
      <c r="J73" s="68">
        <f>IFERROR(VLOOKUP(CountryTable[[#This Row],[Country Code]],'CUBE Search'!$A$8:$F$222,6,0),0)</f>
        <v>2.0689655172413793E-2</v>
      </c>
      <c r="K73" s="69">
        <f>IFERROR(VLOOKUP($A73,'CUBE Search'!$A$8:$F$222,6,0)-VLOOKUP($A73,'CUBE Search'!$A$8:$F$221,4,0),0)</f>
        <v>1.235632183908046E-2</v>
      </c>
      <c r="L73" s="30">
        <f>IFERROR(VLOOKUP($A73,'CUBE Bkd'!$A$11:$G$221,6,0),0)</f>
        <v>3</v>
      </c>
      <c r="M73" s="30">
        <f>IFERROR(VLOOKUP($A73,'CUBE Bkd'!$A$11:$G$221,5,0),0)</f>
        <v>16</v>
      </c>
      <c r="N73" s="52">
        <f>L73/VLOOKUP("Grand Total",'CUBE Bkd'!$B$8:$F$300,5,0)</f>
        <v>7.4004637623957762E-5</v>
      </c>
      <c r="O73" s="52">
        <f>IFERROR(SUM(CountryTable[[#This Row],[FP Current Week Tickets]]-VLOOKUP($A73,'CUBE Bkd'!$A$9:$E$220,4,0))/VLOOKUP($A73,'CUBE Bkd'!$A$9:$E$221,4,0),0)</f>
        <v>-0.88</v>
      </c>
      <c r="P73" s="64">
        <f>IFERROR(VLOOKUP($A73,'MIDT Weekly'!$A$3:$J$222,2,0),0)</f>
        <v>0</v>
      </c>
      <c r="Q73" s="70">
        <f>IFERROR(VLOOKUP($A73,'MIDT Weekly'!$A$3:$J$222,3,0),0)</f>
        <v>-1</v>
      </c>
      <c r="R73" s="71">
        <f>CountryTable[[#This Row],[MIDT Market PAX Current Week]]/'MIDT Weekly'!$B$210</f>
        <v>0</v>
      </c>
      <c r="S73" s="88">
        <f>VLOOKUP(A73,'SEM Revenue'!$H:$L,5,FALSE)</f>
        <v>7.3199652558433357</v>
      </c>
    </row>
    <row r="74" spans="1:19" ht="12" x14ac:dyDescent="0.3">
      <c r="A74" s="3" t="s">
        <v>270</v>
      </c>
      <c r="B74" s="3" t="s">
        <v>269</v>
      </c>
      <c r="C74" s="3" t="s">
        <v>134</v>
      </c>
      <c r="D74" s="3" t="s">
        <v>134</v>
      </c>
      <c r="E74" s="72">
        <v>2</v>
      </c>
      <c r="F74" s="64">
        <f>IFERROR(VLOOKUP(CountryTable[[#This Row],[Country Code]],'CUBE Search'!$A$8:$F$222,5,0),0)</f>
        <v>19955</v>
      </c>
      <c r="G74" s="65">
        <f>IFERROR(VLOOKUP(CountryTable[[#This Row],[Country Code]],'CUBE Search'!$A$8:$F$222,3,0),0)</f>
        <v>19571</v>
      </c>
      <c r="H74" s="66">
        <f>IFERROR(SUM(CountryTable[[#This Row],[FP Searches Current Week]]-CountryTable[[#This Row],[FP Searches Previous Week]])/CountryTable[[#This Row],[FP Searches Previous Week]],0)</f>
        <v>1.962086761023964E-2</v>
      </c>
      <c r="I74" s="67">
        <f>F74/VLOOKUP("Grand Total",'CUBE Search'!$B$8:$F$300,4,0)</f>
        <v>2.7135327980514238E-3</v>
      </c>
      <c r="J74" s="68">
        <f>IFERROR(VLOOKUP(CountryTable[[#This Row],[Country Code]],'CUBE Search'!$A$8:$F$222,6,0),0)</f>
        <v>9.7719869706840382E-3</v>
      </c>
      <c r="K74" s="69">
        <f>IFERROR(VLOOKUP($A74,'CUBE Search'!$A$8:$F$222,6,0)-VLOOKUP($A74,'CUBE Search'!$A$8:$F$221,4,0),0)</f>
        <v>-2.082287210502411E-3</v>
      </c>
      <c r="L74" s="30">
        <f>IFERROR(VLOOKUP($A74,'CUBE Bkd'!$A$11:$G$221,6,0),0)</f>
        <v>119</v>
      </c>
      <c r="M74" s="30">
        <f>IFERROR(VLOOKUP($A74,'CUBE Bkd'!$A$11:$G$221,5,0),0)</f>
        <v>379</v>
      </c>
      <c r="N74" s="52">
        <f>L74/VLOOKUP("Grand Total",'CUBE Bkd'!$B$8:$F$300,5,0)</f>
        <v>2.9355172924169916E-3</v>
      </c>
      <c r="O74" s="52">
        <f>IFERROR(SUM(CountryTable[[#This Row],[FP Current Week Tickets]]-VLOOKUP($A74,'CUBE Bkd'!$A$9:$E$220,4,0))/VLOOKUP($A74,'CUBE Bkd'!$A$9:$E$221,4,0),0)</f>
        <v>-0.74298056155507564</v>
      </c>
      <c r="P74" s="64">
        <f>IFERROR(VLOOKUP($A74,'MIDT Weekly'!$A$3:$J$222,2,0),0)</f>
        <v>1135</v>
      </c>
      <c r="Q74" s="70">
        <f>IFERROR(VLOOKUP($A74,'MIDT Weekly'!$A$3:$J$222,3,0),0)</f>
        <v>-0.161</v>
      </c>
      <c r="R74" s="71">
        <f>CountryTable[[#This Row],[MIDT Market PAX Current Week]]/'MIDT Weekly'!$B$210</f>
        <v>1.1530779561972607E-3</v>
      </c>
      <c r="S74" s="88">
        <f>VLOOKUP(A74,'SEM Revenue'!$H:$L,5,FALSE)</f>
        <v>51.445406439771155</v>
      </c>
    </row>
    <row r="75" spans="1:19" ht="12" x14ac:dyDescent="0.3">
      <c r="A75" s="3" t="s">
        <v>652</v>
      </c>
      <c r="B75" s="3" t="s">
        <v>651</v>
      </c>
      <c r="C75" s="3" t="s">
        <v>1762</v>
      </c>
      <c r="D75" s="3" t="s">
        <v>79</v>
      </c>
      <c r="E75" s="72">
        <v>2</v>
      </c>
      <c r="F75" s="64">
        <f>IFERROR(VLOOKUP(CountryTable[[#This Row],[Country Code]],'CUBE Search'!$A$8:$F$222,5,0),0)</f>
        <v>14192</v>
      </c>
      <c r="G75" s="65">
        <f>IFERROR(VLOOKUP(CountryTable[[#This Row],[Country Code]],'CUBE Search'!$A$8:$F$222,3,0),0)</f>
        <v>14518</v>
      </c>
      <c r="H75" s="66">
        <f>IFERROR(SUM(CountryTable[[#This Row],[FP Searches Current Week]]-CountryTable[[#This Row],[FP Searches Previous Week]])/CountryTable[[#This Row],[FP Searches Previous Week]],0)</f>
        <v>-2.2454883592781374E-2</v>
      </c>
      <c r="I75" s="67">
        <f>F75/VLOOKUP("Grand Total",'CUBE Search'!$B$8:$F$300,4,0)</f>
        <v>1.9298650699045756E-3</v>
      </c>
      <c r="J75" s="68">
        <f>IFERROR(VLOOKUP(CountryTable[[#This Row],[Country Code]],'CUBE Search'!$A$8:$F$222,6,0),0)</f>
        <v>4.7914317925591881E-3</v>
      </c>
      <c r="K75" s="69">
        <f>IFERROR(VLOOKUP($A75,'CUBE Search'!$A$8:$F$222,6,0)-VLOOKUP($A75,'CUBE Search'!$A$8:$F$221,4,0),0)</f>
        <v>2.1051113627479192E-3</v>
      </c>
      <c r="L75" s="30">
        <f>IFERROR(VLOOKUP($A75,'CUBE Bkd'!$A$11:$G$221,6,0),0)</f>
        <v>65</v>
      </c>
      <c r="M75" s="30">
        <f>IFERROR(VLOOKUP($A75,'CUBE Bkd'!$A$11:$G$221,5,0),0)</f>
        <v>103</v>
      </c>
      <c r="N75" s="52">
        <f>L75/VLOOKUP("Grand Total",'CUBE Bkd'!$B$8:$F$300,5,0)</f>
        <v>1.6034338151857516E-3</v>
      </c>
      <c r="O75" s="52">
        <f>IFERROR(SUM(CountryTable[[#This Row],[FP Current Week Tickets]]-VLOOKUP($A75,'CUBE Bkd'!$A$9:$E$220,4,0))/VLOOKUP($A75,'CUBE Bkd'!$A$9:$E$221,4,0),0)</f>
        <v>-0.81534090909090906</v>
      </c>
      <c r="P75" s="64">
        <f>IFERROR(VLOOKUP($A75,'MIDT Weekly'!$A$3:$J$222,2,0),0)</f>
        <v>738</v>
      </c>
      <c r="Q75" s="70">
        <f>IFERROR(VLOOKUP($A75,'MIDT Weekly'!$A$3:$J$222,3,0),0)</f>
        <v>0.06</v>
      </c>
      <c r="R75" s="71">
        <f>CountryTable[[#This Row],[MIDT Market PAX Current Week]]/'MIDT Weekly'!$B$210</f>
        <v>7.4975465345689725E-4</v>
      </c>
      <c r="S75" s="88">
        <f>VLOOKUP(A75,'SEM Revenue'!$H:$L,5,FALSE)</f>
        <v>9.193852405580424</v>
      </c>
    </row>
    <row r="76" spans="1:19" ht="12" x14ac:dyDescent="0.3">
      <c r="A76" s="3" t="s">
        <v>377</v>
      </c>
      <c r="B76" s="3" t="s">
        <v>376</v>
      </c>
      <c r="C76" s="3" t="s">
        <v>77</v>
      </c>
      <c r="D76" s="3" t="s">
        <v>79</v>
      </c>
      <c r="E76" s="72">
        <v>2</v>
      </c>
      <c r="F76" s="64">
        <f>IFERROR(VLOOKUP(CountryTable[[#This Row],[Country Code]],'CUBE Search'!$A$8:$F$222,5,0),0)</f>
        <v>13230</v>
      </c>
      <c r="G76" s="65">
        <f>IFERROR(VLOOKUP(CountryTable[[#This Row],[Country Code]],'CUBE Search'!$A$8:$F$222,3,0),0)</f>
        <v>15460</v>
      </c>
      <c r="H76" s="66">
        <f>IFERROR(SUM(CountryTable[[#This Row],[FP Searches Current Week]]-CountryTable[[#This Row],[FP Searches Previous Week]])/CountryTable[[#This Row],[FP Searches Previous Week]],0)</f>
        <v>-0.1442432082794308</v>
      </c>
      <c r="I76" s="67">
        <f>F76/VLOOKUP("Grand Total",'CUBE Search'!$B$8:$F$300,4,0)</f>
        <v>1.7990498079789694E-3</v>
      </c>
      <c r="J76" s="68">
        <f>IFERROR(VLOOKUP(CountryTable[[#This Row],[Country Code]],'CUBE Search'!$A$8:$F$222,6,0),0)</f>
        <v>1.6931216931216932E-2</v>
      </c>
      <c r="K76" s="69">
        <f>IFERROR(VLOOKUP($A76,'CUBE Search'!$A$8:$F$222,6,0)-VLOOKUP($A76,'CUBE Search'!$A$8:$F$221,4,0),0)</f>
        <v>-2.744751774505956E-4</v>
      </c>
      <c r="L76" s="30">
        <f>IFERROR(VLOOKUP($A76,'CUBE Bkd'!$A$11:$G$221,6,0),0)</f>
        <v>97</v>
      </c>
      <c r="M76" s="30">
        <f>IFERROR(VLOOKUP($A76,'CUBE Bkd'!$A$11:$G$221,5,0),0)</f>
        <v>289</v>
      </c>
      <c r="N76" s="52">
        <f>L76/VLOOKUP("Grand Total",'CUBE Bkd'!$B$8:$F$300,5,0)</f>
        <v>2.3928166165079678E-3</v>
      </c>
      <c r="O76" s="52">
        <f>IFERROR(SUM(CountryTable[[#This Row],[FP Current Week Tickets]]-VLOOKUP($A76,'CUBE Bkd'!$A$9:$E$220,4,0))/VLOOKUP($A76,'CUBE Bkd'!$A$9:$E$221,4,0),0)</f>
        <v>-0.80082135523613962</v>
      </c>
      <c r="P76" s="64">
        <f>IFERROR(VLOOKUP($A76,'MIDT Weekly'!$A$3:$J$222,2,0),0)</f>
        <v>624</v>
      </c>
      <c r="Q76" s="70">
        <f>IFERROR(VLOOKUP($A76,'MIDT Weekly'!$A$3:$J$222,3,0),0)</f>
        <v>3.1E-2</v>
      </c>
      <c r="R76" s="71">
        <f>CountryTable[[#This Row],[MIDT Market PAX Current Week]]/'MIDT Weekly'!$B$210</f>
        <v>6.3393889397981554E-4</v>
      </c>
      <c r="S76" s="88">
        <f>VLOOKUP(A76,'SEM Revenue'!$H:$L,5,FALSE)</f>
        <v>22.277798842912532</v>
      </c>
    </row>
    <row r="77" spans="1:19" ht="12" x14ac:dyDescent="0.3">
      <c r="A77" s="3" t="s">
        <v>277</v>
      </c>
      <c r="B77" s="3" t="s">
        <v>276</v>
      </c>
      <c r="C77" s="3" t="s">
        <v>134</v>
      </c>
      <c r="D77" s="3" t="s">
        <v>134</v>
      </c>
      <c r="E77" s="72">
        <v>4</v>
      </c>
      <c r="F77" s="64">
        <f>IFERROR(VLOOKUP(CountryTable[[#This Row],[Country Code]],'CUBE Search'!$A$8:$F$222,5,0),0)</f>
        <v>30</v>
      </c>
      <c r="G77" s="65">
        <f>IFERROR(VLOOKUP(CountryTable[[#This Row],[Country Code]],'CUBE Search'!$A$8:$F$222,3,0),0)</f>
        <v>27</v>
      </c>
      <c r="H77" s="66">
        <f>IFERROR(SUM(CountryTable[[#This Row],[FP Searches Current Week]]-CountryTable[[#This Row],[FP Searches Previous Week]])/CountryTable[[#This Row],[FP Searches Previous Week]],0)</f>
        <v>0.1111111111111111</v>
      </c>
      <c r="I77" s="67">
        <f>F77/VLOOKUP("Grand Total",'CUBE Search'!$B$8:$F$300,4,0)</f>
        <v>4.0794780226280484E-6</v>
      </c>
      <c r="J77" s="68">
        <f>IFERROR(VLOOKUP(CountryTable[[#This Row],[Country Code]],'CUBE Search'!$A$8:$F$222,6,0),0)</f>
        <v>0</v>
      </c>
      <c r="K77" s="69">
        <f>IFERROR(VLOOKUP($A77,'CUBE Search'!$A$8:$F$222,6,0)-VLOOKUP($A77,'CUBE Search'!$A$8:$F$221,4,0),0)</f>
        <v>-7.407407407407407E-2</v>
      </c>
      <c r="L77" s="30">
        <f>IFERROR(VLOOKUP($A77,'CUBE Bkd'!$A$11:$G$221,6,0),0)</f>
        <v>1</v>
      </c>
      <c r="M77" s="30">
        <f>IFERROR(VLOOKUP($A77,'CUBE Bkd'!$A$11:$G$221,5,0),0)</f>
        <v>5</v>
      </c>
      <c r="N77" s="52">
        <f>L77/VLOOKUP("Grand Total",'CUBE Bkd'!$B$8:$F$300,5,0)</f>
        <v>2.4668212541319256E-5</v>
      </c>
      <c r="O77" s="52">
        <f>IFERROR(SUM(CountryTable[[#This Row],[FP Current Week Tickets]]-VLOOKUP($A77,'CUBE Bkd'!$A$9:$E$220,4,0))/VLOOKUP($A77,'CUBE Bkd'!$A$9:$E$221,4,0),0)</f>
        <v>-0.5</v>
      </c>
      <c r="P77" s="64">
        <f>IFERROR(VLOOKUP($A77,'MIDT Weekly'!$A$3:$J$222,2,0),0)</f>
        <v>1</v>
      </c>
      <c r="Q77" s="70">
        <f>IFERROR(VLOOKUP($A77,'MIDT Weekly'!$A$3:$J$222,3,0),0)</f>
        <v>-0.83299999999999996</v>
      </c>
      <c r="R77" s="71">
        <f>CountryTable[[#This Row],[MIDT Market PAX Current Week]]/'MIDT Weekly'!$B$210</f>
        <v>1.0159277147112428E-6</v>
      </c>
      <c r="S77" s="30">
        <f>VLOOKUP(A77,'SEM Revenue'!$H:$L,5,FALSE)</f>
        <v>943.52833333333331</v>
      </c>
    </row>
    <row r="78" spans="1:19" ht="12" x14ac:dyDescent="0.3">
      <c r="A78" s="3" t="s">
        <v>297</v>
      </c>
      <c r="B78" s="3" t="s">
        <v>296</v>
      </c>
      <c r="C78" s="3" t="s">
        <v>93</v>
      </c>
      <c r="D78" s="3" t="s">
        <v>93</v>
      </c>
      <c r="E78" s="72">
        <v>2</v>
      </c>
      <c r="F78" s="64">
        <f>IFERROR(VLOOKUP(CountryTable[[#This Row],[Country Code]],'CUBE Search'!$A$8:$F$222,5,0),0)</f>
        <v>11</v>
      </c>
      <c r="G78" s="65">
        <f>IFERROR(VLOOKUP(CountryTable[[#This Row],[Country Code]],'CUBE Search'!$A$8:$F$222,3,0),0)</f>
        <v>10</v>
      </c>
      <c r="H78" s="66">
        <f>IFERROR(SUM(CountryTable[[#This Row],[FP Searches Current Week]]-CountryTable[[#This Row],[FP Searches Previous Week]])/CountryTable[[#This Row],[FP Searches Previous Week]],0)</f>
        <v>0.1</v>
      </c>
      <c r="I78" s="67">
        <f>F78/VLOOKUP("Grand Total",'CUBE Search'!$B$8:$F$300,4,0)</f>
        <v>1.4958086082969511E-6</v>
      </c>
      <c r="J78" s="68">
        <f>IFERROR(VLOOKUP(CountryTable[[#This Row],[Country Code]],'CUBE Search'!$A$8:$F$222,6,0),0)</f>
        <v>0</v>
      </c>
      <c r="K78" s="69">
        <f>IFERROR(VLOOKUP($A78,'CUBE Search'!$A$8:$F$222,6,0)-VLOOKUP($A78,'CUBE Search'!$A$8:$F$221,4,0),0)</f>
        <v>0</v>
      </c>
      <c r="L78" s="30">
        <f>IFERROR(VLOOKUP($A78,'CUBE Bkd'!$A$11:$G$221,6,0),0)</f>
        <v>0</v>
      </c>
      <c r="M78" s="30">
        <f>IFERROR(VLOOKUP($A78,'CUBE Bkd'!$A$11:$G$221,5,0),0)</f>
        <v>1</v>
      </c>
      <c r="N78" s="52">
        <f>L78/VLOOKUP("Grand Total",'CUBE Bkd'!$B$8:$F$300,5,0)</f>
        <v>0</v>
      </c>
      <c r="O78" s="52">
        <f>IFERROR(SUM(CountryTable[[#This Row],[FP Current Week Tickets]]-VLOOKUP($A78,'CUBE Bkd'!$A$9:$E$220,4,0))/VLOOKUP($A78,'CUBE Bkd'!$A$9:$E$221,4,0),0)</f>
        <v>-1</v>
      </c>
      <c r="P78" s="64">
        <f>IFERROR(VLOOKUP($A78,'MIDT Weekly'!$A$3:$J$222,2,0),0)</f>
        <v>2</v>
      </c>
      <c r="Q78" s="70">
        <f>IFERROR(VLOOKUP($A78,'MIDT Weekly'!$A$3:$J$222,3,0),0)</f>
        <v>-3</v>
      </c>
      <c r="R78" s="71">
        <f>CountryTable[[#This Row],[MIDT Market PAX Current Week]]/'MIDT Weekly'!$B$210</f>
        <v>2.0318554294224856E-6</v>
      </c>
      <c r="S78" s="30" t="e">
        <f>VLOOKUP(A78,'SEM Revenue'!$H:$L,5,FALSE)</f>
        <v>#N/A</v>
      </c>
    </row>
    <row r="79" spans="1:19" ht="12" x14ac:dyDescent="0.3">
      <c r="A79" s="3" t="s">
        <v>305</v>
      </c>
      <c r="B79" s="3" t="s">
        <v>304</v>
      </c>
      <c r="C79" s="3" t="s">
        <v>93</v>
      </c>
      <c r="D79" s="3" t="s">
        <v>93</v>
      </c>
      <c r="E79" s="72">
        <v>1</v>
      </c>
      <c r="F79" s="64">
        <f>IFERROR(VLOOKUP(CountryTable[[#This Row],[Country Code]],'CUBE Search'!$A$8:$F$222,5,0),0)</f>
        <v>2459</v>
      </c>
      <c r="G79" s="65">
        <f>IFERROR(VLOOKUP(CountryTable[[#This Row],[Country Code]],'CUBE Search'!$A$8:$F$222,3,0),0)</f>
        <v>1954</v>
      </c>
      <c r="H79" s="66">
        <f>IFERROR(SUM(CountryTable[[#This Row],[FP Searches Current Week]]-CountryTable[[#This Row],[FP Searches Previous Week]])/CountryTable[[#This Row],[FP Searches Previous Week]],0)</f>
        <v>0.25844421699078812</v>
      </c>
      <c r="I79" s="67">
        <f>F79/VLOOKUP("Grand Total",'CUBE Search'!$B$8:$F$300,4,0)</f>
        <v>3.3438121525474575E-4</v>
      </c>
      <c r="J79" s="68">
        <f>IFERROR(VLOOKUP(CountryTable[[#This Row],[Country Code]],'CUBE Search'!$A$8:$F$222,6,0),0)</f>
        <v>1.6266775111834079E-3</v>
      </c>
      <c r="K79" s="69">
        <f>IFERROR(VLOOKUP($A79,'CUBE Search'!$A$8:$F$222,6,0)-VLOOKUP($A79,'CUBE Search'!$A$8:$F$221,4,0),0)</f>
        <v>-1.4439468491031836E-3</v>
      </c>
      <c r="L79" s="30">
        <f>IFERROR(VLOOKUP($A79,'CUBE Bkd'!$A$11:$G$221,6,0),0)</f>
        <v>1</v>
      </c>
      <c r="M79" s="30">
        <f>IFERROR(VLOOKUP($A79,'CUBE Bkd'!$A$11:$G$221,5,0),0)</f>
        <v>13</v>
      </c>
      <c r="N79" s="52">
        <f>L79/VLOOKUP("Grand Total",'CUBE Bkd'!$B$8:$F$300,5,0)</f>
        <v>2.4668212541319256E-5</v>
      </c>
      <c r="O79" s="52">
        <f>IFERROR(SUM(CountryTable[[#This Row],[FP Current Week Tickets]]-VLOOKUP($A79,'CUBE Bkd'!$A$9:$E$220,4,0))/VLOOKUP($A79,'CUBE Bkd'!$A$9:$E$221,4,0),0)</f>
        <v>-0.99038461538461542</v>
      </c>
      <c r="P79" s="64">
        <f>IFERROR(VLOOKUP($A79,'MIDT Weekly'!$A$3:$J$222,2,0),0)</f>
        <v>85</v>
      </c>
      <c r="Q79" s="70">
        <f>IFERROR(VLOOKUP($A79,'MIDT Weekly'!$A$3:$J$222,3,0),0)</f>
        <v>0.46600000000000003</v>
      </c>
      <c r="R79" s="71">
        <f>CountryTable[[#This Row],[MIDT Market PAX Current Week]]/'MIDT Weekly'!$B$210</f>
        <v>8.635385575045565E-5</v>
      </c>
      <c r="S79" s="30">
        <f>VLOOKUP(A79,'SEM Revenue'!$H:$L,5,FALSE)</f>
        <v>36.196802909594737</v>
      </c>
    </row>
    <row r="80" spans="1:19" ht="12" x14ac:dyDescent="0.3">
      <c r="A80" s="3" t="s">
        <v>309</v>
      </c>
      <c r="B80" s="3" t="s">
        <v>308</v>
      </c>
      <c r="C80" s="3" t="s">
        <v>93</v>
      </c>
      <c r="D80" s="3" t="s">
        <v>93</v>
      </c>
      <c r="E80" s="72">
        <v>1</v>
      </c>
      <c r="F80" s="64">
        <f>IFERROR(VLOOKUP(CountryTable[[#This Row],[Country Code]],'CUBE Search'!$A$8:$F$222,5,0),0)</f>
        <v>82956</v>
      </c>
      <c r="G80" s="65">
        <f>IFERROR(VLOOKUP(CountryTable[[#This Row],[Country Code]],'CUBE Search'!$A$8:$F$222,3,0),0)</f>
        <v>76155</v>
      </c>
      <c r="H80" s="66">
        <f>IFERROR(SUM(CountryTable[[#This Row],[FP Searches Current Week]]-CountryTable[[#This Row],[FP Searches Previous Week]])/CountryTable[[#This Row],[FP Searches Previous Week]],0)</f>
        <v>8.9304707504431757E-2</v>
      </c>
      <c r="I80" s="67">
        <f>F80/VLOOKUP("Grand Total",'CUBE Search'!$B$8:$F$300,4,0)</f>
        <v>1.128057262817108E-2</v>
      </c>
      <c r="J80" s="68">
        <f>IFERROR(VLOOKUP(CountryTable[[#This Row],[Country Code]],'CUBE Search'!$A$8:$F$222,6,0),0)</f>
        <v>2.0613337190799942E-3</v>
      </c>
      <c r="K80" s="69">
        <f>IFERROR(VLOOKUP($A80,'CUBE Search'!$A$8:$F$222,6,0)-VLOOKUP($A80,'CUBE Search'!$A$8:$F$221,4,0),0)</f>
        <v>-2.8913571825176345E-4</v>
      </c>
      <c r="L80" s="30">
        <f>IFERROR(VLOOKUP($A80,'CUBE Bkd'!$A$11:$G$221,6,0),0)</f>
        <v>134</v>
      </c>
      <c r="M80" s="30">
        <f>IFERROR(VLOOKUP($A80,'CUBE Bkd'!$A$11:$G$221,5,0),0)</f>
        <v>311</v>
      </c>
      <c r="N80" s="52">
        <f>L80/VLOOKUP("Grand Total",'CUBE Bkd'!$B$8:$F$300,5,0)</f>
        <v>3.3055404805367801E-3</v>
      </c>
      <c r="O80" s="52">
        <f>IFERROR(SUM(CountryTable[[#This Row],[FP Current Week Tickets]]-VLOOKUP($A80,'CUBE Bkd'!$A$9:$E$220,4,0))/VLOOKUP($A80,'CUBE Bkd'!$A$9:$E$221,4,0),0)</f>
        <v>-0.9199522102747909</v>
      </c>
      <c r="P80" s="64">
        <f>IFERROR(VLOOKUP($A80,'MIDT Weekly'!$A$3:$J$222,2,0),0)</f>
        <v>1479</v>
      </c>
      <c r="Q80" s="70">
        <f>IFERROR(VLOOKUP($A80,'MIDT Weekly'!$A$3:$J$222,3,0),0)</f>
        <v>-1E-3</v>
      </c>
      <c r="R80" s="71">
        <f>CountryTable[[#This Row],[MIDT Market PAX Current Week]]/'MIDT Weekly'!$B$210</f>
        <v>1.5025570900579282E-3</v>
      </c>
      <c r="S80" s="88">
        <f>VLOOKUP(A80,'SEM Revenue'!$H:$L,5,FALSE)</f>
        <v>18.76290407621541</v>
      </c>
    </row>
    <row r="81" spans="1:19" ht="12" x14ac:dyDescent="0.3">
      <c r="A81" s="3" t="s">
        <v>329</v>
      </c>
      <c r="B81" s="3" t="s">
        <v>328</v>
      </c>
      <c r="C81" s="3" t="s">
        <v>93</v>
      </c>
      <c r="D81" s="3" t="s">
        <v>93</v>
      </c>
      <c r="E81" s="72">
        <v>1</v>
      </c>
      <c r="F81" s="64">
        <f>IFERROR(VLOOKUP(CountryTable[[#This Row],[Country Code]],'CUBE Search'!$A$8:$F$222,5,0),0)</f>
        <v>67554</v>
      </c>
      <c r="G81" s="65">
        <f>IFERROR(VLOOKUP(CountryTable[[#This Row],[Country Code]],'CUBE Search'!$A$8:$F$222,3,0),0)</f>
        <v>54223</v>
      </c>
      <c r="H81" s="66">
        <f>IFERROR(SUM(CountryTable[[#This Row],[FP Searches Current Week]]-CountryTable[[#This Row],[FP Searches Previous Week]])/CountryTable[[#This Row],[FP Searches Previous Week]],0)</f>
        <v>0.24585507994762371</v>
      </c>
      <c r="I81" s="67">
        <f>F81/VLOOKUP("Grand Total",'CUBE Search'!$B$8:$F$300,4,0)</f>
        <v>9.1861686113538406E-3</v>
      </c>
      <c r="J81" s="68">
        <f>IFERROR(VLOOKUP(CountryTable[[#This Row],[Country Code]],'CUBE Search'!$A$8:$F$222,6,0),0)</f>
        <v>2.294460727714125E-3</v>
      </c>
      <c r="K81" s="69">
        <f>IFERROR(VLOOKUP($A81,'CUBE Search'!$A$8:$F$222,6,0)-VLOOKUP($A81,'CUBE Search'!$A$8:$F$221,4,0),0)</f>
        <v>-2.5058473269935289E-4</v>
      </c>
      <c r="L81" s="30">
        <f>IFERROR(VLOOKUP($A81,'CUBE Bkd'!$A$11:$G$221,6,0),0)</f>
        <v>101</v>
      </c>
      <c r="M81" s="30">
        <f>IFERROR(VLOOKUP($A81,'CUBE Bkd'!$A$11:$G$221,5,0),0)</f>
        <v>229</v>
      </c>
      <c r="N81" s="52">
        <f>L81/VLOOKUP("Grand Total",'CUBE Bkd'!$B$8:$F$300,5,0)</f>
        <v>2.4914894666732447E-3</v>
      </c>
      <c r="O81" s="52">
        <f>IFERROR(SUM(CountryTable[[#This Row],[FP Current Week Tickets]]-VLOOKUP($A81,'CUBE Bkd'!$A$9:$E$220,4,0))/VLOOKUP($A81,'CUBE Bkd'!$A$9:$E$221,4,0),0)</f>
        <v>-0.88404133180252586</v>
      </c>
      <c r="P81" s="64">
        <f>IFERROR(VLOOKUP($A81,'MIDT Weekly'!$A$3:$J$222,2,0),0)</f>
        <v>1781</v>
      </c>
      <c r="Q81" s="70">
        <f>IFERROR(VLOOKUP($A81,'MIDT Weekly'!$A$3:$J$222,3,0),0)</f>
        <v>0.187</v>
      </c>
      <c r="R81" s="71">
        <f>CountryTable[[#This Row],[MIDT Market PAX Current Week]]/'MIDT Weekly'!$B$210</f>
        <v>1.8093672599007236E-3</v>
      </c>
      <c r="S81" s="88">
        <f>VLOOKUP(A81,'SEM Revenue'!$H:$L,5,FALSE)</f>
        <v>39.405725386388866</v>
      </c>
    </row>
    <row r="82" spans="1:19" ht="12" x14ac:dyDescent="0.3">
      <c r="A82" s="3" t="s">
        <v>345</v>
      </c>
      <c r="B82" s="3" t="s">
        <v>344</v>
      </c>
      <c r="C82" s="3" t="s">
        <v>79</v>
      </c>
      <c r="D82" s="3" t="s">
        <v>79</v>
      </c>
      <c r="E82" s="72">
        <v>3</v>
      </c>
      <c r="F82" s="64">
        <f>IFERROR(VLOOKUP(CountryTable[[#This Row],[Country Code]],'CUBE Search'!$A$8:$F$222,5,0),0)</f>
        <v>6</v>
      </c>
      <c r="G82" s="65">
        <f>IFERROR(VLOOKUP(CountryTable[[#This Row],[Country Code]],'CUBE Search'!$A$8:$F$222,3,0),0)</f>
        <v>6</v>
      </c>
      <c r="H82" s="66">
        <f>IFERROR(SUM(CountryTable[[#This Row],[FP Searches Current Week]]-CountryTable[[#This Row],[FP Searches Previous Week]])/CountryTable[[#This Row],[FP Searches Previous Week]],0)</f>
        <v>0</v>
      </c>
      <c r="I82" s="67">
        <f>F82/VLOOKUP("Grand Total",'CUBE Search'!$B$8:$F$300,4,0)</f>
        <v>8.1589560452560971E-7</v>
      </c>
      <c r="J82" s="68">
        <f>IFERROR(VLOOKUP(CountryTable[[#This Row],[Country Code]],'CUBE Search'!$A$8:$F$222,6,0),0)</f>
        <v>0</v>
      </c>
      <c r="K82" s="69">
        <f>IFERROR(VLOOKUP($A82,'CUBE Search'!$A$8:$F$222,6,0)-VLOOKUP($A82,'CUBE Search'!$A$8:$F$221,4,0),0)</f>
        <v>0</v>
      </c>
      <c r="L82" s="30">
        <f>IFERROR(VLOOKUP($A82,'CUBE Bkd'!$A$11:$G$221,6,0),0)</f>
        <v>0</v>
      </c>
      <c r="M82" s="30">
        <f>IFERROR(VLOOKUP($A82,'CUBE Bkd'!$A$11:$G$221,5,0),0)</f>
        <v>0</v>
      </c>
      <c r="N82" s="52">
        <f>L82/VLOOKUP("Grand Total",'CUBE Bkd'!$B$8:$F$300,5,0)</f>
        <v>0</v>
      </c>
      <c r="O82" s="52">
        <f>IFERROR(SUM(CountryTable[[#This Row],[FP Current Week Tickets]]-VLOOKUP($A82,'CUBE Bkd'!$A$9:$E$220,4,0))/VLOOKUP($A82,'CUBE Bkd'!$A$9:$E$221,4,0),0)</f>
        <v>-1</v>
      </c>
      <c r="P82" s="64">
        <f>IFERROR(VLOOKUP($A82,'MIDT Weekly'!$A$3:$J$222,2,0),0)</f>
        <v>0</v>
      </c>
      <c r="Q82" s="70">
        <f>IFERROR(VLOOKUP($A82,'MIDT Weekly'!$A$3:$J$222,3,0),0)</f>
        <v>0</v>
      </c>
      <c r="R82" s="71">
        <f>CountryTable[[#This Row],[MIDT Market PAX Current Week]]/'MIDT Weekly'!$B$210</f>
        <v>0</v>
      </c>
      <c r="S82" s="30" t="e">
        <f>VLOOKUP(A82,'SEM Revenue'!$H:$L,5,FALSE)</f>
        <v>#N/A</v>
      </c>
    </row>
    <row r="83" spans="1:19" ht="12" x14ac:dyDescent="0.3">
      <c r="A83" s="3" t="s">
        <v>426</v>
      </c>
      <c r="B83" s="3" t="s">
        <v>425</v>
      </c>
      <c r="C83" s="3" t="s">
        <v>77</v>
      </c>
      <c r="D83" s="3" t="s">
        <v>79</v>
      </c>
      <c r="E83" s="72">
        <v>2</v>
      </c>
      <c r="F83" s="64">
        <f>IFERROR(VLOOKUP(CountryTable[[#This Row],[Country Code]],'CUBE Search'!$A$8:$F$222,5,0),0)</f>
        <v>74831</v>
      </c>
      <c r="G83" s="65">
        <f>IFERROR(VLOOKUP(CountryTable[[#This Row],[Country Code]],'CUBE Search'!$A$8:$F$222,3,0),0)</f>
        <v>78125</v>
      </c>
      <c r="H83" s="66">
        <f>IFERROR(SUM(CountryTable[[#This Row],[FP Searches Current Week]]-CountryTable[[#This Row],[FP Searches Previous Week]])/CountryTable[[#This Row],[FP Searches Previous Week]],0)</f>
        <v>-4.2163199999999998E-2</v>
      </c>
      <c r="I83" s="67">
        <f>F83/VLOOKUP("Grand Total",'CUBE Search'!$B$8:$F$300,4,0)</f>
        <v>1.0175713997042651E-2</v>
      </c>
      <c r="J83" s="68">
        <f>IFERROR(VLOOKUP(CountryTable[[#This Row],[Country Code]],'CUBE Search'!$A$8:$F$222,6,0),0)</f>
        <v>4.8642942096190078E-3</v>
      </c>
      <c r="K83" s="69">
        <f>IFERROR(VLOOKUP($A83,'CUBE Search'!$A$8:$F$222,6,0)-VLOOKUP($A83,'CUBE Search'!$A$8:$F$221,4,0),0)</f>
        <v>-2.5570579038099259E-4</v>
      </c>
      <c r="L83" s="30">
        <f>IFERROR(VLOOKUP($A83,'CUBE Bkd'!$A$11:$G$221,6,0),0)</f>
        <v>193</v>
      </c>
      <c r="M83" s="30">
        <f>IFERROR(VLOOKUP($A83,'CUBE Bkd'!$A$11:$G$221,5,0),0)</f>
        <v>516</v>
      </c>
      <c r="N83" s="52">
        <f>L83/VLOOKUP("Grand Total",'CUBE Bkd'!$B$8:$F$300,5,0)</f>
        <v>4.7609650204746166E-3</v>
      </c>
      <c r="O83" s="52">
        <f>IFERROR(SUM(CountryTable[[#This Row],[FP Current Week Tickets]]-VLOOKUP($A83,'CUBE Bkd'!$A$9:$E$220,4,0))/VLOOKUP($A83,'CUBE Bkd'!$A$9:$E$221,4,0),0)</f>
        <v>-0.85724852071005919</v>
      </c>
      <c r="P83" s="64">
        <f>IFERROR(VLOOKUP($A83,'MIDT Weekly'!$A$3:$J$222,2,0),0)</f>
        <v>2668</v>
      </c>
      <c r="Q83" s="70">
        <f>IFERROR(VLOOKUP($A83,'MIDT Weekly'!$A$3:$J$222,3,0),0)</f>
        <v>-7.0000000000000007E-2</v>
      </c>
      <c r="R83" s="71">
        <f>CountryTable[[#This Row],[MIDT Market PAX Current Week]]/'MIDT Weekly'!$B$210</f>
        <v>2.7104951428495961E-3</v>
      </c>
      <c r="S83" s="88">
        <f>VLOOKUP(A83,'SEM Revenue'!$H:$L,5,FALSE)</f>
        <v>20.693374238666824</v>
      </c>
    </row>
    <row r="84" spans="1:19" ht="12" x14ac:dyDescent="0.3">
      <c r="A84" s="3" t="s">
        <v>337</v>
      </c>
      <c r="B84" s="3" t="s">
        <v>336</v>
      </c>
      <c r="C84" s="3" t="s">
        <v>93</v>
      </c>
      <c r="D84" s="3" t="s">
        <v>93</v>
      </c>
      <c r="E84" s="72">
        <v>1</v>
      </c>
      <c r="F84" s="64">
        <f>IFERROR(VLOOKUP(CountryTable[[#This Row],[Country Code]],'CUBE Search'!$A$8:$F$222,5,0),0)</f>
        <v>44</v>
      </c>
      <c r="G84" s="65">
        <f>IFERROR(VLOOKUP(CountryTable[[#This Row],[Country Code]],'CUBE Search'!$A$8:$F$222,3,0),0)</f>
        <v>53</v>
      </c>
      <c r="H84" s="66">
        <f>IFERROR(SUM(CountryTable[[#This Row],[FP Searches Current Week]]-CountryTable[[#This Row],[FP Searches Previous Week]])/CountryTable[[#This Row],[FP Searches Previous Week]],0)</f>
        <v>-0.16981132075471697</v>
      </c>
      <c r="I84" s="67">
        <f>F84/VLOOKUP("Grand Total",'CUBE Search'!$B$8:$F$300,4,0)</f>
        <v>5.9832344331878046E-6</v>
      </c>
      <c r="J84" s="68">
        <f>IFERROR(VLOOKUP(CountryTable[[#This Row],[Country Code]],'CUBE Search'!$A$8:$F$222,6,0),0)</f>
        <v>0</v>
      </c>
      <c r="K84" s="69">
        <f>IFERROR(VLOOKUP($A84,'CUBE Search'!$A$8:$F$222,6,0)-VLOOKUP($A84,'CUBE Search'!$A$8:$F$221,4,0),0)</f>
        <v>0</v>
      </c>
      <c r="L84" s="30">
        <f>IFERROR(VLOOKUP($A84,'CUBE Bkd'!$A$11:$G$221,6,0),0)</f>
        <v>0</v>
      </c>
      <c r="M84" s="30">
        <f>IFERROR(VLOOKUP($A84,'CUBE Bkd'!$A$11:$G$221,5,0),0)</f>
        <v>0</v>
      </c>
      <c r="N84" s="52">
        <f>L84/VLOOKUP("Grand Total",'CUBE Bkd'!$B$8:$F$300,5,0)</f>
        <v>0</v>
      </c>
      <c r="O84" s="52">
        <f>IFERROR(SUM(CountryTable[[#This Row],[FP Current Week Tickets]]-VLOOKUP($A84,'CUBE Bkd'!$A$9:$E$220,4,0))/VLOOKUP($A84,'CUBE Bkd'!$A$9:$E$221,4,0),0)</f>
        <v>0</v>
      </c>
      <c r="P84" s="64">
        <f>IFERROR(VLOOKUP($A84,'MIDT Weekly'!$A$3:$J$222,2,0),0)</f>
        <v>8</v>
      </c>
      <c r="Q84" s="70">
        <f>IFERROR(VLOOKUP($A84,'MIDT Weekly'!$A$3:$J$222,3,0),0)</f>
        <v>1.667</v>
      </c>
      <c r="R84" s="71">
        <f>CountryTable[[#This Row],[MIDT Market PAX Current Week]]/'MIDT Weekly'!$B$210</f>
        <v>8.1274217176899424E-6</v>
      </c>
      <c r="S84" s="88" t="e">
        <f>VLOOKUP(A84,'SEM Revenue'!$H:$L,5,FALSE)</f>
        <v>#N/A</v>
      </c>
    </row>
    <row r="85" spans="1:19" ht="12" x14ac:dyDescent="0.3">
      <c r="A85" s="3" t="s">
        <v>357</v>
      </c>
      <c r="B85" s="3" t="s">
        <v>356</v>
      </c>
      <c r="C85" s="3" t="s">
        <v>79</v>
      </c>
      <c r="D85" s="3" t="s">
        <v>479</v>
      </c>
      <c r="E85" s="72">
        <v>1</v>
      </c>
      <c r="F85" s="64">
        <f>IFERROR(VLOOKUP(CountryTable[[#This Row],[Country Code]],'CUBE Search'!$A$8:$F$222,5,0),0)</f>
        <v>1140</v>
      </c>
      <c r="G85" s="65">
        <f>IFERROR(VLOOKUP(CountryTable[[#This Row],[Country Code]],'CUBE Search'!$A$8:$F$222,3,0),0)</f>
        <v>1370</v>
      </c>
      <c r="H85" s="66">
        <f>IFERROR(SUM(CountryTable[[#This Row],[FP Searches Current Week]]-CountryTable[[#This Row],[FP Searches Previous Week]])/CountryTable[[#This Row],[FP Searches Previous Week]],0)</f>
        <v>-0.16788321167883211</v>
      </c>
      <c r="I85" s="67">
        <f>F85/VLOOKUP("Grand Total",'CUBE Search'!$B$8:$F$300,4,0)</f>
        <v>1.5502016485986585E-4</v>
      </c>
      <c r="J85" s="68">
        <f>IFERROR(VLOOKUP(CountryTable[[#This Row],[Country Code]],'CUBE Search'!$A$8:$F$222,6,0),0)</f>
        <v>1.1403508771929825E-2</v>
      </c>
      <c r="K85" s="69">
        <f>IFERROR(VLOOKUP($A85,'CUBE Search'!$A$8:$F$222,6,0)-VLOOKUP($A85,'CUBE Search'!$A$8:$F$221,4,0),0)</f>
        <v>5.5640927135356651E-3</v>
      </c>
      <c r="L85" s="30">
        <f>IFERROR(VLOOKUP($A85,'CUBE Bkd'!$A$11:$G$221,6,0),0)</f>
        <v>6</v>
      </c>
      <c r="M85" s="30">
        <f>IFERROR(VLOOKUP($A85,'CUBE Bkd'!$A$11:$G$221,5,0),0)</f>
        <v>20</v>
      </c>
      <c r="N85" s="52">
        <f>L85/VLOOKUP("Grand Total",'CUBE Bkd'!$B$8:$F$300,5,0)</f>
        <v>1.4800927524791552E-4</v>
      </c>
      <c r="O85" s="52">
        <f>IFERROR(SUM(CountryTable[[#This Row],[FP Current Week Tickets]]-VLOOKUP($A85,'CUBE Bkd'!$A$9:$E$220,4,0))/VLOOKUP($A85,'CUBE Bkd'!$A$9:$E$221,4,0),0)</f>
        <v>-0.89830508474576276</v>
      </c>
      <c r="P85" s="64">
        <f>IFERROR(VLOOKUP($A85,'MIDT Weekly'!$A$3:$J$222,2,0),0)</f>
        <v>350</v>
      </c>
      <c r="Q85" s="70">
        <f>IFERROR(VLOOKUP($A85,'MIDT Weekly'!$A$3:$J$222,3,0),0)</f>
        <v>0.26800000000000002</v>
      </c>
      <c r="R85" s="71">
        <f>CountryTable[[#This Row],[MIDT Market PAX Current Week]]/'MIDT Weekly'!$B$210</f>
        <v>3.5557470014893503E-4</v>
      </c>
      <c r="S85" s="30">
        <f>VLOOKUP(A85,'SEM Revenue'!$H:$L,5,FALSE)</f>
        <v>30.93305974316025</v>
      </c>
    </row>
    <row r="86" spans="1:19" ht="12" x14ac:dyDescent="0.3">
      <c r="A86" s="3" t="s">
        <v>281</v>
      </c>
      <c r="B86" s="3" t="s">
        <v>280</v>
      </c>
      <c r="C86" s="3" t="s">
        <v>134</v>
      </c>
      <c r="D86" s="3" t="s">
        <v>134</v>
      </c>
      <c r="E86" s="72">
        <v>0</v>
      </c>
      <c r="F86" s="64">
        <f>IFERROR(VLOOKUP(CountryTable[[#This Row],[Country Code]],'CUBE Search'!$A$8:$F$222,5,0),0)</f>
        <v>95</v>
      </c>
      <c r="G86" s="65">
        <f>IFERROR(VLOOKUP(CountryTable[[#This Row],[Country Code]],'CUBE Search'!$A$8:$F$222,3,0),0)</f>
        <v>136</v>
      </c>
      <c r="H86" s="66">
        <f>IFERROR(SUM(CountryTable[[#This Row],[FP Searches Current Week]]-CountryTable[[#This Row],[FP Searches Previous Week]])/CountryTable[[#This Row],[FP Searches Previous Week]],0)</f>
        <v>-0.3014705882352941</v>
      </c>
      <c r="I86" s="67">
        <f>F86/VLOOKUP("Grand Total",'CUBE Search'!$B$8:$F$300,4,0)</f>
        <v>1.2918347071655487E-5</v>
      </c>
      <c r="J86" s="68">
        <f>IFERROR(VLOOKUP(CountryTable[[#This Row],[Country Code]],'CUBE Search'!$A$8:$F$222,6,0),0)</f>
        <v>5.2631578947368418E-2</v>
      </c>
      <c r="K86" s="69">
        <f>IFERROR(VLOOKUP($A86,'CUBE Search'!$A$8:$F$222,6,0)-VLOOKUP($A86,'CUBE Search'!$A$8:$F$221,4,0),0)</f>
        <v>4.5278637770897828E-2</v>
      </c>
      <c r="L86" s="30">
        <f>IFERROR(VLOOKUP($A86,'CUBE Bkd'!$A$11:$G$221,6,0),0)</f>
        <v>1</v>
      </c>
      <c r="M86" s="30">
        <f>IFERROR(VLOOKUP($A86,'CUBE Bkd'!$A$11:$G$221,5,0),0)</f>
        <v>1</v>
      </c>
      <c r="N86" s="52">
        <f>L86/VLOOKUP("Grand Total",'CUBE Bkd'!$B$8:$F$300,5,0)</f>
        <v>2.4668212541319256E-5</v>
      </c>
      <c r="O86" s="52">
        <f>IFERROR(SUM(CountryTable[[#This Row],[FP Current Week Tickets]]-VLOOKUP($A86,'CUBE Bkd'!$A$9:$E$220,4,0))/VLOOKUP($A86,'CUBE Bkd'!$A$9:$E$221,4,0),0)</f>
        <v>-0.9375</v>
      </c>
      <c r="P86" s="64">
        <f>IFERROR(VLOOKUP($A86,'MIDT Weekly'!$A$3:$J$222,2,0),0)</f>
        <v>10</v>
      </c>
      <c r="Q86" s="70" t="str">
        <f>IFERROR(VLOOKUP($A86,'MIDT Weekly'!$A$3:$J$222,3,0),0)</f>
        <v>-</v>
      </c>
      <c r="R86" s="71">
        <f>CountryTable[[#This Row],[MIDT Market PAX Current Week]]/'MIDT Weekly'!$B$210</f>
        <v>1.0159277147112428E-5</v>
      </c>
      <c r="S86" s="30">
        <f>VLOOKUP(A86,'SEM Revenue'!$H:$L,5,FALSE)</f>
        <v>54.842943186672358</v>
      </c>
    </row>
    <row r="87" spans="1:19" ht="12" x14ac:dyDescent="0.3">
      <c r="A87" s="3" t="s">
        <v>289</v>
      </c>
      <c r="B87" s="3" t="s">
        <v>288</v>
      </c>
      <c r="C87" s="3" t="s">
        <v>134</v>
      </c>
      <c r="D87" s="3" t="s">
        <v>134</v>
      </c>
      <c r="E87" s="72">
        <v>3</v>
      </c>
      <c r="F87" s="64">
        <f>IFERROR(VLOOKUP(CountryTable[[#This Row],[Country Code]],'CUBE Search'!$A$8:$F$222,5,0),0)</f>
        <v>4178</v>
      </c>
      <c r="G87" s="65">
        <f>IFERROR(VLOOKUP(CountryTable[[#This Row],[Country Code]],'CUBE Search'!$A$8:$F$222,3,0),0)</f>
        <v>4764</v>
      </c>
      <c r="H87" s="66">
        <f>IFERROR(SUM(CountryTable[[#This Row],[FP Searches Current Week]]-CountryTable[[#This Row],[FP Searches Previous Week]])/CountryTable[[#This Row],[FP Searches Previous Week]],0)</f>
        <v>-0.12300587741393787</v>
      </c>
      <c r="I87" s="67">
        <f>F87/VLOOKUP("Grand Total",'CUBE Search'!$B$8:$F$300,4,0)</f>
        <v>5.6813530595133295E-4</v>
      </c>
      <c r="J87" s="68">
        <f>IFERROR(VLOOKUP(CountryTable[[#This Row],[Country Code]],'CUBE Search'!$A$8:$F$222,6,0),0)</f>
        <v>1.3164193393968406E-2</v>
      </c>
      <c r="K87" s="69">
        <f>IFERROR(VLOOKUP($A87,'CUBE Search'!$A$8:$F$222,6,0)-VLOOKUP($A87,'CUBE Search'!$A$8:$F$221,4,0),0)</f>
        <v>3.7183495652530398E-3</v>
      </c>
      <c r="L87" s="30">
        <f>IFERROR(VLOOKUP($A87,'CUBE Bkd'!$A$11:$G$221,6,0),0)</f>
        <v>44</v>
      </c>
      <c r="M87" s="30">
        <f>IFERROR(VLOOKUP($A87,'CUBE Bkd'!$A$11:$G$221,5,0),0)</f>
        <v>60</v>
      </c>
      <c r="N87" s="52">
        <f>L87/VLOOKUP("Grand Total",'CUBE Bkd'!$B$8:$F$300,5,0)</f>
        <v>1.0854013518180473E-3</v>
      </c>
      <c r="O87" s="52">
        <f>IFERROR(SUM(CountryTable[[#This Row],[FP Current Week Tickets]]-VLOOKUP($A87,'CUBE Bkd'!$A$9:$E$220,4,0))/VLOOKUP($A87,'CUBE Bkd'!$A$9:$E$221,4,0),0)</f>
        <v>-0.70068027210884354</v>
      </c>
      <c r="P87" s="64">
        <f>IFERROR(VLOOKUP($A87,'MIDT Weekly'!$A$3:$J$222,2,0),0)</f>
        <v>537</v>
      </c>
      <c r="Q87" s="70">
        <f>IFERROR(VLOOKUP($A87,'MIDT Weekly'!$A$3:$J$222,3,0),0)</f>
        <v>-4.0000000000000001E-3</v>
      </c>
      <c r="R87" s="71">
        <f>CountryTable[[#This Row],[MIDT Market PAX Current Week]]/'MIDT Weekly'!$B$210</f>
        <v>5.4555318279993746E-4</v>
      </c>
      <c r="S87" s="30">
        <f>VLOOKUP(A87,'SEM Revenue'!$H:$L,5,FALSE)</f>
        <v>55.953973543888431</v>
      </c>
    </row>
    <row r="88" spans="1:19" ht="12" x14ac:dyDescent="0.3">
      <c r="A88" s="3" t="s">
        <v>373</v>
      </c>
      <c r="B88" s="3" t="s">
        <v>372</v>
      </c>
      <c r="C88" s="3" t="s">
        <v>201</v>
      </c>
      <c r="D88" s="3" t="s">
        <v>201</v>
      </c>
      <c r="E88" s="72">
        <v>2</v>
      </c>
      <c r="F88" s="64">
        <f>IFERROR(VLOOKUP(CountryTable[[#This Row],[Country Code]],'CUBE Search'!$A$8:$F$222,5,0),0)</f>
        <v>7714</v>
      </c>
      <c r="G88" s="65">
        <f>IFERROR(VLOOKUP(CountryTable[[#This Row],[Country Code]],'CUBE Search'!$A$8:$F$222,3,0),0)</f>
        <v>8159</v>
      </c>
      <c r="H88" s="66">
        <f>IFERROR(SUM(CountryTable[[#This Row],[FP Searches Current Week]]-CountryTable[[#This Row],[FP Searches Previous Week]])/CountryTable[[#This Row],[FP Searches Previous Week]],0)</f>
        <v>-5.4540997671283245E-2</v>
      </c>
      <c r="I88" s="67">
        <f>F88/VLOOKUP("Grand Total",'CUBE Search'!$B$8:$F$300,4,0)</f>
        <v>1.0489697822184255E-3</v>
      </c>
      <c r="J88" s="68">
        <f>IFERROR(VLOOKUP(CountryTable[[#This Row],[Country Code]],'CUBE Search'!$A$8:$F$222,6,0),0)</f>
        <v>9.5929478869587765E-3</v>
      </c>
      <c r="K88" s="69">
        <f>IFERROR(VLOOKUP($A88,'CUBE Search'!$A$8:$F$222,6,0)-VLOOKUP($A88,'CUBE Search'!$A$8:$F$221,4,0),0)</f>
        <v>-2.1217528990113282E-4</v>
      </c>
      <c r="L88" s="30">
        <f>IFERROR(VLOOKUP($A88,'CUBE Bkd'!$A$11:$G$221,6,0),0)</f>
        <v>40</v>
      </c>
      <c r="M88" s="30">
        <f>IFERROR(VLOOKUP($A88,'CUBE Bkd'!$A$11:$G$221,5,0),0)</f>
        <v>100</v>
      </c>
      <c r="N88" s="52">
        <f>L88/VLOOKUP("Grand Total",'CUBE Bkd'!$B$8:$F$300,5,0)</f>
        <v>9.8672850165277019E-4</v>
      </c>
      <c r="O88" s="52">
        <f>IFERROR(SUM(CountryTable[[#This Row],[FP Current Week Tickets]]-VLOOKUP($A88,'CUBE Bkd'!$A$9:$E$220,4,0))/VLOOKUP($A88,'CUBE Bkd'!$A$9:$E$221,4,0),0)</f>
        <v>-0.78021978021978022</v>
      </c>
      <c r="P88" s="64">
        <f>IFERROR(VLOOKUP($A88,'MIDT Weekly'!$A$3:$J$222,2,0),0)</f>
        <v>485</v>
      </c>
      <c r="Q88" s="70">
        <f>IFERROR(VLOOKUP($A88,'MIDT Weekly'!$A$3:$J$222,3,0),0)</f>
        <v>-1.4E-2</v>
      </c>
      <c r="R88" s="71">
        <f>CountryTable[[#This Row],[MIDT Market PAX Current Week]]/'MIDT Weekly'!$B$210</f>
        <v>4.9272494163495279E-4</v>
      </c>
      <c r="S88" s="88">
        <f>VLOOKUP(A88,'SEM Revenue'!$H:$L,5,FALSE)</f>
        <v>10.584447518057479</v>
      </c>
    </row>
    <row r="89" spans="1:19" ht="12" x14ac:dyDescent="0.3">
      <c r="A89" s="3" t="s">
        <v>96</v>
      </c>
      <c r="B89" s="3" t="s">
        <v>95</v>
      </c>
      <c r="C89" s="3" t="s">
        <v>1762</v>
      </c>
      <c r="D89" s="3" t="s">
        <v>79</v>
      </c>
      <c r="E89" s="72">
        <v>1</v>
      </c>
      <c r="F89" s="64">
        <f>IFERROR(VLOOKUP(CountryTable[[#This Row],[Country Code]],'CUBE Search'!$A$8:$F$222,5,0),0)</f>
        <v>7278</v>
      </c>
      <c r="G89" s="65">
        <f>IFERROR(VLOOKUP(CountryTable[[#This Row],[Country Code]],'CUBE Search'!$A$8:$F$222,3,0),0)</f>
        <v>8290</v>
      </c>
      <c r="H89" s="66">
        <f>IFERROR(SUM(CountryTable[[#This Row],[FP Searches Current Week]]-CountryTable[[#This Row],[FP Searches Previous Week]])/CountryTable[[#This Row],[FP Searches Previous Week]],0)</f>
        <v>-0.12207478890229191</v>
      </c>
      <c r="I89" s="67">
        <f>F89/VLOOKUP("Grand Total",'CUBE Search'!$B$8:$F$300,4,0)</f>
        <v>9.8968136828956471E-4</v>
      </c>
      <c r="J89" s="68">
        <f>IFERROR(VLOOKUP(CountryTable[[#This Row],[Country Code]],'CUBE Search'!$A$8:$F$222,6,0),0)</f>
        <v>7.1448200054960156E-3</v>
      </c>
      <c r="K89" s="69">
        <f>IFERROR(VLOOKUP($A89,'CUBE Search'!$A$8:$F$222,6,0)-VLOOKUP($A89,'CUBE Search'!$A$8:$F$221,4,0),0)</f>
        <v>9.9282965567695693E-4</v>
      </c>
      <c r="L89" s="30">
        <f>IFERROR(VLOOKUP($A89,'CUBE Bkd'!$A$11:$G$221,6,0),0)</f>
        <v>33</v>
      </c>
      <c r="M89" s="30">
        <f>IFERROR(VLOOKUP($A89,'CUBE Bkd'!$A$11:$G$221,5,0),0)</f>
        <v>104</v>
      </c>
      <c r="N89" s="52">
        <f>L89/VLOOKUP("Grand Total",'CUBE Bkd'!$B$8:$F$300,5,0)</f>
        <v>8.1405101386353542E-4</v>
      </c>
      <c r="O89" s="52">
        <f>IFERROR(SUM(CountryTable[[#This Row],[FP Current Week Tickets]]-VLOOKUP($A89,'CUBE Bkd'!$A$9:$E$220,4,0))/VLOOKUP($A89,'CUBE Bkd'!$A$9:$E$221,4,0),0)</f>
        <v>-0.76595744680851063</v>
      </c>
      <c r="P89" s="64">
        <f>IFERROR(VLOOKUP($A89,'MIDT Weekly'!$A$3:$J$222,2,0),0)</f>
        <v>338</v>
      </c>
      <c r="Q89" s="70">
        <f>IFERROR(VLOOKUP($A89,'MIDT Weekly'!$A$3:$J$222,3,0),0)</f>
        <v>-0.16300000000000001</v>
      </c>
      <c r="R89" s="71">
        <f>CountryTable[[#This Row],[MIDT Market PAX Current Week]]/'MIDT Weekly'!$B$210</f>
        <v>3.433835675724001E-4</v>
      </c>
      <c r="S89" s="88">
        <f>VLOOKUP(A89,'SEM Revenue'!$H:$L,5,FALSE)</f>
        <v>5.6191105634591691</v>
      </c>
    </row>
    <row r="90" spans="1:19" ht="12" x14ac:dyDescent="0.3">
      <c r="A90" s="3" t="s">
        <v>341</v>
      </c>
      <c r="B90" s="3" t="s">
        <v>340</v>
      </c>
      <c r="C90" s="3" t="s">
        <v>93</v>
      </c>
      <c r="D90" s="3" t="s">
        <v>93</v>
      </c>
      <c r="E90" s="72">
        <v>1</v>
      </c>
      <c r="F90" s="64">
        <f>IFERROR(VLOOKUP(CountryTable[[#This Row],[Country Code]],'CUBE Search'!$A$8:$F$222,5,0),0)</f>
        <v>45860</v>
      </c>
      <c r="G90" s="65">
        <f>IFERROR(VLOOKUP(CountryTable[[#This Row],[Country Code]],'CUBE Search'!$A$8:$F$222,3,0),0)</f>
        <v>43278</v>
      </c>
      <c r="H90" s="66">
        <f>IFERROR(SUM(CountryTable[[#This Row],[FP Searches Current Week]]-CountryTable[[#This Row],[FP Searches Previous Week]])/CountryTable[[#This Row],[FP Searches Previous Week]],0)</f>
        <v>5.9660797633901752E-2</v>
      </c>
      <c r="I90" s="67">
        <f>F90/VLOOKUP("Grand Total",'CUBE Search'!$B$8:$F$300,4,0)</f>
        <v>6.2361620705907441E-3</v>
      </c>
      <c r="J90" s="68">
        <f>IFERROR(VLOOKUP(CountryTable[[#This Row],[Country Code]],'CUBE Search'!$A$8:$F$222,6,0),0)</f>
        <v>4.273877017008286E-3</v>
      </c>
      <c r="K90" s="69">
        <f>IFERROR(VLOOKUP($A90,'CUBE Search'!$A$8:$F$222,6,0)-VLOOKUP($A90,'CUBE Search'!$A$8:$F$221,4,0),0)</f>
        <v>-1.1634434257395011E-4</v>
      </c>
      <c r="L90" s="30">
        <f>IFERROR(VLOOKUP($A90,'CUBE Bkd'!$A$11:$G$221,6,0),0)</f>
        <v>216</v>
      </c>
      <c r="M90" s="30">
        <f>IFERROR(VLOOKUP($A90,'CUBE Bkd'!$A$11:$G$221,5,0),0)</f>
        <v>520</v>
      </c>
      <c r="N90" s="52">
        <f>L90/VLOOKUP("Grand Total",'CUBE Bkd'!$B$8:$F$300,5,0)</f>
        <v>5.3283339089249589E-3</v>
      </c>
      <c r="O90" s="52">
        <f>IFERROR(SUM(CountryTable[[#This Row],[FP Current Week Tickets]]-VLOOKUP($A90,'CUBE Bkd'!$A$9:$E$220,4,0))/VLOOKUP($A90,'CUBE Bkd'!$A$9:$E$221,4,0),0)</f>
        <v>-0.80884955752212384</v>
      </c>
      <c r="P90" s="64">
        <f>IFERROR(VLOOKUP($A90,'MIDT Weekly'!$A$3:$J$222,2,0),0)</f>
        <v>1120</v>
      </c>
      <c r="Q90" s="70">
        <f>IFERROR(VLOOKUP($A90,'MIDT Weekly'!$A$3:$J$222,3,0),0)</f>
        <v>8.5000000000000006E-2</v>
      </c>
      <c r="R90" s="71">
        <f>CountryTable[[#This Row],[MIDT Market PAX Current Week]]/'MIDT Weekly'!$B$210</f>
        <v>1.137839040476592E-3</v>
      </c>
      <c r="S90" s="88">
        <f>VLOOKUP(A90,'SEM Revenue'!$H:$L,5,FALSE)</f>
        <v>21.722136752136752</v>
      </c>
    </row>
    <row r="91" spans="1:19" ht="12" x14ac:dyDescent="0.3">
      <c r="A91" s="3" t="s">
        <v>321</v>
      </c>
      <c r="B91" s="3" t="s">
        <v>320</v>
      </c>
      <c r="C91" s="3" t="s">
        <v>134</v>
      </c>
      <c r="D91" s="3" t="s">
        <v>134</v>
      </c>
      <c r="E91" s="72">
        <v>2</v>
      </c>
      <c r="F91" s="64">
        <f>IFERROR(VLOOKUP(CountryTable[[#This Row],[Country Code]],'CUBE Search'!$A$8:$F$222,5,0),0)</f>
        <v>170</v>
      </c>
      <c r="G91" s="65">
        <f>IFERROR(VLOOKUP(CountryTable[[#This Row],[Country Code]],'CUBE Search'!$A$8:$F$222,3,0),0)</f>
        <v>205</v>
      </c>
      <c r="H91" s="66">
        <f>IFERROR(SUM(CountryTable[[#This Row],[FP Searches Current Week]]-CountryTable[[#This Row],[FP Searches Previous Week]])/CountryTable[[#This Row],[FP Searches Previous Week]],0)</f>
        <v>-0.17073170731707318</v>
      </c>
      <c r="I91" s="67">
        <f>F91/VLOOKUP("Grand Total",'CUBE Search'!$B$8:$F$300,4,0)</f>
        <v>2.311704212822561E-5</v>
      </c>
      <c r="J91" s="68">
        <f>IFERROR(VLOOKUP(CountryTable[[#This Row],[Country Code]],'CUBE Search'!$A$8:$F$222,6,0),0)</f>
        <v>2.3529411764705882E-2</v>
      </c>
      <c r="K91" s="69">
        <f>IFERROR(VLOOKUP($A91,'CUBE Search'!$A$8:$F$222,6,0)-VLOOKUP($A91,'CUBE Search'!$A$8:$F$221,4,0),0)</f>
        <v>8.8952654232424665E-3</v>
      </c>
      <c r="L91" s="30">
        <f>IFERROR(VLOOKUP($A91,'CUBE Bkd'!$A$11:$G$221,6,0),0)</f>
        <v>1</v>
      </c>
      <c r="M91" s="30">
        <f>IFERROR(VLOOKUP($A91,'CUBE Bkd'!$A$11:$G$221,5,0),0)</f>
        <v>3</v>
      </c>
      <c r="N91" s="52">
        <f>L91/VLOOKUP("Grand Total",'CUBE Bkd'!$B$8:$F$300,5,0)</f>
        <v>2.4668212541319256E-5</v>
      </c>
      <c r="O91" s="52">
        <f>IFERROR(SUM(CountryTable[[#This Row],[FP Current Week Tickets]]-VLOOKUP($A91,'CUBE Bkd'!$A$9:$E$220,4,0))/VLOOKUP($A91,'CUBE Bkd'!$A$9:$E$221,4,0),0)</f>
        <v>-0.88888888888888884</v>
      </c>
      <c r="P91" s="64">
        <f>IFERROR(VLOOKUP($A91,'MIDT Weekly'!$A$3:$J$222,2,0),0)</f>
        <v>-1</v>
      </c>
      <c r="Q91" s="70">
        <f>IFERROR(VLOOKUP($A91,'MIDT Weekly'!$A$3:$J$222,3,0),0)</f>
        <v>-1.333</v>
      </c>
      <c r="R91" s="71">
        <f>CountryTable[[#This Row],[MIDT Market PAX Current Week]]/'MIDT Weekly'!$B$210</f>
        <v>-1.0159277147112428E-6</v>
      </c>
      <c r="S91" s="88">
        <f>VLOOKUP(A91,'SEM Revenue'!$H:$L,5,FALSE)</f>
        <v>293.04903581267217</v>
      </c>
    </row>
    <row r="92" spans="1:19" ht="12" x14ac:dyDescent="0.3">
      <c r="A92" s="3" t="s">
        <v>385</v>
      </c>
      <c r="B92" s="3" t="s">
        <v>4308</v>
      </c>
      <c r="C92" s="3" t="s">
        <v>18</v>
      </c>
      <c r="D92" s="3" t="s">
        <v>18</v>
      </c>
      <c r="E92" s="72">
        <v>4</v>
      </c>
      <c r="F92" s="64">
        <f>IFERROR(VLOOKUP(CountryTable[[#This Row],[Country Code]],'CUBE Search'!$A$8:$F$222,5,0),0)</f>
        <v>8414</v>
      </c>
      <c r="G92" s="65">
        <f>IFERROR(VLOOKUP(CountryTable[[#This Row],[Country Code]],'CUBE Search'!$A$8:$F$222,3,0),0)</f>
        <v>8237</v>
      </c>
      <c r="H92" s="66">
        <f>IFERROR(SUM(CountryTable[[#This Row],[FP Searches Current Week]]-CountryTable[[#This Row],[FP Searches Previous Week]])/CountryTable[[#This Row],[FP Searches Previous Week]],0)</f>
        <v>2.1488405973048439E-2</v>
      </c>
      <c r="I92" s="67">
        <f>F92/VLOOKUP("Grand Total",'CUBE Search'!$B$8:$F$300,4,0)</f>
        <v>1.1441576027464134E-3</v>
      </c>
      <c r="J92" s="68">
        <f>IFERROR(VLOOKUP(CountryTable[[#This Row],[Country Code]],'CUBE Search'!$A$8:$F$222,6,0),0)</f>
        <v>1.188495364868077E-4</v>
      </c>
      <c r="K92" s="69">
        <f>IFERROR(VLOOKUP($A92,'CUBE Search'!$A$8:$F$222,6,0)-VLOOKUP($A92,'CUBE Search'!$A$8:$F$221,4,0),0)</f>
        <v>-3.6676415781937172E-4</v>
      </c>
      <c r="L92" s="30">
        <f>IFERROR(VLOOKUP($A92,'CUBE Bkd'!$A$11:$G$221,6,0),0)</f>
        <v>5</v>
      </c>
      <c r="M92" s="30">
        <f>IFERROR(VLOOKUP($A92,'CUBE Bkd'!$A$11:$G$221,5,0),0)</f>
        <v>4</v>
      </c>
      <c r="N92" s="52">
        <f>L92/VLOOKUP("Grand Total",'CUBE Bkd'!$B$8:$F$300,5,0)</f>
        <v>1.2334106270659627E-4</v>
      </c>
      <c r="O92" s="52">
        <f>IFERROR(SUM(CountryTable[[#This Row],[FP Current Week Tickets]]-VLOOKUP($A92,'CUBE Bkd'!$A$9:$E$220,4,0))/VLOOKUP($A92,'CUBE Bkd'!$A$9:$E$221,4,0),0)</f>
        <v>-0.98194945848375448</v>
      </c>
      <c r="P92" s="64">
        <f>IFERROR(VLOOKUP($A92,'MIDT Weekly'!$A$3:$J$222,2,0),0)</f>
        <v>75</v>
      </c>
      <c r="Q92" s="70">
        <f>IFERROR(VLOOKUP($A92,'MIDT Weekly'!$A$3:$J$222,3,0),0)</f>
        <v>-3.7999999999999999E-2</v>
      </c>
      <c r="R92" s="71">
        <f>CountryTable[[#This Row],[MIDT Market PAX Current Week]]/'MIDT Weekly'!$B$210</f>
        <v>7.6194578603343212E-5</v>
      </c>
      <c r="S92" s="30">
        <f>VLOOKUP(A92,'SEM Revenue'!$H:$L,5,FALSE)</f>
        <v>9.2162066724436755</v>
      </c>
    </row>
    <row r="93" spans="1:19" ht="12" x14ac:dyDescent="0.3">
      <c r="A93" s="3" t="s">
        <v>389</v>
      </c>
      <c r="B93" s="3" t="s">
        <v>388</v>
      </c>
      <c r="C93" s="3" t="s">
        <v>93</v>
      </c>
      <c r="D93" s="3" t="s">
        <v>93</v>
      </c>
      <c r="E93" s="72">
        <v>4</v>
      </c>
      <c r="F93" s="64">
        <f>IFERROR(VLOOKUP(CountryTable[[#This Row],[Country Code]],'CUBE Search'!$A$8:$F$222,5,0),0)</f>
        <v>5031</v>
      </c>
      <c r="G93" s="65">
        <f>IFERROR(VLOOKUP(CountryTable[[#This Row],[Country Code]],'CUBE Search'!$A$8:$F$222,3,0),0)</f>
        <v>4776</v>
      </c>
      <c r="H93" s="66">
        <f>IFERROR(SUM(CountryTable[[#This Row],[FP Searches Current Week]]-CountryTable[[#This Row],[FP Searches Previous Week]])/CountryTable[[#This Row],[FP Searches Previous Week]],0)</f>
        <v>5.3391959798994977E-2</v>
      </c>
      <c r="I93" s="67">
        <f>F93/VLOOKUP("Grand Total",'CUBE Search'!$B$8:$F$300,4,0)</f>
        <v>6.8412846439472373E-4</v>
      </c>
      <c r="J93" s="68">
        <f>IFERROR(VLOOKUP(CountryTable[[#This Row],[Country Code]],'CUBE Search'!$A$8:$F$222,6,0),0)</f>
        <v>6.1617968594712778E-3</v>
      </c>
      <c r="K93" s="69">
        <f>IFERROR(VLOOKUP($A93,'CUBE Search'!$A$8:$F$222,6,0)-VLOOKUP($A93,'CUBE Search'!$A$8:$F$221,4,0),0)</f>
        <v>-1.5852718172456402E-3</v>
      </c>
      <c r="L93" s="30">
        <f>IFERROR(VLOOKUP($A93,'CUBE Bkd'!$A$11:$G$221,6,0),0)</f>
        <v>16</v>
      </c>
      <c r="M93" s="30">
        <f>IFERROR(VLOOKUP($A93,'CUBE Bkd'!$A$11:$G$221,5,0),0)</f>
        <v>61</v>
      </c>
      <c r="N93" s="52">
        <f>L93/VLOOKUP("Grand Total",'CUBE Bkd'!$B$8:$F$300,5,0)</f>
        <v>3.946914006611081E-4</v>
      </c>
      <c r="O93" s="52">
        <f>IFERROR(SUM(CountryTable[[#This Row],[FP Current Week Tickets]]-VLOOKUP($A93,'CUBE Bkd'!$A$9:$E$220,4,0))/VLOOKUP($A93,'CUBE Bkd'!$A$9:$E$221,4,0),0)</f>
        <v>-0.8848920863309353</v>
      </c>
      <c r="P93" s="64">
        <f>IFERROR(VLOOKUP($A93,'MIDT Weekly'!$A$3:$J$222,2,0),0)</f>
        <v>175</v>
      </c>
      <c r="Q93" s="70">
        <f>IFERROR(VLOOKUP($A93,'MIDT Weekly'!$A$3:$J$222,3,0),0)</f>
        <v>0.32600000000000001</v>
      </c>
      <c r="R93" s="71">
        <f>CountryTable[[#This Row],[MIDT Market PAX Current Week]]/'MIDT Weekly'!$B$210</f>
        <v>1.7778735007446751E-4</v>
      </c>
      <c r="S93" s="30">
        <f>VLOOKUP(A93,'SEM Revenue'!$H:$L,5,FALSE)</f>
        <v>73.715803030303036</v>
      </c>
    </row>
    <row r="94" spans="1:19" ht="12" x14ac:dyDescent="0.3">
      <c r="A94" s="3" t="s">
        <v>890</v>
      </c>
      <c r="B94" s="3" t="s">
        <v>889</v>
      </c>
      <c r="C94" s="3" t="s">
        <v>18</v>
      </c>
      <c r="D94" s="3" t="s">
        <v>18</v>
      </c>
      <c r="E94" s="72">
        <v>2</v>
      </c>
      <c r="F94" s="64">
        <f>IFERROR(VLOOKUP(CountryTable[[#This Row],[Country Code]],'CUBE Search'!$A$8:$F$222,5,0),0)</f>
        <v>5472</v>
      </c>
      <c r="G94" s="65">
        <f>IFERROR(VLOOKUP(CountryTable[[#This Row],[Country Code]],'CUBE Search'!$A$8:$F$222,3,0),0)</f>
        <v>6226</v>
      </c>
      <c r="H94" s="66">
        <f>IFERROR(SUM(CountryTable[[#This Row],[FP Searches Current Week]]-CountryTable[[#This Row],[FP Searches Previous Week]])/CountryTable[[#This Row],[FP Searches Previous Week]],0)</f>
        <v>-0.12110504336652747</v>
      </c>
      <c r="I94" s="67">
        <f>F94/VLOOKUP("Grand Total",'CUBE Search'!$B$8:$F$300,4,0)</f>
        <v>7.4409679132735604E-4</v>
      </c>
      <c r="J94" s="68">
        <f>IFERROR(VLOOKUP(CountryTable[[#This Row],[Country Code]],'CUBE Search'!$A$8:$F$222,6,0),0)</f>
        <v>7.8581871345029235E-3</v>
      </c>
      <c r="K94" s="69">
        <f>IFERROR(VLOOKUP($A94,'CUBE Search'!$A$8:$F$222,6,0)-VLOOKUP($A94,'CUBE Search'!$A$8:$F$221,4,0),0)</f>
        <v>-6.5450159019993584E-4</v>
      </c>
      <c r="L94" s="30">
        <f>IFERROR(VLOOKUP($A94,'CUBE Bkd'!$A$11:$G$221,6,0),0)</f>
        <v>48</v>
      </c>
      <c r="M94" s="30">
        <f>IFERROR(VLOOKUP($A94,'CUBE Bkd'!$A$11:$G$221,5,0),0)</f>
        <v>100</v>
      </c>
      <c r="N94" s="52">
        <f>L94/VLOOKUP("Grand Total",'CUBE Bkd'!$B$8:$F$300,5,0)</f>
        <v>1.1840742019833242E-3</v>
      </c>
      <c r="O94" s="52">
        <f>IFERROR(SUM(CountryTable[[#This Row],[FP Current Week Tickets]]-VLOOKUP($A94,'CUBE Bkd'!$A$9:$E$220,4,0))/VLOOKUP($A94,'CUBE Bkd'!$A$9:$E$221,4,0),0)</f>
        <v>-0.36842105263157893</v>
      </c>
      <c r="P94" s="64">
        <f>IFERROR(VLOOKUP($A94,'MIDT Weekly'!$A$3:$J$222,2,0),0)</f>
        <v>216</v>
      </c>
      <c r="Q94" s="70">
        <f>IFERROR(VLOOKUP($A94,'MIDT Weekly'!$A$3:$J$222,3,0),0)</f>
        <v>2.9000000000000001E-2</v>
      </c>
      <c r="R94" s="71">
        <f>CountryTable[[#This Row],[MIDT Market PAX Current Week]]/'MIDT Weekly'!$B$210</f>
        <v>2.1944038637762846E-4</v>
      </c>
      <c r="S94" s="88">
        <f>VLOOKUP(A94,'SEM Revenue'!$H:$L,5,FALSE)</f>
        <v>101.30116084250838</v>
      </c>
    </row>
    <row r="95" spans="1:19" ht="12" x14ac:dyDescent="0.3">
      <c r="A95" s="3" t="s">
        <v>397</v>
      </c>
      <c r="B95" s="3" t="s">
        <v>396</v>
      </c>
      <c r="C95" s="3" t="s">
        <v>18</v>
      </c>
      <c r="D95" s="3" t="s">
        <v>18</v>
      </c>
      <c r="E95" s="72">
        <v>4</v>
      </c>
      <c r="F95" s="64">
        <f>IFERROR(VLOOKUP(CountryTable[[#This Row],[Country Code]],'CUBE Search'!$A$8:$F$222,5,0),0)</f>
        <v>58086</v>
      </c>
      <c r="G95" s="65">
        <f>IFERROR(VLOOKUP(CountryTable[[#This Row],[Country Code]],'CUBE Search'!$A$8:$F$222,3,0),0)</f>
        <v>50812</v>
      </c>
      <c r="H95" s="66">
        <f>IFERROR(SUM(CountryTable[[#This Row],[FP Searches Current Week]]-CountryTable[[#This Row],[FP Searches Previous Week]])/CountryTable[[#This Row],[FP Searches Previous Week]],0)</f>
        <v>0.14315516019837835</v>
      </c>
      <c r="I95" s="67">
        <f>F95/VLOOKUP("Grand Total",'CUBE Search'!$B$8:$F$300,4,0)</f>
        <v>7.8986853474124277E-3</v>
      </c>
      <c r="J95" s="68">
        <f>IFERROR(VLOOKUP(CountryTable[[#This Row],[Country Code]],'CUBE Search'!$A$8:$F$222,6,0),0)</f>
        <v>3.2537960954446853E-3</v>
      </c>
      <c r="K95" s="69">
        <f>IFERROR(VLOOKUP($A95,'CUBE Search'!$A$8:$F$222,6,0)-VLOOKUP($A95,'CUBE Search'!$A$8:$F$221,4,0),0)</f>
        <v>-1.9027223487098812E-4</v>
      </c>
      <c r="L95" s="30">
        <f>IFERROR(VLOOKUP($A95,'CUBE Bkd'!$A$11:$G$221,6,0),0)</f>
        <v>102</v>
      </c>
      <c r="M95" s="30">
        <f>IFERROR(VLOOKUP($A95,'CUBE Bkd'!$A$11:$G$221,5,0),0)</f>
        <v>240</v>
      </c>
      <c r="N95" s="52">
        <f>L95/VLOOKUP("Grand Total",'CUBE Bkd'!$B$8:$F$300,5,0)</f>
        <v>2.5161576792145641E-3</v>
      </c>
      <c r="O95" s="52">
        <f>IFERROR(SUM(CountryTable[[#This Row],[FP Current Week Tickets]]-VLOOKUP($A95,'CUBE Bkd'!$A$9:$E$220,4,0))/VLOOKUP($A95,'CUBE Bkd'!$A$9:$E$221,4,0),0)</f>
        <v>-0.95372050816696918</v>
      </c>
      <c r="P95" s="64">
        <f>IFERROR(VLOOKUP($A95,'MIDT Weekly'!$A$3:$J$222,2,0),0)</f>
        <v>2909</v>
      </c>
      <c r="Q95" s="70">
        <f>IFERROR(VLOOKUP($A95,'MIDT Weekly'!$A$3:$J$222,3,0),0)</f>
        <v>0.42699999999999999</v>
      </c>
      <c r="R95" s="71">
        <f>CountryTable[[#This Row],[MIDT Market PAX Current Week]]/'MIDT Weekly'!$B$210</f>
        <v>2.9553337220950054E-3</v>
      </c>
      <c r="S95" s="30">
        <f>VLOOKUP(A95,'SEM Revenue'!$H:$L,5,FALSE)</f>
        <v>9.5732715204263759</v>
      </c>
    </row>
    <row r="96" spans="1:19" ht="12" x14ac:dyDescent="0.3">
      <c r="A96" s="3" t="s">
        <v>402</v>
      </c>
      <c r="B96" s="3" t="s">
        <v>401</v>
      </c>
      <c r="C96" s="3" t="s">
        <v>18</v>
      </c>
      <c r="D96" s="3" t="s">
        <v>18</v>
      </c>
      <c r="E96" s="72">
        <v>4</v>
      </c>
      <c r="F96" s="64">
        <f>IFERROR(VLOOKUP(CountryTable[[#This Row],[Country Code]],'CUBE Search'!$A$8:$F$222,5,0),0)</f>
        <v>11767</v>
      </c>
      <c r="G96" s="65">
        <f>IFERROR(VLOOKUP(CountryTable[[#This Row],[Country Code]],'CUBE Search'!$A$8:$F$222,3,0),0)</f>
        <v>10474</v>
      </c>
      <c r="H96" s="66">
        <f>IFERROR(SUM(CountryTable[[#This Row],[FP Searches Current Week]]-CountryTable[[#This Row],[FP Searches Previous Week]])/CountryTable[[#This Row],[FP Searches Previous Week]],0)</f>
        <v>0.12344853924002291</v>
      </c>
      <c r="I96" s="67">
        <f>F96/VLOOKUP("Grand Total",'CUBE Search'!$B$8:$F$300,4,0)</f>
        <v>1.600107263075475E-3</v>
      </c>
      <c r="J96" s="68">
        <f>IFERROR(VLOOKUP(CountryTable[[#This Row],[Country Code]],'CUBE Search'!$A$8:$F$222,6,0),0)</f>
        <v>1.6146851363984024E-3</v>
      </c>
      <c r="K96" s="69">
        <f>IFERROR(VLOOKUP($A96,'CUBE Search'!$A$8:$F$222,6,0)-VLOOKUP($A96,'CUBE Search'!$A$8:$F$221,4,0),0)</f>
        <v>-3.902795380335243E-4</v>
      </c>
      <c r="L96" s="30">
        <f>IFERROR(VLOOKUP($A96,'CUBE Bkd'!$A$11:$G$221,6,0),0)</f>
        <v>14</v>
      </c>
      <c r="M96" s="30">
        <f>IFERROR(VLOOKUP($A96,'CUBE Bkd'!$A$11:$G$221,5,0),0)</f>
        <v>61</v>
      </c>
      <c r="N96" s="52">
        <f>L96/VLOOKUP("Grand Total",'CUBE Bkd'!$B$8:$F$300,5,0)</f>
        <v>3.453549755784696E-4</v>
      </c>
      <c r="O96" s="52">
        <f>IFERROR(SUM(CountryTable[[#This Row],[FP Current Week Tickets]]-VLOOKUP($A96,'CUBE Bkd'!$A$9:$E$220,4,0))/VLOOKUP($A96,'CUBE Bkd'!$A$9:$E$221,4,0),0)</f>
        <v>-0.97431192660550459</v>
      </c>
      <c r="P96" s="64">
        <f>IFERROR(VLOOKUP($A96,'MIDT Weekly'!$A$3:$J$222,2,0),0)</f>
        <v>139</v>
      </c>
      <c r="Q96" s="70">
        <f>IFERROR(VLOOKUP($A96,'MIDT Weekly'!$A$3:$J$222,3,0),0)</f>
        <v>-0.219</v>
      </c>
      <c r="R96" s="71">
        <f>CountryTable[[#This Row],[MIDT Market PAX Current Week]]/'MIDT Weekly'!$B$210</f>
        <v>1.4121395234486275E-4</v>
      </c>
      <c r="S96" s="30">
        <f>VLOOKUP(A96,'SEM Revenue'!$H:$L,5,FALSE)</f>
        <v>20.534426262025193</v>
      </c>
    </row>
    <row r="97" spans="1:19" ht="12" x14ac:dyDescent="0.3">
      <c r="A97" s="3" t="s">
        <v>406</v>
      </c>
      <c r="B97" s="3" t="s">
        <v>405</v>
      </c>
      <c r="C97" s="3" t="s">
        <v>18</v>
      </c>
      <c r="D97" s="3" t="s">
        <v>18</v>
      </c>
      <c r="E97" s="72">
        <v>4</v>
      </c>
      <c r="F97" s="64">
        <f>IFERROR(VLOOKUP(CountryTable[[#This Row],[Country Code]],'CUBE Search'!$A$8:$F$222,5,0),0)</f>
        <v>8239</v>
      </c>
      <c r="G97" s="65">
        <f>IFERROR(VLOOKUP(CountryTable[[#This Row],[Country Code]],'CUBE Search'!$A$8:$F$222,3,0),0)</f>
        <v>9003</v>
      </c>
      <c r="H97" s="66">
        <f>IFERROR(SUM(CountryTable[[#This Row],[FP Searches Current Week]]-CountryTable[[#This Row],[FP Searches Previous Week]])/CountryTable[[#This Row],[FP Searches Previous Week]],0)</f>
        <v>-8.4860602021548368E-2</v>
      </c>
      <c r="I97" s="67">
        <f>F97/VLOOKUP("Grand Total",'CUBE Search'!$B$8:$F$300,4,0)</f>
        <v>1.1203606476144165E-3</v>
      </c>
      <c r="J97" s="68">
        <f>IFERROR(VLOOKUP(CountryTable[[#This Row],[Country Code]],'CUBE Search'!$A$8:$F$222,6,0),0)</f>
        <v>1.6749605534652264E-2</v>
      </c>
      <c r="K97" s="69">
        <f>IFERROR(VLOOKUP($A97,'CUBE Search'!$A$8:$F$222,6,0)-VLOOKUP($A97,'CUBE Search'!$A$8:$F$221,4,0),0)</f>
        <v>3.6428633376068345E-3</v>
      </c>
      <c r="L97" s="30">
        <f>IFERROR(VLOOKUP($A97,'CUBE Bkd'!$A$11:$G$221,6,0),0)</f>
        <v>74</v>
      </c>
      <c r="M97" s="30">
        <f>IFERROR(VLOOKUP($A97,'CUBE Bkd'!$A$11:$G$221,5,0),0)</f>
        <v>147</v>
      </c>
      <c r="N97" s="52">
        <f>L97/VLOOKUP("Grand Total",'CUBE Bkd'!$B$8:$F$300,5,0)</f>
        <v>1.825447728057625E-3</v>
      </c>
      <c r="O97" s="52">
        <f>IFERROR(SUM(CountryTable[[#This Row],[FP Current Week Tickets]]-VLOOKUP($A97,'CUBE Bkd'!$A$9:$E$220,4,0))/VLOOKUP($A97,'CUBE Bkd'!$A$9:$E$221,4,0),0)</f>
        <v>-0.66515837104072395</v>
      </c>
      <c r="P97" s="64">
        <f>IFERROR(VLOOKUP($A97,'MIDT Weekly'!$A$3:$J$222,2,0),0)</f>
        <v>356</v>
      </c>
      <c r="Q97" s="70">
        <f>IFERROR(VLOOKUP($A97,'MIDT Weekly'!$A$3:$J$222,3,0),0)</f>
        <v>5.2999999999999999E-2</v>
      </c>
      <c r="R97" s="71">
        <f>CountryTable[[#This Row],[MIDT Market PAX Current Week]]/'MIDT Weekly'!$B$210</f>
        <v>3.6167026643720246E-4</v>
      </c>
      <c r="S97" s="30">
        <f>VLOOKUP(A97,'SEM Revenue'!$H:$L,5,FALSE)</f>
        <v>19.658553994289875</v>
      </c>
    </row>
    <row r="98" spans="1:19" ht="12" x14ac:dyDescent="0.3">
      <c r="A98" s="3" t="s">
        <v>410</v>
      </c>
      <c r="B98" s="3" t="s">
        <v>409</v>
      </c>
      <c r="C98" s="3" t="s">
        <v>18</v>
      </c>
      <c r="D98" s="3" t="s">
        <v>18</v>
      </c>
      <c r="E98" s="72">
        <v>3</v>
      </c>
      <c r="F98" s="64">
        <f>IFERROR(VLOOKUP(CountryTable[[#This Row],[Country Code]],'CUBE Search'!$A$8:$F$222,5,0),0)</f>
        <v>9105</v>
      </c>
      <c r="G98" s="65">
        <f>IFERROR(VLOOKUP(CountryTable[[#This Row],[Country Code]],'CUBE Search'!$A$8:$F$222,3,0),0)</f>
        <v>9576</v>
      </c>
      <c r="H98" s="66">
        <f>IFERROR(SUM(CountryTable[[#This Row],[FP Searches Current Week]]-CountryTable[[#This Row],[FP Searches Previous Week]])/CountryTable[[#This Row],[FP Searches Previous Week]],0)</f>
        <v>-4.9185463659147867E-2</v>
      </c>
      <c r="I98" s="67">
        <f>F98/VLOOKUP("Grand Total",'CUBE Search'!$B$8:$F$300,4,0)</f>
        <v>1.2381215798676127E-3</v>
      </c>
      <c r="J98" s="68">
        <f>IFERROR(VLOOKUP(CountryTable[[#This Row],[Country Code]],'CUBE Search'!$A$8:$F$222,6,0),0)</f>
        <v>1.3838550247116969E-2</v>
      </c>
      <c r="K98" s="69">
        <f>IFERROR(VLOOKUP($A98,'CUBE Search'!$A$8:$F$222,6,0)-VLOOKUP($A98,'CUBE Search'!$A$8:$F$221,4,0),0)</f>
        <v>-3.0787429859657368E-3</v>
      </c>
      <c r="L98" s="30">
        <f>IFERROR(VLOOKUP($A98,'CUBE Bkd'!$A$11:$G$221,6,0),0)</f>
        <v>83</v>
      </c>
      <c r="M98" s="30">
        <f>IFERROR(VLOOKUP($A98,'CUBE Bkd'!$A$11:$G$221,5,0),0)</f>
        <v>300</v>
      </c>
      <c r="N98" s="52">
        <f>L98/VLOOKUP("Grand Total",'CUBE Bkd'!$B$8:$F$300,5,0)</f>
        <v>2.0474616409294983E-3</v>
      </c>
      <c r="O98" s="52">
        <f>IFERROR(SUM(CountryTable[[#This Row],[FP Current Week Tickets]]-VLOOKUP($A98,'CUBE Bkd'!$A$9:$E$220,4,0))/VLOOKUP($A98,'CUBE Bkd'!$A$9:$E$221,4,0),0)</f>
        <v>-0.51744186046511631</v>
      </c>
      <c r="P98" s="64">
        <f>IFERROR(VLOOKUP($A98,'MIDT Weekly'!$A$3:$J$222,2,0),0)</f>
        <v>574</v>
      </c>
      <c r="Q98" s="70">
        <f>IFERROR(VLOOKUP($A98,'MIDT Weekly'!$A$3:$J$222,3,0),0)</f>
        <v>0.317</v>
      </c>
      <c r="R98" s="71">
        <f>CountryTable[[#This Row],[MIDT Market PAX Current Week]]/'MIDT Weekly'!$B$210</f>
        <v>5.8314250824425336E-4</v>
      </c>
      <c r="S98" s="30">
        <f>VLOOKUP(A98,'SEM Revenue'!$H:$L,5,FALSE)</f>
        <v>122.83240482011875</v>
      </c>
    </row>
    <row r="99" spans="1:19" ht="12" x14ac:dyDescent="0.3">
      <c r="A99" s="3" t="s">
        <v>393</v>
      </c>
      <c r="B99" s="3" t="s">
        <v>392</v>
      </c>
      <c r="C99" s="3" t="s">
        <v>93</v>
      </c>
      <c r="D99" s="3" t="s">
        <v>93</v>
      </c>
      <c r="E99" s="72">
        <v>1</v>
      </c>
      <c r="F99" s="64">
        <f>IFERROR(VLOOKUP(CountryTable[[#This Row],[Country Code]],'CUBE Search'!$A$8:$F$222,5,0),0)</f>
        <v>26814</v>
      </c>
      <c r="G99" s="65">
        <f>IFERROR(VLOOKUP(CountryTable[[#This Row],[Country Code]],'CUBE Search'!$A$8:$F$222,3,0),0)</f>
        <v>28223</v>
      </c>
      <c r="H99" s="66">
        <f>IFERROR(SUM(CountryTable[[#This Row],[FP Searches Current Week]]-CountryTable[[#This Row],[FP Searches Previous Week]])/CountryTable[[#This Row],[FP Searches Previous Week]],0)</f>
        <v>-4.9923820997059137E-2</v>
      </c>
      <c r="I99" s="67">
        <f>F99/VLOOKUP("Grand Total",'CUBE Search'!$B$8:$F$300,4,0)</f>
        <v>3.6462374566249497E-3</v>
      </c>
      <c r="J99" s="68">
        <f>IFERROR(VLOOKUP(CountryTable[[#This Row],[Country Code]],'CUBE Search'!$A$8:$F$222,6,0),0)</f>
        <v>8.9505482210785407E-4</v>
      </c>
      <c r="K99" s="69">
        <f>IFERROR(VLOOKUP($A99,'CUBE Search'!$A$8:$F$222,6,0)-VLOOKUP($A99,'CUBE Search'!$A$8:$F$221,4,0),0)</f>
        <v>-2.387721984073286E-4</v>
      </c>
      <c r="L99" s="30">
        <f>IFERROR(VLOOKUP($A99,'CUBE Bkd'!$A$11:$G$221,6,0),0)</f>
        <v>26</v>
      </c>
      <c r="M99" s="30">
        <f>IFERROR(VLOOKUP($A99,'CUBE Bkd'!$A$11:$G$221,5,0),0)</f>
        <v>75</v>
      </c>
      <c r="N99" s="52">
        <f>L99/VLOOKUP("Grand Total",'CUBE Bkd'!$B$8:$F$300,5,0)</f>
        <v>6.4137352607430064E-4</v>
      </c>
      <c r="O99" s="52">
        <f>IFERROR(SUM(CountryTable[[#This Row],[FP Current Week Tickets]]-VLOOKUP($A99,'CUBE Bkd'!$A$9:$E$220,4,0))/VLOOKUP($A99,'CUBE Bkd'!$A$9:$E$221,4,0),0)</f>
        <v>-0.83439490445859876</v>
      </c>
      <c r="P99" s="64">
        <f>IFERROR(VLOOKUP($A99,'MIDT Weekly'!$A$3:$J$222,2,0),0)</f>
        <v>295</v>
      </c>
      <c r="Q99" s="70">
        <f>IFERROR(VLOOKUP($A99,'MIDT Weekly'!$A$3:$J$222,3,0),0)</f>
        <v>0.109</v>
      </c>
      <c r="R99" s="71">
        <f>CountryTable[[#This Row],[MIDT Market PAX Current Week]]/'MIDT Weekly'!$B$210</f>
        <v>2.9969867583981666E-4</v>
      </c>
      <c r="S99" s="88">
        <f>VLOOKUP(A99,'SEM Revenue'!$H:$L,5,FALSE)</f>
        <v>57.97430872483222</v>
      </c>
    </row>
    <row r="100" spans="1:19" ht="12" x14ac:dyDescent="0.3">
      <c r="A100" s="3" t="s">
        <v>418</v>
      </c>
      <c r="B100" s="3" t="s">
        <v>417</v>
      </c>
      <c r="C100" s="3" t="s">
        <v>18</v>
      </c>
      <c r="D100" s="3" t="s">
        <v>18</v>
      </c>
      <c r="E100" s="72">
        <v>4</v>
      </c>
      <c r="F100" s="64">
        <f>IFERROR(VLOOKUP(CountryTable[[#This Row],[Country Code]],'CUBE Search'!$A$8:$F$222,5,0),0)</f>
        <v>23653</v>
      </c>
      <c r="G100" s="65">
        <f>IFERROR(VLOOKUP(CountryTable[[#This Row],[Country Code]],'CUBE Search'!$A$8:$F$222,3,0),0)</f>
        <v>23597</v>
      </c>
      <c r="H100" s="66">
        <f>IFERROR(SUM(CountryTable[[#This Row],[FP Searches Current Week]]-CountryTable[[#This Row],[FP Searches Previous Week]])/CountryTable[[#This Row],[FP Searches Previous Week]],0)</f>
        <v>2.3731830317413232E-3</v>
      </c>
      <c r="I100" s="67">
        <f>F100/VLOOKUP("Grand Total",'CUBE Search'!$B$8:$F$300,4,0)</f>
        <v>3.2163964556407077E-3</v>
      </c>
      <c r="J100" s="68">
        <f>IFERROR(VLOOKUP(CountryTable[[#This Row],[Country Code]],'CUBE Search'!$A$8:$F$222,6,0),0)</f>
        <v>2.4943981735932015E-3</v>
      </c>
      <c r="K100" s="69">
        <f>IFERROR(VLOOKUP($A100,'CUBE Search'!$A$8:$F$222,6,0)-VLOOKUP($A100,'CUBE Search'!$A$8:$F$221,4,0),0)</f>
        <v>-1.0229981055948308E-3</v>
      </c>
      <c r="L100" s="30">
        <f>IFERROR(VLOOKUP($A100,'CUBE Bkd'!$A$11:$G$221,6,0),0)</f>
        <v>46</v>
      </c>
      <c r="M100" s="30">
        <f>IFERROR(VLOOKUP($A100,'CUBE Bkd'!$A$11:$G$221,5,0),0)</f>
        <v>120</v>
      </c>
      <c r="N100" s="52">
        <f>L100/VLOOKUP("Grand Total",'CUBE Bkd'!$B$8:$F$300,5,0)</f>
        <v>1.1347377769006857E-3</v>
      </c>
      <c r="O100" s="52">
        <f>IFERROR(SUM(CountryTable[[#This Row],[FP Current Week Tickets]]-VLOOKUP($A100,'CUBE Bkd'!$A$9:$E$220,4,0))/VLOOKUP($A100,'CUBE Bkd'!$A$9:$E$221,4,0),0)</f>
        <v>-0.8875305623471883</v>
      </c>
      <c r="P100" s="64">
        <f>IFERROR(VLOOKUP($A100,'MIDT Weekly'!$A$3:$J$222,2,0),0)</f>
        <v>1561</v>
      </c>
      <c r="Q100" s="70">
        <f>IFERROR(VLOOKUP($A100,'MIDT Weekly'!$A$3:$J$222,3,0),0)</f>
        <v>-5.1999999999999998E-2</v>
      </c>
      <c r="R100" s="71">
        <f>CountryTable[[#This Row],[MIDT Market PAX Current Week]]/'MIDT Weekly'!$B$210</f>
        <v>1.5858631626642502E-3</v>
      </c>
      <c r="S100" s="30">
        <f>VLOOKUP(A100,'SEM Revenue'!$H:$L,5,FALSE)</f>
        <v>90.417014157014165</v>
      </c>
    </row>
    <row r="101" spans="1:19" ht="12" x14ac:dyDescent="0.3">
      <c r="A101" s="3" t="s">
        <v>612</v>
      </c>
      <c r="B101" s="3" t="s">
        <v>611</v>
      </c>
      <c r="C101" s="3" t="s">
        <v>1762</v>
      </c>
      <c r="D101" s="3" t="s">
        <v>79</v>
      </c>
      <c r="E101" s="72">
        <v>2</v>
      </c>
      <c r="F101" s="64">
        <f>IFERROR(VLOOKUP(CountryTable[[#This Row],[Country Code]],'CUBE Search'!$A$8:$F$222,5,0),0)</f>
        <v>5461</v>
      </c>
      <c r="G101" s="65">
        <f>IFERROR(VLOOKUP(CountryTable[[#This Row],[Country Code]],'CUBE Search'!$A$8:$F$222,3,0),0)</f>
        <v>6513</v>
      </c>
      <c r="H101" s="66">
        <f>IFERROR(SUM(CountryTable[[#This Row],[FP Searches Current Week]]-CountryTable[[#This Row],[FP Searches Previous Week]])/CountryTable[[#This Row],[FP Searches Previous Week]],0)</f>
        <v>-0.16152310763089206</v>
      </c>
      <c r="I101" s="67">
        <f>F101/VLOOKUP("Grand Total",'CUBE Search'!$B$8:$F$300,4,0)</f>
        <v>7.4260098271905918E-4</v>
      </c>
      <c r="J101" s="68">
        <f>IFERROR(VLOOKUP(CountryTable[[#This Row],[Country Code]],'CUBE Search'!$A$8:$F$222,6,0),0)</f>
        <v>1.6114264786669108E-2</v>
      </c>
      <c r="K101" s="69">
        <f>IFERROR(VLOOKUP($A101,'CUBE Search'!$A$8:$F$222,6,0)-VLOOKUP($A101,'CUBE Search'!$A$8:$F$221,4,0),0)</f>
        <v>-2.7710415237869046E-3</v>
      </c>
      <c r="L101" s="30">
        <f>IFERROR(VLOOKUP($A101,'CUBE Bkd'!$A$11:$G$221,6,0),0)</f>
        <v>61</v>
      </c>
      <c r="M101" s="30">
        <f>IFERROR(VLOOKUP($A101,'CUBE Bkd'!$A$11:$G$221,5,0),0)</f>
        <v>177</v>
      </c>
      <c r="N101" s="52">
        <f>L101/VLOOKUP("Grand Total",'CUBE Bkd'!$B$8:$F$300,5,0)</f>
        <v>1.5047609650204747E-3</v>
      </c>
      <c r="O101" s="52">
        <f>IFERROR(SUM(CountryTable[[#This Row],[FP Current Week Tickets]]-VLOOKUP($A101,'CUBE Bkd'!$A$9:$E$220,4,0))/VLOOKUP($A101,'CUBE Bkd'!$A$9:$E$221,4,0),0)</f>
        <v>-0.81288343558282206</v>
      </c>
      <c r="P101" s="64">
        <f>IFERROR(VLOOKUP($A101,'MIDT Weekly'!$A$3:$J$222,2,0),0)</f>
        <v>533</v>
      </c>
      <c r="Q101" s="70">
        <f>IFERROR(VLOOKUP($A101,'MIDT Weekly'!$A$3:$J$222,3,0),0)</f>
        <v>-4.4999999999999998E-2</v>
      </c>
      <c r="R101" s="71">
        <f>CountryTable[[#This Row],[MIDT Market PAX Current Week]]/'MIDT Weekly'!$B$210</f>
        <v>5.4148947194109247E-4</v>
      </c>
      <c r="S101" s="88">
        <f>VLOOKUP(A101,'SEM Revenue'!$H:$L,5,FALSE)</f>
        <v>30.009253514299559</v>
      </c>
    </row>
    <row r="102" spans="1:19" ht="12" x14ac:dyDescent="0.3">
      <c r="A102" s="3" t="s">
        <v>414</v>
      </c>
      <c r="B102" s="3" t="s">
        <v>413</v>
      </c>
      <c r="C102" s="3" t="s">
        <v>93</v>
      </c>
      <c r="D102" s="3" t="s">
        <v>93</v>
      </c>
      <c r="E102" s="72">
        <v>3</v>
      </c>
      <c r="F102" s="64">
        <f>IFERROR(VLOOKUP(CountryTable[[#This Row],[Country Code]],'CUBE Search'!$A$8:$F$222,5,0),0)</f>
        <v>29371</v>
      </c>
      <c r="G102" s="65">
        <f>IFERROR(VLOOKUP(CountryTable[[#This Row],[Country Code]],'CUBE Search'!$A$8:$F$222,3,0),0)</f>
        <v>28221</v>
      </c>
      <c r="H102" s="66">
        <f>IFERROR(SUM(CountryTable[[#This Row],[FP Searches Current Week]]-CountryTable[[#This Row],[FP Searches Previous Week]])/CountryTable[[#This Row],[FP Searches Previous Week]],0)</f>
        <v>4.0749796251018745E-2</v>
      </c>
      <c r="I102" s="67">
        <f>F102/VLOOKUP("Grand Total",'CUBE Search'!$B$8:$F$300,4,0)</f>
        <v>3.9939449667536139E-3</v>
      </c>
      <c r="J102" s="68">
        <f>IFERROR(VLOOKUP(CountryTable[[#This Row],[Country Code]],'CUBE Search'!$A$8:$F$222,6,0),0)</f>
        <v>1.4299819549896157E-3</v>
      </c>
      <c r="K102" s="69">
        <f>IFERROR(VLOOKUP($A102,'CUBE Search'!$A$8:$F$222,6,0)-VLOOKUP($A102,'CUBE Search'!$A$8:$F$221,4,0),0)</f>
        <v>-2.7087910592247101E-4</v>
      </c>
      <c r="L102" s="30">
        <f>IFERROR(VLOOKUP($A102,'CUBE Bkd'!$A$11:$G$221,6,0),0)</f>
        <v>30</v>
      </c>
      <c r="M102" s="30">
        <f>IFERROR(VLOOKUP($A102,'CUBE Bkd'!$A$11:$G$221,5,0),0)</f>
        <v>67</v>
      </c>
      <c r="N102" s="52">
        <f>L102/VLOOKUP("Grand Total",'CUBE Bkd'!$B$8:$F$300,5,0)</f>
        <v>7.4004637623957764E-4</v>
      </c>
      <c r="O102" s="52">
        <f>IFERROR(SUM(CountryTable[[#This Row],[FP Current Week Tickets]]-VLOOKUP($A102,'CUBE Bkd'!$A$9:$E$220,4,0))/VLOOKUP($A102,'CUBE Bkd'!$A$9:$E$221,4,0),0)</f>
        <v>-0.93736951983298533</v>
      </c>
      <c r="P102" s="64">
        <f>IFERROR(VLOOKUP($A102,'MIDT Weekly'!$A$3:$J$222,2,0),0)</f>
        <v>149</v>
      </c>
      <c r="Q102" s="70">
        <f>IFERROR(VLOOKUP($A102,'MIDT Weekly'!$A$3:$J$222,3,0),0)</f>
        <v>-0.124</v>
      </c>
      <c r="R102" s="71">
        <f>CountryTable[[#This Row],[MIDT Market PAX Current Week]]/'MIDT Weekly'!$B$210</f>
        <v>1.5137322949197518E-4</v>
      </c>
      <c r="S102" s="30">
        <f>VLOOKUP(A102,'SEM Revenue'!$H:$L,5,FALSE)</f>
        <v>20.856724963969931</v>
      </c>
    </row>
    <row r="103" spans="1:19" ht="12" x14ac:dyDescent="0.3">
      <c r="A103" s="3" t="s">
        <v>430</v>
      </c>
      <c r="B103" s="3" t="s">
        <v>429</v>
      </c>
      <c r="C103" s="3" t="s">
        <v>18</v>
      </c>
      <c r="D103" s="3" t="s">
        <v>18</v>
      </c>
      <c r="E103" s="72">
        <v>4</v>
      </c>
      <c r="F103" s="64">
        <f>IFERROR(VLOOKUP(CountryTable[[#This Row],[Country Code]],'CUBE Search'!$A$8:$F$222,5,0),0)</f>
        <v>38076</v>
      </c>
      <c r="G103" s="65">
        <f>IFERROR(VLOOKUP(CountryTable[[#This Row],[Country Code]],'CUBE Search'!$A$8:$F$222,3,0),0)</f>
        <v>38941</v>
      </c>
      <c r="H103" s="66">
        <f>IFERROR(SUM(CountryTable[[#This Row],[FP Searches Current Week]]-CountryTable[[#This Row],[FP Searches Previous Week]])/CountryTable[[#This Row],[FP Searches Previous Week]],0)</f>
        <v>-2.2213091600112991E-2</v>
      </c>
      <c r="I103" s="67">
        <f>F103/VLOOKUP("Grand Total",'CUBE Search'!$B$8:$F$300,4,0)</f>
        <v>5.1776735063195191E-3</v>
      </c>
      <c r="J103" s="68">
        <f>IFERROR(VLOOKUP(CountryTable[[#This Row],[Country Code]],'CUBE Search'!$A$8:$F$222,6,0),0)</f>
        <v>5.7779178485134995E-4</v>
      </c>
      <c r="K103" s="69">
        <f>IFERROR(VLOOKUP($A103,'CUBE Search'!$A$8:$F$222,6,0)-VLOOKUP($A103,'CUBE Search'!$A$8:$F$221,4,0),0)</f>
        <v>-1.2845332839515758E-5</v>
      </c>
      <c r="L103" s="30">
        <f>IFERROR(VLOOKUP($A103,'CUBE Bkd'!$A$11:$G$221,6,0),0)</f>
        <v>44</v>
      </c>
      <c r="M103" s="30">
        <f>IFERROR(VLOOKUP($A103,'CUBE Bkd'!$A$11:$G$221,5,0),0)</f>
        <v>45</v>
      </c>
      <c r="N103" s="52">
        <f>L103/VLOOKUP("Grand Total",'CUBE Bkd'!$B$8:$F$300,5,0)</f>
        <v>1.0854013518180473E-3</v>
      </c>
      <c r="O103" s="52">
        <f>IFERROR(SUM(CountryTable[[#This Row],[FP Current Week Tickets]]-VLOOKUP($A103,'CUBE Bkd'!$A$9:$E$220,4,0))/VLOOKUP($A103,'CUBE Bkd'!$A$9:$E$221,4,0),0)</f>
        <v>-0.95329087048832273</v>
      </c>
      <c r="P103" s="64">
        <f>IFERROR(VLOOKUP($A103,'MIDT Weekly'!$A$3:$J$222,2,0),0)</f>
        <v>525</v>
      </c>
      <c r="Q103" s="70">
        <f>IFERROR(VLOOKUP($A103,'MIDT Weekly'!$A$3:$J$222,3,0),0)</f>
        <v>-0.214</v>
      </c>
      <c r="R103" s="71">
        <f>CountryTable[[#This Row],[MIDT Market PAX Current Week]]/'MIDT Weekly'!$B$210</f>
        <v>5.3336205022340248E-4</v>
      </c>
      <c r="S103" s="30">
        <f>VLOOKUP(A103,'SEM Revenue'!$H:$L,5,FALSE)</f>
        <v>2.348267809919486</v>
      </c>
    </row>
    <row r="104" spans="1:19" ht="12" x14ac:dyDescent="0.3">
      <c r="A104" s="3" t="s">
        <v>422</v>
      </c>
      <c r="B104" s="3" t="s">
        <v>421</v>
      </c>
      <c r="C104" s="3" t="s">
        <v>93</v>
      </c>
      <c r="D104" s="3" t="s">
        <v>93</v>
      </c>
      <c r="E104" s="72">
        <v>1</v>
      </c>
      <c r="F104" s="64">
        <f>IFERROR(VLOOKUP(CountryTable[[#This Row],[Country Code]],'CUBE Search'!$A$8:$F$222,5,0),0)</f>
        <v>80378</v>
      </c>
      <c r="G104" s="65">
        <f>IFERROR(VLOOKUP(CountryTable[[#This Row],[Country Code]],'CUBE Search'!$A$8:$F$222,3,0),0)</f>
        <v>70430</v>
      </c>
      <c r="H104" s="66">
        <f>IFERROR(SUM(CountryTable[[#This Row],[FP Searches Current Week]]-CountryTable[[#This Row],[FP Searches Previous Week]])/CountryTable[[#This Row],[FP Searches Previous Week]],0)</f>
        <v>0.1412466278574471</v>
      </c>
      <c r="I104" s="67">
        <f>F104/VLOOKUP("Grand Total",'CUBE Search'!$B$8:$F$300,4,0)</f>
        <v>1.0930009483426576E-2</v>
      </c>
      <c r="J104" s="68">
        <f>IFERROR(VLOOKUP(CountryTable[[#This Row],[Country Code]],'CUBE Search'!$A$8:$F$222,6,0),0)</f>
        <v>2.5753315583866231E-3</v>
      </c>
      <c r="K104" s="69">
        <f>IFERROR(VLOOKUP($A104,'CUBE Search'!$A$8:$F$222,6,0)-VLOOKUP($A104,'CUBE Search'!$A$8:$F$221,4,0),0)</f>
        <v>-4.4894786799418033E-4</v>
      </c>
      <c r="L104" s="30">
        <f>IFERROR(VLOOKUP($A104,'CUBE Bkd'!$A$11:$G$221,6,0),0)</f>
        <v>178</v>
      </c>
      <c r="M104" s="30">
        <f>IFERROR(VLOOKUP($A104,'CUBE Bkd'!$A$11:$G$221,5,0),0)</f>
        <v>408</v>
      </c>
      <c r="N104" s="52">
        <f>L104/VLOOKUP("Grand Total",'CUBE Bkd'!$B$8:$F$300,5,0)</f>
        <v>4.3909418323548272E-3</v>
      </c>
      <c r="O104" s="52">
        <f>IFERROR(SUM(CountryTable[[#This Row],[FP Current Week Tickets]]-VLOOKUP($A104,'CUBE Bkd'!$A$9:$E$220,4,0))/VLOOKUP($A104,'CUBE Bkd'!$A$9:$E$221,4,0),0)</f>
        <v>-0.89553990610328638</v>
      </c>
      <c r="P104" s="64">
        <f>IFERROR(VLOOKUP($A104,'MIDT Weekly'!$A$3:$J$222,2,0),0)</f>
        <v>1296</v>
      </c>
      <c r="Q104" s="70">
        <f>IFERROR(VLOOKUP($A104,'MIDT Weekly'!$A$3:$J$222,3,0),0)</f>
        <v>9.9000000000000005E-2</v>
      </c>
      <c r="R104" s="71">
        <f>CountryTable[[#This Row],[MIDT Market PAX Current Week]]/'MIDT Weekly'!$B$210</f>
        <v>1.3166423182657708E-3</v>
      </c>
      <c r="S104" s="88">
        <f>VLOOKUP(A104,'SEM Revenue'!$H:$L,5,FALSE)</f>
        <v>51.600074489101921</v>
      </c>
    </row>
    <row r="105" spans="1:19" ht="12" x14ac:dyDescent="0.3">
      <c r="A105" s="3" t="s">
        <v>438</v>
      </c>
      <c r="B105" s="3" t="s">
        <v>437</v>
      </c>
      <c r="C105" s="3" t="s">
        <v>18</v>
      </c>
      <c r="D105" s="3" t="s">
        <v>18</v>
      </c>
      <c r="E105" s="72">
        <v>1</v>
      </c>
      <c r="F105" s="64">
        <f>IFERROR(VLOOKUP(CountryTable[[#This Row],[Country Code]],'CUBE Search'!$A$8:$F$222,5,0),0)</f>
        <v>965</v>
      </c>
      <c r="G105" s="65">
        <f>IFERROR(VLOOKUP(CountryTable[[#This Row],[Country Code]],'CUBE Search'!$A$8:$F$222,3,0),0)</f>
        <v>866</v>
      </c>
      <c r="H105" s="66">
        <f>IFERROR(SUM(CountryTable[[#This Row],[FP Searches Current Week]]-CountryTable[[#This Row],[FP Searches Previous Week]])/CountryTable[[#This Row],[FP Searches Previous Week]],0)</f>
        <v>0.11431870669745958</v>
      </c>
      <c r="I105" s="67">
        <f>F105/VLOOKUP("Grand Total",'CUBE Search'!$B$8:$F$300,4,0)</f>
        <v>1.3122320972786889E-4</v>
      </c>
      <c r="J105" s="68">
        <f>IFERROR(VLOOKUP(CountryTable[[#This Row],[Country Code]],'CUBE Search'!$A$8:$F$222,6,0),0)</f>
        <v>8.2901554404145074E-3</v>
      </c>
      <c r="K105" s="69">
        <f>IFERROR(VLOOKUP($A105,'CUBE Search'!$A$8:$F$222,6,0)-VLOOKUP($A105,'CUBE Search'!$A$8:$F$221,4,0),0)</f>
        <v>-9.4771984826909524E-4</v>
      </c>
      <c r="L105" s="30">
        <f>IFERROR(VLOOKUP($A105,'CUBE Bkd'!$A$11:$G$221,6,0),0)</f>
        <v>5</v>
      </c>
      <c r="M105" s="30">
        <f>IFERROR(VLOOKUP($A105,'CUBE Bkd'!$A$11:$G$221,5,0),0)</f>
        <v>15</v>
      </c>
      <c r="N105" s="52">
        <f>L105/VLOOKUP("Grand Total",'CUBE Bkd'!$B$8:$F$300,5,0)</f>
        <v>1.2334106270659627E-4</v>
      </c>
      <c r="O105" s="52">
        <f>IFERROR(SUM(CountryTable[[#This Row],[FP Current Week Tickets]]-VLOOKUP($A105,'CUBE Bkd'!$A$9:$E$220,4,0))/VLOOKUP($A105,'CUBE Bkd'!$A$9:$E$221,4,0),0)</f>
        <v>-0.91228070175438591</v>
      </c>
      <c r="P105" s="64">
        <f>IFERROR(VLOOKUP($A105,'MIDT Weekly'!$A$3:$J$222,2,0),0)</f>
        <v>43</v>
      </c>
      <c r="Q105" s="70">
        <f>IFERROR(VLOOKUP($A105,'MIDT Weekly'!$A$3:$J$222,3,0),0)</f>
        <v>-0.28299999999999997</v>
      </c>
      <c r="R105" s="71">
        <f>CountryTable[[#This Row],[MIDT Market PAX Current Week]]/'MIDT Weekly'!$B$210</f>
        <v>4.3684891732583442E-5</v>
      </c>
      <c r="S105" s="30">
        <f>VLOOKUP(A105,'SEM Revenue'!$H:$L,5,FALSE)</f>
        <v>86.643548387096772</v>
      </c>
    </row>
    <row r="106" spans="1:19" ht="12" x14ac:dyDescent="0.3">
      <c r="A106" s="3" t="s">
        <v>454</v>
      </c>
      <c r="B106" s="3" t="s">
        <v>453</v>
      </c>
      <c r="C106" s="3" t="s">
        <v>93</v>
      </c>
      <c r="D106" s="3" t="s">
        <v>93</v>
      </c>
      <c r="E106" s="72">
        <v>0</v>
      </c>
      <c r="F106" s="64">
        <f>IFERROR(VLOOKUP(CountryTable[[#This Row],[Country Code]],'CUBE Search'!$A$8:$F$222,5,0),0)</f>
        <v>0</v>
      </c>
      <c r="G106" s="65">
        <f>IFERROR(VLOOKUP(CountryTable[[#This Row],[Country Code]],'CUBE Search'!$A$8:$F$222,3,0),0)</f>
        <v>0</v>
      </c>
      <c r="H106" s="66">
        <f>IFERROR(SUM(CountryTable[[#This Row],[FP Searches Current Week]]-CountryTable[[#This Row],[FP Searches Previous Week]])/CountryTable[[#This Row],[FP Searches Previous Week]],0)</f>
        <v>0</v>
      </c>
      <c r="I106" s="67">
        <f>F106/VLOOKUP("Grand Total",'CUBE Search'!$B$8:$F$300,4,0)</f>
        <v>0</v>
      </c>
      <c r="J106" s="68">
        <f>IFERROR(VLOOKUP(CountryTable[[#This Row],[Country Code]],'CUBE Search'!$A$8:$F$222,6,0),0)</f>
        <v>0</v>
      </c>
      <c r="K106" s="69">
        <f>IFERROR(VLOOKUP($A106,'CUBE Search'!$A$8:$F$222,6,0)-VLOOKUP($A106,'CUBE Search'!$A$8:$F$221,4,0),0)</f>
        <v>0</v>
      </c>
      <c r="L106" s="30">
        <f>IFERROR(VLOOKUP($A106,'CUBE Bkd'!$A$11:$G$221,6,0),0)</f>
        <v>0</v>
      </c>
      <c r="M106" s="30">
        <f>IFERROR(VLOOKUP($A106,'CUBE Bkd'!$A$11:$G$221,5,0),0)</f>
        <v>0</v>
      </c>
      <c r="N106" s="52">
        <f>L106/VLOOKUP("Grand Total",'CUBE Bkd'!$B$8:$F$300,5,0)</f>
        <v>0</v>
      </c>
      <c r="O106" s="52">
        <f>IFERROR(SUM(CountryTable[[#This Row],[FP Current Week Tickets]]-VLOOKUP($A106,'CUBE Bkd'!$A$9:$E$220,4,0))/VLOOKUP($A106,'CUBE Bkd'!$A$9:$E$221,4,0),0)</f>
        <v>0</v>
      </c>
      <c r="P106" s="64">
        <f>IFERROR(VLOOKUP($A106,'MIDT Weekly'!$A$3:$J$222,2,0),0)</f>
        <v>216</v>
      </c>
      <c r="Q106" s="70">
        <f>IFERROR(VLOOKUP($A106,'MIDT Weekly'!$A$3:$J$222,3,0),0)</f>
        <v>-0.17599999999999999</v>
      </c>
      <c r="R106" s="71">
        <f>CountryTable[[#This Row],[MIDT Market PAX Current Week]]/'MIDT Weekly'!$B$210</f>
        <v>2.1944038637762846E-4</v>
      </c>
      <c r="S106" s="30" t="e">
        <f>VLOOKUP(A106,'SEM Revenue'!$H:$L,5,FALSE)</f>
        <v>#N/A</v>
      </c>
    </row>
    <row r="107" spans="1:19" ht="12" x14ac:dyDescent="0.3">
      <c r="A107" s="3" t="s">
        <v>446</v>
      </c>
      <c r="B107" s="3" t="s">
        <v>445</v>
      </c>
      <c r="C107" s="3" t="s">
        <v>523</v>
      </c>
      <c r="D107" s="3" t="s">
        <v>479</v>
      </c>
      <c r="E107" s="72">
        <v>0</v>
      </c>
      <c r="F107" s="64">
        <f>IFERROR(VLOOKUP(CountryTable[[#This Row],[Country Code]],'CUBE Search'!$A$8:$F$222,5,0),0)</f>
        <v>0</v>
      </c>
      <c r="G107" s="65">
        <f>IFERROR(VLOOKUP(CountryTable[[#This Row],[Country Code]],'CUBE Search'!$A$8:$F$222,3,0),0)</f>
        <v>0</v>
      </c>
      <c r="H107" s="66">
        <f>IFERROR(SUM(CountryTable[[#This Row],[FP Searches Current Week]]-CountryTable[[#This Row],[FP Searches Previous Week]])/CountryTable[[#This Row],[FP Searches Previous Week]],0)</f>
        <v>0</v>
      </c>
      <c r="I107" s="67">
        <f>F107/VLOOKUP("Grand Total",'CUBE Search'!$B$8:$F$300,4,0)</f>
        <v>0</v>
      </c>
      <c r="J107" s="68">
        <f>IFERROR(VLOOKUP(CountryTable[[#This Row],[Country Code]],'CUBE Search'!$A$8:$F$222,6,0),0)</f>
        <v>0</v>
      </c>
      <c r="K107" s="69">
        <f>IFERROR(VLOOKUP($A107,'CUBE Search'!$A$8:$F$222,6,0)-VLOOKUP($A107,'CUBE Search'!$A$8:$F$221,4,0),0)</f>
        <v>0</v>
      </c>
      <c r="L107" s="30">
        <f>IFERROR(VLOOKUP($A107,'CUBE Bkd'!$A$11:$G$221,6,0),0)</f>
        <v>0</v>
      </c>
      <c r="M107" s="30">
        <f>IFERROR(VLOOKUP($A107,'CUBE Bkd'!$A$11:$G$221,5,0),0)</f>
        <v>0</v>
      </c>
      <c r="N107" s="52">
        <f>L107/VLOOKUP("Grand Total",'CUBE Bkd'!$B$8:$F$300,5,0)</f>
        <v>0</v>
      </c>
      <c r="O107" s="52">
        <f>IFERROR(SUM(CountryTable[[#This Row],[FP Current Week Tickets]]-VLOOKUP($A107,'CUBE Bkd'!$A$9:$E$220,4,0))/VLOOKUP($A107,'CUBE Bkd'!$A$9:$E$221,4,0),0)</f>
        <v>-1</v>
      </c>
      <c r="P107" s="64">
        <f>IFERROR(VLOOKUP($A107,'MIDT Weekly'!$A$3:$J$222,2,0),0)</f>
        <v>0</v>
      </c>
      <c r="Q107" s="70">
        <f>IFERROR(VLOOKUP($A107,'MIDT Weekly'!$A$3:$J$222,3,0),0)</f>
        <v>0</v>
      </c>
      <c r="R107" s="71">
        <f>CountryTable[[#This Row],[MIDT Market PAX Current Week]]/'MIDT Weekly'!$B$210</f>
        <v>0</v>
      </c>
      <c r="S107" s="30" t="e">
        <f>VLOOKUP(A107,'SEM Revenue'!$H:$L,5,FALSE)</f>
        <v>#N/A</v>
      </c>
    </row>
    <row r="108" spans="1:19" ht="12" x14ac:dyDescent="0.3">
      <c r="A108" s="3" t="s">
        <v>470</v>
      </c>
      <c r="B108" s="3" t="s">
        <v>469</v>
      </c>
      <c r="C108" s="3" t="s">
        <v>93</v>
      </c>
      <c r="D108" s="3" t="s">
        <v>93</v>
      </c>
      <c r="E108" s="72">
        <v>1</v>
      </c>
      <c r="F108" s="64">
        <f>IFERROR(VLOOKUP(CountryTable[[#This Row],[Country Code]],'CUBE Search'!$A$8:$F$222,5,0),0)</f>
        <v>1008</v>
      </c>
      <c r="G108" s="65">
        <f>IFERROR(VLOOKUP(CountryTable[[#This Row],[Country Code]],'CUBE Search'!$A$8:$F$222,3,0),0)</f>
        <v>777</v>
      </c>
      <c r="H108" s="66">
        <f>IFERROR(SUM(CountryTable[[#This Row],[FP Searches Current Week]]-CountryTable[[#This Row],[FP Searches Previous Week]])/CountryTable[[#This Row],[FP Searches Previous Week]],0)</f>
        <v>0.29729729729729731</v>
      </c>
      <c r="I108" s="67">
        <f>F108/VLOOKUP("Grand Total",'CUBE Search'!$B$8:$F$300,4,0)</f>
        <v>1.3707046156030244E-4</v>
      </c>
      <c r="J108" s="68">
        <f>IFERROR(VLOOKUP(CountryTable[[#This Row],[Country Code]],'CUBE Search'!$A$8:$F$222,6,0),0)</f>
        <v>1.0912698412698412E-2</v>
      </c>
      <c r="K108" s="69">
        <f>IFERROR(VLOOKUP($A108,'CUBE Search'!$A$8:$F$222,6,0)-VLOOKUP($A108,'CUBE Search'!$A$8:$F$221,4,0),0)</f>
        <v>-4.5313170313170323E-3</v>
      </c>
      <c r="L108" s="30">
        <f>IFERROR(VLOOKUP($A108,'CUBE Bkd'!$A$11:$G$221,6,0),0)</f>
        <v>4</v>
      </c>
      <c r="M108" s="30">
        <f>IFERROR(VLOOKUP($A108,'CUBE Bkd'!$A$11:$G$221,5,0),0)</f>
        <v>16</v>
      </c>
      <c r="N108" s="52">
        <f>L108/VLOOKUP("Grand Total",'CUBE Bkd'!$B$8:$F$300,5,0)</f>
        <v>9.8672850165277024E-5</v>
      </c>
      <c r="O108" s="52">
        <f>IFERROR(SUM(CountryTable[[#This Row],[FP Current Week Tickets]]-VLOOKUP($A108,'CUBE Bkd'!$A$9:$E$220,4,0))/VLOOKUP($A108,'CUBE Bkd'!$A$9:$E$221,4,0),0)</f>
        <v>-0.91489361702127658</v>
      </c>
      <c r="P108" s="64">
        <f>IFERROR(VLOOKUP($A108,'MIDT Weekly'!$A$3:$J$222,2,0),0)</f>
        <v>81</v>
      </c>
      <c r="Q108" s="70">
        <f>IFERROR(VLOOKUP($A108,'MIDT Weekly'!$A$3:$J$222,3,0),0)</f>
        <v>1.1890000000000001</v>
      </c>
      <c r="R108" s="71">
        <f>CountryTable[[#This Row],[MIDT Market PAX Current Week]]/'MIDT Weekly'!$B$210</f>
        <v>8.2290144891610672E-5</v>
      </c>
      <c r="S108" s="88">
        <f>VLOOKUP(A108,'SEM Revenue'!$H:$L,5,FALSE)</f>
        <v>208.61797968397295</v>
      </c>
    </row>
    <row r="109" spans="1:19" ht="12" x14ac:dyDescent="0.3">
      <c r="A109" s="3" t="s">
        <v>458</v>
      </c>
      <c r="B109" s="3" t="s">
        <v>457</v>
      </c>
      <c r="C109" s="3" t="s">
        <v>18</v>
      </c>
      <c r="D109" s="3" t="s">
        <v>18</v>
      </c>
      <c r="E109" s="72">
        <v>4</v>
      </c>
      <c r="F109" s="64">
        <f>IFERROR(VLOOKUP(CountryTable[[#This Row],[Country Code]],'CUBE Search'!$A$8:$F$222,5,0),0)</f>
        <v>1005</v>
      </c>
      <c r="G109" s="65">
        <f>IFERROR(VLOOKUP(CountryTable[[#This Row],[Country Code]],'CUBE Search'!$A$8:$F$222,3,0),0)</f>
        <v>1034</v>
      </c>
      <c r="H109" s="66">
        <f>IFERROR(SUM(CountryTable[[#This Row],[FP Searches Current Week]]-CountryTable[[#This Row],[FP Searches Previous Week]])/CountryTable[[#This Row],[FP Searches Previous Week]],0)</f>
        <v>-2.8046421663442941E-2</v>
      </c>
      <c r="I109" s="67">
        <f>F109/VLOOKUP("Grand Total",'CUBE Search'!$B$8:$F$300,4,0)</f>
        <v>1.3666251375803962E-4</v>
      </c>
      <c r="J109" s="68">
        <f>IFERROR(VLOOKUP(CountryTable[[#This Row],[Country Code]],'CUBE Search'!$A$8:$F$222,6,0),0)</f>
        <v>6.965174129353234E-3</v>
      </c>
      <c r="K109" s="69">
        <f>IFERROR(VLOOKUP($A109,'CUBE Search'!$A$8:$F$222,6,0)-VLOOKUP($A109,'CUBE Search'!$A$8:$F$221,4,0),0)</f>
        <v>1.162466198985729E-3</v>
      </c>
      <c r="L109" s="30">
        <f>IFERROR(VLOOKUP($A109,'CUBE Bkd'!$A$11:$G$221,6,0),0)</f>
        <v>3</v>
      </c>
      <c r="M109" s="30">
        <f>IFERROR(VLOOKUP($A109,'CUBE Bkd'!$A$11:$G$221,5,0),0)</f>
        <v>10</v>
      </c>
      <c r="N109" s="52">
        <f>L109/VLOOKUP("Grand Total",'CUBE Bkd'!$B$8:$F$300,5,0)</f>
        <v>7.4004637623957762E-5</v>
      </c>
      <c r="O109" s="52">
        <f>IFERROR(SUM(CountryTable[[#This Row],[FP Current Week Tickets]]-VLOOKUP($A109,'CUBE Bkd'!$A$9:$E$220,4,0))/VLOOKUP($A109,'CUBE Bkd'!$A$9:$E$221,4,0),0)</f>
        <v>-0.95890410958904104</v>
      </c>
      <c r="P109" s="64">
        <f>IFERROR(VLOOKUP($A109,'MIDT Weekly'!$A$3:$J$222,2,0),0)</f>
        <v>56</v>
      </c>
      <c r="Q109" s="70">
        <f>IFERROR(VLOOKUP($A109,'MIDT Weekly'!$A$3:$J$222,3,0),0)</f>
        <v>0.4</v>
      </c>
      <c r="R109" s="71">
        <f>CountryTable[[#This Row],[MIDT Market PAX Current Week]]/'MIDT Weekly'!$B$210</f>
        <v>5.6891952023829604E-5</v>
      </c>
      <c r="S109" s="30">
        <f>VLOOKUP(A109,'SEM Revenue'!$H:$L,5,FALSE)</f>
        <v>49.358353856124438</v>
      </c>
    </row>
    <row r="110" spans="1:19" ht="12" x14ac:dyDescent="0.3">
      <c r="A110" s="3" t="s">
        <v>537</v>
      </c>
      <c r="B110" s="3" t="s">
        <v>536</v>
      </c>
      <c r="C110" s="3" t="s">
        <v>77</v>
      </c>
      <c r="D110" s="3" t="s">
        <v>79</v>
      </c>
      <c r="E110" s="72">
        <v>1</v>
      </c>
      <c r="F110" s="64">
        <f>IFERROR(VLOOKUP(CountryTable[[#This Row],[Country Code]],'CUBE Search'!$A$8:$F$222,5,0),0)</f>
        <v>185</v>
      </c>
      <c r="G110" s="65">
        <f>IFERROR(VLOOKUP(CountryTable[[#This Row],[Country Code]],'CUBE Search'!$A$8:$F$222,3,0),0)</f>
        <v>173</v>
      </c>
      <c r="H110" s="66">
        <f>IFERROR(SUM(CountryTable[[#This Row],[FP Searches Current Week]]-CountryTable[[#This Row],[FP Searches Previous Week]])/CountryTable[[#This Row],[FP Searches Previous Week]],0)</f>
        <v>6.9364161849710976E-2</v>
      </c>
      <c r="I110" s="67">
        <f>F110/VLOOKUP("Grand Total",'CUBE Search'!$B$8:$F$300,4,0)</f>
        <v>2.5156781139539633E-5</v>
      </c>
      <c r="J110" s="68">
        <f>IFERROR(VLOOKUP(CountryTable[[#This Row],[Country Code]],'CUBE Search'!$A$8:$F$222,6,0),0)</f>
        <v>0</v>
      </c>
      <c r="K110" s="69">
        <f>IFERROR(VLOOKUP($A110,'CUBE Search'!$A$8:$F$222,6,0)-VLOOKUP($A110,'CUBE Search'!$A$8:$F$221,4,0),0)</f>
        <v>0</v>
      </c>
      <c r="L110" s="30">
        <f>IFERROR(VLOOKUP($A110,'CUBE Bkd'!$A$11:$G$221,6,0),0)</f>
        <v>0</v>
      </c>
      <c r="M110" s="30">
        <f>IFERROR(VLOOKUP($A110,'CUBE Bkd'!$A$11:$G$221,5,0),0)</f>
        <v>6</v>
      </c>
      <c r="N110" s="52">
        <f>L110/VLOOKUP("Grand Total",'CUBE Bkd'!$B$8:$F$300,5,0)</f>
        <v>0</v>
      </c>
      <c r="O110" s="52">
        <f>IFERROR(SUM(CountryTable[[#This Row],[FP Current Week Tickets]]-VLOOKUP($A110,'CUBE Bkd'!$A$9:$E$220,4,0))/VLOOKUP($A110,'CUBE Bkd'!$A$9:$E$221,4,0),0)</f>
        <v>-1</v>
      </c>
      <c r="P110" s="64">
        <f>IFERROR(VLOOKUP($A110,'MIDT Weekly'!$A$3:$J$222,2,0),0)</f>
        <v>1</v>
      </c>
      <c r="Q110" s="70" t="str">
        <f>IFERROR(VLOOKUP($A110,'MIDT Weekly'!$A$3:$J$222,3,0),0)</f>
        <v>-</v>
      </c>
      <c r="R110" s="71">
        <f>CountryTable[[#This Row],[MIDT Market PAX Current Week]]/'MIDT Weekly'!$B$210</f>
        <v>1.0159277147112428E-6</v>
      </c>
      <c r="S110" s="88" t="e">
        <f>VLOOKUP(A110,'SEM Revenue'!$H:$L,5,FALSE)</f>
        <v>#N/A</v>
      </c>
    </row>
    <row r="111" spans="1:19" ht="12" x14ac:dyDescent="0.3">
      <c r="A111" s="3" t="s">
        <v>466</v>
      </c>
      <c r="B111" s="3" t="s">
        <v>465</v>
      </c>
      <c r="C111" s="3" t="s">
        <v>18</v>
      </c>
      <c r="D111" s="3" t="s">
        <v>18</v>
      </c>
      <c r="E111" s="72">
        <v>4</v>
      </c>
      <c r="F111" s="64">
        <f>IFERROR(VLOOKUP(CountryTable[[#This Row],[Country Code]],'CUBE Search'!$A$8:$F$222,5,0),0)</f>
        <v>0</v>
      </c>
      <c r="G111" s="65">
        <f>IFERROR(VLOOKUP(CountryTable[[#This Row],[Country Code]],'CUBE Search'!$A$8:$F$222,3,0),0)</f>
        <v>1</v>
      </c>
      <c r="H111" s="66">
        <f>IFERROR(SUM(CountryTable[[#This Row],[FP Searches Current Week]]-CountryTable[[#This Row],[FP Searches Previous Week]])/CountryTable[[#This Row],[FP Searches Previous Week]],0)</f>
        <v>-1</v>
      </c>
      <c r="I111" s="67">
        <f>F111/VLOOKUP("Grand Total",'CUBE Search'!$B$8:$F$300,4,0)</f>
        <v>0</v>
      </c>
      <c r="J111" s="68">
        <f>IFERROR(VLOOKUP(CountryTable[[#This Row],[Country Code]],'CUBE Search'!$A$8:$F$222,6,0),0)</f>
        <v>0</v>
      </c>
      <c r="K111" s="69">
        <f>IFERROR(VLOOKUP($A111,'CUBE Search'!$A$8:$F$222,6,0)-VLOOKUP($A111,'CUBE Search'!$A$8:$F$221,4,0),0)</f>
        <v>-3</v>
      </c>
      <c r="L111" s="30">
        <f>IFERROR(VLOOKUP($A111,'CUBE Bkd'!$A$11:$G$221,6,0),0)</f>
        <v>0</v>
      </c>
      <c r="M111" s="30">
        <f>IFERROR(VLOOKUP($A111,'CUBE Bkd'!$A$11:$G$221,5,0),0)</f>
        <v>0</v>
      </c>
      <c r="N111" s="52">
        <f>L111/VLOOKUP("Grand Total",'CUBE Bkd'!$B$8:$F$300,5,0)</f>
        <v>0</v>
      </c>
      <c r="O111" s="52">
        <f>IFERROR(SUM(CountryTable[[#This Row],[FP Current Week Tickets]]-VLOOKUP($A111,'CUBE Bkd'!$A$9:$E$220,4,0))/VLOOKUP($A111,'CUBE Bkd'!$A$9:$E$221,4,0),0)</f>
        <v>-1</v>
      </c>
      <c r="P111" s="64">
        <f>IFERROR(VLOOKUP($A111,'MIDT Weekly'!$A$3:$J$222,2,0),0)</f>
        <v>0</v>
      </c>
      <c r="Q111" s="70">
        <f>IFERROR(VLOOKUP($A111,'MIDT Weekly'!$A$3:$J$222,3,0),0)</f>
        <v>0</v>
      </c>
      <c r="R111" s="71">
        <f>CountryTable[[#This Row],[MIDT Market PAX Current Week]]/'MIDT Weekly'!$B$210</f>
        <v>0</v>
      </c>
      <c r="S111" s="30">
        <f>VLOOKUP(A111,'SEM Revenue'!$H:$L,5,FALSE)</f>
        <v>27.406421725239614</v>
      </c>
    </row>
    <row r="112" spans="1:19" ht="12" x14ac:dyDescent="0.3">
      <c r="A112" s="3" t="s">
        <v>494</v>
      </c>
      <c r="B112" s="3" t="s">
        <v>493</v>
      </c>
      <c r="C112" s="3" t="s">
        <v>93</v>
      </c>
      <c r="D112" s="3" t="s">
        <v>93</v>
      </c>
      <c r="E112" s="72">
        <v>1</v>
      </c>
      <c r="F112" s="64">
        <f>IFERROR(VLOOKUP(CountryTable[[#This Row],[Country Code]],'CUBE Search'!$A$8:$F$222,5,0),0)</f>
        <v>1612</v>
      </c>
      <c r="G112" s="65">
        <f>IFERROR(VLOOKUP(CountryTable[[#This Row],[Country Code]],'CUBE Search'!$A$8:$F$222,3,0),0)</f>
        <v>1479</v>
      </c>
      <c r="H112" s="66">
        <f>IFERROR(SUM(CountryTable[[#This Row],[FP Searches Current Week]]-CountryTable[[#This Row],[FP Searches Previous Week]])/CountryTable[[#This Row],[FP Searches Previous Week]],0)</f>
        <v>8.9925625422582825E-2</v>
      </c>
      <c r="I112" s="67">
        <f>F112/VLOOKUP("Grand Total",'CUBE Search'!$B$8:$F$300,4,0)</f>
        <v>2.1920395241588049E-4</v>
      </c>
      <c r="J112" s="68">
        <f>IFERROR(VLOOKUP(CountryTable[[#This Row],[Country Code]],'CUBE Search'!$A$8:$F$222,6,0),0)</f>
        <v>1.3647642679900745E-2</v>
      </c>
      <c r="K112" s="69">
        <f>IFERROR(VLOOKUP($A112,'CUBE Search'!$A$8:$F$222,6,0)-VLOOKUP($A112,'CUBE Search'!$A$8:$F$221,4,0),0)</f>
        <v>-6.6363329793284638E-3</v>
      </c>
      <c r="L112" s="30">
        <f>IFERROR(VLOOKUP($A112,'CUBE Bkd'!$A$11:$G$221,6,0),0)</f>
        <v>19</v>
      </c>
      <c r="M112" s="30">
        <f>IFERROR(VLOOKUP($A112,'CUBE Bkd'!$A$11:$G$221,5,0),0)</f>
        <v>49</v>
      </c>
      <c r="N112" s="52">
        <f>L112/VLOOKUP("Grand Total",'CUBE Bkd'!$B$8:$F$300,5,0)</f>
        <v>4.6869603828506587E-4</v>
      </c>
      <c r="O112" s="52">
        <f>IFERROR(SUM(CountryTable[[#This Row],[FP Current Week Tickets]]-VLOOKUP($A112,'CUBE Bkd'!$A$9:$E$220,4,0))/VLOOKUP($A112,'CUBE Bkd'!$A$9:$E$221,4,0),0)</f>
        <v>-0.40625</v>
      </c>
      <c r="P112" s="64">
        <f>IFERROR(VLOOKUP($A112,'MIDT Weekly'!$A$3:$J$222,2,0),0)</f>
        <v>70</v>
      </c>
      <c r="Q112" s="70">
        <f>IFERROR(VLOOKUP($A112,'MIDT Weekly'!$A$3:$J$222,3,0),0)</f>
        <v>0.45800000000000002</v>
      </c>
      <c r="R112" s="71">
        <f>CountryTable[[#This Row],[MIDT Market PAX Current Week]]/'MIDT Weekly'!$B$210</f>
        <v>7.1114940029787E-5</v>
      </c>
      <c r="S112" s="88">
        <f>VLOOKUP(A112,'SEM Revenue'!$H:$L,5,FALSE)</f>
        <v>121.58318611987382</v>
      </c>
    </row>
    <row r="113" spans="1:19" ht="12" x14ac:dyDescent="0.3">
      <c r="A113" s="3" t="s">
        <v>325</v>
      </c>
      <c r="B113" s="3" t="s">
        <v>324</v>
      </c>
      <c r="C113" s="3" t="s">
        <v>18</v>
      </c>
      <c r="D113" s="3" t="s">
        <v>18</v>
      </c>
      <c r="E113" s="72">
        <v>1</v>
      </c>
      <c r="F113" s="64">
        <f>IFERROR(VLOOKUP(CountryTable[[#This Row],[Country Code]],'CUBE Search'!$A$8:$F$222,5,0),0)</f>
        <v>4493</v>
      </c>
      <c r="G113" s="65">
        <f>IFERROR(VLOOKUP(CountryTable[[#This Row],[Country Code]],'CUBE Search'!$A$8:$F$222,3,0),0)</f>
        <v>4645</v>
      </c>
      <c r="H113" s="66">
        <f>IFERROR(SUM(CountryTable[[#This Row],[FP Searches Current Week]]-CountryTable[[#This Row],[FP Searches Previous Week]])/CountryTable[[#This Row],[FP Searches Previous Week]],0)</f>
        <v>-3.2723358449946179E-2</v>
      </c>
      <c r="I113" s="67">
        <f>F113/VLOOKUP("Grand Total",'CUBE Search'!$B$8:$F$300,4,0)</f>
        <v>6.1096982518892744E-4</v>
      </c>
      <c r="J113" s="68">
        <f>IFERROR(VLOOKUP(CountryTable[[#This Row],[Country Code]],'CUBE Search'!$A$8:$F$222,6,0),0)</f>
        <v>1.4021811707099933E-2</v>
      </c>
      <c r="K113" s="69">
        <f>IFERROR(VLOOKUP($A113,'CUBE Search'!$A$8:$F$222,6,0)-VLOOKUP($A113,'CUBE Search'!$A$8:$F$221,4,0),0)</f>
        <v>-1.0481560001121236E-3</v>
      </c>
      <c r="L113" s="30">
        <f>IFERROR(VLOOKUP($A113,'CUBE Bkd'!$A$11:$G$221,6,0),0)</f>
        <v>44</v>
      </c>
      <c r="M113" s="30">
        <f>IFERROR(VLOOKUP($A113,'CUBE Bkd'!$A$11:$G$221,5,0),0)</f>
        <v>99</v>
      </c>
      <c r="N113" s="52">
        <f>L113/VLOOKUP("Grand Total",'CUBE Bkd'!$B$8:$F$300,5,0)</f>
        <v>1.0854013518180473E-3</v>
      </c>
      <c r="O113" s="52">
        <f>IFERROR(SUM(CountryTable[[#This Row],[FP Current Week Tickets]]-VLOOKUP($A113,'CUBE Bkd'!$A$9:$E$220,4,0))/VLOOKUP($A113,'CUBE Bkd'!$A$9:$E$221,4,0),0)</f>
        <v>-0.72670807453416153</v>
      </c>
      <c r="P113" s="64">
        <f>IFERROR(VLOOKUP($A113,'MIDT Weekly'!$A$3:$J$222,2,0),0)</f>
        <v>103</v>
      </c>
      <c r="Q113" s="70">
        <f>IFERROR(VLOOKUP($A113,'MIDT Weekly'!$A$3:$J$222,3,0),0)</f>
        <v>-0.13400000000000001</v>
      </c>
      <c r="R113" s="71">
        <f>CountryTable[[#This Row],[MIDT Market PAX Current Week]]/'MIDT Weekly'!$B$210</f>
        <v>1.0464055461525802E-4</v>
      </c>
      <c r="S113" s="88">
        <f>VLOOKUP(A113,'SEM Revenue'!$H:$L,5,FALSE)</f>
        <v>319.23715146948007</v>
      </c>
    </row>
    <row r="114" spans="1:19" ht="12" x14ac:dyDescent="0.3">
      <c r="A114" s="3" t="s">
        <v>333</v>
      </c>
      <c r="B114" s="3" t="s">
        <v>332</v>
      </c>
      <c r="C114" s="3" t="s">
        <v>134</v>
      </c>
      <c r="D114" s="3" t="s">
        <v>134</v>
      </c>
      <c r="E114" s="72">
        <v>2</v>
      </c>
      <c r="F114" s="64">
        <f>IFERROR(VLOOKUP(CountryTable[[#This Row],[Country Code]],'CUBE Search'!$A$8:$F$222,5,0),0)</f>
        <v>7931</v>
      </c>
      <c r="G114" s="65">
        <f>IFERROR(VLOOKUP(CountryTable[[#This Row],[Country Code]],'CUBE Search'!$A$8:$F$222,3,0),0)</f>
        <v>8980</v>
      </c>
      <c r="H114" s="66">
        <f>IFERROR(SUM(CountryTable[[#This Row],[FP Searches Current Week]]-CountryTable[[#This Row],[FP Searches Previous Week]])/CountryTable[[#This Row],[FP Searches Previous Week]],0)</f>
        <v>-0.11681514476614699</v>
      </c>
      <c r="I114" s="67">
        <f>F114/VLOOKUP("Grand Total",'CUBE Search'!$B$8:$F$300,4,0)</f>
        <v>1.0784780065821017E-3</v>
      </c>
      <c r="J114" s="68">
        <f>IFERROR(VLOOKUP(CountryTable[[#This Row],[Country Code]],'CUBE Search'!$A$8:$F$222,6,0),0)</f>
        <v>6.6826377505989154E-3</v>
      </c>
      <c r="K114" s="69">
        <f>IFERROR(VLOOKUP($A114,'CUBE Search'!$A$8:$F$222,6,0)-VLOOKUP($A114,'CUBE Search'!$A$8:$F$221,4,0),0)</f>
        <v>7.8063329625593144E-4</v>
      </c>
      <c r="L114" s="30">
        <f>IFERROR(VLOOKUP($A114,'CUBE Bkd'!$A$11:$G$221,6,0),0)</f>
        <v>36</v>
      </c>
      <c r="M114" s="30">
        <f>IFERROR(VLOOKUP($A114,'CUBE Bkd'!$A$11:$G$221,5,0),0)</f>
        <v>66</v>
      </c>
      <c r="N114" s="52">
        <f>L114/VLOOKUP("Grand Total",'CUBE Bkd'!$B$8:$F$300,5,0)</f>
        <v>8.8805565148749319E-4</v>
      </c>
      <c r="O114" s="52">
        <f>IFERROR(SUM(CountryTable[[#This Row],[FP Current Week Tickets]]-VLOOKUP($A114,'CUBE Bkd'!$A$9:$E$220,4,0))/VLOOKUP($A114,'CUBE Bkd'!$A$9:$E$221,4,0),0)</f>
        <v>-0.68695652173913047</v>
      </c>
      <c r="P114" s="64">
        <f>IFERROR(VLOOKUP($A114,'MIDT Weekly'!$A$3:$J$222,2,0),0)</f>
        <v>512</v>
      </c>
      <c r="Q114" s="70">
        <f>IFERROR(VLOOKUP($A114,'MIDT Weekly'!$A$3:$J$222,3,0),0)</f>
        <v>0.13</v>
      </c>
      <c r="R114" s="71">
        <f>CountryTable[[#This Row],[MIDT Market PAX Current Week]]/'MIDT Weekly'!$B$210</f>
        <v>5.2015498993215632E-4</v>
      </c>
      <c r="S114" s="88">
        <f>VLOOKUP(A114,'SEM Revenue'!$H:$L,5,FALSE)</f>
        <v>87.676173837082331</v>
      </c>
    </row>
    <row r="115" spans="1:19" ht="12" x14ac:dyDescent="0.3">
      <c r="A115" s="3" t="s">
        <v>365</v>
      </c>
      <c r="B115" s="3" t="s">
        <v>364</v>
      </c>
      <c r="C115" s="3" t="s">
        <v>134</v>
      </c>
      <c r="D115" s="3" t="s">
        <v>134</v>
      </c>
      <c r="E115" s="72">
        <v>0</v>
      </c>
      <c r="F115" s="64">
        <f>IFERROR(VLOOKUP(CountryTable[[#This Row],[Country Code]],'CUBE Search'!$A$8:$F$222,5,0),0)</f>
        <v>2754</v>
      </c>
      <c r="G115" s="65">
        <f>IFERROR(VLOOKUP(CountryTable[[#This Row],[Country Code]],'CUBE Search'!$A$8:$F$222,3,0),0)</f>
        <v>2678</v>
      </c>
      <c r="H115" s="66">
        <f>IFERROR(SUM(CountryTable[[#This Row],[FP Searches Current Week]]-CountryTable[[#This Row],[FP Searches Previous Week]])/CountryTable[[#This Row],[FP Searches Previous Week]],0)</f>
        <v>2.8379387602688575E-2</v>
      </c>
      <c r="I115" s="67">
        <f>F115/VLOOKUP("Grand Total",'CUBE Search'!$B$8:$F$300,4,0)</f>
        <v>3.7449608247725488E-4</v>
      </c>
      <c r="J115" s="68">
        <f>IFERROR(VLOOKUP(CountryTable[[#This Row],[Country Code]],'CUBE Search'!$A$8:$F$222,6,0),0)</f>
        <v>1.0167029774872912E-2</v>
      </c>
      <c r="K115" s="69">
        <f>IFERROR(VLOOKUP($A115,'CUBE Search'!$A$8:$F$222,6,0)-VLOOKUP($A115,'CUBE Search'!$A$8:$F$221,4,0),0)</f>
        <v>-1.7821860578380675E-3</v>
      </c>
      <c r="L115" s="30">
        <f>IFERROR(VLOOKUP($A115,'CUBE Bkd'!$A$11:$G$221,6,0),0)</f>
        <v>11</v>
      </c>
      <c r="M115" s="30">
        <f>IFERROR(VLOOKUP($A115,'CUBE Bkd'!$A$11:$G$221,5,0),0)</f>
        <v>34</v>
      </c>
      <c r="N115" s="52">
        <f>L115/VLOOKUP("Grand Total",'CUBE Bkd'!$B$8:$F$300,5,0)</f>
        <v>2.7135033795451182E-4</v>
      </c>
      <c r="O115" s="52">
        <f>IFERROR(SUM(CountryTable[[#This Row],[FP Current Week Tickets]]-VLOOKUP($A115,'CUBE Bkd'!$A$9:$E$220,4,0))/VLOOKUP($A115,'CUBE Bkd'!$A$9:$E$221,4,0),0)</f>
        <v>-0.71052631578947367</v>
      </c>
      <c r="P115" s="64">
        <f>IFERROR(VLOOKUP($A115,'MIDT Weekly'!$A$3:$J$222,2,0),0)</f>
        <v>68</v>
      </c>
      <c r="Q115" s="70">
        <f>IFERROR(VLOOKUP($A115,'MIDT Weekly'!$A$3:$J$222,3,0),0)</f>
        <v>-0.39300000000000002</v>
      </c>
      <c r="R115" s="71">
        <f>CountryTable[[#This Row],[MIDT Market PAX Current Week]]/'MIDT Weekly'!$B$210</f>
        <v>6.9083084600364517E-5</v>
      </c>
      <c r="S115" s="30">
        <f>VLOOKUP(A115,'SEM Revenue'!$H:$L,5,FALSE)</f>
        <v>203.55956093557654</v>
      </c>
    </row>
    <row r="116" spans="1:19" ht="12" x14ac:dyDescent="0.3">
      <c r="A116" s="3" t="s">
        <v>369</v>
      </c>
      <c r="B116" s="3" t="s">
        <v>368</v>
      </c>
      <c r="C116" s="3" t="s">
        <v>134</v>
      </c>
      <c r="D116" s="3" t="s">
        <v>134</v>
      </c>
      <c r="E116" s="72">
        <v>2</v>
      </c>
      <c r="F116" s="64">
        <f>IFERROR(VLOOKUP(CountryTable[[#This Row],[Country Code]],'CUBE Search'!$A$8:$F$222,5,0),0)</f>
        <v>12</v>
      </c>
      <c r="G116" s="65">
        <f>IFERROR(VLOOKUP(CountryTable[[#This Row],[Country Code]],'CUBE Search'!$A$8:$F$222,3,0),0)</f>
        <v>16</v>
      </c>
      <c r="H116" s="66">
        <f>IFERROR(SUM(CountryTable[[#This Row],[FP Searches Current Week]]-CountryTable[[#This Row],[FP Searches Previous Week]])/CountryTable[[#This Row],[FP Searches Previous Week]],0)</f>
        <v>-0.25</v>
      </c>
      <c r="I116" s="67">
        <f>F116/VLOOKUP("Grand Total",'CUBE Search'!$B$8:$F$300,4,0)</f>
        <v>1.6317912090512194E-6</v>
      </c>
      <c r="J116" s="68">
        <f>IFERROR(VLOOKUP(CountryTable[[#This Row],[Country Code]],'CUBE Search'!$A$8:$F$222,6,0),0)</f>
        <v>0</v>
      </c>
      <c r="K116" s="69">
        <f>IFERROR(VLOOKUP($A116,'CUBE Search'!$A$8:$F$222,6,0)-VLOOKUP($A116,'CUBE Search'!$A$8:$F$221,4,0),0)</f>
        <v>0</v>
      </c>
      <c r="L116" s="30">
        <f>IFERROR(VLOOKUP($A116,'CUBE Bkd'!$A$11:$G$221,6,0),0)</f>
        <v>1</v>
      </c>
      <c r="M116" s="30">
        <f>IFERROR(VLOOKUP($A116,'CUBE Bkd'!$A$11:$G$221,5,0),0)</f>
        <v>0</v>
      </c>
      <c r="N116" s="52">
        <f>L116/VLOOKUP("Grand Total",'CUBE Bkd'!$B$8:$F$300,5,0)</f>
        <v>2.4668212541319256E-5</v>
      </c>
      <c r="O116" s="52">
        <f>IFERROR(SUM(CountryTable[[#This Row],[FP Current Week Tickets]]-VLOOKUP($A116,'CUBE Bkd'!$A$9:$E$220,4,0))/VLOOKUP($A116,'CUBE Bkd'!$A$9:$E$221,4,0),0)</f>
        <v>0</v>
      </c>
      <c r="P116" s="64">
        <f>IFERROR(VLOOKUP($A116,'MIDT Weekly'!$A$3:$J$222,2,0),0)</f>
        <v>0</v>
      </c>
      <c r="Q116" s="70">
        <f>IFERROR(VLOOKUP($A116,'MIDT Weekly'!$A$3:$J$222,3,0),0)</f>
        <v>-1</v>
      </c>
      <c r="R116" s="71">
        <f>CountryTable[[#This Row],[MIDT Market PAX Current Week]]/'MIDT Weekly'!$B$210</f>
        <v>0</v>
      </c>
      <c r="S116" s="88" t="e">
        <f>VLOOKUP(A116,'SEM Revenue'!$H:$L,5,FALSE)</f>
        <v>#N/A</v>
      </c>
    </row>
    <row r="117" spans="1:19" ht="12" x14ac:dyDescent="0.3">
      <c r="A117" s="3" t="s">
        <v>553</v>
      </c>
      <c r="B117" s="3" t="s">
        <v>552</v>
      </c>
      <c r="C117" s="3" t="s">
        <v>77</v>
      </c>
      <c r="D117" s="3" t="s">
        <v>79</v>
      </c>
      <c r="E117" s="72">
        <v>1</v>
      </c>
      <c r="F117" s="64">
        <f>IFERROR(VLOOKUP(CountryTable[[#This Row],[Country Code]],'CUBE Search'!$A$8:$F$222,5,0),0)</f>
        <v>530554</v>
      </c>
      <c r="G117" s="65">
        <f>IFERROR(VLOOKUP(CountryTable[[#This Row],[Country Code]],'CUBE Search'!$A$8:$F$222,3,0),0)</f>
        <v>561153</v>
      </c>
      <c r="H117" s="66">
        <f>IFERROR(SUM(CountryTable[[#This Row],[FP Searches Current Week]]-CountryTable[[#This Row],[FP Searches Previous Week]])/CountryTable[[#This Row],[FP Searches Previous Week]],0)</f>
        <v>-5.4528800523208465E-2</v>
      </c>
      <c r="I117" s="67">
        <f>F117/VLOOKUP("Grand Total",'CUBE Search'!$B$8:$F$300,4,0)</f>
        <v>7.2146112760580056E-2</v>
      </c>
      <c r="J117" s="68">
        <f>IFERROR(VLOOKUP(CountryTable[[#This Row],[Country Code]],'CUBE Search'!$A$8:$F$222,6,0),0)</f>
        <v>5.8297553123715963E-3</v>
      </c>
      <c r="K117" s="69">
        <f>IFERROR(VLOOKUP($A117,'CUBE Search'!$A$8:$F$222,6,0)-VLOOKUP($A117,'CUBE Search'!$A$8:$F$221,4,0),0)</f>
        <v>1.7176185960559448E-4</v>
      </c>
      <c r="L117" s="30">
        <f>IFERROR(VLOOKUP($A117,'CUBE Bkd'!$A$11:$G$221,6,0),0)</f>
        <v>2802</v>
      </c>
      <c r="M117" s="30">
        <f>IFERROR(VLOOKUP($A117,'CUBE Bkd'!$A$11:$G$221,5,0),0)</f>
        <v>6524</v>
      </c>
      <c r="N117" s="52">
        <f>L117/VLOOKUP("Grand Total",'CUBE Bkd'!$B$8:$F$300,5,0)</f>
        <v>6.9120331540776556E-2</v>
      </c>
      <c r="O117" s="52">
        <f>IFERROR(SUM(CountryTable[[#This Row],[FP Current Week Tickets]]-VLOOKUP($A117,'CUBE Bkd'!$A$9:$E$220,4,0))/VLOOKUP($A117,'CUBE Bkd'!$A$9:$E$221,4,0),0)</f>
        <v>-0.66346384818640403</v>
      </c>
      <c r="P117" s="64">
        <f>IFERROR(VLOOKUP($A117,'MIDT Weekly'!$A$3:$J$222,2,0),0)</f>
        <v>23936</v>
      </c>
      <c r="Q117" s="70">
        <f>IFERROR(VLOOKUP($A117,'MIDT Weekly'!$A$3:$J$222,3,0),0)</f>
        <v>-1.6E-2</v>
      </c>
      <c r="R117" s="71">
        <f>CountryTable[[#This Row],[MIDT Market PAX Current Week]]/'MIDT Weekly'!$B$210</f>
        <v>2.4317245779328308E-2</v>
      </c>
      <c r="S117" s="88">
        <f>VLOOKUP(A117,'SEM Revenue'!$H:$L,5,FALSE)</f>
        <v>8.2265519371669029</v>
      </c>
    </row>
    <row r="118" spans="1:19" ht="12" x14ac:dyDescent="0.3">
      <c r="A118" s="3" t="s">
        <v>496</v>
      </c>
      <c r="B118" s="3" t="s">
        <v>495</v>
      </c>
      <c r="C118" s="3" t="s">
        <v>93</v>
      </c>
      <c r="D118" s="3" t="s">
        <v>93</v>
      </c>
      <c r="E118" s="72">
        <v>1</v>
      </c>
      <c r="F118" s="64">
        <f>IFERROR(VLOOKUP(CountryTable[[#This Row],[Country Code]],'CUBE Search'!$A$8:$F$222,5,0),0)</f>
        <v>251</v>
      </c>
      <c r="G118" s="65">
        <f>IFERROR(VLOOKUP(CountryTable[[#This Row],[Country Code]],'CUBE Search'!$A$8:$F$222,3,0),0)</f>
        <v>242</v>
      </c>
      <c r="H118" s="66">
        <f>IFERROR(SUM(CountryTable[[#This Row],[FP Searches Current Week]]-CountryTable[[#This Row],[FP Searches Previous Week]])/CountryTable[[#This Row],[FP Searches Previous Week]],0)</f>
        <v>3.71900826446281E-2</v>
      </c>
      <c r="I118" s="67">
        <f>F118/VLOOKUP("Grand Total",'CUBE Search'!$B$8:$F$300,4,0)</f>
        <v>3.4131632789321338E-5</v>
      </c>
      <c r="J118" s="68">
        <f>IFERROR(VLOOKUP(CountryTable[[#This Row],[Country Code]],'CUBE Search'!$A$8:$F$222,6,0),0)</f>
        <v>3.9840637450199202E-3</v>
      </c>
      <c r="K118" s="69">
        <f>IFERROR(VLOOKUP($A118,'CUBE Search'!$A$8:$F$222,6,0)-VLOOKUP($A118,'CUBE Search'!$A$8:$F$221,4,0),0)</f>
        <v>-4.2803990648974354E-3</v>
      </c>
      <c r="L118" s="30">
        <f>IFERROR(VLOOKUP($A118,'CUBE Bkd'!$A$11:$G$221,6,0),0)</f>
        <v>0</v>
      </c>
      <c r="M118" s="30">
        <f>IFERROR(VLOOKUP($A118,'CUBE Bkd'!$A$11:$G$221,5,0),0)</f>
        <v>4</v>
      </c>
      <c r="N118" s="52">
        <f>L118/VLOOKUP("Grand Total",'CUBE Bkd'!$B$8:$F$300,5,0)</f>
        <v>0</v>
      </c>
      <c r="O118" s="52">
        <f>IFERROR(SUM(CountryTable[[#This Row],[FP Current Week Tickets]]-VLOOKUP($A118,'CUBE Bkd'!$A$9:$E$220,4,0))/VLOOKUP($A118,'CUBE Bkd'!$A$9:$E$221,4,0),0)</f>
        <v>-1</v>
      </c>
      <c r="P118" s="64">
        <f>IFERROR(VLOOKUP($A118,'MIDT Weekly'!$A$3:$J$222,2,0),0)</f>
        <v>20</v>
      </c>
      <c r="Q118" s="70">
        <f>IFERROR(VLOOKUP($A118,'MIDT Weekly'!$A$3:$J$222,3,0),0)</f>
        <v>0.66700000000000004</v>
      </c>
      <c r="R118" s="71">
        <f>CountryTable[[#This Row],[MIDT Market PAX Current Week]]/'MIDT Weekly'!$B$210</f>
        <v>2.0318554294224856E-5</v>
      </c>
      <c r="S118" s="30" t="e">
        <f>VLOOKUP(A118,'SEM Revenue'!$H:$L,5,FALSE)</f>
        <v>#N/A</v>
      </c>
    </row>
    <row r="119" spans="1:19" ht="12" x14ac:dyDescent="0.3">
      <c r="A119" s="3" t="s">
        <v>500</v>
      </c>
      <c r="B119" s="3" t="s">
        <v>5634</v>
      </c>
      <c r="C119" s="3" t="s">
        <v>18</v>
      </c>
      <c r="D119" s="3" t="s">
        <v>18</v>
      </c>
      <c r="E119" s="72">
        <v>4</v>
      </c>
      <c r="F119" s="64">
        <f>IFERROR(VLOOKUP(CountryTable[[#This Row],[Country Code]],'CUBE Search'!$A$8:$F$222,5,0),0)</f>
        <v>41</v>
      </c>
      <c r="G119" s="65">
        <f>IFERROR(VLOOKUP(CountryTable[[#This Row],[Country Code]],'CUBE Search'!$A$8:$F$222,3,0),0)</f>
        <v>55</v>
      </c>
      <c r="H119" s="66">
        <f>IFERROR(SUM(CountryTable[[#This Row],[FP Searches Current Week]]-CountryTable[[#This Row],[FP Searches Previous Week]])/CountryTable[[#This Row],[FP Searches Previous Week]],0)</f>
        <v>-0.25454545454545452</v>
      </c>
      <c r="I119" s="67">
        <f>F119/VLOOKUP("Grand Total",'CUBE Search'!$B$8:$F$300,4,0)</f>
        <v>5.5752866309249996E-6</v>
      </c>
      <c r="J119" s="68">
        <f>IFERROR(VLOOKUP(CountryTable[[#This Row],[Country Code]],'CUBE Search'!$A$8:$F$222,6,0),0)</f>
        <v>0</v>
      </c>
      <c r="K119" s="69">
        <f>IFERROR(VLOOKUP($A119,'CUBE Search'!$A$8:$F$222,6,0)-VLOOKUP($A119,'CUBE Search'!$A$8:$F$221,4,0),0)</f>
        <v>0</v>
      </c>
      <c r="L119" s="30">
        <f>IFERROR(VLOOKUP($A119,'CUBE Bkd'!$A$11:$G$221,6,0),0)</f>
        <v>0</v>
      </c>
      <c r="M119" s="30">
        <f>IFERROR(VLOOKUP($A119,'CUBE Bkd'!$A$11:$G$221,5,0),0)</f>
        <v>0</v>
      </c>
      <c r="N119" s="52">
        <f>L119/VLOOKUP("Grand Total",'CUBE Bkd'!$B$8:$F$300,5,0)</f>
        <v>0</v>
      </c>
      <c r="O119" s="52">
        <f>IFERROR(SUM(CountryTable[[#This Row],[FP Current Week Tickets]]-VLOOKUP($A119,'CUBE Bkd'!$A$9:$E$220,4,0))/VLOOKUP($A119,'CUBE Bkd'!$A$9:$E$221,4,0),0)</f>
        <v>-1</v>
      </c>
      <c r="P119" s="64">
        <f>IFERROR(VLOOKUP($A119,'MIDT Weekly'!$A$3:$J$222,2,0),0)</f>
        <v>0</v>
      </c>
      <c r="Q119" s="70">
        <f>IFERROR(VLOOKUP($A119,'MIDT Weekly'!$A$3:$J$222,3,0),0)</f>
        <v>-1</v>
      </c>
      <c r="R119" s="71">
        <f>CountryTable[[#This Row],[MIDT Market PAX Current Week]]/'MIDT Weekly'!$B$210</f>
        <v>0</v>
      </c>
      <c r="S119" s="30">
        <f>VLOOKUP(A119,'SEM Revenue'!$H:$L,5,FALSE)</f>
        <v>13.852017937219731</v>
      </c>
    </row>
    <row r="120" spans="1:19" ht="12" x14ac:dyDescent="0.3">
      <c r="A120" s="3" t="s">
        <v>442</v>
      </c>
      <c r="B120" s="3" t="s">
        <v>441</v>
      </c>
      <c r="C120" s="3" t="s">
        <v>134</v>
      </c>
      <c r="D120" s="3" t="s">
        <v>134</v>
      </c>
      <c r="E120" s="72">
        <v>2</v>
      </c>
      <c r="F120" s="64">
        <f>IFERROR(VLOOKUP(CountryTable[[#This Row],[Country Code]],'CUBE Search'!$A$8:$F$222,5,0),0)</f>
        <v>14581</v>
      </c>
      <c r="G120" s="65">
        <f>IFERROR(VLOOKUP(CountryTable[[#This Row],[Country Code]],'CUBE Search'!$A$8:$F$222,3,0),0)</f>
        <v>14483</v>
      </c>
      <c r="H120" s="66">
        <f>IFERROR(SUM(CountryTable[[#This Row],[FP Searches Current Week]]-CountryTable[[#This Row],[FP Searches Previous Week]])/CountryTable[[#This Row],[FP Searches Previous Week]],0)</f>
        <v>6.7665538907684874E-3</v>
      </c>
      <c r="I120" s="67">
        <f>F120/VLOOKUP("Grand Total",'CUBE Search'!$B$8:$F$300,4,0)</f>
        <v>1.9827623015979861E-3</v>
      </c>
      <c r="J120" s="68">
        <f>IFERROR(VLOOKUP(CountryTable[[#This Row],[Country Code]],'CUBE Search'!$A$8:$F$222,6,0),0)</f>
        <v>1.1590425896714903E-2</v>
      </c>
      <c r="K120" s="69">
        <f>IFERROR(VLOOKUP($A120,'CUBE Search'!$A$8:$F$222,6,0)-VLOOKUP($A120,'CUBE Search'!$A$8:$F$221,4,0),0)</f>
        <v>2.6680509991866032E-4</v>
      </c>
      <c r="L120" s="30">
        <f>IFERROR(VLOOKUP($A120,'CUBE Bkd'!$A$11:$G$221,6,0),0)</f>
        <v>114</v>
      </c>
      <c r="M120" s="30">
        <f>IFERROR(VLOOKUP($A120,'CUBE Bkd'!$A$11:$G$221,5,0),0)</f>
        <v>237</v>
      </c>
      <c r="N120" s="52">
        <f>L120/VLOOKUP("Grand Total",'CUBE Bkd'!$B$8:$F$300,5,0)</f>
        <v>2.8121762297103952E-3</v>
      </c>
      <c r="O120" s="52">
        <f>IFERROR(SUM(CountryTable[[#This Row],[FP Current Week Tickets]]-VLOOKUP($A120,'CUBE Bkd'!$A$9:$E$220,4,0))/VLOOKUP($A120,'CUBE Bkd'!$A$9:$E$221,4,0),0)</f>
        <v>-0.63809523809523805</v>
      </c>
      <c r="P120" s="64">
        <f>IFERROR(VLOOKUP($A120,'MIDT Weekly'!$A$3:$J$222,2,0),0)</f>
        <v>745</v>
      </c>
      <c r="Q120" s="70">
        <f>IFERROR(VLOOKUP($A120,'MIDT Weekly'!$A$3:$J$222,3,0),0)</f>
        <v>-0.127</v>
      </c>
      <c r="R120" s="71">
        <f>CountryTable[[#This Row],[MIDT Market PAX Current Week]]/'MIDT Weekly'!$B$210</f>
        <v>7.5686614745987593E-4</v>
      </c>
      <c r="S120" s="88">
        <f>VLOOKUP(A120,'SEM Revenue'!$H:$L,5,FALSE)</f>
        <v>59.261089125466818</v>
      </c>
    </row>
    <row r="121" spans="1:19" ht="12" x14ac:dyDescent="0.3">
      <c r="A121" s="3" t="s">
        <v>481</v>
      </c>
      <c r="B121" s="3" t="s">
        <v>480</v>
      </c>
      <c r="C121" s="3" t="s">
        <v>134</v>
      </c>
      <c r="D121" s="3" t="s">
        <v>134</v>
      </c>
      <c r="E121" s="72">
        <v>0</v>
      </c>
      <c r="F121" s="64">
        <f>IFERROR(VLOOKUP(CountryTable[[#This Row],[Country Code]],'CUBE Search'!$A$8:$F$222,5,0),0)</f>
        <v>0</v>
      </c>
      <c r="G121" s="65">
        <f>IFERROR(VLOOKUP(CountryTable[[#This Row],[Country Code]],'CUBE Search'!$A$8:$F$222,3,0),0)</f>
        <v>0</v>
      </c>
      <c r="H121" s="66">
        <f>IFERROR(SUM(CountryTable[[#This Row],[FP Searches Current Week]]-CountryTable[[#This Row],[FP Searches Previous Week]])/CountryTable[[#This Row],[FP Searches Previous Week]],0)</f>
        <v>0</v>
      </c>
      <c r="I121" s="67">
        <f>F121/VLOOKUP("Grand Total",'CUBE Search'!$B$8:$F$300,4,0)</f>
        <v>0</v>
      </c>
      <c r="J121" s="68">
        <f>IFERROR(VLOOKUP(CountryTable[[#This Row],[Country Code]],'CUBE Search'!$A$8:$F$222,6,0),0)</f>
        <v>0</v>
      </c>
      <c r="K121" s="69">
        <f>IFERROR(VLOOKUP($A121,'CUBE Search'!$A$8:$F$222,6,0)-VLOOKUP($A121,'CUBE Search'!$A$8:$F$221,4,0),0)</f>
        <v>0</v>
      </c>
      <c r="L121" s="30">
        <f>IFERROR(VLOOKUP($A121,'CUBE Bkd'!$A$11:$G$221,6,0),0)</f>
        <v>0</v>
      </c>
      <c r="M121" s="30">
        <f>IFERROR(VLOOKUP($A121,'CUBE Bkd'!$A$11:$G$221,5,0),0)</f>
        <v>0</v>
      </c>
      <c r="N121" s="52">
        <f>L121/VLOOKUP("Grand Total",'CUBE Bkd'!$B$8:$F$300,5,0)</f>
        <v>0</v>
      </c>
      <c r="O121" s="52">
        <f>IFERROR(SUM(CountryTable[[#This Row],[FP Current Week Tickets]]-VLOOKUP($A121,'CUBE Bkd'!$A$9:$E$220,4,0))/VLOOKUP($A121,'CUBE Bkd'!$A$9:$E$221,4,0),0)</f>
        <v>-1</v>
      </c>
      <c r="P121" s="64">
        <f>IFERROR(VLOOKUP($A121,'MIDT Weekly'!$A$3:$J$222,2,0),0)</f>
        <v>6</v>
      </c>
      <c r="Q121" s="70" t="str">
        <f>IFERROR(VLOOKUP($A121,'MIDT Weekly'!$A$3:$J$222,3,0),0)</f>
        <v>-</v>
      </c>
      <c r="R121" s="71">
        <f>CountryTable[[#This Row],[MIDT Market PAX Current Week]]/'MIDT Weekly'!$B$210</f>
        <v>6.0955662882674568E-6</v>
      </c>
      <c r="S121" s="30" t="e">
        <f>VLOOKUP(A121,'SEM Revenue'!$H:$L,5,FALSE)</f>
        <v>#N/A</v>
      </c>
    </row>
    <row r="122" spans="1:19" ht="12" x14ac:dyDescent="0.3">
      <c r="A122" s="3" t="s">
        <v>516</v>
      </c>
      <c r="B122" s="3" t="s">
        <v>515</v>
      </c>
      <c r="C122" s="3" t="s">
        <v>18</v>
      </c>
      <c r="D122" s="3" t="s">
        <v>18</v>
      </c>
      <c r="E122" s="72">
        <v>4</v>
      </c>
      <c r="F122" s="64">
        <f>IFERROR(VLOOKUP(CountryTable[[#This Row],[Country Code]],'CUBE Search'!$A$8:$F$222,5,0),0)</f>
        <v>1509</v>
      </c>
      <c r="G122" s="65">
        <f>IFERROR(VLOOKUP(CountryTable[[#This Row],[Country Code]],'CUBE Search'!$A$8:$F$222,3,0),0)</f>
        <v>1614</v>
      </c>
      <c r="H122" s="66">
        <f>IFERROR(SUM(CountryTable[[#This Row],[FP Searches Current Week]]-CountryTable[[#This Row],[FP Searches Previous Week]])/CountryTable[[#This Row],[FP Searches Previous Week]],0)</f>
        <v>-6.5055762081784388E-2</v>
      </c>
      <c r="I122" s="67">
        <f>F122/VLOOKUP("Grand Total",'CUBE Search'!$B$8:$F$300,4,0)</f>
        <v>2.0519774453819085E-4</v>
      </c>
      <c r="J122" s="68">
        <f>IFERROR(VLOOKUP(CountryTable[[#This Row],[Country Code]],'CUBE Search'!$A$8:$F$222,6,0),0)</f>
        <v>4.6388336646785953E-3</v>
      </c>
      <c r="K122" s="69">
        <f>IFERROR(VLOOKUP($A122,'CUBE Search'!$A$8:$F$222,6,0)-VLOOKUP($A122,'CUBE Search'!$A$8:$F$221,4,0),0)</f>
        <v>4.019254978185411E-3</v>
      </c>
      <c r="L122" s="30">
        <f>IFERROR(VLOOKUP($A122,'CUBE Bkd'!$A$11:$G$221,6,0),0)</f>
        <v>2</v>
      </c>
      <c r="M122" s="30">
        <f>IFERROR(VLOOKUP($A122,'CUBE Bkd'!$A$11:$G$221,5,0),0)</f>
        <v>6</v>
      </c>
      <c r="N122" s="52">
        <f>L122/VLOOKUP("Grand Total",'CUBE Bkd'!$B$8:$F$300,5,0)</f>
        <v>4.9336425082638512E-5</v>
      </c>
      <c r="O122" s="52">
        <f>IFERROR(SUM(CountryTable[[#This Row],[FP Current Week Tickets]]-VLOOKUP($A122,'CUBE Bkd'!$A$9:$E$220,4,0))/VLOOKUP($A122,'CUBE Bkd'!$A$9:$E$221,4,0),0)</f>
        <v>-0.99493670886075947</v>
      </c>
      <c r="P122" s="64">
        <f>IFERROR(VLOOKUP($A122,'MIDT Weekly'!$A$3:$J$222,2,0),0)</f>
        <v>63</v>
      </c>
      <c r="Q122" s="70">
        <f>IFERROR(VLOOKUP($A122,'MIDT Weekly'!$A$3:$J$222,3,0),0)</f>
        <v>0.61499999999999999</v>
      </c>
      <c r="R122" s="71">
        <f>CountryTable[[#This Row],[MIDT Market PAX Current Week]]/'MIDT Weekly'!$B$210</f>
        <v>6.4003446026808305E-5</v>
      </c>
      <c r="S122" s="30">
        <f>VLOOKUP(A122,'SEM Revenue'!$H:$L,5,FALSE)</f>
        <v>0.63330926228573592</v>
      </c>
    </row>
    <row r="123" spans="1:19" ht="12" x14ac:dyDescent="0.3">
      <c r="A123" s="3" t="s">
        <v>519</v>
      </c>
      <c r="B123" s="3" t="s">
        <v>518</v>
      </c>
      <c r="C123" s="3" t="s">
        <v>18</v>
      </c>
      <c r="D123" s="3" t="s">
        <v>18</v>
      </c>
      <c r="E123" s="72">
        <v>2</v>
      </c>
      <c r="F123" s="64">
        <f>IFERROR(VLOOKUP(CountryTable[[#This Row],[Country Code]],'CUBE Search'!$A$8:$F$222,5,0),0)</f>
        <v>9404</v>
      </c>
      <c r="G123" s="65">
        <f>IFERROR(VLOOKUP(CountryTable[[#This Row],[Country Code]],'CUBE Search'!$A$8:$F$222,3,0),0)</f>
        <v>8731</v>
      </c>
      <c r="H123" s="66">
        <f>IFERROR(SUM(CountryTable[[#This Row],[FP Searches Current Week]]-CountryTable[[#This Row],[FP Searches Previous Week]])/CountryTable[[#This Row],[FP Searches Previous Week]],0)</f>
        <v>7.7081663039743439E-2</v>
      </c>
      <c r="I123" s="67">
        <f>F123/VLOOKUP("Grand Total",'CUBE Search'!$B$8:$F$300,4,0)</f>
        <v>1.2787803774931389E-3</v>
      </c>
      <c r="J123" s="68">
        <f>IFERROR(VLOOKUP(CountryTable[[#This Row],[Country Code]],'CUBE Search'!$A$8:$F$222,6,0),0)</f>
        <v>8.507018290089324E-4</v>
      </c>
      <c r="K123" s="69">
        <f>IFERROR(VLOOKUP($A123,'CUBE Search'!$A$8:$F$222,6,0)-VLOOKUP($A123,'CUBE Search'!$A$8:$F$221,4,0),0)</f>
        <v>-1.8010792932344642E-4</v>
      </c>
      <c r="L123" s="30">
        <f>IFERROR(VLOOKUP($A123,'CUBE Bkd'!$A$11:$G$221,6,0),0)</f>
        <v>11</v>
      </c>
      <c r="M123" s="30">
        <f>IFERROR(VLOOKUP($A123,'CUBE Bkd'!$A$11:$G$221,5,0),0)</f>
        <v>28</v>
      </c>
      <c r="N123" s="52">
        <f>L123/VLOOKUP("Grand Total",'CUBE Bkd'!$B$8:$F$300,5,0)</f>
        <v>2.7135033795451182E-4</v>
      </c>
      <c r="O123" s="52">
        <f>IFERROR(SUM(CountryTable[[#This Row],[FP Current Week Tickets]]-VLOOKUP($A123,'CUBE Bkd'!$A$9:$E$220,4,0))/VLOOKUP($A123,'CUBE Bkd'!$A$9:$E$221,4,0),0)</f>
        <v>-0.75</v>
      </c>
      <c r="P123" s="64">
        <f>IFERROR(VLOOKUP($A123,'MIDT Weekly'!$A$3:$J$222,2,0),0)</f>
        <v>78</v>
      </c>
      <c r="Q123" s="70">
        <f>IFERROR(VLOOKUP($A123,'MIDT Weekly'!$A$3:$J$222,3,0),0)</f>
        <v>-0.13300000000000001</v>
      </c>
      <c r="R123" s="71">
        <f>CountryTable[[#This Row],[MIDT Market PAX Current Week]]/'MIDT Weekly'!$B$210</f>
        <v>7.9242361747476942E-5</v>
      </c>
      <c r="S123" s="30">
        <f>VLOOKUP(A123,'SEM Revenue'!$H:$L,5,FALSE)</f>
        <v>30.508030592734222</v>
      </c>
    </row>
    <row r="124" spans="1:19" ht="12" x14ac:dyDescent="0.3">
      <c r="A124" s="3" t="s">
        <v>485</v>
      </c>
      <c r="B124" s="3" t="s">
        <v>484</v>
      </c>
      <c r="C124" s="3" t="s">
        <v>134</v>
      </c>
      <c r="D124" s="3" t="s">
        <v>134</v>
      </c>
      <c r="E124" s="72">
        <v>0</v>
      </c>
      <c r="F124" s="64">
        <f>IFERROR(VLOOKUP(CountryTable[[#This Row],[Country Code]],'CUBE Search'!$A$8:$F$222,5,0),0)</f>
        <v>2789</v>
      </c>
      <c r="G124" s="65">
        <f>IFERROR(VLOOKUP(CountryTable[[#This Row],[Country Code]],'CUBE Search'!$A$8:$F$222,3,0),0)</f>
        <v>2986</v>
      </c>
      <c r="H124" s="66">
        <f>IFERROR(SUM(CountryTable[[#This Row],[FP Searches Current Week]]-CountryTable[[#This Row],[FP Searches Previous Week]])/CountryTable[[#This Row],[FP Searches Previous Week]],0)</f>
        <v>-6.5974547890154056E-2</v>
      </c>
      <c r="I124" s="67">
        <f>F124/VLOOKUP("Grand Total",'CUBE Search'!$B$8:$F$300,4,0)</f>
        <v>3.7925547350365425E-4</v>
      </c>
      <c r="J124" s="68">
        <f>IFERROR(VLOOKUP(CountryTable[[#This Row],[Country Code]],'CUBE Search'!$A$8:$F$222,6,0),0)</f>
        <v>1.3624955181068482E-2</v>
      </c>
      <c r="K124" s="69">
        <f>IFERROR(VLOOKUP($A124,'CUBE Search'!$A$8:$F$222,6,0)-VLOOKUP($A124,'CUBE Search'!$A$8:$F$221,4,0),0)</f>
        <v>-4.1245424746582434E-3</v>
      </c>
      <c r="L124" s="30">
        <f>IFERROR(VLOOKUP($A124,'CUBE Bkd'!$A$11:$G$221,6,0),0)</f>
        <v>14</v>
      </c>
      <c r="M124" s="30">
        <f>IFERROR(VLOOKUP($A124,'CUBE Bkd'!$A$11:$G$221,5,0),0)</f>
        <v>50</v>
      </c>
      <c r="N124" s="52">
        <f>L124/VLOOKUP("Grand Total",'CUBE Bkd'!$B$8:$F$300,5,0)</f>
        <v>3.453549755784696E-4</v>
      </c>
      <c r="O124" s="52">
        <f>IFERROR(SUM(CountryTable[[#This Row],[FP Current Week Tickets]]-VLOOKUP($A124,'CUBE Bkd'!$A$9:$E$220,4,0))/VLOOKUP($A124,'CUBE Bkd'!$A$9:$E$221,4,0),0)</f>
        <v>-0.39130434782608697</v>
      </c>
      <c r="P124" s="64">
        <f>IFERROR(VLOOKUP($A124,'MIDT Weekly'!$A$3:$J$222,2,0),0)</f>
        <v>68</v>
      </c>
      <c r="Q124" s="70">
        <f>IFERROR(VLOOKUP($A124,'MIDT Weekly'!$A$3:$J$222,3,0),0)</f>
        <v>-0.24399999999999999</v>
      </c>
      <c r="R124" s="71">
        <f>CountryTable[[#This Row],[MIDT Market PAX Current Week]]/'MIDT Weekly'!$B$210</f>
        <v>6.9083084600364517E-5</v>
      </c>
      <c r="S124" s="30">
        <f>VLOOKUP(A124,'SEM Revenue'!$H:$L,5,FALSE)</f>
        <v>88.579295098534615</v>
      </c>
    </row>
    <row r="125" spans="1:19" ht="12" x14ac:dyDescent="0.3">
      <c r="A125" s="3" t="s">
        <v>529</v>
      </c>
      <c r="B125" s="3" t="s">
        <v>528</v>
      </c>
      <c r="C125" s="3" t="s">
        <v>93</v>
      </c>
      <c r="D125" s="3" t="s">
        <v>93</v>
      </c>
      <c r="E125" s="72">
        <v>4</v>
      </c>
      <c r="F125" s="64">
        <f>IFERROR(VLOOKUP(CountryTable[[#This Row],[Country Code]],'CUBE Search'!$A$8:$F$222,5,0),0)</f>
        <v>1052</v>
      </c>
      <c r="G125" s="65">
        <f>IFERROR(VLOOKUP(CountryTable[[#This Row],[Country Code]],'CUBE Search'!$A$8:$F$222,3,0),0)</f>
        <v>688</v>
      </c>
      <c r="H125" s="66">
        <f>IFERROR(SUM(CountryTable[[#This Row],[FP Searches Current Week]]-CountryTable[[#This Row],[FP Searches Previous Week]])/CountryTable[[#This Row],[FP Searches Previous Week]],0)</f>
        <v>0.52906976744186052</v>
      </c>
      <c r="I125" s="67">
        <f>F125/VLOOKUP("Grand Total",'CUBE Search'!$B$8:$F$300,4,0)</f>
        <v>1.4305369599349024E-4</v>
      </c>
      <c r="J125" s="68">
        <f>IFERROR(VLOOKUP(CountryTable[[#This Row],[Country Code]],'CUBE Search'!$A$8:$F$222,6,0),0)</f>
        <v>1.4258555133079848E-2</v>
      </c>
      <c r="K125" s="69">
        <f>IFERROR(VLOOKUP($A125,'CUBE Search'!$A$8:$F$222,6,0)-VLOOKUP($A125,'CUBE Search'!$A$8:$F$221,4,0),0)</f>
        <v>5.537624900521709E-3</v>
      </c>
      <c r="L125" s="30">
        <f>IFERROR(VLOOKUP($A125,'CUBE Bkd'!$A$11:$G$221,6,0),0)</f>
        <v>8</v>
      </c>
      <c r="M125" s="30">
        <f>IFERROR(VLOOKUP($A125,'CUBE Bkd'!$A$11:$G$221,5,0),0)</f>
        <v>9</v>
      </c>
      <c r="N125" s="52">
        <f>L125/VLOOKUP("Grand Total",'CUBE Bkd'!$B$8:$F$300,5,0)</f>
        <v>1.9734570033055405E-4</v>
      </c>
      <c r="O125" s="52">
        <f>IFERROR(SUM(CountryTable[[#This Row],[FP Current Week Tickets]]-VLOOKUP($A125,'CUBE Bkd'!$A$9:$E$220,4,0))/VLOOKUP($A125,'CUBE Bkd'!$A$9:$E$221,4,0),0)</f>
        <v>-0.70370370370370372</v>
      </c>
      <c r="P125" s="64">
        <f>IFERROR(VLOOKUP($A125,'MIDT Weekly'!$A$3:$J$222,2,0),0)</f>
        <v>28</v>
      </c>
      <c r="Q125" s="70">
        <f>IFERROR(VLOOKUP($A125,'MIDT Weekly'!$A$3:$J$222,3,0),0)</f>
        <v>2.5</v>
      </c>
      <c r="R125" s="71">
        <f>CountryTable[[#This Row],[MIDT Market PAX Current Week]]/'MIDT Weekly'!$B$210</f>
        <v>2.8445976011914802E-5</v>
      </c>
      <c r="S125" s="30">
        <f>VLOOKUP(A125,'SEM Revenue'!$H:$L,5,FALSE)</f>
        <v>24.660626057529608</v>
      </c>
    </row>
    <row r="126" spans="1:19" ht="12" x14ac:dyDescent="0.3">
      <c r="A126" s="3" t="s">
        <v>533</v>
      </c>
      <c r="B126" s="3" t="s">
        <v>532</v>
      </c>
      <c r="C126" s="3" t="s">
        <v>523</v>
      </c>
      <c r="D126" s="3" t="s">
        <v>479</v>
      </c>
      <c r="E126" s="72">
        <v>4</v>
      </c>
      <c r="F126" s="64">
        <f>IFERROR(VLOOKUP(CountryTable[[#This Row],[Country Code]],'CUBE Search'!$A$8:$F$222,5,0),0)</f>
        <v>65</v>
      </c>
      <c r="G126" s="65">
        <f>IFERROR(VLOOKUP(CountryTable[[#This Row],[Country Code]],'CUBE Search'!$A$8:$F$222,3,0),0)</f>
        <v>45</v>
      </c>
      <c r="H126" s="66">
        <f>IFERROR(SUM(CountryTable[[#This Row],[FP Searches Current Week]]-CountryTable[[#This Row],[FP Searches Previous Week]])/CountryTable[[#This Row],[FP Searches Previous Week]],0)</f>
        <v>0.44444444444444442</v>
      </c>
      <c r="I126" s="67">
        <f>F126/VLOOKUP("Grand Total",'CUBE Search'!$B$8:$F$300,4,0)</f>
        <v>8.8388690490274388E-6</v>
      </c>
      <c r="J126" s="68">
        <f>IFERROR(VLOOKUP(CountryTable[[#This Row],[Country Code]],'CUBE Search'!$A$8:$F$222,6,0),0)</f>
        <v>0</v>
      </c>
      <c r="K126" s="69">
        <f>IFERROR(VLOOKUP($A126,'CUBE Search'!$A$8:$F$222,6,0)-VLOOKUP($A126,'CUBE Search'!$A$8:$F$221,4,0),0)</f>
        <v>0</v>
      </c>
      <c r="L126" s="30">
        <f>IFERROR(VLOOKUP($A126,'CUBE Bkd'!$A$11:$G$221,6,0),0)</f>
        <v>0</v>
      </c>
      <c r="M126" s="30">
        <f>IFERROR(VLOOKUP($A126,'CUBE Bkd'!$A$11:$G$221,5,0),0)</f>
        <v>0</v>
      </c>
      <c r="N126" s="52">
        <f>L126/VLOOKUP("Grand Total",'CUBE Bkd'!$B$8:$F$300,5,0)</f>
        <v>0</v>
      </c>
      <c r="O126" s="52">
        <f>IFERROR(SUM(CountryTable[[#This Row],[FP Current Week Tickets]]-VLOOKUP($A126,'CUBE Bkd'!$A$9:$E$220,4,0))/VLOOKUP($A126,'CUBE Bkd'!$A$9:$E$221,4,0),0)</f>
        <v>-1</v>
      </c>
      <c r="P126" s="64">
        <f>IFERROR(VLOOKUP($A126,'MIDT Weekly'!$A$3:$J$222,2,0),0)</f>
        <v>0</v>
      </c>
      <c r="Q126" s="70">
        <f>IFERROR(VLOOKUP($A126,'MIDT Weekly'!$A$3:$J$222,3,0),0)</f>
        <v>0</v>
      </c>
      <c r="R126" s="71">
        <f>CountryTable[[#This Row],[MIDT Market PAX Current Week]]/'MIDT Weekly'!$B$210</f>
        <v>0</v>
      </c>
      <c r="S126" s="30" t="e">
        <f>VLOOKUP(A126,'SEM Revenue'!$H:$L,5,FALSE)</f>
        <v>#N/A</v>
      </c>
    </row>
    <row r="127" spans="1:19" ht="12" x14ac:dyDescent="0.3">
      <c r="A127" s="3" t="s">
        <v>489</v>
      </c>
      <c r="B127" s="3" t="s">
        <v>5337</v>
      </c>
      <c r="C127" s="3" t="s">
        <v>134</v>
      </c>
      <c r="D127" s="3" t="s">
        <v>134</v>
      </c>
      <c r="E127" s="72">
        <v>3</v>
      </c>
      <c r="F127" s="64">
        <f>IFERROR(VLOOKUP(CountryTable[[#This Row],[Country Code]],'CUBE Search'!$A$8:$F$222,5,0),0)</f>
        <v>0</v>
      </c>
      <c r="G127" s="65">
        <f>IFERROR(VLOOKUP(CountryTable[[#This Row],[Country Code]],'CUBE Search'!$A$8:$F$222,3,0),0)</f>
        <v>0</v>
      </c>
      <c r="H127" s="66">
        <f>IFERROR(SUM(CountryTable[[#This Row],[FP Searches Current Week]]-CountryTable[[#This Row],[FP Searches Previous Week]])/CountryTable[[#This Row],[FP Searches Previous Week]],0)</f>
        <v>0</v>
      </c>
      <c r="I127" s="67">
        <f>F127/VLOOKUP("Grand Total",'CUBE Search'!$B$8:$F$300,4,0)</f>
        <v>0</v>
      </c>
      <c r="J127" s="68">
        <f>IFERROR(VLOOKUP(CountryTable[[#This Row],[Country Code]],'CUBE Search'!$A$8:$F$222,6,0),0)</f>
        <v>0</v>
      </c>
      <c r="K127" s="69">
        <f>IFERROR(VLOOKUP($A127,'CUBE Search'!$A$8:$F$222,6,0)-VLOOKUP($A127,'CUBE Search'!$A$8:$F$221,4,0),0)</f>
        <v>0</v>
      </c>
      <c r="L127" s="30">
        <f>IFERROR(VLOOKUP($A127,'CUBE Bkd'!$A$11:$G$221,6,0),0)</f>
        <v>0</v>
      </c>
      <c r="M127" s="30">
        <f>IFERROR(VLOOKUP($A127,'CUBE Bkd'!$A$11:$G$221,5,0),0)</f>
        <v>1</v>
      </c>
      <c r="N127" s="52">
        <f>L127/VLOOKUP("Grand Total",'CUBE Bkd'!$B$8:$F$300,5,0)</f>
        <v>0</v>
      </c>
      <c r="O127" s="52">
        <f>IFERROR(SUM(CountryTable[[#This Row],[FP Current Week Tickets]]-VLOOKUP($A127,'CUBE Bkd'!$A$9:$E$220,4,0))/VLOOKUP($A127,'CUBE Bkd'!$A$9:$E$221,4,0),0)</f>
        <v>0</v>
      </c>
      <c r="P127" s="64">
        <f>IFERROR(VLOOKUP($A127,'MIDT Weekly'!$A$3:$J$222,2,0),0)</f>
        <v>0</v>
      </c>
      <c r="Q127" s="70">
        <f>IFERROR(VLOOKUP($A127,'MIDT Weekly'!$A$3:$J$222,3,0),0)</f>
        <v>-1</v>
      </c>
      <c r="R127" s="71">
        <f>CountryTable[[#This Row],[MIDT Market PAX Current Week]]/'MIDT Weekly'!$B$210</f>
        <v>0</v>
      </c>
      <c r="S127" s="30" t="e">
        <f>VLOOKUP(A127,'SEM Revenue'!$H:$L,5,FALSE)</f>
        <v>#N/A</v>
      </c>
    </row>
    <row r="128" spans="1:19" ht="12" x14ac:dyDescent="0.3">
      <c r="A128" s="3" t="s">
        <v>21</v>
      </c>
      <c r="B128" s="3" t="s">
        <v>20</v>
      </c>
      <c r="C128" s="3" t="s">
        <v>18</v>
      </c>
      <c r="D128" s="3" t="s">
        <v>18</v>
      </c>
      <c r="E128" s="72">
        <v>2</v>
      </c>
      <c r="F128" s="64">
        <f>IFERROR(VLOOKUP(CountryTable[[#This Row],[Country Code]],'CUBE Search'!$A$8:$F$222,5,0),0)</f>
        <v>2941</v>
      </c>
      <c r="G128" s="65">
        <f>IFERROR(VLOOKUP(CountryTable[[#This Row],[Country Code]],'CUBE Search'!$A$8:$F$222,3,0),0)</f>
        <v>3859</v>
      </c>
      <c r="H128" s="66">
        <f>IFERROR(SUM(CountryTable[[#This Row],[FP Searches Current Week]]-CountryTable[[#This Row],[FP Searches Previous Week]])/CountryTable[[#This Row],[FP Searches Previous Week]],0)</f>
        <v>-0.23788546255506607</v>
      </c>
      <c r="I128" s="67">
        <f>F128/VLOOKUP("Grand Total",'CUBE Search'!$B$8:$F$300,4,0)</f>
        <v>3.9992482881830307E-4</v>
      </c>
      <c r="J128" s="70">
        <f>IFERROR(VLOOKUP(CountryTable[[#This Row],[Country Code]],'CUBE Search'!$A$8:$F$222,6,0),0)</f>
        <v>1.9041142468548114E-2</v>
      </c>
      <c r="K128" s="69">
        <f>IFERROR(VLOOKUP($A128,'CUBE Search'!$A$8:$F$222,6,0)-VLOOKUP($A128,'CUBE Search'!$A$8:$F$221,4,0),0)</f>
        <v>5.0478799653089334E-3</v>
      </c>
      <c r="L128" s="30">
        <f>IFERROR(VLOOKUP($A128,'CUBE Bkd'!$A$11:$G$221,6,0),0)</f>
        <v>27</v>
      </c>
      <c r="M128" s="30">
        <f>IFERROR(VLOOKUP($A128,'CUBE Bkd'!$A$11:$G$221,5,0),0)</f>
        <v>87</v>
      </c>
      <c r="N128" s="52">
        <f>L128/VLOOKUP("Grand Total",'CUBE Bkd'!$B$8:$F$300,5,0)</f>
        <v>6.6604173861561987E-4</v>
      </c>
      <c r="O128" s="52">
        <f>IFERROR(SUM(CountryTable[[#This Row],[FP Current Week Tickets]]-VLOOKUP($A128,'CUBE Bkd'!$A$9:$E$220,4,0))/VLOOKUP($A128,'CUBE Bkd'!$A$9:$E$221,4,0),0)</f>
        <v>-0.68965517241379315</v>
      </c>
      <c r="P128" s="64">
        <f>IFERROR(VLOOKUP($A128,'MIDT Weekly'!$A$3:$J$222,2,0),0)</f>
        <v>148</v>
      </c>
      <c r="Q128" s="70">
        <f>IFERROR(VLOOKUP($A128,'MIDT Weekly'!$A$3:$J$222,3,0),0)</f>
        <v>-0.10299999999999999</v>
      </c>
      <c r="R128" s="71">
        <f>CountryTable[[#This Row],[MIDT Market PAX Current Week]]/'MIDT Weekly'!$B$210</f>
        <v>1.5035730177726396E-4</v>
      </c>
      <c r="S128" s="88">
        <f>VLOOKUP(A128,'SEM Revenue'!$H:$L,5,FALSE)</f>
        <v>137.5221072735954</v>
      </c>
    </row>
    <row r="129" spans="1:19" ht="12" x14ac:dyDescent="0.3">
      <c r="A129" s="3" t="s">
        <v>508</v>
      </c>
      <c r="B129" s="3" t="s">
        <v>507</v>
      </c>
      <c r="C129" s="3" t="s">
        <v>134</v>
      </c>
      <c r="D129" s="3" t="s">
        <v>134</v>
      </c>
      <c r="E129" s="72">
        <v>4</v>
      </c>
      <c r="F129" s="64">
        <f>IFERROR(VLOOKUP(CountryTable[[#This Row],[Country Code]],'CUBE Search'!$A$8:$F$222,5,0),0)</f>
        <v>42</v>
      </c>
      <c r="G129" s="65">
        <f>IFERROR(VLOOKUP(CountryTable[[#This Row],[Country Code]],'CUBE Search'!$A$8:$F$222,3,0),0)</f>
        <v>40</v>
      </c>
      <c r="H129" s="66">
        <f>IFERROR(SUM(CountryTable[[#This Row],[FP Searches Current Week]]-CountryTable[[#This Row],[FP Searches Previous Week]])/CountryTable[[#This Row],[FP Searches Previous Week]],0)</f>
        <v>0.05</v>
      </c>
      <c r="I129" s="67">
        <f>F129/VLOOKUP("Grand Total",'CUBE Search'!$B$8:$F$300,4,0)</f>
        <v>5.7112692316792685E-6</v>
      </c>
      <c r="J129" s="68">
        <f>IFERROR(VLOOKUP(CountryTable[[#This Row],[Country Code]],'CUBE Search'!$A$8:$F$222,6,0),0)</f>
        <v>2.3809523809523808E-2</v>
      </c>
      <c r="K129" s="69">
        <f>IFERROR(VLOOKUP($A129,'CUBE Search'!$A$8:$F$222,6,0)-VLOOKUP($A129,'CUBE Search'!$A$8:$F$221,4,0),0)</f>
        <v>2.3809523809523808E-2</v>
      </c>
      <c r="L129" s="30">
        <f>IFERROR(VLOOKUP($A129,'CUBE Bkd'!$A$11:$G$221,6,0),0)</f>
        <v>0</v>
      </c>
      <c r="M129" s="30">
        <f>IFERROR(VLOOKUP($A129,'CUBE Bkd'!$A$11:$G$221,5,0),0)</f>
        <v>5</v>
      </c>
      <c r="N129" s="52">
        <f>L129/VLOOKUP("Grand Total",'CUBE Bkd'!$B$8:$F$300,5,0)</f>
        <v>0</v>
      </c>
      <c r="O129" s="52">
        <f>IFERROR(SUM(CountryTable[[#This Row],[FP Current Week Tickets]]-VLOOKUP($A129,'CUBE Bkd'!$A$9:$E$220,4,0))/VLOOKUP($A129,'CUBE Bkd'!$A$9:$E$221,4,0),0)</f>
        <v>-1</v>
      </c>
      <c r="P129" s="64">
        <f>IFERROR(VLOOKUP($A129,'MIDT Weekly'!$A$3:$J$222,2,0),0)</f>
        <v>0</v>
      </c>
      <c r="Q129" s="70">
        <f>IFERROR(VLOOKUP($A129,'MIDT Weekly'!$A$3:$J$222,3,0),0)</f>
        <v>0</v>
      </c>
      <c r="R129" s="71">
        <f>CountryTable[[#This Row],[MIDT Market PAX Current Week]]/'MIDT Weekly'!$B$210</f>
        <v>0</v>
      </c>
      <c r="S129" s="30">
        <f>VLOOKUP(A129,'SEM Revenue'!$H:$L,5,FALSE)</f>
        <v>76.585899581589956</v>
      </c>
    </row>
    <row r="130" spans="1:19" ht="12" x14ac:dyDescent="0.3">
      <c r="A130" s="3" t="s">
        <v>512</v>
      </c>
      <c r="B130" s="3" t="s">
        <v>511</v>
      </c>
      <c r="C130" s="3" t="s">
        <v>134</v>
      </c>
      <c r="D130" s="3" t="s">
        <v>134</v>
      </c>
      <c r="E130" s="72">
        <v>4</v>
      </c>
      <c r="F130" s="64">
        <f>IFERROR(VLOOKUP(CountryTable[[#This Row],[Country Code]],'CUBE Search'!$A$8:$F$222,5,0),0)</f>
        <v>303</v>
      </c>
      <c r="G130" s="65">
        <f>IFERROR(VLOOKUP(CountryTable[[#This Row],[Country Code]],'CUBE Search'!$A$8:$F$222,3,0),0)</f>
        <v>251</v>
      </c>
      <c r="H130" s="66">
        <f>IFERROR(SUM(CountryTable[[#This Row],[FP Searches Current Week]]-CountryTable[[#This Row],[FP Searches Previous Week]])/CountryTable[[#This Row],[FP Searches Previous Week]],0)</f>
        <v>0.20717131474103587</v>
      </c>
      <c r="I130" s="67">
        <f>F130/VLOOKUP("Grand Total",'CUBE Search'!$B$8:$F$300,4,0)</f>
        <v>4.120272802854329E-5</v>
      </c>
      <c r="J130" s="68">
        <f>IFERROR(VLOOKUP(CountryTable[[#This Row],[Country Code]],'CUBE Search'!$A$8:$F$222,6,0),0)</f>
        <v>1.3201320132013201E-2</v>
      </c>
      <c r="K130" s="69">
        <f>IFERROR(VLOOKUP($A130,'CUBE Search'!$A$8:$F$222,6,0)-VLOOKUP($A130,'CUBE Search'!$A$8:$F$221,4,0),0)</f>
        <v>-2.7349348480664795E-3</v>
      </c>
      <c r="L130" s="30">
        <f>IFERROR(VLOOKUP($A130,'CUBE Bkd'!$A$11:$G$221,6,0),0)</f>
        <v>3</v>
      </c>
      <c r="M130" s="30">
        <f>IFERROR(VLOOKUP($A130,'CUBE Bkd'!$A$11:$G$221,5,0),0)</f>
        <v>3</v>
      </c>
      <c r="N130" s="52">
        <f>L130/VLOOKUP("Grand Total",'CUBE Bkd'!$B$8:$F$300,5,0)</f>
        <v>7.4004637623957762E-5</v>
      </c>
      <c r="O130" s="52">
        <f>IFERROR(SUM(CountryTable[[#This Row],[FP Current Week Tickets]]-VLOOKUP($A130,'CUBE Bkd'!$A$9:$E$220,4,0))/VLOOKUP($A130,'CUBE Bkd'!$A$9:$E$221,4,0),0)</f>
        <v>-0.72727272727272729</v>
      </c>
      <c r="P130" s="64">
        <f>IFERROR(VLOOKUP($A130,'MIDT Weekly'!$A$3:$J$222,2,0),0)</f>
        <v>3</v>
      </c>
      <c r="Q130" s="70">
        <f>IFERROR(VLOOKUP($A130,'MIDT Weekly'!$A$3:$J$222,3,0),0)</f>
        <v>-0.91900000000000004</v>
      </c>
      <c r="R130" s="71">
        <f>CountryTable[[#This Row],[MIDT Market PAX Current Week]]/'MIDT Weekly'!$B$210</f>
        <v>3.0477831441337284E-6</v>
      </c>
      <c r="S130" s="30">
        <f>VLOOKUP(A130,'SEM Revenue'!$H:$L,5,FALSE)</f>
        <v>1208.5498749999999</v>
      </c>
    </row>
    <row r="131" spans="1:19" ht="12" x14ac:dyDescent="0.3">
      <c r="A131" s="3" t="s">
        <v>317</v>
      </c>
      <c r="B131" s="3" t="s">
        <v>316</v>
      </c>
      <c r="C131" s="3" t="s">
        <v>523</v>
      </c>
      <c r="D131" s="3" t="s">
        <v>479</v>
      </c>
      <c r="E131" s="72">
        <v>2</v>
      </c>
      <c r="F131" s="64">
        <f>IFERROR(VLOOKUP(CountryTable[[#This Row],[Country Code]],'CUBE Search'!$A$8:$F$222,5,0),0)</f>
        <v>2762</v>
      </c>
      <c r="G131" s="65">
        <f>IFERROR(VLOOKUP(CountryTable[[#This Row],[Country Code]],'CUBE Search'!$A$8:$F$222,3,0),0)</f>
        <v>2920</v>
      </c>
      <c r="H131" s="66">
        <f>IFERROR(SUM(CountryTable[[#This Row],[FP Searches Current Week]]-CountryTable[[#This Row],[FP Searches Previous Week]])/CountryTable[[#This Row],[FP Searches Previous Week]],0)</f>
        <v>-5.410958904109589E-2</v>
      </c>
      <c r="I131" s="67">
        <f>F131/VLOOKUP("Grand Total",'CUBE Search'!$B$8:$F$300,4,0)</f>
        <v>3.7558394328328902E-4</v>
      </c>
      <c r="J131" s="68">
        <f>IFERROR(VLOOKUP(CountryTable[[#This Row],[Country Code]],'CUBE Search'!$A$8:$F$222,6,0),0)</f>
        <v>2.5343953656770456E-3</v>
      </c>
      <c r="K131" s="69">
        <f>IFERROR(VLOOKUP($A131,'CUBE Search'!$A$8:$F$222,6,0)-VLOOKUP($A131,'CUBE Search'!$A$8:$F$221,4,0),0)</f>
        <v>-5.4779641514487217E-4</v>
      </c>
      <c r="L131" s="30">
        <f>IFERROR(VLOOKUP($A131,'CUBE Bkd'!$A$11:$G$221,6,0),0)</f>
        <v>8</v>
      </c>
      <c r="M131" s="30">
        <f>IFERROR(VLOOKUP($A131,'CUBE Bkd'!$A$11:$G$221,5,0),0)</f>
        <v>17</v>
      </c>
      <c r="N131" s="52">
        <f>L131/VLOOKUP("Grand Total",'CUBE Bkd'!$B$8:$F$300,5,0)</f>
        <v>1.9734570033055405E-4</v>
      </c>
      <c r="O131" s="52">
        <f>IFERROR(SUM(CountryTable[[#This Row],[FP Current Week Tickets]]-VLOOKUP($A131,'CUBE Bkd'!$A$9:$E$220,4,0))/VLOOKUP($A131,'CUBE Bkd'!$A$9:$E$221,4,0),0)</f>
        <v>-0.82608695652173914</v>
      </c>
      <c r="P131" s="64">
        <f>IFERROR(VLOOKUP($A131,'MIDT Weekly'!$A$3:$J$222,2,0),0)</f>
        <v>62</v>
      </c>
      <c r="Q131" s="70">
        <f>IFERROR(VLOOKUP($A131,'MIDT Weekly'!$A$3:$J$222,3,0),0)</f>
        <v>1.6E-2</v>
      </c>
      <c r="R131" s="71">
        <f>CountryTable[[#This Row],[MIDT Market PAX Current Week]]/'MIDT Weekly'!$B$210</f>
        <v>6.2987518312097057E-5</v>
      </c>
      <c r="S131" s="88">
        <f>VLOOKUP(A131,'SEM Revenue'!$H:$L,5,FALSE)</f>
        <v>35.894792612776264</v>
      </c>
    </row>
    <row r="132" spans="1:19" ht="12" x14ac:dyDescent="0.3">
      <c r="A132" s="3" t="s">
        <v>557</v>
      </c>
      <c r="B132" s="3" t="s">
        <v>3665</v>
      </c>
      <c r="C132" s="3" t="s">
        <v>523</v>
      </c>
      <c r="D132" s="3" t="s">
        <v>479</v>
      </c>
      <c r="E132" s="72">
        <v>0</v>
      </c>
      <c r="F132" s="64">
        <f>IFERROR(VLOOKUP(CountryTable[[#This Row],[Country Code]],'CUBE Search'!$A$8:$F$222,5,0),0)</f>
        <v>164</v>
      </c>
      <c r="G132" s="65">
        <f>IFERROR(VLOOKUP(CountryTable[[#This Row],[Country Code]],'CUBE Search'!$A$8:$F$222,3,0),0)</f>
        <v>96</v>
      </c>
      <c r="H132" s="66">
        <f>IFERROR(SUM(CountryTable[[#This Row],[FP Searches Current Week]]-CountryTable[[#This Row],[FP Searches Previous Week]])/CountryTable[[#This Row],[FP Searches Previous Week]],0)</f>
        <v>0.70833333333333337</v>
      </c>
      <c r="I132" s="67">
        <f>F132/VLOOKUP("Grand Total",'CUBE Search'!$B$8:$F$300,4,0)</f>
        <v>2.2301146523699998E-5</v>
      </c>
      <c r="J132" s="68">
        <f>IFERROR(VLOOKUP(CountryTable[[#This Row],[Country Code]],'CUBE Search'!$A$8:$F$222,6,0),0)</f>
        <v>6.0975609756097563E-3</v>
      </c>
      <c r="K132" s="69">
        <f>IFERROR(VLOOKUP($A132,'CUBE Search'!$A$8:$F$222,6,0)-VLOOKUP($A132,'CUBE Search'!$A$8:$F$221,4,0),0)</f>
        <v>-2.5152439024390245E-2</v>
      </c>
      <c r="L132" s="30">
        <f>IFERROR(VLOOKUP($A132,'CUBE Bkd'!$A$11:$G$221,6,0),0)</f>
        <v>0</v>
      </c>
      <c r="M132" s="30">
        <f>IFERROR(VLOOKUP($A132,'CUBE Bkd'!$A$11:$G$221,5,0),0)</f>
        <v>0</v>
      </c>
      <c r="N132" s="52">
        <f>L132/VLOOKUP("Grand Total",'CUBE Bkd'!$B$8:$F$300,5,0)</f>
        <v>0</v>
      </c>
      <c r="O132" s="52">
        <f>IFERROR(SUM(CountryTable[[#This Row],[FP Current Week Tickets]]-VLOOKUP($A132,'CUBE Bkd'!$A$9:$E$220,4,0))/VLOOKUP($A132,'CUBE Bkd'!$A$9:$E$221,4,0),0)</f>
        <v>-1</v>
      </c>
      <c r="P132" s="64">
        <f>IFERROR(VLOOKUP($A132,'MIDT Weekly'!$A$3:$J$222,2,0),0)</f>
        <v>0</v>
      </c>
      <c r="Q132" s="70">
        <f>IFERROR(VLOOKUP($A132,'MIDT Weekly'!$A$3:$J$222,3,0),0)</f>
        <v>-1</v>
      </c>
      <c r="R132" s="71">
        <f>CountryTable[[#This Row],[MIDT Market PAX Current Week]]/'MIDT Weekly'!$B$210</f>
        <v>0</v>
      </c>
      <c r="S132" s="30">
        <f>VLOOKUP(A132,'SEM Revenue'!$H:$L,5,FALSE)</f>
        <v>9.6622691292875977</v>
      </c>
    </row>
    <row r="133" spans="1:19" ht="12" x14ac:dyDescent="0.3">
      <c r="A133" s="3" t="s">
        <v>561</v>
      </c>
      <c r="B133" s="3" t="s">
        <v>560</v>
      </c>
      <c r="C133" s="3" t="s">
        <v>93</v>
      </c>
      <c r="D133" s="3" t="s">
        <v>93</v>
      </c>
      <c r="E133" s="72">
        <v>1</v>
      </c>
      <c r="F133" s="64">
        <f>IFERROR(VLOOKUP(CountryTable[[#This Row],[Country Code]],'CUBE Search'!$A$8:$F$222,5,0),0)</f>
        <v>2288</v>
      </c>
      <c r="G133" s="65">
        <f>IFERROR(VLOOKUP(CountryTable[[#This Row],[Country Code]],'CUBE Search'!$A$8:$F$222,3,0),0)</f>
        <v>2252</v>
      </c>
      <c r="H133" s="66">
        <f>IFERROR(SUM(CountryTable[[#This Row],[FP Searches Current Week]]-CountryTable[[#This Row],[FP Searches Previous Week]])/CountryTable[[#This Row],[FP Searches Previous Week]],0)</f>
        <v>1.5985790408525755E-2</v>
      </c>
      <c r="I133" s="67">
        <f>F133/VLOOKUP("Grand Total",'CUBE Search'!$B$8:$F$300,4,0)</f>
        <v>3.1112819052576583E-4</v>
      </c>
      <c r="J133" s="68">
        <f>IFERROR(VLOOKUP(CountryTable[[#This Row],[Country Code]],'CUBE Search'!$A$8:$F$222,6,0),0)</f>
        <v>1.7482517482517484E-2</v>
      </c>
      <c r="K133" s="69">
        <f>IFERROR(VLOOKUP($A133,'CUBE Search'!$A$8:$F$222,6,0)-VLOOKUP($A133,'CUBE Search'!$A$8:$F$221,4,0),0)</f>
        <v>-2.0556707945695515E-3</v>
      </c>
      <c r="L133" s="30">
        <f>IFERROR(VLOOKUP($A133,'CUBE Bkd'!$A$11:$G$221,6,0),0)</f>
        <v>24</v>
      </c>
      <c r="M133" s="30">
        <f>IFERROR(VLOOKUP($A133,'CUBE Bkd'!$A$11:$G$221,5,0),0)</f>
        <v>72</v>
      </c>
      <c r="N133" s="52">
        <f>L133/VLOOKUP("Grand Total",'CUBE Bkd'!$B$8:$F$300,5,0)</f>
        <v>5.9203710099166209E-4</v>
      </c>
      <c r="O133" s="52">
        <f>IFERROR(SUM(CountryTable[[#This Row],[FP Current Week Tickets]]-VLOOKUP($A133,'CUBE Bkd'!$A$9:$E$220,4,0))/VLOOKUP($A133,'CUBE Bkd'!$A$9:$E$221,4,0),0)</f>
        <v>-0.59322033898305082</v>
      </c>
      <c r="P133" s="64">
        <f>IFERROR(VLOOKUP($A133,'MIDT Weekly'!$A$3:$J$222,2,0),0)</f>
        <v>95</v>
      </c>
      <c r="Q133" s="70">
        <f>IFERROR(VLOOKUP($A133,'MIDT Weekly'!$A$3:$J$222,3,0),0)</f>
        <v>0.188</v>
      </c>
      <c r="R133" s="71">
        <f>CountryTable[[#This Row],[MIDT Market PAX Current Week]]/'MIDT Weekly'!$B$210</f>
        <v>9.6513132897568075E-5</v>
      </c>
      <c r="S133" s="88">
        <f>VLOOKUP(A133,'SEM Revenue'!$H:$L,5,FALSE)</f>
        <v>212.52767692712445</v>
      </c>
    </row>
    <row r="134" spans="1:19" ht="12" x14ac:dyDescent="0.3">
      <c r="A134" s="3" t="s">
        <v>525</v>
      </c>
      <c r="B134" s="3" t="s">
        <v>524</v>
      </c>
      <c r="C134" s="3" t="s">
        <v>134</v>
      </c>
      <c r="D134" s="3" t="s">
        <v>134</v>
      </c>
      <c r="E134" s="72">
        <v>2</v>
      </c>
      <c r="F134" s="64">
        <f>IFERROR(VLOOKUP(CountryTable[[#This Row],[Country Code]],'CUBE Search'!$A$8:$F$222,5,0),0)</f>
        <v>1669</v>
      </c>
      <c r="G134" s="65">
        <f>IFERROR(VLOOKUP(CountryTable[[#This Row],[Country Code]],'CUBE Search'!$A$8:$F$222,3,0),0)</f>
        <v>1859</v>
      </c>
      <c r="H134" s="66">
        <f>IFERROR(SUM(CountryTable[[#This Row],[FP Searches Current Week]]-CountryTable[[#This Row],[FP Searches Previous Week]])/CountryTable[[#This Row],[FP Searches Previous Week]],0)</f>
        <v>-0.10220548682087144</v>
      </c>
      <c r="I134" s="67">
        <f>F134/VLOOKUP("Grand Total",'CUBE Search'!$B$8:$F$300,4,0)</f>
        <v>2.2695496065887379E-4</v>
      </c>
      <c r="J134" s="68">
        <f>IFERROR(VLOOKUP(CountryTable[[#This Row],[Country Code]],'CUBE Search'!$A$8:$F$222,6,0),0)</f>
        <v>3.2354703415218691E-2</v>
      </c>
      <c r="K134" s="69">
        <f>IFERROR(VLOOKUP($A134,'CUBE Search'!$A$8:$F$222,6,0)-VLOOKUP($A134,'CUBE Search'!$A$8:$F$221,4,0),0)</f>
        <v>7.6102171322708703E-3</v>
      </c>
      <c r="L134" s="30">
        <f>IFERROR(VLOOKUP($A134,'CUBE Bkd'!$A$11:$G$221,6,0),0)</f>
        <v>44</v>
      </c>
      <c r="M134" s="30">
        <f>IFERROR(VLOOKUP($A134,'CUBE Bkd'!$A$11:$G$221,5,0),0)</f>
        <v>51</v>
      </c>
      <c r="N134" s="52">
        <f>L134/VLOOKUP("Grand Total",'CUBE Bkd'!$B$8:$F$300,5,0)</f>
        <v>1.0854013518180473E-3</v>
      </c>
      <c r="O134" s="52">
        <f>IFERROR(SUM(CountryTable[[#This Row],[FP Current Week Tickets]]-VLOOKUP($A134,'CUBE Bkd'!$A$9:$E$220,4,0))/VLOOKUP($A134,'CUBE Bkd'!$A$9:$E$221,4,0),0)</f>
        <v>0.62962962962962965</v>
      </c>
      <c r="P134" s="64">
        <f>IFERROR(VLOOKUP($A134,'MIDT Weekly'!$A$3:$J$222,2,0),0)</f>
        <v>61</v>
      </c>
      <c r="Q134" s="70">
        <f>IFERROR(VLOOKUP($A134,'MIDT Weekly'!$A$3:$J$222,3,0),0)</f>
        <v>0.74299999999999999</v>
      </c>
      <c r="R134" s="71">
        <f>CountryTable[[#This Row],[MIDT Market PAX Current Week]]/'MIDT Weekly'!$B$210</f>
        <v>6.1971590597385809E-5</v>
      </c>
      <c r="S134" s="88">
        <f>VLOOKUP(A134,'SEM Revenue'!$H:$L,5,FALSE)</f>
        <v>419.70408515535104</v>
      </c>
    </row>
    <row r="135" spans="1:19" ht="12" x14ac:dyDescent="0.3">
      <c r="A135" s="3" t="s">
        <v>569</v>
      </c>
      <c r="B135" s="3" t="s">
        <v>568</v>
      </c>
      <c r="C135" s="3" t="s">
        <v>18</v>
      </c>
      <c r="D135" s="3" t="s">
        <v>18</v>
      </c>
      <c r="E135" s="72">
        <v>4</v>
      </c>
      <c r="F135" s="64">
        <f>IFERROR(VLOOKUP(CountryTable[[#This Row],[Country Code]],'CUBE Search'!$A$8:$F$222,5,0),0)</f>
        <v>600</v>
      </c>
      <c r="G135" s="65">
        <f>IFERROR(VLOOKUP(CountryTable[[#This Row],[Country Code]],'CUBE Search'!$A$8:$F$222,3,0),0)</f>
        <v>543</v>
      </c>
      <c r="H135" s="66">
        <f>IFERROR(SUM(CountryTable[[#This Row],[FP Searches Current Week]]-CountryTable[[#This Row],[FP Searches Previous Week]])/CountryTable[[#This Row],[FP Searches Previous Week]],0)</f>
        <v>0.10497237569060773</v>
      </c>
      <c r="I135" s="67">
        <f>F135/VLOOKUP("Grand Total",'CUBE Search'!$B$8:$F$300,4,0)</f>
        <v>8.1589560452560969E-5</v>
      </c>
      <c r="J135" s="68">
        <f>IFERROR(VLOOKUP(CountryTable[[#This Row],[Country Code]],'CUBE Search'!$A$8:$F$222,6,0),0)</f>
        <v>1.3333333333333334E-2</v>
      </c>
      <c r="K135" s="69">
        <f>IFERROR(VLOOKUP($A135,'CUBE Search'!$A$8:$F$222,6,0)-VLOOKUP($A135,'CUBE Search'!$A$8:$F$221,4,0),0)</f>
        <v>-6.9244935543278079E-3</v>
      </c>
      <c r="L135" s="30">
        <f>IFERROR(VLOOKUP($A135,'CUBE Bkd'!$A$11:$G$221,6,0),0)</f>
        <v>6</v>
      </c>
      <c r="M135" s="30">
        <f>IFERROR(VLOOKUP($A135,'CUBE Bkd'!$A$11:$G$221,5,0),0)</f>
        <v>5</v>
      </c>
      <c r="N135" s="52">
        <f>L135/VLOOKUP("Grand Total",'CUBE Bkd'!$B$8:$F$300,5,0)</f>
        <v>1.4800927524791552E-4</v>
      </c>
      <c r="O135" s="52">
        <f>IFERROR(SUM(CountryTable[[#This Row],[FP Current Week Tickets]]-VLOOKUP($A135,'CUBE Bkd'!$A$9:$E$220,4,0))/VLOOKUP($A135,'CUBE Bkd'!$A$9:$E$221,4,0),0)</f>
        <v>-0.92105263157894735</v>
      </c>
      <c r="P135" s="64">
        <f>IFERROR(VLOOKUP($A135,'MIDT Weekly'!$A$3:$J$222,2,0),0)</f>
        <v>27</v>
      </c>
      <c r="Q135" s="70">
        <f>IFERROR(VLOOKUP($A135,'MIDT Weekly'!$A$3:$J$222,3,0),0)</f>
        <v>-28</v>
      </c>
      <c r="R135" s="71">
        <f>CountryTable[[#This Row],[MIDT Market PAX Current Week]]/'MIDT Weekly'!$B$210</f>
        <v>2.7430048297203557E-5</v>
      </c>
      <c r="S135" s="30">
        <f>VLOOKUP(A135,'SEM Revenue'!$H:$L,5,FALSE)</f>
        <v>26.233472534532606</v>
      </c>
    </row>
    <row r="136" spans="1:19" ht="12" x14ac:dyDescent="0.3">
      <c r="A136" s="3" t="s">
        <v>565</v>
      </c>
      <c r="B136" s="3" t="s">
        <v>564</v>
      </c>
      <c r="C136" s="3" t="s">
        <v>93</v>
      </c>
      <c r="D136" s="3" t="s">
        <v>93</v>
      </c>
      <c r="E136" s="72">
        <v>2</v>
      </c>
      <c r="F136" s="64">
        <f>IFERROR(VLOOKUP(CountryTable[[#This Row],[Country Code]],'CUBE Search'!$A$8:$F$222,5,0),0)</f>
        <v>0</v>
      </c>
      <c r="G136" s="65">
        <f>IFERROR(VLOOKUP(CountryTable[[#This Row],[Country Code]],'CUBE Search'!$A$8:$F$222,3,0),0)</f>
        <v>0</v>
      </c>
      <c r="H136" s="66">
        <f>IFERROR(SUM(CountryTable[[#This Row],[FP Searches Current Week]]-CountryTable[[#This Row],[FP Searches Previous Week]])/CountryTable[[#This Row],[FP Searches Previous Week]],0)</f>
        <v>0</v>
      </c>
      <c r="I136" s="67">
        <f>F136/VLOOKUP("Grand Total",'CUBE Search'!$B$8:$F$300,4,0)</f>
        <v>0</v>
      </c>
      <c r="J136" s="68">
        <f>IFERROR(VLOOKUP(CountryTable[[#This Row],[Country Code]],'CUBE Search'!$A$8:$F$222,6,0),0)</f>
        <v>0</v>
      </c>
      <c r="K136" s="69">
        <f>IFERROR(VLOOKUP($A136,'CUBE Search'!$A$8:$F$222,6,0)-VLOOKUP($A136,'CUBE Search'!$A$8:$F$221,4,0),0)</f>
        <v>0</v>
      </c>
      <c r="L136" s="30">
        <f>IFERROR(VLOOKUP($A136,'CUBE Bkd'!$A$11:$G$221,6,0),0)</f>
        <v>0</v>
      </c>
      <c r="M136" s="30">
        <f>IFERROR(VLOOKUP($A136,'CUBE Bkd'!$A$11:$G$221,5,0),0)</f>
        <v>0</v>
      </c>
      <c r="N136" s="52">
        <f>L136/VLOOKUP("Grand Total",'CUBE Bkd'!$B$8:$F$300,5,0)</f>
        <v>0</v>
      </c>
      <c r="O136" s="52">
        <f>IFERROR(SUM(CountryTable[[#This Row],[FP Current Week Tickets]]-VLOOKUP($A136,'CUBE Bkd'!$A$9:$E$220,4,0))/VLOOKUP($A136,'CUBE Bkd'!$A$9:$E$221,4,0),0)</f>
        <v>0</v>
      </c>
      <c r="P136" s="64">
        <f>IFERROR(VLOOKUP($A136,'MIDT Weekly'!$A$3:$J$222,2,0),0)</f>
        <v>0</v>
      </c>
      <c r="Q136" s="70">
        <f>IFERROR(VLOOKUP($A136,'MIDT Weekly'!$A$3:$J$222,3,0),0)</f>
        <v>0</v>
      </c>
      <c r="R136" s="71">
        <f>CountryTable[[#This Row],[MIDT Market PAX Current Week]]/'MIDT Weekly'!$B$210</f>
        <v>0</v>
      </c>
      <c r="S136" s="88" t="e">
        <f>VLOOKUP(A136,'SEM Revenue'!$H:$L,5,FALSE)</f>
        <v>#N/A</v>
      </c>
    </row>
    <row r="137" spans="1:19" ht="12" x14ac:dyDescent="0.3">
      <c r="A137" s="3" t="s">
        <v>541</v>
      </c>
      <c r="B137" s="3" t="s">
        <v>540</v>
      </c>
      <c r="C137" s="3" t="s">
        <v>134</v>
      </c>
      <c r="D137" s="3" t="s">
        <v>134</v>
      </c>
      <c r="E137" s="72">
        <v>2</v>
      </c>
      <c r="F137" s="64">
        <f>IFERROR(VLOOKUP(CountryTable[[#This Row],[Country Code]],'CUBE Search'!$A$8:$F$222,5,0),0)</f>
        <v>288</v>
      </c>
      <c r="G137" s="65">
        <f>IFERROR(VLOOKUP(CountryTable[[#This Row],[Country Code]],'CUBE Search'!$A$8:$F$222,3,0),0)</f>
        <v>299</v>
      </c>
      <c r="H137" s="66">
        <f>IFERROR(SUM(CountryTable[[#This Row],[FP Searches Current Week]]-CountryTable[[#This Row],[FP Searches Previous Week]])/CountryTable[[#This Row],[FP Searches Previous Week]],0)</f>
        <v>-3.678929765886288E-2</v>
      </c>
      <c r="I137" s="67">
        <f>F137/VLOOKUP("Grand Total",'CUBE Search'!$B$8:$F$300,4,0)</f>
        <v>3.9162989017229268E-5</v>
      </c>
      <c r="J137" s="68">
        <f>IFERROR(VLOOKUP(CountryTable[[#This Row],[Country Code]],'CUBE Search'!$A$8:$F$222,6,0),0)</f>
        <v>2.4305555555555556E-2</v>
      </c>
      <c r="K137" s="69">
        <f>IFERROR(VLOOKUP($A137,'CUBE Search'!$A$8:$F$222,6,0)-VLOOKUP($A137,'CUBE Search'!$A$8:$F$221,4,0),0)</f>
        <v>4.238665923448532E-3</v>
      </c>
      <c r="L137" s="30">
        <f>IFERROR(VLOOKUP($A137,'CUBE Bkd'!$A$11:$G$221,6,0),0)</f>
        <v>9</v>
      </c>
      <c r="M137" s="30">
        <f>IFERROR(VLOOKUP($A137,'CUBE Bkd'!$A$11:$G$221,5,0),0)</f>
        <v>9</v>
      </c>
      <c r="N137" s="52">
        <f>L137/VLOOKUP("Grand Total",'CUBE Bkd'!$B$8:$F$300,5,0)</f>
        <v>2.220139128718733E-4</v>
      </c>
      <c r="O137" s="52">
        <f>IFERROR(SUM(CountryTable[[#This Row],[FP Current Week Tickets]]-VLOOKUP($A137,'CUBE Bkd'!$A$9:$E$220,4,0))/VLOOKUP($A137,'CUBE Bkd'!$A$9:$E$221,4,0),0)</f>
        <v>3.5</v>
      </c>
      <c r="P137" s="64">
        <f>IFERROR(VLOOKUP($A137,'MIDT Weekly'!$A$3:$J$222,2,0),0)</f>
        <v>6</v>
      </c>
      <c r="Q137" s="70">
        <f>IFERROR(VLOOKUP($A137,'MIDT Weekly'!$A$3:$J$222,3,0),0)</f>
        <v>-0.57099999999999995</v>
      </c>
      <c r="R137" s="71">
        <f>CountryTable[[#This Row],[MIDT Market PAX Current Week]]/'MIDT Weekly'!$B$210</f>
        <v>6.0955662882674568E-6</v>
      </c>
      <c r="S137" s="88">
        <f>VLOOKUP(A137,'SEM Revenue'!$H:$L,5,FALSE)</f>
        <v>113.63469788519637</v>
      </c>
    </row>
    <row r="138" spans="1:19" ht="12" x14ac:dyDescent="0.3">
      <c r="A138" s="3" t="s">
        <v>545</v>
      </c>
      <c r="B138" s="3" t="s">
        <v>544</v>
      </c>
      <c r="C138" s="3" t="s">
        <v>134</v>
      </c>
      <c r="D138" s="3" t="s">
        <v>134</v>
      </c>
      <c r="E138" s="72">
        <v>4</v>
      </c>
      <c r="F138" s="64">
        <f>IFERROR(VLOOKUP(CountryTable[[#This Row],[Country Code]],'CUBE Search'!$A$8:$F$222,5,0),0)</f>
        <v>201</v>
      </c>
      <c r="G138" s="65">
        <f>IFERROR(VLOOKUP(CountryTable[[#This Row],[Country Code]],'CUBE Search'!$A$8:$F$222,3,0),0)</f>
        <v>227</v>
      </c>
      <c r="H138" s="66">
        <f>IFERROR(SUM(CountryTable[[#This Row],[FP Searches Current Week]]-CountryTable[[#This Row],[FP Searches Previous Week]])/CountryTable[[#This Row],[FP Searches Previous Week]],0)</f>
        <v>-0.11453744493392071</v>
      </c>
      <c r="I138" s="67">
        <f>F138/VLOOKUP("Grand Total",'CUBE Search'!$B$8:$F$300,4,0)</f>
        <v>2.7332502751607925E-5</v>
      </c>
      <c r="J138" s="68">
        <f>IFERROR(VLOOKUP(CountryTable[[#This Row],[Country Code]],'CUBE Search'!$A$8:$F$222,6,0),0)</f>
        <v>0</v>
      </c>
      <c r="K138" s="69">
        <f>IFERROR(VLOOKUP($A138,'CUBE Search'!$A$8:$F$222,6,0)-VLOOKUP($A138,'CUBE Search'!$A$8:$F$221,4,0),0)</f>
        <v>0</v>
      </c>
      <c r="L138" s="30">
        <f>IFERROR(VLOOKUP($A138,'CUBE Bkd'!$A$11:$G$221,6,0),0)</f>
        <v>4</v>
      </c>
      <c r="M138" s="30">
        <f>IFERROR(VLOOKUP($A138,'CUBE Bkd'!$A$11:$G$221,5,0),0)</f>
        <v>0</v>
      </c>
      <c r="N138" s="52">
        <f>L138/VLOOKUP("Grand Total",'CUBE Bkd'!$B$8:$F$300,5,0)</f>
        <v>9.8672850165277024E-5</v>
      </c>
      <c r="O138" s="52">
        <f>IFERROR(SUM(CountryTable[[#This Row],[FP Current Week Tickets]]-VLOOKUP($A138,'CUBE Bkd'!$A$9:$E$220,4,0))/VLOOKUP($A138,'CUBE Bkd'!$A$9:$E$221,4,0),0)</f>
        <v>-0.81818181818181823</v>
      </c>
      <c r="P138" s="64">
        <f>IFERROR(VLOOKUP($A138,'MIDT Weekly'!$A$3:$J$222,2,0),0)</f>
        <v>1</v>
      </c>
      <c r="Q138" s="70" t="str">
        <f>IFERROR(VLOOKUP($A138,'MIDT Weekly'!$A$3:$J$222,3,0),0)</f>
        <v>-</v>
      </c>
      <c r="R138" s="71">
        <f>CountryTable[[#This Row],[MIDT Market PAX Current Week]]/'MIDT Weekly'!$B$210</f>
        <v>1.0159277147112428E-6</v>
      </c>
      <c r="S138" s="30" t="e">
        <f>VLOOKUP(A138,'SEM Revenue'!$H:$L,5,FALSE)</f>
        <v>#N/A</v>
      </c>
    </row>
    <row r="139" spans="1:19" ht="12" x14ac:dyDescent="0.3">
      <c r="A139" s="3" t="s">
        <v>148</v>
      </c>
      <c r="B139" s="3" t="s">
        <v>5559</v>
      </c>
      <c r="C139" s="3" t="s">
        <v>18</v>
      </c>
      <c r="D139" s="3" t="s">
        <v>18</v>
      </c>
      <c r="E139" s="72">
        <v>4</v>
      </c>
      <c r="F139" s="64">
        <f>IFERROR(VLOOKUP(CountryTable[[#This Row],[Country Code]],'CUBE Search'!$A$8:$F$222,5,0),0)</f>
        <v>1077</v>
      </c>
      <c r="G139" s="65">
        <f>IFERROR(VLOOKUP(CountryTable[[#This Row],[Country Code]],'CUBE Search'!$A$8:$F$222,3,0),0)</f>
        <v>973</v>
      </c>
      <c r="H139" s="66">
        <f>IFERROR(SUM(CountryTable[[#This Row],[FP Searches Current Week]]-CountryTable[[#This Row],[FP Searches Previous Week]])/CountryTable[[#This Row],[FP Searches Previous Week]],0)</f>
        <v>0.10688591983556012</v>
      </c>
      <c r="I139" s="67">
        <f>F139/VLOOKUP("Grand Total",'CUBE Search'!$B$8:$F$300,4,0)</f>
        <v>1.4645326101234694E-4</v>
      </c>
      <c r="J139" s="68">
        <f>IFERROR(VLOOKUP(CountryTable[[#This Row],[Country Code]],'CUBE Search'!$A$8:$F$222,6,0),0)</f>
        <v>1.2070566388115135E-2</v>
      </c>
      <c r="K139" s="69">
        <f>IFERROR(VLOOKUP($A139,'CUBE Search'!$A$8:$F$222,6,0)-VLOOKUP($A139,'CUBE Search'!$A$8:$F$221,4,0),0)</f>
        <v>-2.3179228205179592E-3</v>
      </c>
      <c r="L139" s="30">
        <f>IFERROR(VLOOKUP($A139,'CUBE Bkd'!$A$11:$G$221,6,0),0)</f>
        <v>0</v>
      </c>
      <c r="M139" s="30">
        <f>IFERROR(VLOOKUP($A139,'CUBE Bkd'!$A$11:$G$221,5,0),0)</f>
        <v>0</v>
      </c>
      <c r="N139" s="52">
        <f>L139/VLOOKUP("Grand Total",'CUBE Bkd'!$B$8:$F$300,5,0)</f>
        <v>0</v>
      </c>
      <c r="O139" s="52">
        <f>IFERROR(SUM(CountryTable[[#This Row],[FP Current Week Tickets]]-VLOOKUP($A139,'CUBE Bkd'!$A$9:$E$220,4,0))/VLOOKUP($A139,'CUBE Bkd'!$A$9:$E$221,4,0),0)</f>
        <v>-1</v>
      </c>
      <c r="P139" s="64">
        <f>IFERROR(VLOOKUP($A139,'MIDT Weekly'!$A$3:$J$222,2,0),0)</f>
        <v>0</v>
      </c>
      <c r="Q139" s="70">
        <f>IFERROR(VLOOKUP($A139,'MIDT Weekly'!$A$3:$J$222,3,0),0)</f>
        <v>0</v>
      </c>
      <c r="R139" s="71">
        <f>CountryTable[[#This Row],[MIDT Market PAX Current Week]]/'MIDT Weekly'!$B$210</f>
        <v>0</v>
      </c>
      <c r="S139" s="30">
        <f>VLOOKUP(A139,'SEM Revenue'!$H:$L,5,FALSE)</f>
        <v>6.8281562774363476</v>
      </c>
    </row>
    <row r="140" spans="1:19" ht="12" x14ac:dyDescent="0.3">
      <c r="A140" s="3" t="s">
        <v>549</v>
      </c>
      <c r="B140" s="3" t="s">
        <v>548</v>
      </c>
      <c r="C140" s="3" t="s">
        <v>134</v>
      </c>
      <c r="D140" s="3" t="s">
        <v>134</v>
      </c>
      <c r="E140" s="72">
        <v>0</v>
      </c>
      <c r="F140" s="64">
        <f>IFERROR(VLOOKUP(CountryTable[[#This Row],[Country Code]],'CUBE Search'!$A$8:$F$222,5,0),0)</f>
        <v>0</v>
      </c>
      <c r="G140" s="65">
        <f>IFERROR(VLOOKUP(CountryTable[[#This Row],[Country Code]],'CUBE Search'!$A$8:$F$222,3,0),0)</f>
        <v>0</v>
      </c>
      <c r="H140" s="66">
        <f>IFERROR(SUM(CountryTable[[#This Row],[FP Searches Current Week]]-CountryTable[[#This Row],[FP Searches Previous Week]])/CountryTable[[#This Row],[FP Searches Previous Week]],0)</f>
        <v>0</v>
      </c>
      <c r="I140" s="67">
        <f>F140/VLOOKUP("Grand Total",'CUBE Search'!$B$8:$F$300,4,0)</f>
        <v>0</v>
      </c>
      <c r="J140" s="68">
        <f>IFERROR(VLOOKUP(CountryTable[[#This Row],[Country Code]],'CUBE Search'!$A$8:$F$222,6,0),0)</f>
        <v>0</v>
      </c>
      <c r="K140" s="69">
        <f>IFERROR(VLOOKUP($A140,'CUBE Search'!$A$8:$F$222,6,0)-VLOOKUP($A140,'CUBE Search'!$A$8:$F$221,4,0),0)</f>
        <v>0</v>
      </c>
      <c r="L140" s="30">
        <f>IFERROR(VLOOKUP($A140,'CUBE Bkd'!$A$11:$G$221,6,0),0)</f>
        <v>0</v>
      </c>
      <c r="M140" s="30">
        <f>IFERROR(VLOOKUP($A140,'CUBE Bkd'!$A$11:$G$221,5,0),0)</f>
        <v>0</v>
      </c>
      <c r="N140" s="52">
        <f>L140/VLOOKUP("Grand Total",'CUBE Bkd'!$B$8:$F$300,5,0)</f>
        <v>0</v>
      </c>
      <c r="O140" s="52">
        <f>IFERROR(SUM(CountryTable[[#This Row],[FP Current Week Tickets]]-VLOOKUP($A140,'CUBE Bkd'!$A$9:$E$220,4,0))/VLOOKUP($A140,'CUBE Bkd'!$A$9:$E$221,4,0),0)</f>
        <v>0</v>
      </c>
      <c r="P140" s="64">
        <f>IFERROR(VLOOKUP($A140,'MIDT Weekly'!$A$3:$J$222,2,0),0)</f>
        <v>0</v>
      </c>
      <c r="Q140" s="70">
        <f>IFERROR(VLOOKUP($A140,'MIDT Weekly'!$A$3:$J$222,3,0),0)</f>
        <v>0</v>
      </c>
      <c r="R140" s="71">
        <f>CountryTable[[#This Row],[MIDT Market PAX Current Week]]/'MIDT Weekly'!$B$210</f>
        <v>0</v>
      </c>
      <c r="S140" s="30" t="e">
        <f>VLOOKUP(A140,'SEM Revenue'!$H:$L,5,FALSE)</f>
        <v>#N/A</v>
      </c>
    </row>
    <row r="141" spans="1:19" ht="12" x14ac:dyDescent="0.3">
      <c r="A141" s="3" t="s">
        <v>589</v>
      </c>
      <c r="B141" s="3" t="s">
        <v>588</v>
      </c>
      <c r="C141" s="3" t="s">
        <v>523</v>
      </c>
      <c r="D141" s="3" t="s">
        <v>479</v>
      </c>
      <c r="E141" s="72">
        <v>0</v>
      </c>
      <c r="F141" s="64">
        <f>IFERROR(VLOOKUP(CountryTable[[#This Row],[Country Code]],'CUBE Search'!$A$8:$F$222,5,0),0)</f>
        <v>0</v>
      </c>
      <c r="G141" s="65">
        <f>IFERROR(VLOOKUP(CountryTable[[#This Row],[Country Code]],'CUBE Search'!$A$8:$F$222,3,0),0)</f>
        <v>0</v>
      </c>
      <c r="H141" s="66">
        <f>IFERROR(SUM(CountryTable[[#This Row],[FP Searches Current Week]]-CountryTable[[#This Row],[FP Searches Previous Week]])/CountryTable[[#This Row],[FP Searches Previous Week]],0)</f>
        <v>0</v>
      </c>
      <c r="I141" s="67">
        <f>F141/VLOOKUP("Grand Total",'CUBE Search'!$B$8:$F$300,4,0)</f>
        <v>0</v>
      </c>
      <c r="J141" s="68">
        <f>IFERROR(VLOOKUP(CountryTable[[#This Row],[Country Code]],'CUBE Search'!$A$8:$F$222,6,0),0)</f>
        <v>0</v>
      </c>
      <c r="K141" s="69">
        <f>IFERROR(VLOOKUP($A141,'CUBE Search'!$A$8:$F$222,6,0)-VLOOKUP($A141,'CUBE Search'!$A$8:$F$221,4,0),0)</f>
        <v>0</v>
      </c>
      <c r="L141" s="30">
        <f>IFERROR(VLOOKUP($A141,'CUBE Bkd'!$A$11:$G$221,6,0),0)</f>
        <v>0</v>
      </c>
      <c r="M141" s="30">
        <f>IFERROR(VLOOKUP($A141,'CUBE Bkd'!$A$11:$G$221,5,0),0)</f>
        <v>0</v>
      </c>
      <c r="N141" s="52">
        <f>L141/VLOOKUP("Grand Total",'CUBE Bkd'!$B$8:$F$300,5,0)</f>
        <v>0</v>
      </c>
      <c r="O141" s="52">
        <f>IFERROR(SUM(CountryTable[[#This Row],[FP Current Week Tickets]]-VLOOKUP($A141,'CUBE Bkd'!$A$9:$E$220,4,0))/VLOOKUP($A141,'CUBE Bkd'!$A$9:$E$221,4,0),0)</f>
        <v>-1</v>
      </c>
      <c r="P141" s="64">
        <f>IFERROR(VLOOKUP($A141,'MIDT Weekly'!$A$3:$J$222,2,0),0)</f>
        <v>0</v>
      </c>
      <c r="Q141" s="70">
        <f>IFERROR(VLOOKUP($A141,'MIDT Weekly'!$A$3:$J$222,3,0),0)</f>
        <v>0</v>
      </c>
      <c r="R141" s="71">
        <f>CountryTable[[#This Row],[MIDT Market PAX Current Week]]/'MIDT Weekly'!$B$210</f>
        <v>0</v>
      </c>
      <c r="S141" s="30" t="e">
        <f>VLOOKUP(A141,'SEM Revenue'!$H:$L,5,FALSE)</f>
        <v>#N/A</v>
      </c>
    </row>
    <row r="142" spans="1:19" ht="12" x14ac:dyDescent="0.3">
      <c r="A142" s="3" t="s">
        <v>593</v>
      </c>
      <c r="B142" s="3" t="s">
        <v>592</v>
      </c>
      <c r="C142" s="3" t="s">
        <v>18</v>
      </c>
      <c r="D142" s="3" t="s">
        <v>18</v>
      </c>
      <c r="E142" s="72">
        <v>4</v>
      </c>
      <c r="F142" s="64">
        <f>IFERROR(VLOOKUP(CountryTable[[#This Row],[Country Code]],'CUBE Search'!$A$8:$F$222,5,0),0)</f>
        <v>3272</v>
      </c>
      <c r="G142" s="65">
        <f>IFERROR(VLOOKUP(CountryTable[[#This Row],[Country Code]],'CUBE Search'!$A$8:$F$222,3,0),0)</f>
        <v>2827</v>
      </c>
      <c r="H142" s="66">
        <f>IFERROR(SUM(CountryTable[[#This Row],[FP Searches Current Week]]-CountryTable[[#This Row],[FP Searches Previous Week]])/CountryTable[[#This Row],[FP Searches Previous Week]],0)</f>
        <v>0.15741068270251149</v>
      </c>
      <c r="I142" s="67">
        <f>F142/VLOOKUP("Grand Total",'CUBE Search'!$B$8:$F$300,4,0)</f>
        <v>4.4493506966796582E-4</v>
      </c>
      <c r="J142" s="68">
        <f>IFERROR(VLOOKUP(CountryTable[[#This Row],[Country Code]],'CUBE Search'!$A$8:$F$222,6,0),0)</f>
        <v>6.7237163814180927E-3</v>
      </c>
      <c r="K142" s="69">
        <f>IFERROR(VLOOKUP($A142,'CUBE Search'!$A$8:$F$222,6,0)-VLOOKUP($A142,'CUBE Search'!$A$8:$F$221,4,0),0)</f>
        <v>-3.8882397558298726E-3</v>
      </c>
      <c r="L142" s="30">
        <f>IFERROR(VLOOKUP($A142,'CUBE Bkd'!$A$11:$G$221,6,0),0)</f>
        <v>3</v>
      </c>
      <c r="M142" s="30">
        <f>IFERROR(VLOOKUP($A142,'CUBE Bkd'!$A$11:$G$221,5,0),0)</f>
        <v>24</v>
      </c>
      <c r="N142" s="52">
        <f>L142/VLOOKUP("Grand Total",'CUBE Bkd'!$B$8:$F$300,5,0)</f>
        <v>7.4004637623957762E-5</v>
      </c>
      <c r="O142" s="52">
        <f>IFERROR(SUM(CountryTable[[#This Row],[FP Current Week Tickets]]-VLOOKUP($A142,'CUBE Bkd'!$A$9:$E$220,4,0))/VLOOKUP($A142,'CUBE Bkd'!$A$9:$E$221,4,0),0)</f>
        <v>-0.98469387755102045</v>
      </c>
      <c r="P142" s="64">
        <f>IFERROR(VLOOKUP($A142,'MIDT Weekly'!$A$3:$J$222,2,0),0)</f>
        <v>26</v>
      </c>
      <c r="Q142" s="70">
        <f>IFERROR(VLOOKUP($A142,'MIDT Weekly'!$A$3:$J$222,3,0),0)</f>
        <v>-0.48</v>
      </c>
      <c r="R142" s="71">
        <f>CountryTable[[#This Row],[MIDT Market PAX Current Week]]/'MIDT Weekly'!$B$210</f>
        <v>2.6414120582492313E-5</v>
      </c>
      <c r="S142" s="30">
        <f>VLOOKUP(A142,'SEM Revenue'!$H:$L,5,FALSE)</f>
        <v>22.606770150123889</v>
      </c>
    </row>
    <row r="143" spans="1:19" ht="12" x14ac:dyDescent="0.3">
      <c r="A143" s="3" t="s">
        <v>573</v>
      </c>
      <c r="B143" s="3" t="s">
        <v>572</v>
      </c>
      <c r="C143" s="3" t="s">
        <v>93</v>
      </c>
      <c r="D143" s="3" t="s">
        <v>93</v>
      </c>
      <c r="E143" s="72">
        <v>1</v>
      </c>
      <c r="F143" s="64">
        <f>IFERROR(VLOOKUP(CountryTable[[#This Row],[Country Code]],'CUBE Search'!$A$8:$F$222,5,0),0)</f>
        <v>0</v>
      </c>
      <c r="G143" s="65">
        <f>IFERROR(VLOOKUP(CountryTable[[#This Row],[Country Code]],'CUBE Search'!$A$8:$F$222,3,0),0)</f>
        <v>0</v>
      </c>
      <c r="H143" s="66">
        <f>IFERROR(SUM(CountryTable[[#This Row],[FP Searches Current Week]]-CountryTable[[#This Row],[FP Searches Previous Week]])/CountryTable[[#This Row],[FP Searches Previous Week]],0)</f>
        <v>0</v>
      </c>
      <c r="I143" s="67">
        <f>F143/VLOOKUP("Grand Total",'CUBE Search'!$B$8:$F$300,4,0)</f>
        <v>0</v>
      </c>
      <c r="J143" s="68">
        <f>IFERROR(VLOOKUP(CountryTable[[#This Row],[Country Code]],'CUBE Search'!$A$8:$F$222,6,0),0)</f>
        <v>0</v>
      </c>
      <c r="K143" s="69">
        <f>IFERROR(VLOOKUP($A143,'CUBE Search'!$A$8:$F$222,6,0)-VLOOKUP($A143,'CUBE Search'!$A$8:$F$221,4,0),0)</f>
        <v>0</v>
      </c>
      <c r="L143" s="30">
        <f>IFERROR(VLOOKUP($A143,'CUBE Bkd'!$A$11:$G$221,6,0),0)</f>
        <v>0</v>
      </c>
      <c r="M143" s="30">
        <f>IFERROR(VLOOKUP($A143,'CUBE Bkd'!$A$11:$G$221,5,0),0)</f>
        <v>0</v>
      </c>
      <c r="N143" s="52">
        <f>L143/VLOOKUP("Grand Total",'CUBE Bkd'!$B$8:$F$300,5,0)</f>
        <v>0</v>
      </c>
      <c r="O143" s="52">
        <f>IFERROR(SUM(CountryTable[[#This Row],[FP Current Week Tickets]]-VLOOKUP($A143,'CUBE Bkd'!$A$9:$E$220,4,0))/VLOOKUP($A143,'CUBE Bkd'!$A$9:$E$221,4,0),0)</f>
        <v>0</v>
      </c>
      <c r="P143" s="64">
        <f>IFERROR(VLOOKUP($A143,'MIDT Weekly'!$A$3:$J$222,2,0),0)</f>
        <v>173</v>
      </c>
      <c r="Q143" s="70">
        <f>IFERROR(VLOOKUP($A143,'MIDT Weekly'!$A$3:$J$222,3,0),0)</f>
        <v>1.1100000000000001</v>
      </c>
      <c r="R143" s="71">
        <f>CountryTable[[#This Row],[MIDT Market PAX Current Week]]/'MIDT Weekly'!$B$210</f>
        <v>1.7575549464504502E-4</v>
      </c>
      <c r="S143" s="88">
        <f>VLOOKUP(A143,'SEM Revenue'!$H:$L,5,FALSE)</f>
        <v>166.03049575350582</v>
      </c>
    </row>
    <row r="144" spans="1:19" ht="12" x14ac:dyDescent="0.3">
      <c r="A144" s="3" t="s">
        <v>111</v>
      </c>
      <c r="B144" s="3" t="s">
        <v>112</v>
      </c>
      <c r="C144" s="3" t="s">
        <v>77</v>
      </c>
      <c r="D144" s="3" t="s">
        <v>79</v>
      </c>
      <c r="E144" s="72">
        <v>0</v>
      </c>
      <c r="F144" s="64">
        <f>IFERROR(VLOOKUP(CountryTable[[#This Row],[Country Code]],'CUBE Search'!$A$8:$F$222,5,0),0)</f>
        <v>7366</v>
      </c>
      <c r="G144" s="65">
        <f>IFERROR(VLOOKUP(CountryTable[[#This Row],[Country Code]],'CUBE Search'!$A$8:$F$222,3,0),0)</f>
        <v>8113</v>
      </c>
      <c r="H144" s="66">
        <f>IFERROR(SUM(CountryTable[[#This Row],[FP Searches Current Week]]-CountryTable[[#This Row],[FP Searches Previous Week]])/CountryTable[[#This Row],[FP Searches Previous Week]],0)</f>
        <v>-9.2074448416122279E-2</v>
      </c>
      <c r="I144" s="67">
        <f>F144/VLOOKUP("Grand Total",'CUBE Search'!$B$8:$F$300,4,0)</f>
        <v>1.0016478371559403E-3</v>
      </c>
      <c r="J144" s="68">
        <f>IFERROR(VLOOKUP(CountryTable[[#This Row],[Country Code]],'CUBE Search'!$A$8:$F$222,6,0),0)</f>
        <v>4.6158023350529459E-3</v>
      </c>
      <c r="K144" s="69">
        <f>IFERROR(VLOOKUP($A144,'CUBE Search'!$A$8:$F$222,6,0)-VLOOKUP($A144,'CUBE Search'!$A$8:$F$221,4,0),0)</f>
        <v>-3.145563485412858E-4</v>
      </c>
      <c r="L144" s="30">
        <f>IFERROR(VLOOKUP($A144,'CUBE Bkd'!$A$11:$G$221,6,0),0)</f>
        <v>20</v>
      </c>
      <c r="M144" s="30">
        <f>IFERROR(VLOOKUP($A144,'CUBE Bkd'!$A$11:$G$221,5,0),0)</f>
        <v>65</v>
      </c>
      <c r="N144" s="52">
        <f>L144/VLOOKUP("Grand Total",'CUBE Bkd'!$B$8:$F$300,5,0)</f>
        <v>4.9336425082638509E-4</v>
      </c>
      <c r="O144" s="52">
        <f>IFERROR(SUM(CountryTable[[#This Row],[FP Current Week Tickets]]-VLOOKUP($A144,'CUBE Bkd'!$A$9:$E$220,4,0))/VLOOKUP($A144,'CUBE Bkd'!$A$9:$E$221,4,0),0)</f>
        <v>-0.91379310344827591</v>
      </c>
      <c r="P144" s="64">
        <f>IFERROR(VLOOKUP($A144,'MIDT Weekly'!$A$3:$J$222,2,0),0)</f>
        <v>0</v>
      </c>
      <c r="Q144" s="70">
        <f>IFERROR(VLOOKUP($A144,'MIDT Weekly'!$A$3:$J$222,3,0),0)</f>
        <v>0</v>
      </c>
      <c r="R144" s="71">
        <f>CountryTable[[#This Row],[MIDT Market PAX Current Week]]/'MIDT Weekly'!$B$210</f>
        <v>0</v>
      </c>
      <c r="S144" s="30">
        <f>VLOOKUP(A144,'SEM Revenue'!$H:$L,5,FALSE)</f>
        <v>7.7049655880222181</v>
      </c>
    </row>
    <row r="145" spans="1:19" ht="12" x14ac:dyDescent="0.3">
      <c r="A145" s="3" t="s">
        <v>604</v>
      </c>
      <c r="B145" s="3" t="s">
        <v>603</v>
      </c>
      <c r="C145" s="3" t="s">
        <v>523</v>
      </c>
      <c r="D145" s="3" t="s">
        <v>479</v>
      </c>
      <c r="E145" s="72">
        <v>0</v>
      </c>
      <c r="F145" s="64">
        <f>IFERROR(VLOOKUP(CountryTable[[#This Row],[Country Code]],'CUBE Search'!$A$8:$F$222,5,0),0)</f>
        <v>2</v>
      </c>
      <c r="G145" s="65">
        <f>IFERROR(VLOOKUP(CountryTable[[#This Row],[Country Code]],'CUBE Search'!$A$8:$F$222,3,0),0)</f>
        <v>4</v>
      </c>
      <c r="H145" s="66">
        <f>IFERROR(SUM(CountryTable[[#This Row],[FP Searches Current Week]]-CountryTable[[#This Row],[FP Searches Previous Week]])/CountryTable[[#This Row],[FP Searches Previous Week]],0)</f>
        <v>-0.5</v>
      </c>
      <c r="I145" s="67">
        <f>F145/VLOOKUP("Grand Total",'CUBE Search'!$B$8:$F$300,4,0)</f>
        <v>2.7196520150853659E-7</v>
      </c>
      <c r="J145" s="68">
        <f>IFERROR(VLOOKUP(CountryTable[[#This Row],[Country Code]],'CUBE Search'!$A$8:$F$222,6,0),0)</f>
        <v>0</v>
      </c>
      <c r="K145" s="69">
        <f>IFERROR(VLOOKUP($A145,'CUBE Search'!$A$8:$F$222,6,0)-VLOOKUP($A145,'CUBE Search'!$A$8:$F$221,4,0),0)</f>
        <v>0</v>
      </c>
      <c r="L145" s="30">
        <f>IFERROR(VLOOKUP($A145,'CUBE Bkd'!$A$11:$G$221,6,0),0)</f>
        <v>0</v>
      </c>
      <c r="M145" s="30">
        <f>IFERROR(VLOOKUP($A145,'CUBE Bkd'!$A$11:$G$221,5,0),0)</f>
        <v>0</v>
      </c>
      <c r="N145" s="52">
        <f>L145/VLOOKUP("Grand Total",'CUBE Bkd'!$B$8:$F$300,5,0)</f>
        <v>0</v>
      </c>
      <c r="O145" s="52">
        <f>IFERROR(SUM(CountryTable[[#This Row],[FP Current Week Tickets]]-VLOOKUP($A145,'CUBE Bkd'!$A$9:$E$220,4,0))/VLOOKUP($A145,'CUBE Bkd'!$A$9:$E$221,4,0),0)</f>
        <v>-1</v>
      </c>
      <c r="P145" s="64">
        <f>IFERROR(VLOOKUP($A145,'MIDT Weekly'!$A$3:$J$222,2,0),0)</f>
        <v>0</v>
      </c>
      <c r="Q145" s="70">
        <f>IFERROR(VLOOKUP($A145,'MIDT Weekly'!$A$3:$J$222,3,0),0)</f>
        <v>0</v>
      </c>
      <c r="R145" s="71">
        <f>CountryTable[[#This Row],[MIDT Market PAX Current Week]]/'MIDT Weekly'!$B$210</f>
        <v>0</v>
      </c>
      <c r="S145" s="30" t="e">
        <f>VLOOKUP(A145,'SEM Revenue'!$H:$L,5,FALSE)</f>
        <v>#N/A</v>
      </c>
    </row>
    <row r="146" spans="1:19" ht="12" x14ac:dyDescent="0.3">
      <c r="A146" s="3" t="s">
        <v>608</v>
      </c>
      <c r="B146" s="3" t="s">
        <v>607</v>
      </c>
      <c r="C146" s="3" t="s">
        <v>523</v>
      </c>
      <c r="D146" s="3" t="s">
        <v>479</v>
      </c>
      <c r="E146" s="72">
        <v>4</v>
      </c>
      <c r="F146" s="64">
        <f>IFERROR(VLOOKUP(CountryTable[[#This Row],[Country Code]],'CUBE Search'!$A$8:$F$222,5,0),0)</f>
        <v>4547</v>
      </c>
      <c r="G146" s="65">
        <f>IFERROR(VLOOKUP(CountryTable[[#This Row],[Country Code]],'CUBE Search'!$A$8:$F$222,3,0),0)</f>
        <v>4972</v>
      </c>
      <c r="H146" s="66">
        <f>IFERROR(SUM(CountryTable[[#This Row],[FP Searches Current Week]]-CountryTable[[#This Row],[FP Searches Previous Week]])/CountryTable[[#This Row],[FP Searches Previous Week]],0)</f>
        <v>-8.5478680611423968E-2</v>
      </c>
      <c r="I146" s="67">
        <f>F146/VLOOKUP("Grand Total",'CUBE Search'!$B$8:$F$300,4,0)</f>
        <v>6.1831288562965792E-4</v>
      </c>
      <c r="J146" s="68">
        <f>IFERROR(VLOOKUP(CountryTable[[#This Row],[Country Code]],'CUBE Search'!$A$8:$F$222,6,0),0)</f>
        <v>6.5977567627006819E-4</v>
      </c>
      <c r="K146" s="69">
        <f>IFERROR(VLOOKUP($A146,'CUBE Search'!$A$8:$F$222,6,0)-VLOOKUP($A146,'CUBE Search'!$A$8:$F$221,4,0),0)</f>
        <v>-3.4585586033491979E-4</v>
      </c>
      <c r="L146" s="30">
        <f>IFERROR(VLOOKUP($A146,'CUBE Bkd'!$A$11:$G$221,6,0),0)</f>
        <v>36</v>
      </c>
      <c r="M146" s="30">
        <f>IFERROR(VLOOKUP($A146,'CUBE Bkd'!$A$11:$G$221,5,0),0)</f>
        <v>79</v>
      </c>
      <c r="N146" s="52">
        <f>L146/VLOOKUP("Grand Total",'CUBE Bkd'!$B$8:$F$300,5,0)</f>
        <v>8.8805565148749319E-4</v>
      </c>
      <c r="O146" s="52">
        <f>IFERROR(SUM(CountryTable[[#This Row],[FP Current Week Tickets]]-VLOOKUP($A146,'CUBE Bkd'!$A$9:$E$220,4,0))/VLOOKUP($A146,'CUBE Bkd'!$A$9:$E$221,4,0),0)</f>
        <v>-0.953125</v>
      </c>
      <c r="P146" s="64">
        <f>IFERROR(VLOOKUP($A146,'MIDT Weekly'!$A$3:$J$222,2,0),0)</f>
        <v>17</v>
      </c>
      <c r="Q146" s="70">
        <f>IFERROR(VLOOKUP($A146,'MIDT Weekly'!$A$3:$J$222,3,0),0)</f>
        <v>0.54500000000000004</v>
      </c>
      <c r="R146" s="71">
        <f>CountryTable[[#This Row],[MIDT Market PAX Current Week]]/'MIDT Weekly'!$B$210</f>
        <v>1.7270771150091129E-5</v>
      </c>
      <c r="S146" s="30">
        <f>VLOOKUP(A146,'SEM Revenue'!$H:$L,5,FALSE)</f>
        <v>1.1245113663581805</v>
      </c>
    </row>
    <row r="147" spans="1:19" ht="12" x14ac:dyDescent="0.3">
      <c r="A147" s="3" t="s">
        <v>577</v>
      </c>
      <c r="B147" s="3" t="s">
        <v>576</v>
      </c>
      <c r="C147" s="3" t="s">
        <v>134</v>
      </c>
      <c r="D147" s="3" t="s">
        <v>134</v>
      </c>
      <c r="E147" s="72">
        <v>1</v>
      </c>
      <c r="F147" s="64">
        <f>IFERROR(VLOOKUP(CountryTable[[#This Row],[Country Code]],'CUBE Search'!$A$8:$F$222,5,0),0)</f>
        <v>46792</v>
      </c>
      <c r="G147" s="65">
        <f>IFERROR(VLOOKUP(CountryTable[[#This Row],[Country Code]],'CUBE Search'!$A$8:$F$222,3,0),0)</f>
        <v>29405</v>
      </c>
      <c r="H147" s="66">
        <f>IFERROR(SUM(CountryTable[[#This Row],[FP Searches Current Week]]-CountryTable[[#This Row],[FP Searches Previous Week]])/CountryTable[[#This Row],[FP Searches Previous Week]],0)</f>
        <v>0.59129399761945245</v>
      </c>
      <c r="I147" s="67">
        <f>F147/VLOOKUP("Grand Total",'CUBE Search'!$B$8:$F$300,4,0)</f>
        <v>6.3628978544937216E-3</v>
      </c>
      <c r="J147" s="68">
        <f>IFERROR(VLOOKUP(CountryTable[[#This Row],[Country Code]],'CUBE Search'!$A$8:$F$222,6,0),0)</f>
        <v>9.7025132501282266E-3</v>
      </c>
      <c r="K147" s="69">
        <f>IFERROR(VLOOKUP($A147,'CUBE Search'!$A$8:$F$222,6,0)-VLOOKUP($A147,'CUBE Search'!$A$8:$F$221,4,0),0)</f>
        <v>2.5948784941343481E-3</v>
      </c>
      <c r="L147" s="30">
        <f>IFERROR(VLOOKUP($A147,'CUBE Bkd'!$A$11:$G$221,6,0),0)</f>
        <v>410</v>
      </c>
      <c r="M147" s="30">
        <f>IFERROR(VLOOKUP($A147,'CUBE Bkd'!$A$11:$G$221,5,0),0)</f>
        <v>280</v>
      </c>
      <c r="N147" s="52">
        <f>L147/VLOOKUP("Grand Total",'CUBE Bkd'!$B$8:$F$300,5,0)</f>
        <v>1.0113967141940895E-2</v>
      </c>
      <c r="O147" s="52">
        <f>IFERROR(SUM(CountryTable[[#This Row],[FP Current Week Tickets]]-VLOOKUP($A147,'CUBE Bkd'!$A$9:$E$220,4,0))/VLOOKUP($A147,'CUBE Bkd'!$A$9:$E$221,4,0),0)</f>
        <v>0.33986928104575165</v>
      </c>
      <c r="P147" s="64">
        <f>IFERROR(VLOOKUP($A147,'MIDT Weekly'!$A$3:$J$222,2,0),0)</f>
        <v>972</v>
      </c>
      <c r="Q147" s="70">
        <f>IFERROR(VLOOKUP($A147,'MIDT Weekly'!$A$3:$J$222,3,0),0)</f>
        <v>-0.14099999999999999</v>
      </c>
      <c r="R147" s="71">
        <f>CountryTable[[#This Row],[MIDT Market PAX Current Week]]/'MIDT Weekly'!$B$210</f>
        <v>9.8748173869932796E-4</v>
      </c>
      <c r="S147" s="88">
        <f>VLOOKUP(A147,'SEM Revenue'!$H:$L,5,FALSE)</f>
        <v>166.85639901342833</v>
      </c>
    </row>
    <row r="148" spans="1:19" ht="12" x14ac:dyDescent="0.3">
      <c r="A148" s="3" t="s">
        <v>581</v>
      </c>
      <c r="B148" s="3" t="s">
        <v>580</v>
      </c>
      <c r="C148" s="3" t="s">
        <v>134</v>
      </c>
      <c r="D148" s="3" t="s">
        <v>134</v>
      </c>
      <c r="E148" s="72">
        <v>2</v>
      </c>
      <c r="F148" s="64">
        <f>IFERROR(VLOOKUP(CountryTable[[#This Row],[Country Code]],'CUBE Search'!$A$8:$F$222,5,0),0)</f>
        <v>52</v>
      </c>
      <c r="G148" s="65">
        <f>IFERROR(VLOOKUP(CountryTable[[#This Row],[Country Code]],'CUBE Search'!$A$8:$F$222,3,0),0)</f>
        <v>70</v>
      </c>
      <c r="H148" s="66">
        <f>IFERROR(SUM(CountryTable[[#This Row],[FP Searches Current Week]]-CountryTable[[#This Row],[FP Searches Previous Week]])/CountryTable[[#This Row],[FP Searches Previous Week]],0)</f>
        <v>-0.25714285714285712</v>
      </c>
      <c r="I148" s="67">
        <f>F148/VLOOKUP("Grand Total",'CUBE Search'!$B$8:$F$300,4,0)</f>
        <v>7.0710952392219507E-6</v>
      </c>
      <c r="J148" s="68">
        <f>IFERROR(VLOOKUP(CountryTable[[#This Row],[Country Code]],'CUBE Search'!$A$8:$F$222,6,0),0)</f>
        <v>3.8461538461538464E-2</v>
      </c>
      <c r="K148" s="69">
        <f>IFERROR(VLOOKUP($A148,'CUBE Search'!$A$8:$F$222,6,0)-VLOOKUP($A148,'CUBE Search'!$A$8:$F$221,4,0),0)</f>
        <v>-4.3956043956043939E-3</v>
      </c>
      <c r="L148" s="30">
        <f>IFERROR(VLOOKUP($A148,'CUBE Bkd'!$A$11:$G$221,6,0),0)</f>
        <v>2</v>
      </c>
      <c r="M148" s="30">
        <f>IFERROR(VLOOKUP($A148,'CUBE Bkd'!$A$11:$G$221,5,0),0)</f>
        <v>4</v>
      </c>
      <c r="N148" s="52">
        <f>L148/VLOOKUP("Grand Total",'CUBE Bkd'!$B$8:$F$300,5,0)</f>
        <v>4.9336425082638512E-5</v>
      </c>
      <c r="O148" s="52">
        <f>IFERROR(SUM(CountryTable[[#This Row],[FP Current Week Tickets]]-VLOOKUP($A148,'CUBE Bkd'!$A$9:$E$220,4,0))/VLOOKUP($A148,'CUBE Bkd'!$A$9:$E$221,4,0),0)</f>
        <v>-0.77777777777777779</v>
      </c>
      <c r="P148" s="64">
        <f>IFERROR(VLOOKUP($A148,'MIDT Weekly'!$A$3:$J$222,2,0),0)</f>
        <v>21</v>
      </c>
      <c r="Q148" s="70">
        <f>IFERROR(VLOOKUP($A148,'MIDT Weekly'!$A$3:$J$222,3,0),0)</f>
        <v>0.105</v>
      </c>
      <c r="R148" s="71">
        <f>CountryTable[[#This Row],[MIDT Market PAX Current Week]]/'MIDT Weekly'!$B$210</f>
        <v>2.1334482008936101E-5</v>
      </c>
      <c r="S148" s="88">
        <f>VLOOKUP(A148,'SEM Revenue'!$H:$L,5,FALSE)</f>
        <v>12.475877192982455</v>
      </c>
    </row>
    <row r="149" spans="1:19" ht="12" x14ac:dyDescent="0.3">
      <c r="A149" s="3" t="s">
        <v>78</v>
      </c>
      <c r="B149" s="3" t="s">
        <v>584</v>
      </c>
      <c r="C149" s="3" t="s">
        <v>134</v>
      </c>
      <c r="D149" s="3" t="s">
        <v>134</v>
      </c>
      <c r="E149" s="72">
        <v>2</v>
      </c>
      <c r="F149" s="64">
        <f>IFERROR(VLOOKUP(CountryTable[[#This Row],[Country Code]],'CUBE Search'!$A$8:$F$222,5,0),0)</f>
        <v>121</v>
      </c>
      <c r="G149" s="65">
        <f>IFERROR(VLOOKUP(CountryTable[[#This Row],[Country Code]],'CUBE Search'!$A$8:$F$222,3,0),0)</f>
        <v>142</v>
      </c>
      <c r="H149" s="66">
        <f>IFERROR(SUM(CountryTable[[#This Row],[FP Searches Current Week]]-CountryTable[[#This Row],[FP Searches Previous Week]])/CountryTable[[#This Row],[FP Searches Previous Week]],0)</f>
        <v>-0.14788732394366197</v>
      </c>
      <c r="I149" s="67">
        <f>F149/VLOOKUP("Grand Total",'CUBE Search'!$B$8:$F$300,4,0)</f>
        <v>1.6453894691266463E-5</v>
      </c>
      <c r="J149" s="68">
        <f>IFERROR(VLOOKUP(CountryTable[[#This Row],[Country Code]],'CUBE Search'!$A$8:$F$222,6,0),0)</f>
        <v>2.4793388429752067E-2</v>
      </c>
      <c r="K149" s="69">
        <f>IFERROR(VLOOKUP($A149,'CUBE Search'!$A$8:$F$222,6,0)-VLOOKUP($A149,'CUBE Search'!$A$8:$F$221,4,0),0)</f>
        <v>1.7751134908625305E-2</v>
      </c>
      <c r="L149" s="30">
        <f>IFERROR(VLOOKUP($A149,'CUBE Bkd'!$A$11:$G$221,6,0),0)</f>
        <v>1</v>
      </c>
      <c r="M149" s="30">
        <f>IFERROR(VLOOKUP($A149,'CUBE Bkd'!$A$11:$G$221,5,0),0)</f>
        <v>5</v>
      </c>
      <c r="N149" s="52">
        <f>L149/VLOOKUP("Grand Total",'CUBE Bkd'!$B$8:$F$300,5,0)</f>
        <v>2.4668212541319256E-5</v>
      </c>
      <c r="O149" s="52">
        <f>IFERROR(SUM(CountryTable[[#This Row],[FP Current Week Tickets]]-VLOOKUP($A149,'CUBE Bkd'!$A$9:$E$220,4,0))/VLOOKUP($A149,'CUBE Bkd'!$A$9:$E$221,4,0),0)</f>
        <v>-0.92307692307692313</v>
      </c>
      <c r="P149" s="64">
        <f>IFERROR(VLOOKUP($A149,'MIDT Weekly'!$A$3:$J$222,2,0),0)</f>
        <v>10</v>
      </c>
      <c r="Q149" s="70">
        <f>IFERROR(VLOOKUP($A149,'MIDT Weekly'!$A$3:$J$222,3,0),0)</f>
        <v>1</v>
      </c>
      <c r="R149" s="71">
        <f>CountryTable[[#This Row],[MIDT Market PAX Current Week]]/'MIDT Weekly'!$B$210</f>
        <v>1.0159277147112428E-5</v>
      </c>
      <c r="S149" s="88">
        <f>VLOOKUP(A149,'SEM Revenue'!$H:$L,5,FALSE)</f>
        <v>6.3677482792527043</v>
      </c>
    </row>
    <row r="150" spans="1:19" ht="12" x14ac:dyDescent="0.3">
      <c r="A150" s="3" t="s">
        <v>624</v>
      </c>
      <c r="B150" s="3" t="s">
        <v>623</v>
      </c>
      <c r="C150" s="3" t="s">
        <v>523</v>
      </c>
      <c r="D150" s="3" t="s">
        <v>479</v>
      </c>
      <c r="E150" s="72">
        <v>0</v>
      </c>
      <c r="F150" s="64">
        <f>IFERROR(VLOOKUP(CountryTable[[#This Row],[Country Code]],'CUBE Search'!$A$8:$F$222,5,0),0)</f>
        <v>0</v>
      </c>
      <c r="G150" s="65">
        <f>IFERROR(VLOOKUP(CountryTable[[#This Row],[Country Code]],'CUBE Search'!$A$8:$F$222,3,0),0)</f>
        <v>0</v>
      </c>
      <c r="H150" s="66">
        <f>IFERROR(SUM(CountryTable[[#This Row],[FP Searches Current Week]]-CountryTable[[#This Row],[FP Searches Previous Week]])/CountryTable[[#This Row],[FP Searches Previous Week]],0)</f>
        <v>0</v>
      </c>
      <c r="I150" s="67">
        <f>F150/VLOOKUP("Grand Total",'CUBE Search'!$B$8:$F$300,4,0)</f>
        <v>0</v>
      </c>
      <c r="J150" s="68">
        <f>IFERROR(VLOOKUP(CountryTable[[#This Row],[Country Code]],'CUBE Search'!$A$8:$F$222,6,0),0)</f>
        <v>0</v>
      </c>
      <c r="K150" s="69">
        <f>IFERROR(VLOOKUP($A150,'CUBE Search'!$A$8:$F$222,6,0)-VLOOKUP($A150,'CUBE Search'!$A$8:$F$221,4,0),0)</f>
        <v>0</v>
      </c>
      <c r="L150" s="30">
        <f>IFERROR(VLOOKUP($A150,'CUBE Bkd'!$A$11:$G$221,6,0),0)</f>
        <v>0</v>
      </c>
      <c r="M150" s="30">
        <f>IFERROR(VLOOKUP($A150,'CUBE Bkd'!$A$11:$G$221,5,0),0)</f>
        <v>0</v>
      </c>
      <c r="N150" s="52">
        <f>L150/VLOOKUP("Grand Total",'CUBE Bkd'!$B$8:$F$300,5,0)</f>
        <v>0</v>
      </c>
      <c r="O150" s="52">
        <f>IFERROR(SUM(CountryTable[[#This Row],[FP Current Week Tickets]]-VLOOKUP($A150,'CUBE Bkd'!$A$9:$E$220,4,0))/VLOOKUP($A150,'CUBE Bkd'!$A$9:$E$221,4,0),0)</f>
        <v>0</v>
      </c>
      <c r="P150" s="64">
        <f>IFERROR(VLOOKUP($A150,'MIDT Weekly'!$A$3:$J$222,2,0),0)</f>
        <v>0</v>
      </c>
      <c r="Q150" s="70">
        <f>IFERROR(VLOOKUP($A150,'MIDT Weekly'!$A$3:$J$222,3,0),0)</f>
        <v>0</v>
      </c>
      <c r="R150" s="71">
        <f>CountryTable[[#This Row],[MIDT Market PAX Current Week]]/'MIDT Weekly'!$B$210</f>
        <v>0</v>
      </c>
      <c r="S150" s="30" t="e">
        <f>VLOOKUP(A150,'SEM Revenue'!$H:$L,5,FALSE)</f>
        <v>#N/A</v>
      </c>
    </row>
    <row r="151" spans="1:19" ht="12" x14ac:dyDescent="0.3">
      <c r="A151" s="3" t="s">
        <v>628</v>
      </c>
      <c r="B151" s="3" t="s">
        <v>627</v>
      </c>
      <c r="C151" s="3" t="s">
        <v>523</v>
      </c>
      <c r="D151" s="3" t="s">
        <v>479</v>
      </c>
      <c r="E151" s="72">
        <v>0</v>
      </c>
      <c r="F151" s="64">
        <f>IFERROR(VLOOKUP(CountryTable[[#This Row],[Country Code]],'CUBE Search'!$A$8:$F$222,5,0),0)</f>
        <v>0</v>
      </c>
      <c r="G151" s="65">
        <f>IFERROR(VLOOKUP(CountryTable[[#This Row],[Country Code]],'CUBE Search'!$A$8:$F$222,3,0),0)</f>
        <v>0</v>
      </c>
      <c r="H151" s="66">
        <f>IFERROR(SUM(CountryTable[[#This Row],[FP Searches Current Week]]-CountryTable[[#This Row],[FP Searches Previous Week]])/CountryTable[[#This Row],[FP Searches Previous Week]],0)</f>
        <v>0</v>
      </c>
      <c r="I151" s="67">
        <f>F151/VLOOKUP("Grand Total",'CUBE Search'!$B$8:$F$300,4,0)</f>
        <v>0</v>
      </c>
      <c r="J151" s="68">
        <f>IFERROR(VLOOKUP(CountryTable[[#This Row],[Country Code]],'CUBE Search'!$A$8:$F$222,6,0),0)</f>
        <v>0</v>
      </c>
      <c r="K151" s="69">
        <f>IFERROR(VLOOKUP($A151,'CUBE Search'!$A$8:$F$222,6,0)-VLOOKUP($A151,'CUBE Search'!$A$8:$F$221,4,0),0)</f>
        <v>0</v>
      </c>
      <c r="L151" s="30">
        <f>IFERROR(VLOOKUP($A151,'CUBE Bkd'!$A$11:$G$221,6,0),0)</f>
        <v>0</v>
      </c>
      <c r="M151" s="30">
        <f>IFERROR(VLOOKUP($A151,'CUBE Bkd'!$A$11:$G$221,5,0),0)</f>
        <v>0</v>
      </c>
      <c r="N151" s="52">
        <f>L151/VLOOKUP("Grand Total",'CUBE Bkd'!$B$8:$F$300,5,0)</f>
        <v>0</v>
      </c>
      <c r="O151" s="52">
        <f>IFERROR(SUM(CountryTable[[#This Row],[FP Current Week Tickets]]-VLOOKUP($A151,'CUBE Bkd'!$A$9:$E$220,4,0))/VLOOKUP($A151,'CUBE Bkd'!$A$9:$E$221,4,0),0)</f>
        <v>-1</v>
      </c>
      <c r="P151" s="64">
        <f>IFERROR(VLOOKUP($A151,'MIDT Weekly'!$A$3:$J$222,2,0),0)</f>
        <v>0</v>
      </c>
      <c r="Q151" s="70">
        <f>IFERROR(VLOOKUP($A151,'MIDT Weekly'!$A$3:$J$222,3,0),0)</f>
        <v>0</v>
      </c>
      <c r="R151" s="71">
        <f>CountryTable[[#This Row],[MIDT Market PAX Current Week]]/'MIDT Weekly'!$B$210</f>
        <v>0</v>
      </c>
      <c r="S151" s="30" t="e">
        <f>VLOOKUP(A151,'SEM Revenue'!$H:$L,5,FALSE)</f>
        <v>#N/A</v>
      </c>
    </row>
    <row r="152" spans="1:19" ht="12" x14ac:dyDescent="0.3">
      <c r="A152" s="3" t="s">
        <v>632</v>
      </c>
      <c r="B152" s="3" t="s">
        <v>631</v>
      </c>
      <c r="C152" s="3" t="s">
        <v>523</v>
      </c>
      <c r="D152" s="3" t="s">
        <v>479</v>
      </c>
      <c r="E152" s="72">
        <v>0</v>
      </c>
      <c r="F152" s="64">
        <f>IFERROR(VLOOKUP(CountryTable[[#This Row],[Country Code]],'CUBE Search'!$A$8:$F$222,5,0),0)</f>
        <v>115</v>
      </c>
      <c r="G152" s="65">
        <f>IFERROR(VLOOKUP(CountryTable[[#This Row],[Country Code]],'CUBE Search'!$A$8:$F$222,3,0),0)</f>
        <v>106</v>
      </c>
      <c r="H152" s="66">
        <f>IFERROR(SUM(CountryTable[[#This Row],[FP Searches Current Week]]-CountryTable[[#This Row],[FP Searches Previous Week]])/CountryTable[[#This Row],[FP Searches Previous Week]],0)</f>
        <v>8.4905660377358486E-2</v>
      </c>
      <c r="I152" s="67">
        <f>F152/VLOOKUP("Grand Total",'CUBE Search'!$B$8:$F$300,4,0)</f>
        <v>1.5637999086740852E-5</v>
      </c>
      <c r="J152" s="68">
        <f>IFERROR(VLOOKUP(CountryTable[[#This Row],[Country Code]],'CUBE Search'!$A$8:$F$222,6,0),0)</f>
        <v>8.6956521739130436E-3</v>
      </c>
      <c r="K152" s="69">
        <f>IFERROR(VLOOKUP($A152,'CUBE Search'!$A$8:$F$222,6,0)-VLOOKUP($A152,'CUBE Search'!$A$8:$F$221,4,0),0)</f>
        <v>8.6956521739130436E-3</v>
      </c>
      <c r="L152" s="30">
        <f>IFERROR(VLOOKUP($A152,'CUBE Bkd'!$A$11:$G$221,6,0),0)</f>
        <v>0</v>
      </c>
      <c r="M152" s="30">
        <f>IFERROR(VLOOKUP($A152,'CUBE Bkd'!$A$11:$G$221,5,0),0)</f>
        <v>0</v>
      </c>
      <c r="N152" s="52">
        <f>L152/VLOOKUP("Grand Total",'CUBE Bkd'!$B$8:$F$300,5,0)</f>
        <v>0</v>
      </c>
      <c r="O152" s="52">
        <f>IFERROR(SUM(CountryTable[[#This Row],[FP Current Week Tickets]]-VLOOKUP($A152,'CUBE Bkd'!$A$9:$E$220,4,0))/VLOOKUP($A152,'CUBE Bkd'!$A$9:$E$221,4,0),0)</f>
        <v>-1</v>
      </c>
      <c r="P152" s="64">
        <f>IFERROR(VLOOKUP($A152,'MIDT Weekly'!$A$3:$J$222,2,0),0)</f>
        <v>31</v>
      </c>
      <c r="Q152" s="70">
        <f>IFERROR(VLOOKUP($A152,'MIDT Weekly'!$A$3:$J$222,3,0),0)</f>
        <v>1.385</v>
      </c>
      <c r="R152" s="71">
        <f>CountryTable[[#This Row],[MIDT Market PAX Current Week]]/'MIDT Weekly'!$B$210</f>
        <v>3.1493759156048529E-5</v>
      </c>
      <c r="S152" s="30">
        <f>VLOOKUP(A152,'SEM Revenue'!$H:$L,5,FALSE)</f>
        <v>5.4911242603550292</v>
      </c>
    </row>
    <row r="153" spans="1:19" ht="12" x14ac:dyDescent="0.3">
      <c r="A153" s="3" t="s">
        <v>597</v>
      </c>
      <c r="B153" s="3" t="s">
        <v>596</v>
      </c>
      <c r="C153" s="3" t="s">
        <v>93</v>
      </c>
      <c r="D153" s="3" t="s">
        <v>93</v>
      </c>
      <c r="E153" s="72">
        <v>1</v>
      </c>
      <c r="F153" s="64">
        <f>IFERROR(VLOOKUP(CountryTable[[#This Row],[Country Code]],'CUBE Search'!$A$8:$F$222,5,0),0)</f>
        <v>27900</v>
      </c>
      <c r="G153" s="65">
        <f>IFERROR(VLOOKUP(CountryTable[[#This Row],[Country Code]],'CUBE Search'!$A$8:$F$222,3,0),0)</f>
        <v>25614</v>
      </c>
      <c r="H153" s="66">
        <f>IFERROR(SUM(CountryTable[[#This Row],[FP Searches Current Week]]-CountryTable[[#This Row],[FP Searches Previous Week]])/CountryTable[[#This Row],[FP Searches Previous Week]],0)</f>
        <v>8.9248067463106109E-2</v>
      </c>
      <c r="I153" s="67">
        <f>F153/VLOOKUP("Grand Total",'CUBE Search'!$B$8:$F$300,4,0)</f>
        <v>3.7939145610440851E-3</v>
      </c>
      <c r="J153" s="68">
        <f>IFERROR(VLOOKUP(CountryTable[[#This Row],[Country Code]],'CUBE Search'!$A$8:$F$222,6,0),0)</f>
        <v>1.3261648745519713E-3</v>
      </c>
      <c r="K153" s="69">
        <f>IFERROR(VLOOKUP($A153,'CUBE Search'!$A$8:$F$222,6,0)-VLOOKUP($A153,'CUBE Search'!$A$8:$F$221,4,0),0)</f>
        <v>-7.9316502819778501E-5</v>
      </c>
      <c r="L153" s="30">
        <f>IFERROR(VLOOKUP($A153,'CUBE Bkd'!$A$11:$G$221,6,0),0)</f>
        <v>29</v>
      </c>
      <c r="M153" s="30">
        <f>IFERROR(VLOOKUP($A153,'CUBE Bkd'!$A$11:$G$221,5,0),0)</f>
        <v>82</v>
      </c>
      <c r="N153" s="52">
        <f>L153/VLOOKUP("Grand Total",'CUBE Bkd'!$B$8:$F$300,5,0)</f>
        <v>7.1537816369825842E-4</v>
      </c>
      <c r="O153" s="52">
        <f>IFERROR(SUM(CountryTable[[#This Row],[FP Current Week Tickets]]-VLOOKUP($A153,'CUBE Bkd'!$A$9:$E$220,4,0))/VLOOKUP($A153,'CUBE Bkd'!$A$9:$E$221,4,0),0)</f>
        <v>-0.94324853228962813</v>
      </c>
      <c r="P153" s="64">
        <f>IFERROR(VLOOKUP($A153,'MIDT Weekly'!$A$3:$J$222,2,0),0)</f>
        <v>272</v>
      </c>
      <c r="Q153" s="70">
        <f>IFERROR(VLOOKUP($A153,'MIDT Weekly'!$A$3:$J$222,3,0),0)</f>
        <v>-0.432</v>
      </c>
      <c r="R153" s="71">
        <f>CountryTable[[#This Row],[MIDT Market PAX Current Week]]/'MIDT Weekly'!$B$210</f>
        <v>2.7633233840145807E-4</v>
      </c>
      <c r="S153" s="88">
        <f>VLOOKUP(A153,'SEM Revenue'!$H:$L,5,FALSE)</f>
        <v>12.534847529371111</v>
      </c>
    </row>
    <row r="154" spans="1:19" ht="12" x14ac:dyDescent="0.3">
      <c r="A154" s="3" t="s">
        <v>640</v>
      </c>
      <c r="B154" s="3" t="s">
        <v>639</v>
      </c>
      <c r="C154" s="3" t="s">
        <v>18</v>
      </c>
      <c r="D154" s="3" t="s">
        <v>18</v>
      </c>
      <c r="E154" s="72">
        <v>4</v>
      </c>
      <c r="F154" s="64">
        <f>IFERROR(VLOOKUP(CountryTable[[#This Row],[Country Code]],'CUBE Search'!$A$8:$F$222,5,0),0)</f>
        <v>265</v>
      </c>
      <c r="G154" s="65">
        <f>IFERROR(VLOOKUP(CountryTable[[#This Row],[Country Code]],'CUBE Search'!$A$8:$F$222,3,0),0)</f>
        <v>335</v>
      </c>
      <c r="H154" s="66">
        <f>IFERROR(SUM(CountryTable[[#This Row],[FP Searches Current Week]]-CountryTable[[#This Row],[FP Searches Previous Week]])/CountryTable[[#This Row],[FP Searches Previous Week]],0)</f>
        <v>-0.20895522388059701</v>
      </c>
      <c r="I154" s="67">
        <f>F154/VLOOKUP("Grand Total",'CUBE Search'!$B$8:$F$300,4,0)</f>
        <v>3.6035389199881094E-5</v>
      </c>
      <c r="J154" s="68">
        <f>IFERROR(VLOOKUP(CountryTable[[#This Row],[Country Code]],'CUBE Search'!$A$8:$F$222,6,0),0)</f>
        <v>0</v>
      </c>
      <c r="K154" s="69">
        <f>IFERROR(VLOOKUP($A154,'CUBE Search'!$A$8:$F$222,6,0)-VLOOKUP($A154,'CUBE Search'!$A$8:$F$221,4,0),0)</f>
        <v>-5.9701492537313433E-3</v>
      </c>
      <c r="L154" s="30">
        <f>IFERROR(VLOOKUP($A154,'CUBE Bkd'!$A$11:$G$221,6,0),0)</f>
        <v>1</v>
      </c>
      <c r="M154" s="30">
        <f>IFERROR(VLOOKUP($A154,'CUBE Bkd'!$A$11:$G$221,5,0),0)</f>
        <v>2</v>
      </c>
      <c r="N154" s="52">
        <f>L154/VLOOKUP("Grand Total",'CUBE Bkd'!$B$8:$F$300,5,0)</f>
        <v>2.4668212541319256E-5</v>
      </c>
      <c r="O154" s="52">
        <f>IFERROR(SUM(CountryTable[[#This Row],[FP Current Week Tickets]]-VLOOKUP($A154,'CUBE Bkd'!$A$9:$E$220,4,0))/VLOOKUP($A154,'CUBE Bkd'!$A$9:$E$221,4,0),0)</f>
        <v>-0.97560975609756095</v>
      </c>
      <c r="P154" s="64">
        <f>IFERROR(VLOOKUP($A154,'MIDT Weekly'!$A$3:$J$222,2,0),0)</f>
        <v>24</v>
      </c>
      <c r="Q154" s="70">
        <f>IFERROR(VLOOKUP($A154,'MIDT Weekly'!$A$3:$J$222,3,0),0)</f>
        <v>0.5</v>
      </c>
      <c r="R154" s="71">
        <f>CountryTable[[#This Row],[MIDT Market PAX Current Week]]/'MIDT Weekly'!$B$210</f>
        <v>2.4382265153069827E-5</v>
      </c>
      <c r="S154" s="30">
        <f>VLOOKUP(A154,'SEM Revenue'!$H:$L,5,FALSE)</f>
        <v>5.281525687597302</v>
      </c>
    </row>
    <row r="155" spans="1:19" ht="12" x14ac:dyDescent="0.3">
      <c r="A155" s="3" t="s">
        <v>644</v>
      </c>
      <c r="B155" s="3" t="s">
        <v>643</v>
      </c>
      <c r="C155" s="3" t="s">
        <v>18</v>
      </c>
      <c r="D155" s="3" t="s">
        <v>18</v>
      </c>
      <c r="E155" s="72">
        <v>3</v>
      </c>
      <c r="F155" s="64">
        <f>IFERROR(VLOOKUP(CountryTable[[#This Row],[Country Code]],'CUBE Search'!$A$8:$F$222,5,0),0)</f>
        <v>39708</v>
      </c>
      <c r="G155" s="65">
        <f>IFERROR(VLOOKUP(CountryTable[[#This Row],[Country Code]],'CUBE Search'!$A$8:$F$222,3,0),0)</f>
        <v>31144</v>
      </c>
      <c r="H155" s="66">
        <f>IFERROR(SUM(CountryTable[[#This Row],[FP Searches Current Week]]-CountryTable[[#This Row],[FP Searches Previous Week]])/CountryTable[[#This Row],[FP Searches Previous Week]],0)</f>
        <v>0.2749807346519394</v>
      </c>
      <c r="I155" s="67">
        <f>F155/VLOOKUP("Grand Total",'CUBE Search'!$B$8:$F$300,4,0)</f>
        <v>5.3995971107504851E-3</v>
      </c>
      <c r="J155" s="68">
        <f>IFERROR(VLOOKUP(CountryTable[[#This Row],[Country Code]],'CUBE Search'!$A$8:$F$222,6,0),0)</f>
        <v>7.7062556663644605E-3</v>
      </c>
      <c r="K155" s="69">
        <f>IFERROR(VLOOKUP($A155,'CUBE Search'!$A$8:$F$222,6,0)-VLOOKUP($A155,'CUBE Search'!$A$8:$F$221,4,0),0)</f>
        <v>1.7661066810061247E-3</v>
      </c>
      <c r="L155" s="30">
        <f>IFERROR(VLOOKUP($A155,'CUBE Bkd'!$A$11:$G$221,6,0),0)</f>
        <v>263</v>
      </c>
      <c r="M155" s="30">
        <f>IFERROR(VLOOKUP($A155,'CUBE Bkd'!$A$11:$G$221,5,0),0)</f>
        <v>298</v>
      </c>
      <c r="N155" s="52">
        <f>L155/VLOOKUP("Grand Total",'CUBE Bkd'!$B$8:$F$300,5,0)</f>
        <v>6.4877398983669643E-3</v>
      </c>
      <c r="O155" s="52">
        <f>IFERROR(SUM(CountryTable[[#This Row],[FP Current Week Tickets]]-VLOOKUP($A155,'CUBE Bkd'!$A$9:$E$220,4,0))/VLOOKUP($A155,'CUBE Bkd'!$A$9:$E$221,4,0),0)</f>
        <v>-0.36319612590799033</v>
      </c>
      <c r="P155" s="64">
        <f>IFERROR(VLOOKUP($A155,'MIDT Weekly'!$A$3:$J$222,2,0),0)</f>
        <v>1768</v>
      </c>
      <c r="Q155" s="70">
        <f>IFERROR(VLOOKUP($A155,'MIDT Weekly'!$A$3:$J$222,3,0),0)</f>
        <v>0.28199999999999997</v>
      </c>
      <c r="R155" s="71">
        <f>CountryTable[[#This Row],[MIDT Market PAX Current Week]]/'MIDT Weekly'!$B$210</f>
        <v>1.7961601996094774E-3</v>
      </c>
      <c r="S155" s="30">
        <f>VLOOKUP(A155,'SEM Revenue'!$H:$L,5,FALSE)</f>
        <v>48.094328696283952</v>
      </c>
    </row>
    <row r="156" spans="1:19" ht="12" x14ac:dyDescent="0.3">
      <c r="A156" s="3" t="s">
        <v>648</v>
      </c>
      <c r="B156" s="3" t="s">
        <v>647</v>
      </c>
      <c r="C156" s="3" t="s">
        <v>523</v>
      </c>
      <c r="D156" s="3" t="s">
        <v>479</v>
      </c>
      <c r="E156" s="72">
        <v>4</v>
      </c>
      <c r="F156" s="64">
        <f>IFERROR(VLOOKUP(CountryTable[[#This Row],[Country Code]],'CUBE Search'!$A$8:$F$222,5,0),0)</f>
        <v>23</v>
      </c>
      <c r="G156" s="65">
        <f>IFERROR(VLOOKUP(CountryTable[[#This Row],[Country Code]],'CUBE Search'!$A$8:$F$222,3,0),0)</f>
        <v>8</v>
      </c>
      <c r="H156" s="66">
        <f>IFERROR(SUM(CountryTable[[#This Row],[FP Searches Current Week]]-CountryTable[[#This Row],[FP Searches Previous Week]])/CountryTable[[#This Row],[FP Searches Previous Week]],0)</f>
        <v>1.875</v>
      </c>
      <c r="I156" s="67">
        <f>F156/VLOOKUP("Grand Total",'CUBE Search'!$B$8:$F$300,4,0)</f>
        <v>3.1275998173481708E-6</v>
      </c>
      <c r="J156" s="68">
        <f>IFERROR(VLOOKUP(CountryTable[[#This Row],[Country Code]],'CUBE Search'!$A$8:$F$222,6,0),0)</f>
        <v>0</v>
      </c>
      <c r="K156" s="69">
        <f>IFERROR(VLOOKUP($A156,'CUBE Search'!$A$8:$F$222,6,0)-VLOOKUP($A156,'CUBE Search'!$A$8:$F$221,4,0),0)</f>
        <v>0</v>
      </c>
      <c r="L156" s="30">
        <f>IFERROR(VLOOKUP($A156,'CUBE Bkd'!$A$11:$G$221,6,0),0)</f>
        <v>1</v>
      </c>
      <c r="M156" s="30">
        <f>IFERROR(VLOOKUP($A156,'CUBE Bkd'!$A$11:$G$221,5,0),0)</f>
        <v>0</v>
      </c>
      <c r="N156" s="52">
        <f>L156/VLOOKUP("Grand Total",'CUBE Bkd'!$B$8:$F$300,5,0)</f>
        <v>2.4668212541319256E-5</v>
      </c>
      <c r="O156" s="52">
        <f>IFERROR(SUM(CountryTable[[#This Row],[FP Current Week Tickets]]-VLOOKUP($A156,'CUBE Bkd'!$A$9:$E$220,4,0))/VLOOKUP($A156,'CUBE Bkd'!$A$9:$E$221,4,0),0)</f>
        <v>-0.91666666666666663</v>
      </c>
      <c r="P156" s="64">
        <f>IFERROR(VLOOKUP($A156,'MIDT Weekly'!$A$3:$J$222,2,0),0)</f>
        <v>1</v>
      </c>
      <c r="Q156" s="70">
        <f>IFERROR(VLOOKUP($A156,'MIDT Weekly'!$A$3:$J$222,3,0),0)</f>
        <v>-0.75</v>
      </c>
      <c r="R156" s="71">
        <f>CountryTable[[#This Row],[MIDT Market PAX Current Week]]/'MIDT Weekly'!$B$210</f>
        <v>1.0159277147112428E-6</v>
      </c>
      <c r="S156" s="30" t="e">
        <f>VLOOKUP(A156,'SEM Revenue'!$H:$L,5,FALSE)</f>
        <v>#N/A</v>
      </c>
    </row>
    <row r="157" spans="1:19" ht="12" x14ac:dyDescent="0.3">
      <c r="A157" s="3" t="s">
        <v>636</v>
      </c>
      <c r="B157" s="3" t="s">
        <v>635</v>
      </c>
      <c r="C157" s="3" t="s">
        <v>93</v>
      </c>
      <c r="D157" s="3" t="s">
        <v>93</v>
      </c>
      <c r="E157" s="72">
        <v>4</v>
      </c>
      <c r="F157" s="64">
        <f>IFERROR(VLOOKUP(CountryTable[[#This Row],[Country Code]],'CUBE Search'!$A$8:$F$222,5,0),0)</f>
        <v>3654</v>
      </c>
      <c r="G157" s="65">
        <f>IFERROR(VLOOKUP(CountryTable[[#This Row],[Country Code]],'CUBE Search'!$A$8:$F$222,3,0),0)</f>
        <v>3301</v>
      </c>
      <c r="H157" s="66">
        <f>IFERROR(SUM(CountryTable[[#This Row],[FP Searches Current Week]]-CountryTable[[#This Row],[FP Searches Previous Week]])/CountryTable[[#This Row],[FP Searches Previous Week]],0)</f>
        <v>0.10693729172977885</v>
      </c>
      <c r="I157" s="67">
        <f>F157/VLOOKUP("Grand Total",'CUBE Search'!$B$8:$F$300,4,0)</f>
        <v>4.9688042315609632E-4</v>
      </c>
      <c r="J157" s="68">
        <f>IFERROR(VLOOKUP(CountryTable[[#This Row],[Country Code]],'CUBE Search'!$A$8:$F$222,6,0),0)</f>
        <v>2.7367268746579091E-3</v>
      </c>
      <c r="K157" s="69">
        <f>IFERROR(VLOOKUP($A157,'CUBE Search'!$A$8:$F$222,6,0)-VLOOKUP($A157,'CUBE Search'!$A$8:$F$221,4,0),0)</f>
        <v>6.1615735027135965E-4</v>
      </c>
      <c r="L157" s="30">
        <f>IFERROR(VLOOKUP($A157,'CUBE Bkd'!$A$11:$G$221,6,0),0)</f>
        <v>2</v>
      </c>
      <c r="M157" s="30">
        <f>IFERROR(VLOOKUP($A157,'CUBE Bkd'!$A$11:$G$221,5,0),0)</f>
        <v>18</v>
      </c>
      <c r="N157" s="52">
        <f>L157/VLOOKUP("Grand Total",'CUBE Bkd'!$B$8:$F$300,5,0)</f>
        <v>4.9336425082638512E-5</v>
      </c>
      <c r="O157" s="52">
        <f>IFERROR(SUM(CountryTable[[#This Row],[FP Current Week Tickets]]-VLOOKUP($A157,'CUBE Bkd'!$A$9:$E$220,4,0))/VLOOKUP($A157,'CUBE Bkd'!$A$9:$E$221,4,0),0)</f>
        <v>-0.99239543726235746</v>
      </c>
      <c r="P157" s="64">
        <f>IFERROR(VLOOKUP($A157,'MIDT Weekly'!$A$3:$J$222,2,0),0)</f>
        <v>94</v>
      </c>
      <c r="Q157" s="70">
        <f>IFERROR(VLOOKUP($A157,'MIDT Weekly'!$A$3:$J$222,3,0),0)</f>
        <v>0.42399999999999999</v>
      </c>
      <c r="R157" s="71">
        <f>CountryTable[[#This Row],[MIDT Market PAX Current Week]]/'MIDT Weekly'!$B$210</f>
        <v>9.5497205182856827E-5</v>
      </c>
      <c r="S157" s="30">
        <f>VLOOKUP(A157,'SEM Revenue'!$H:$L,5,FALSE)</f>
        <v>5.2240252897787141</v>
      </c>
    </row>
    <row r="158" spans="1:19" ht="12" x14ac:dyDescent="0.3">
      <c r="A158" s="3" t="s">
        <v>656</v>
      </c>
      <c r="B158" s="3" t="s">
        <v>655</v>
      </c>
      <c r="C158" s="3" t="s">
        <v>523</v>
      </c>
      <c r="D158" s="3" t="s">
        <v>479</v>
      </c>
      <c r="E158" s="72">
        <v>4</v>
      </c>
      <c r="F158" s="64">
        <f>IFERROR(VLOOKUP(CountryTable[[#This Row],[Country Code]],'CUBE Search'!$A$8:$F$222,5,0),0)</f>
        <v>6</v>
      </c>
      <c r="G158" s="65">
        <f>IFERROR(VLOOKUP(CountryTable[[#This Row],[Country Code]],'CUBE Search'!$A$8:$F$222,3,0),0)</f>
        <v>9</v>
      </c>
      <c r="H158" s="66">
        <f>IFERROR(SUM(CountryTable[[#This Row],[FP Searches Current Week]]-CountryTable[[#This Row],[FP Searches Previous Week]])/CountryTable[[#This Row],[FP Searches Previous Week]],0)</f>
        <v>-0.33333333333333331</v>
      </c>
      <c r="I158" s="67">
        <f>F158/VLOOKUP("Grand Total",'CUBE Search'!$B$8:$F$300,4,0)</f>
        <v>8.1589560452560971E-7</v>
      </c>
      <c r="J158" s="68">
        <f>IFERROR(VLOOKUP(CountryTable[[#This Row],[Country Code]],'CUBE Search'!$A$8:$F$222,6,0),0)</f>
        <v>0</v>
      </c>
      <c r="K158" s="69">
        <f>IFERROR(VLOOKUP($A158,'CUBE Search'!$A$8:$F$222,6,0)-VLOOKUP($A158,'CUBE Search'!$A$8:$F$221,4,0),0)</f>
        <v>0</v>
      </c>
      <c r="L158" s="30">
        <f>IFERROR(VLOOKUP($A158,'CUBE Bkd'!$A$11:$G$221,6,0),0)</f>
        <v>0</v>
      </c>
      <c r="M158" s="30">
        <f>IFERROR(VLOOKUP($A158,'CUBE Bkd'!$A$11:$G$221,5,0),0)</f>
        <v>1</v>
      </c>
      <c r="N158" s="52">
        <f>L158/VLOOKUP("Grand Total",'CUBE Bkd'!$B$8:$F$300,5,0)</f>
        <v>0</v>
      </c>
      <c r="O158" s="52">
        <f>IFERROR(SUM(CountryTable[[#This Row],[FP Current Week Tickets]]-VLOOKUP($A158,'CUBE Bkd'!$A$9:$E$220,4,0))/VLOOKUP($A158,'CUBE Bkd'!$A$9:$E$221,4,0),0)</f>
        <v>-1</v>
      </c>
      <c r="P158" s="64">
        <f>IFERROR(VLOOKUP($A158,'MIDT Weekly'!$A$3:$J$222,2,0),0)</f>
        <v>3</v>
      </c>
      <c r="Q158" s="70">
        <f>IFERROR(VLOOKUP($A158,'MIDT Weekly'!$A$3:$J$222,3,0),0)</f>
        <v>-0.72699999999999998</v>
      </c>
      <c r="R158" s="71">
        <f>CountryTable[[#This Row],[MIDT Market PAX Current Week]]/'MIDT Weekly'!$B$210</f>
        <v>3.0477831441337284E-6</v>
      </c>
      <c r="S158" s="30">
        <f>VLOOKUP(A158,'SEM Revenue'!$H:$L,5,FALSE)</f>
        <v>40.026331828442444</v>
      </c>
    </row>
    <row r="159" spans="1:19" ht="12" x14ac:dyDescent="0.3">
      <c r="A159" s="3" t="s">
        <v>774</v>
      </c>
      <c r="B159" s="3" t="s">
        <v>773</v>
      </c>
      <c r="C159" s="3" t="s">
        <v>18</v>
      </c>
      <c r="D159" s="3" t="s">
        <v>18</v>
      </c>
      <c r="E159" s="72">
        <v>2</v>
      </c>
      <c r="F159" s="64">
        <f>IFERROR(VLOOKUP(CountryTable[[#This Row],[Country Code]],'CUBE Search'!$A$8:$F$222,5,0),0)</f>
        <v>1581</v>
      </c>
      <c r="G159" s="65">
        <f>IFERROR(VLOOKUP(CountryTable[[#This Row],[Country Code]],'CUBE Search'!$A$8:$F$222,3,0),0)</f>
        <v>1455</v>
      </c>
      <c r="H159" s="66">
        <f>IFERROR(SUM(CountryTable[[#This Row],[FP Searches Current Week]]-CountryTable[[#This Row],[FP Searches Previous Week]])/CountryTable[[#This Row],[FP Searches Previous Week]],0)</f>
        <v>8.6597938144329895E-2</v>
      </c>
      <c r="I159" s="67">
        <f>F159/VLOOKUP("Grand Total",'CUBE Search'!$B$8:$F$300,4,0)</f>
        <v>2.1498849179249816E-4</v>
      </c>
      <c r="J159" s="68">
        <f>IFERROR(VLOOKUP(CountryTable[[#This Row],[Country Code]],'CUBE Search'!$A$8:$F$222,6,0),0)</f>
        <v>2.5300442757748261E-3</v>
      </c>
      <c r="K159" s="69">
        <f>IFERROR(VLOOKUP($A159,'CUBE Search'!$A$8:$F$222,6,0)-VLOOKUP($A159,'CUBE Search'!$A$8:$F$221,4,0),0)</f>
        <v>-1.5936670644313596E-3</v>
      </c>
      <c r="L159" s="30">
        <f>IFERROR(VLOOKUP($A159,'CUBE Bkd'!$A$11:$G$221,6,0),0)</f>
        <v>1</v>
      </c>
      <c r="M159" s="30">
        <f>IFERROR(VLOOKUP($A159,'CUBE Bkd'!$A$11:$G$221,5,0),0)</f>
        <v>6</v>
      </c>
      <c r="N159" s="52">
        <f>L159/VLOOKUP("Grand Total",'CUBE Bkd'!$B$8:$F$300,5,0)</f>
        <v>2.4668212541319256E-5</v>
      </c>
      <c r="O159" s="52">
        <f>IFERROR(SUM(CountryTable[[#This Row],[FP Current Week Tickets]]-VLOOKUP($A159,'CUBE Bkd'!$A$9:$E$220,4,0))/VLOOKUP($A159,'CUBE Bkd'!$A$9:$E$221,4,0),0)</f>
        <v>-0.98571428571428577</v>
      </c>
      <c r="P159" s="64">
        <f>IFERROR(VLOOKUP($A159,'MIDT Weekly'!$A$3:$J$222,2,0),0)</f>
        <v>41</v>
      </c>
      <c r="Q159" s="70">
        <f>IFERROR(VLOOKUP($A159,'MIDT Weekly'!$A$3:$J$222,3,0),0)</f>
        <v>0.28100000000000003</v>
      </c>
      <c r="R159" s="71">
        <f>CountryTable[[#This Row],[MIDT Market PAX Current Week]]/'MIDT Weekly'!$B$210</f>
        <v>4.165303630316096E-5</v>
      </c>
      <c r="S159" s="88">
        <f>VLOOKUP(A159,'SEM Revenue'!$H:$L,5,FALSE)</f>
        <v>33.227197549770288</v>
      </c>
    </row>
    <row r="160" spans="1:19" ht="12" x14ac:dyDescent="0.3">
      <c r="A160" s="3" t="s">
        <v>673</v>
      </c>
      <c r="B160" s="3" t="s">
        <v>672</v>
      </c>
      <c r="C160" s="3" t="s">
        <v>93</v>
      </c>
      <c r="D160" s="3" t="s">
        <v>93</v>
      </c>
      <c r="E160" s="72">
        <v>1</v>
      </c>
      <c r="F160" s="64">
        <f>IFERROR(VLOOKUP(CountryTable[[#This Row],[Country Code]],'CUBE Search'!$A$8:$F$222,5,0),0)</f>
        <v>12109</v>
      </c>
      <c r="G160" s="65">
        <f>IFERROR(VLOOKUP(CountryTable[[#This Row],[Country Code]],'CUBE Search'!$A$8:$F$222,3,0),0)</f>
        <v>10351</v>
      </c>
      <c r="H160" s="66">
        <f>IFERROR(SUM(CountryTable[[#This Row],[FP Searches Current Week]]-CountryTable[[#This Row],[FP Searches Previous Week]])/CountryTable[[#This Row],[FP Searches Previous Week]],0)</f>
        <v>0.16983866293111777</v>
      </c>
      <c r="I160" s="67">
        <f>F160/VLOOKUP("Grand Total",'CUBE Search'!$B$8:$F$300,4,0)</f>
        <v>1.6466133125334348E-3</v>
      </c>
      <c r="J160" s="68">
        <f>IFERROR(VLOOKUP(CountryTable[[#This Row],[Country Code]],'CUBE Search'!$A$8:$F$222,6,0),0)</f>
        <v>8.5886530679659765E-3</v>
      </c>
      <c r="K160" s="69">
        <f>IFERROR(VLOOKUP($A160,'CUBE Search'!$A$8:$F$222,6,0)-VLOOKUP($A160,'CUBE Search'!$A$8:$F$221,4,0),0)</f>
        <v>-1.2654673068770335E-3</v>
      </c>
      <c r="L160" s="30">
        <f>IFERROR(VLOOKUP($A160,'CUBE Bkd'!$A$11:$G$221,6,0),0)</f>
        <v>64</v>
      </c>
      <c r="M160" s="30">
        <f>IFERROR(VLOOKUP($A160,'CUBE Bkd'!$A$11:$G$221,5,0),0)</f>
        <v>137</v>
      </c>
      <c r="N160" s="52">
        <f>L160/VLOOKUP("Grand Total",'CUBE Bkd'!$B$8:$F$300,5,0)</f>
        <v>1.5787656026444324E-3</v>
      </c>
      <c r="O160" s="52">
        <f>IFERROR(SUM(CountryTable[[#This Row],[FP Current Week Tickets]]-VLOOKUP($A160,'CUBE Bkd'!$A$9:$E$220,4,0))/VLOOKUP($A160,'CUBE Bkd'!$A$9:$E$221,4,0),0)</f>
        <v>-0.68316831683168322</v>
      </c>
      <c r="P160" s="64">
        <f>IFERROR(VLOOKUP($A160,'MIDT Weekly'!$A$3:$J$222,2,0),0)</f>
        <v>876</v>
      </c>
      <c r="Q160" s="70">
        <f>IFERROR(VLOOKUP($A160,'MIDT Weekly'!$A$3:$J$222,3,0),0)</f>
        <v>0.45800000000000002</v>
      </c>
      <c r="R160" s="71">
        <f>CountryTable[[#This Row],[MIDT Market PAX Current Week]]/'MIDT Weekly'!$B$210</f>
        <v>8.899526780870487E-4</v>
      </c>
      <c r="S160" s="88">
        <f>VLOOKUP(A160,'SEM Revenue'!$H:$L,5,FALSE)</f>
        <v>122.11901556216122</v>
      </c>
    </row>
    <row r="161" spans="1:19" ht="12" x14ac:dyDescent="0.3">
      <c r="A161" s="3" t="s">
        <v>668</v>
      </c>
      <c r="B161" s="3" t="s">
        <v>667</v>
      </c>
      <c r="C161" s="3" t="s">
        <v>18</v>
      </c>
      <c r="D161" s="3" t="s">
        <v>18</v>
      </c>
      <c r="E161" s="72">
        <v>4</v>
      </c>
      <c r="F161" s="64">
        <f>IFERROR(VLOOKUP(CountryTable[[#This Row],[Country Code]],'CUBE Search'!$A$8:$F$222,5,0),0)</f>
        <v>36260</v>
      </c>
      <c r="G161" s="65">
        <f>IFERROR(VLOOKUP(CountryTable[[#This Row],[Country Code]],'CUBE Search'!$A$8:$F$222,3,0),0)</f>
        <v>35827</v>
      </c>
      <c r="H161" s="66">
        <f>IFERROR(SUM(CountryTable[[#This Row],[FP Searches Current Week]]-CountryTable[[#This Row],[FP Searches Previous Week]])/CountryTable[[#This Row],[FP Searches Previous Week]],0)</f>
        <v>1.2085857035196918E-2</v>
      </c>
      <c r="I161" s="67">
        <f>F161/VLOOKUP("Grand Total",'CUBE Search'!$B$8:$F$300,4,0)</f>
        <v>4.930729103349768E-3</v>
      </c>
      <c r="J161" s="68">
        <f>IFERROR(VLOOKUP(CountryTable[[#This Row],[Country Code]],'CUBE Search'!$A$8:$F$222,6,0),0)</f>
        <v>7.6116933259790399E-3</v>
      </c>
      <c r="K161" s="69">
        <f>IFERROR(VLOOKUP($A161,'CUBE Search'!$A$8:$F$222,6,0)-VLOOKUP($A161,'CUBE Search'!$A$8:$F$221,4,0),0)</f>
        <v>4.1042054288249231E-4</v>
      </c>
      <c r="L161" s="30">
        <f>IFERROR(VLOOKUP($A161,'CUBE Bkd'!$A$11:$G$221,6,0),0)</f>
        <v>156</v>
      </c>
      <c r="M161" s="30">
        <f>IFERROR(VLOOKUP($A161,'CUBE Bkd'!$A$11:$G$221,5,0),0)</f>
        <v>327</v>
      </c>
      <c r="N161" s="52">
        <f>L161/VLOOKUP("Grand Total",'CUBE Bkd'!$B$8:$F$300,5,0)</f>
        <v>3.8482411564458039E-3</v>
      </c>
      <c r="O161" s="52">
        <f>IFERROR(SUM(CountryTable[[#This Row],[FP Current Week Tickets]]-VLOOKUP($A161,'CUBE Bkd'!$A$9:$E$220,4,0))/VLOOKUP($A161,'CUBE Bkd'!$A$9:$E$221,4,0),0)</f>
        <v>-0.93448131037379256</v>
      </c>
      <c r="P161" s="64">
        <f>IFERROR(VLOOKUP($A161,'MIDT Weekly'!$A$3:$J$222,2,0),0)</f>
        <v>798</v>
      </c>
      <c r="Q161" s="70">
        <f>IFERROR(VLOOKUP($A161,'MIDT Weekly'!$A$3:$J$222,3,0),0)</f>
        <v>-0.19500000000000001</v>
      </c>
      <c r="R161" s="71">
        <f>CountryTable[[#This Row],[MIDT Market PAX Current Week]]/'MIDT Weekly'!$B$210</f>
        <v>8.107103163395718E-4</v>
      </c>
      <c r="S161" s="30">
        <f>VLOOKUP(A161,'SEM Revenue'!$H:$L,5,FALSE)</f>
        <v>19.131862360630524</v>
      </c>
    </row>
    <row r="162" spans="1:19" ht="12" x14ac:dyDescent="0.3">
      <c r="A162" s="3" t="s">
        <v>660</v>
      </c>
      <c r="B162" s="3" t="s">
        <v>659</v>
      </c>
      <c r="C162" s="3" t="s">
        <v>201</v>
      </c>
      <c r="D162" s="3" t="s">
        <v>201</v>
      </c>
      <c r="E162" s="72">
        <v>2</v>
      </c>
      <c r="F162" s="64">
        <f>IFERROR(VLOOKUP(CountryTable[[#This Row],[Country Code]],'CUBE Search'!$A$8:$F$222,5,0),0)</f>
        <v>1293</v>
      </c>
      <c r="G162" s="65">
        <f>IFERROR(VLOOKUP(CountryTable[[#This Row],[Country Code]],'CUBE Search'!$A$8:$F$222,3,0),0)</f>
        <v>1523</v>
      </c>
      <c r="H162" s="66">
        <f>IFERROR(SUM(CountryTable[[#This Row],[FP Searches Current Week]]-CountryTable[[#This Row],[FP Searches Previous Week]])/CountryTable[[#This Row],[FP Searches Previous Week]],0)</f>
        <v>-0.15101772816808931</v>
      </c>
      <c r="I162" s="67">
        <f>F162/VLOOKUP("Grand Total",'CUBE Search'!$B$8:$F$300,4,0)</f>
        <v>1.7582550277526891E-4</v>
      </c>
      <c r="J162" s="68">
        <f>IFERROR(VLOOKUP(CountryTable[[#This Row],[Country Code]],'CUBE Search'!$A$8:$F$222,6,0),0)</f>
        <v>1.0054137664346482E-2</v>
      </c>
      <c r="K162" s="69">
        <f>IFERROR(VLOOKUP($A162,'CUBE Search'!$A$8:$F$222,6,0)-VLOOKUP($A162,'CUBE Search'!$A$8:$F$221,4,0),0)</f>
        <v>-3.0778386980960665E-3</v>
      </c>
      <c r="L162" s="30">
        <f>IFERROR(VLOOKUP($A162,'CUBE Bkd'!$A$11:$G$221,6,0),0)</f>
        <v>8</v>
      </c>
      <c r="M162" s="30">
        <f>IFERROR(VLOOKUP($A162,'CUBE Bkd'!$A$11:$G$221,5,0),0)</f>
        <v>23</v>
      </c>
      <c r="N162" s="52">
        <f>L162/VLOOKUP("Grand Total",'CUBE Bkd'!$B$8:$F$300,5,0)</f>
        <v>1.9734570033055405E-4</v>
      </c>
      <c r="O162" s="52">
        <f>IFERROR(SUM(CountryTable[[#This Row],[FP Current Week Tickets]]-VLOOKUP($A162,'CUBE Bkd'!$A$9:$E$220,4,0))/VLOOKUP($A162,'CUBE Bkd'!$A$9:$E$221,4,0),0)</f>
        <v>-0.80487804878048785</v>
      </c>
      <c r="P162" s="64">
        <f>IFERROR(VLOOKUP($A162,'MIDT Weekly'!$A$3:$J$222,2,0),0)</f>
        <v>116</v>
      </c>
      <c r="Q162" s="70">
        <f>IFERROR(VLOOKUP($A162,'MIDT Weekly'!$A$3:$J$222,3,0),0)</f>
        <v>-0.19400000000000001</v>
      </c>
      <c r="R162" s="71">
        <f>CountryTable[[#This Row],[MIDT Market PAX Current Week]]/'MIDT Weekly'!$B$210</f>
        <v>1.1784761490650417E-4</v>
      </c>
      <c r="S162" s="88">
        <f>VLOOKUP(A162,'SEM Revenue'!$H:$L,5,FALSE)</f>
        <v>12.079572641038444</v>
      </c>
    </row>
    <row r="163" spans="1:19" ht="12" x14ac:dyDescent="0.3">
      <c r="A163" s="3" t="s">
        <v>616</v>
      </c>
      <c r="B163" s="3" t="s">
        <v>615</v>
      </c>
      <c r="C163" s="3" t="s">
        <v>134</v>
      </c>
      <c r="D163" s="3" t="s">
        <v>134</v>
      </c>
      <c r="E163" s="72">
        <v>3</v>
      </c>
      <c r="F163" s="64">
        <f>IFERROR(VLOOKUP(CountryTable[[#This Row],[Country Code]],'CUBE Search'!$A$8:$F$222,5,0),0)</f>
        <v>838</v>
      </c>
      <c r="G163" s="65">
        <f>IFERROR(VLOOKUP(CountryTable[[#This Row],[Country Code]],'CUBE Search'!$A$8:$F$222,3,0),0)</f>
        <v>797</v>
      </c>
      <c r="H163" s="66">
        <f>IFERROR(SUM(CountryTable[[#This Row],[FP Searches Current Week]]-CountryTable[[#This Row],[FP Searches Previous Week]])/CountryTable[[#This Row],[FP Searches Previous Week]],0)</f>
        <v>5.1442910915934753E-2</v>
      </c>
      <c r="I163" s="67">
        <f>F163/VLOOKUP("Grand Total",'CUBE Search'!$B$8:$F$300,4,0)</f>
        <v>1.1395341943207682E-4</v>
      </c>
      <c r="J163" s="68">
        <f>IFERROR(VLOOKUP(CountryTable[[#This Row],[Country Code]],'CUBE Search'!$A$8:$F$222,6,0),0)</f>
        <v>8.3532219570405727E-3</v>
      </c>
      <c r="K163" s="69">
        <f>IFERROR(VLOOKUP($A163,'CUBE Search'!$A$8:$F$222,6,0)-VLOOKUP($A163,'CUBE Search'!$A$8:$F$221,4,0),0)</f>
        <v>-1.6844191972881593E-3</v>
      </c>
      <c r="L163" s="30">
        <f>IFERROR(VLOOKUP($A163,'CUBE Bkd'!$A$11:$G$221,6,0),0)</f>
        <v>4</v>
      </c>
      <c r="M163" s="30">
        <f>IFERROR(VLOOKUP($A163,'CUBE Bkd'!$A$11:$G$221,5,0),0)</f>
        <v>16</v>
      </c>
      <c r="N163" s="52">
        <f>L163/VLOOKUP("Grand Total",'CUBE Bkd'!$B$8:$F$300,5,0)</f>
        <v>9.8672850165277024E-5</v>
      </c>
      <c r="O163" s="52">
        <f>IFERROR(SUM(CountryTable[[#This Row],[FP Current Week Tickets]]-VLOOKUP($A163,'CUBE Bkd'!$A$9:$E$220,4,0))/VLOOKUP($A163,'CUBE Bkd'!$A$9:$E$221,4,0),0)</f>
        <v>-0.78947368421052633</v>
      </c>
      <c r="P163" s="64">
        <f>IFERROR(VLOOKUP($A163,'MIDT Weekly'!$A$3:$J$222,2,0),0)</f>
        <v>36</v>
      </c>
      <c r="Q163" s="70">
        <f>IFERROR(VLOOKUP($A163,'MIDT Weekly'!$A$3:$J$222,3,0),0)</f>
        <v>-0.34499999999999997</v>
      </c>
      <c r="R163" s="71">
        <f>CountryTable[[#This Row],[MIDT Market PAX Current Week]]/'MIDT Weekly'!$B$210</f>
        <v>3.6573397729604741E-5</v>
      </c>
      <c r="S163" s="30">
        <f>VLOOKUP(A163,'SEM Revenue'!$H:$L,5,FALSE)</f>
        <v>1019.8613513513513</v>
      </c>
    </row>
    <row r="164" spans="1:19" ht="12" x14ac:dyDescent="0.3">
      <c r="A164" s="3" t="s">
        <v>681</v>
      </c>
      <c r="B164" s="3" t="s">
        <v>680</v>
      </c>
      <c r="C164" s="3" t="s">
        <v>18</v>
      </c>
      <c r="D164" s="3" t="s">
        <v>18</v>
      </c>
      <c r="E164" s="72">
        <v>4</v>
      </c>
      <c r="F164" s="64">
        <f>IFERROR(VLOOKUP(CountryTable[[#This Row],[Country Code]],'CUBE Search'!$A$8:$F$222,5,0),0)</f>
        <v>1661</v>
      </c>
      <c r="G164" s="65">
        <f>IFERROR(VLOOKUP(CountryTable[[#This Row],[Country Code]],'CUBE Search'!$A$8:$F$222,3,0),0)</f>
        <v>1451</v>
      </c>
      <c r="H164" s="66">
        <f>IFERROR(SUM(CountryTable[[#This Row],[FP Searches Current Week]]-CountryTable[[#This Row],[FP Searches Previous Week]])/CountryTable[[#This Row],[FP Searches Previous Week]],0)</f>
        <v>0.14472777394900069</v>
      </c>
      <c r="I164" s="67">
        <f>F164/VLOOKUP("Grand Total",'CUBE Search'!$B$8:$F$300,4,0)</f>
        <v>2.2586709985283963E-4</v>
      </c>
      <c r="J164" s="68">
        <f>IFERROR(VLOOKUP(CountryTable[[#This Row],[Country Code]],'CUBE Search'!$A$8:$F$222,6,0),0)</f>
        <v>6.020469596628537E-3</v>
      </c>
      <c r="K164" s="69">
        <f>IFERROR(VLOOKUP($A164,'CUBE Search'!$A$8:$F$222,6,0)-VLOOKUP($A164,'CUBE Search'!$A$8:$F$221,4,0),0)</f>
        <v>5.0703058904755845E-4</v>
      </c>
      <c r="L164" s="30">
        <f>IFERROR(VLOOKUP($A164,'CUBE Bkd'!$A$11:$G$221,6,0),0)</f>
        <v>20</v>
      </c>
      <c r="M164" s="30">
        <f>IFERROR(VLOOKUP($A164,'CUBE Bkd'!$A$11:$G$221,5,0),0)</f>
        <v>50</v>
      </c>
      <c r="N164" s="52">
        <f>L164/VLOOKUP("Grand Total",'CUBE Bkd'!$B$8:$F$300,5,0)</f>
        <v>4.9336425082638509E-4</v>
      </c>
      <c r="O164" s="52">
        <f>IFERROR(SUM(CountryTable[[#This Row],[FP Current Week Tickets]]-VLOOKUP($A164,'CUBE Bkd'!$A$9:$E$220,4,0))/VLOOKUP($A164,'CUBE Bkd'!$A$9:$E$221,4,0),0)</f>
        <v>-0.78723404255319152</v>
      </c>
      <c r="P164" s="64">
        <f>IFERROR(VLOOKUP($A164,'MIDT Weekly'!$A$3:$J$222,2,0),0)</f>
        <v>427</v>
      </c>
      <c r="Q164" s="70">
        <f>IFERROR(VLOOKUP($A164,'MIDT Weekly'!$A$3:$J$222,3,0),0)</f>
        <v>6.7000000000000004E-2</v>
      </c>
      <c r="R164" s="71">
        <f>CountryTable[[#This Row],[MIDT Market PAX Current Week]]/'MIDT Weekly'!$B$210</f>
        <v>4.3380113418170068E-4</v>
      </c>
      <c r="S164" s="30">
        <f>VLOOKUP(A164,'SEM Revenue'!$H:$L,5,FALSE)</f>
        <v>3.1570814741365063</v>
      </c>
    </row>
    <row r="165" spans="1:19" ht="12" x14ac:dyDescent="0.3">
      <c r="A165" s="3" t="s">
        <v>677</v>
      </c>
      <c r="B165" s="3" t="s">
        <v>676</v>
      </c>
      <c r="C165" s="3" t="s">
        <v>93</v>
      </c>
      <c r="D165" s="3" t="s">
        <v>93</v>
      </c>
      <c r="E165" s="72">
        <v>2</v>
      </c>
      <c r="F165" s="64">
        <f>IFERROR(VLOOKUP(CountryTable[[#This Row],[Country Code]],'CUBE Search'!$A$8:$F$222,5,0),0)</f>
        <v>23876</v>
      </c>
      <c r="G165" s="65">
        <f>IFERROR(VLOOKUP(CountryTable[[#This Row],[Country Code]],'CUBE Search'!$A$8:$F$222,3,0),0)</f>
        <v>19517</v>
      </c>
      <c r="H165" s="66">
        <f>IFERROR(SUM(CountryTable[[#This Row],[FP Searches Current Week]]-CountryTable[[#This Row],[FP Searches Previous Week]])/CountryTable[[#This Row],[FP Searches Previous Week]],0)</f>
        <v>0.22334375160116821</v>
      </c>
      <c r="I165" s="67">
        <f>F165/VLOOKUP("Grand Total",'CUBE Search'!$B$8:$F$300,4,0)</f>
        <v>3.2467205756089097E-3</v>
      </c>
      <c r="J165" s="68">
        <f>IFERROR(VLOOKUP(CountryTable[[#This Row],[Country Code]],'CUBE Search'!$A$8:$F$222,6,0),0)</f>
        <v>4.3977215614005695E-3</v>
      </c>
      <c r="K165" s="69">
        <f>IFERROR(VLOOKUP($A165,'CUBE Search'!$A$8:$F$222,6,0)-VLOOKUP($A165,'CUBE Search'!$A$8:$F$221,4,0),0)</f>
        <v>-1.0846783976095238E-3</v>
      </c>
      <c r="L165" s="30">
        <f>IFERROR(VLOOKUP($A165,'CUBE Bkd'!$A$11:$G$221,6,0),0)</f>
        <v>71</v>
      </c>
      <c r="M165" s="30">
        <f>IFERROR(VLOOKUP($A165,'CUBE Bkd'!$A$11:$G$221,5,0),0)</f>
        <v>187</v>
      </c>
      <c r="N165" s="52">
        <f>L165/VLOOKUP("Grand Total",'CUBE Bkd'!$B$8:$F$300,5,0)</f>
        <v>1.7514430904336672E-3</v>
      </c>
      <c r="O165" s="52">
        <f>IFERROR(SUM(CountryTable[[#This Row],[FP Current Week Tickets]]-VLOOKUP($A165,'CUBE Bkd'!$A$9:$E$220,4,0))/VLOOKUP($A165,'CUBE Bkd'!$A$9:$E$221,4,0),0)</f>
        <v>-0.8520833333333333</v>
      </c>
      <c r="P165" s="64">
        <f>IFERROR(VLOOKUP($A165,'MIDT Weekly'!$A$3:$J$222,2,0),0)</f>
        <v>460</v>
      </c>
      <c r="Q165" s="70">
        <f>IFERROR(VLOOKUP($A165,'MIDT Weekly'!$A$3:$J$222,3,0),0)</f>
        <v>0.183</v>
      </c>
      <c r="R165" s="71">
        <f>CountryTable[[#This Row],[MIDT Market PAX Current Week]]/'MIDT Weekly'!$B$210</f>
        <v>4.673267487671717E-4</v>
      </c>
      <c r="S165" s="88">
        <f>VLOOKUP(A165,'SEM Revenue'!$H:$L,5,FALSE)</f>
        <v>32.169714375228452</v>
      </c>
    </row>
    <row r="166" spans="1:19" ht="12" x14ac:dyDescent="0.3">
      <c r="A166" s="3" t="s">
        <v>620</v>
      </c>
      <c r="B166" s="3" t="s">
        <v>619</v>
      </c>
      <c r="C166" s="3" t="s">
        <v>134</v>
      </c>
      <c r="D166" s="3" t="s">
        <v>134</v>
      </c>
      <c r="E166" s="72">
        <v>3</v>
      </c>
      <c r="F166" s="64">
        <f>IFERROR(VLOOKUP(CountryTable[[#This Row],[Country Code]],'CUBE Search'!$A$8:$F$222,5,0),0)</f>
        <v>12141</v>
      </c>
      <c r="G166" s="65">
        <f>IFERROR(VLOOKUP(CountryTable[[#This Row],[Country Code]],'CUBE Search'!$A$8:$F$222,3,0),0)</f>
        <v>11988</v>
      </c>
      <c r="H166" s="66">
        <f>IFERROR(SUM(CountryTable[[#This Row],[FP Searches Current Week]]-CountryTable[[#This Row],[FP Searches Previous Week]])/CountryTable[[#This Row],[FP Searches Previous Week]],0)</f>
        <v>1.2762762762762763E-2</v>
      </c>
      <c r="I166" s="67">
        <f>F166/VLOOKUP("Grand Total",'CUBE Search'!$B$8:$F$300,4,0)</f>
        <v>1.6509647557575713E-3</v>
      </c>
      <c r="J166" s="68">
        <f>IFERROR(VLOOKUP(CountryTable[[#This Row],[Country Code]],'CUBE Search'!$A$8:$F$222,6,0),0)</f>
        <v>7.083436290256157E-3</v>
      </c>
      <c r="K166" s="69">
        <f>IFERROR(VLOOKUP($A166,'CUBE Search'!$A$8:$F$222,6,0)-VLOOKUP($A166,'CUBE Search'!$A$8:$F$221,4,0),0)</f>
        <v>-5.0748796733476702E-4</v>
      </c>
      <c r="L166" s="30">
        <f>IFERROR(VLOOKUP($A166,'CUBE Bkd'!$A$11:$G$221,6,0),0)</f>
        <v>48</v>
      </c>
      <c r="M166" s="30">
        <f>IFERROR(VLOOKUP($A166,'CUBE Bkd'!$A$11:$G$221,5,0),0)</f>
        <v>101</v>
      </c>
      <c r="N166" s="52">
        <f>L166/VLOOKUP("Grand Total",'CUBE Bkd'!$B$8:$F$300,5,0)</f>
        <v>1.1840742019833242E-3</v>
      </c>
      <c r="O166" s="52">
        <f>IFERROR(SUM(CountryTable[[#This Row],[FP Current Week Tickets]]-VLOOKUP($A166,'CUBE Bkd'!$A$9:$E$220,4,0))/VLOOKUP($A166,'CUBE Bkd'!$A$9:$E$221,4,0),0)</f>
        <v>-0.72727272727272729</v>
      </c>
      <c r="P166" s="64">
        <f>IFERROR(VLOOKUP($A166,'MIDT Weekly'!$A$3:$J$222,2,0),0)</f>
        <v>469</v>
      </c>
      <c r="Q166" s="70">
        <f>IFERROR(VLOOKUP($A166,'MIDT Weekly'!$A$3:$J$222,3,0),0)</f>
        <v>-6.4000000000000001E-2</v>
      </c>
      <c r="R166" s="71">
        <f>CountryTable[[#This Row],[MIDT Market PAX Current Week]]/'MIDT Weekly'!$B$210</f>
        <v>4.7647009819957293E-4</v>
      </c>
      <c r="S166" s="30">
        <f>VLOOKUP(A166,'SEM Revenue'!$H:$L,5,FALSE)</f>
        <v>8.61680517213237</v>
      </c>
    </row>
    <row r="167" spans="1:19" ht="12" x14ac:dyDescent="0.3">
      <c r="A167" s="3" t="s">
        <v>504</v>
      </c>
      <c r="B167" s="3" t="s">
        <v>5546</v>
      </c>
      <c r="C167" s="3" t="s">
        <v>93</v>
      </c>
      <c r="D167" s="3" t="s">
        <v>93</v>
      </c>
      <c r="E167" s="72">
        <v>1</v>
      </c>
      <c r="F167" s="64">
        <f>IFERROR(VLOOKUP(CountryTable[[#This Row],[Country Code]],'CUBE Search'!$A$8:$F$222,5,0),0)</f>
        <v>3038</v>
      </c>
      <c r="G167" s="65">
        <f>IFERROR(VLOOKUP(CountryTable[[#This Row],[Country Code]],'CUBE Search'!$A$8:$F$222,3,0),0)</f>
        <v>2514</v>
      </c>
      <c r="H167" s="66">
        <f>IFERROR(SUM(CountryTable[[#This Row],[FP Searches Current Week]]-CountryTable[[#This Row],[FP Searches Previous Week]])/CountryTable[[#This Row],[FP Searches Previous Week]],0)</f>
        <v>0.20843277645186953</v>
      </c>
      <c r="I167" s="67">
        <f>F167/VLOOKUP("Grand Total",'CUBE Search'!$B$8:$F$300,4,0)</f>
        <v>4.1311514109146705E-4</v>
      </c>
      <c r="J167" s="68">
        <f>IFERROR(VLOOKUP(CountryTable[[#This Row],[Country Code]],'CUBE Search'!$A$8:$F$222,6,0),0)</f>
        <v>2.9953917050691243E-2</v>
      </c>
      <c r="K167" s="69">
        <f>IFERROR(VLOOKUP($A167,'CUBE Search'!$A$8:$F$222,6,0)-VLOOKUP($A167,'CUBE Search'!$A$8:$F$221,4,0),0)</f>
        <v>-1.7381007372538667E-2</v>
      </c>
      <c r="L167" s="30">
        <f>IFERROR(VLOOKUP($A167,'CUBE Bkd'!$A$11:$G$221,6,0),0)</f>
        <v>68</v>
      </c>
      <c r="M167" s="30">
        <f>IFERROR(VLOOKUP($A167,'CUBE Bkd'!$A$11:$G$221,5,0),0)</f>
        <v>179</v>
      </c>
      <c r="N167" s="52">
        <f>L167/VLOOKUP("Grand Total",'CUBE Bkd'!$B$8:$F$300,5,0)</f>
        <v>1.6774384528097095E-3</v>
      </c>
      <c r="O167" s="52">
        <f>IFERROR(SUM(CountryTable[[#This Row],[FP Current Week Tickets]]-VLOOKUP($A167,'CUBE Bkd'!$A$9:$E$220,4,0))/VLOOKUP($A167,'CUBE Bkd'!$A$9:$E$221,4,0),0)</f>
        <v>0</v>
      </c>
      <c r="P167" s="64">
        <f>IFERROR(VLOOKUP($A167,'MIDT Weekly'!$A$3:$J$222,2,0),0)</f>
        <v>158</v>
      </c>
      <c r="Q167" s="70">
        <f>IFERROR(VLOOKUP($A167,'MIDT Weekly'!$A$3:$J$222,3,0),0)</f>
        <v>0.113</v>
      </c>
      <c r="R167" s="71">
        <f>CountryTable[[#This Row],[MIDT Market PAX Current Week]]/'MIDT Weekly'!$B$210</f>
        <v>1.6051657892437638E-4</v>
      </c>
      <c r="S167" s="30">
        <f>VLOOKUP(A167,'SEM Revenue'!$H:$L,5,FALSE)</f>
        <v>286.69832499037352</v>
      </c>
    </row>
    <row r="168" spans="1:19" ht="12" x14ac:dyDescent="0.3">
      <c r="A168" s="3" t="s">
        <v>691</v>
      </c>
      <c r="B168" s="3" t="s">
        <v>690</v>
      </c>
      <c r="C168" s="3" t="s">
        <v>93</v>
      </c>
      <c r="D168" s="3" t="s">
        <v>93</v>
      </c>
      <c r="E168" s="72">
        <v>1</v>
      </c>
      <c r="F168" s="64">
        <f>IFERROR(VLOOKUP(CountryTable[[#This Row],[Country Code]],'CUBE Search'!$A$8:$F$222,5,0),0)</f>
        <v>6907</v>
      </c>
      <c r="G168" s="65">
        <f>IFERROR(VLOOKUP(CountryTable[[#This Row],[Country Code]],'CUBE Search'!$A$8:$F$222,3,0),0)</f>
        <v>5972</v>
      </c>
      <c r="H168" s="66">
        <f>IFERROR(SUM(CountryTable[[#This Row],[FP Searches Current Week]]-CountryTable[[#This Row],[FP Searches Previous Week]])/CountryTable[[#This Row],[FP Searches Previous Week]],0)</f>
        <v>0.15656396517079704</v>
      </c>
      <c r="I168" s="67">
        <f>F168/VLOOKUP("Grand Total",'CUBE Search'!$B$8:$F$300,4,0)</f>
        <v>9.3923182340973103E-4</v>
      </c>
      <c r="J168" s="68">
        <f>IFERROR(VLOOKUP(CountryTable[[#This Row],[Country Code]],'CUBE Search'!$A$8:$F$222,6,0),0)</f>
        <v>1.3754162443897495E-2</v>
      </c>
      <c r="K168" s="69">
        <f>IFERROR(VLOOKUP($A168,'CUBE Search'!$A$8:$F$222,6,0)-VLOOKUP($A168,'CUBE Search'!$A$8:$F$221,4,0),0)</f>
        <v>-3.3255428474621845E-3</v>
      </c>
      <c r="L168" s="30">
        <f>IFERROR(VLOOKUP($A168,'CUBE Bkd'!$A$11:$G$221,6,0),0)</f>
        <v>62</v>
      </c>
      <c r="M168" s="30">
        <f>IFERROR(VLOOKUP($A168,'CUBE Bkd'!$A$11:$G$221,5,0),0)</f>
        <v>174</v>
      </c>
      <c r="N168" s="52">
        <f>L168/VLOOKUP("Grand Total",'CUBE Bkd'!$B$8:$F$300,5,0)</f>
        <v>1.5294291775617939E-3</v>
      </c>
      <c r="O168" s="52">
        <f>IFERROR(SUM(CountryTable[[#This Row],[FP Current Week Tickets]]-VLOOKUP($A168,'CUBE Bkd'!$A$9:$E$220,4,0))/VLOOKUP($A168,'CUBE Bkd'!$A$9:$E$221,4,0),0)</f>
        <v>-0.67708333333333337</v>
      </c>
      <c r="P168" s="64">
        <f>IFERROR(VLOOKUP($A168,'MIDT Weekly'!$A$3:$J$222,2,0),0)</f>
        <v>336</v>
      </c>
      <c r="Q168" s="70">
        <f>IFERROR(VLOOKUP($A168,'MIDT Weekly'!$A$3:$J$222,3,0),0)</f>
        <v>-1.2E-2</v>
      </c>
      <c r="R168" s="71">
        <f>CountryTable[[#This Row],[MIDT Market PAX Current Week]]/'MIDT Weekly'!$B$210</f>
        <v>3.4135171214297761E-4</v>
      </c>
      <c r="S168" s="88">
        <f>VLOOKUP(A168,'SEM Revenue'!$H:$L,5,FALSE)</f>
        <v>59.350826137213581</v>
      </c>
    </row>
    <row r="169" spans="1:19" ht="12" x14ac:dyDescent="0.3">
      <c r="A169" s="3" t="s">
        <v>687</v>
      </c>
      <c r="B169" s="3" t="s">
        <v>7012</v>
      </c>
      <c r="C169" s="3" t="s">
        <v>134</v>
      </c>
      <c r="D169" s="3" t="s">
        <v>134</v>
      </c>
      <c r="E169" s="72">
        <v>1</v>
      </c>
      <c r="F169" s="64">
        <f>IFERROR(VLOOKUP(CountryTable[[#This Row],[Country Code]],'CUBE Search'!$A$8:$F$222,5,0),0)</f>
        <v>93</v>
      </c>
      <c r="G169" s="65">
        <f>IFERROR(VLOOKUP(CountryTable[[#This Row],[Country Code]],'CUBE Search'!$A$8:$F$222,3,0),0)</f>
        <v>74</v>
      </c>
      <c r="H169" s="66">
        <f>IFERROR(SUM(CountryTable[[#This Row],[FP Searches Current Week]]-CountryTable[[#This Row],[FP Searches Previous Week]])/CountryTable[[#This Row],[FP Searches Previous Week]],0)</f>
        <v>0.25675675675675674</v>
      </c>
      <c r="I169" s="67">
        <f>F169/VLOOKUP("Grand Total",'CUBE Search'!$B$8:$F$300,4,0)</f>
        <v>1.2646381870146951E-5</v>
      </c>
      <c r="J169" s="68">
        <f>IFERROR(VLOOKUP(CountryTable[[#This Row],[Country Code]],'CUBE Search'!$A$8:$F$222,6,0),0)</f>
        <v>0</v>
      </c>
      <c r="K169" s="69">
        <f>IFERROR(VLOOKUP($A169,'CUBE Search'!$A$8:$F$222,6,0)-VLOOKUP($A169,'CUBE Search'!$A$8:$F$221,4,0),0)</f>
        <v>0</v>
      </c>
      <c r="L169" s="30">
        <f>IFERROR(VLOOKUP($A169,'CUBE Bkd'!$A$11:$G$221,6,0),0)</f>
        <v>0</v>
      </c>
      <c r="M169" s="30">
        <f>IFERROR(VLOOKUP($A169,'CUBE Bkd'!$A$11:$G$221,5,0),0)</f>
        <v>0</v>
      </c>
      <c r="N169" s="52">
        <f>L169/VLOOKUP("Grand Total",'CUBE Bkd'!$B$8:$F$300,5,0)</f>
        <v>0</v>
      </c>
      <c r="O169" s="52">
        <f>IFERROR(SUM(CountryTable[[#This Row],[FP Current Week Tickets]]-VLOOKUP($A169,'CUBE Bkd'!$A$9:$E$220,4,0))/VLOOKUP($A169,'CUBE Bkd'!$A$9:$E$221,4,0),0)</f>
        <v>-1</v>
      </c>
      <c r="P169" s="64">
        <f>IFERROR(VLOOKUP($A169,'MIDT Weekly'!$A$3:$J$222,2,0),0)</f>
        <v>1</v>
      </c>
      <c r="Q169" s="70">
        <f>IFERROR(VLOOKUP($A169,'MIDT Weekly'!$A$3:$J$222,3,0),0)</f>
        <v>0</v>
      </c>
      <c r="R169" s="71">
        <f>CountryTable[[#This Row],[MIDT Market PAX Current Week]]/'MIDT Weekly'!$B$210</f>
        <v>1.0159277147112428E-6</v>
      </c>
      <c r="S169" s="30" t="e">
        <f>VLOOKUP(A169,'SEM Revenue'!$H:$L,5,FALSE)</f>
        <v>#N/A</v>
      </c>
    </row>
    <row r="170" spans="1:19" ht="12" x14ac:dyDescent="0.3">
      <c r="A170" s="3" t="s">
        <v>695</v>
      </c>
      <c r="B170" s="3" t="s">
        <v>694</v>
      </c>
      <c r="C170" s="3" t="s">
        <v>93</v>
      </c>
      <c r="D170" s="3" t="s">
        <v>93</v>
      </c>
      <c r="E170" s="72">
        <v>4</v>
      </c>
      <c r="F170" s="64">
        <f>IFERROR(VLOOKUP(CountryTable[[#This Row],[Country Code]],'CUBE Search'!$A$8:$F$222,5,0),0)</f>
        <v>13209</v>
      </c>
      <c r="G170" s="65">
        <f>IFERROR(VLOOKUP(CountryTable[[#This Row],[Country Code]],'CUBE Search'!$A$8:$F$222,3,0),0)</f>
        <v>13269</v>
      </c>
      <c r="H170" s="66">
        <f>IFERROR(SUM(CountryTable[[#This Row],[FP Searches Current Week]]-CountryTable[[#This Row],[FP Searches Previous Week]])/CountryTable[[#This Row],[FP Searches Previous Week]],0)</f>
        <v>-4.5218177707438394E-3</v>
      </c>
      <c r="I170" s="67">
        <f>F170/VLOOKUP("Grand Total",'CUBE Search'!$B$8:$F$300,4,0)</f>
        <v>1.7961941733631299E-3</v>
      </c>
      <c r="J170" s="68">
        <f>IFERROR(VLOOKUP(CountryTable[[#This Row],[Country Code]],'CUBE Search'!$A$8:$F$222,6,0),0)</f>
        <v>7.0406540994776287E-3</v>
      </c>
      <c r="K170" s="69">
        <f>IFERROR(VLOOKUP($A170,'CUBE Search'!$A$8:$F$222,6,0)-VLOOKUP($A170,'CUBE Search'!$A$8:$F$221,4,0),0)</f>
        <v>-6.4643611078689725E-4</v>
      </c>
      <c r="L170" s="30">
        <f>IFERROR(VLOOKUP($A170,'CUBE Bkd'!$A$11:$G$221,6,0),0)</f>
        <v>82</v>
      </c>
      <c r="M170" s="30">
        <f>IFERROR(VLOOKUP($A170,'CUBE Bkd'!$A$11:$G$221,5,0),0)</f>
        <v>157</v>
      </c>
      <c r="N170" s="52">
        <f>L170/VLOOKUP("Grand Total",'CUBE Bkd'!$B$8:$F$300,5,0)</f>
        <v>2.0227934283881788E-3</v>
      </c>
      <c r="O170" s="52">
        <f>IFERROR(SUM(CountryTable[[#This Row],[FP Current Week Tickets]]-VLOOKUP($A170,'CUBE Bkd'!$A$9:$E$220,4,0))/VLOOKUP($A170,'CUBE Bkd'!$A$9:$E$221,4,0),0)</f>
        <v>-0.82251082251082253</v>
      </c>
      <c r="P170" s="64">
        <f>IFERROR(VLOOKUP($A170,'MIDT Weekly'!$A$3:$J$222,2,0),0)</f>
        <v>580</v>
      </c>
      <c r="Q170" s="70">
        <f>IFERROR(VLOOKUP($A170,'MIDT Weekly'!$A$3:$J$222,3,0),0)</f>
        <v>1.7999999999999999E-2</v>
      </c>
      <c r="R170" s="71">
        <f>CountryTable[[#This Row],[MIDT Market PAX Current Week]]/'MIDT Weekly'!$B$210</f>
        <v>5.8923807453252085E-4</v>
      </c>
      <c r="S170" s="30">
        <f>VLOOKUP(A170,'SEM Revenue'!$H:$L,5,FALSE)</f>
        <v>31.652811814191661</v>
      </c>
    </row>
    <row r="171" spans="1:19" ht="12" x14ac:dyDescent="0.3">
      <c r="A171" s="3" t="s">
        <v>720</v>
      </c>
      <c r="B171" s="3" t="s">
        <v>719</v>
      </c>
      <c r="C171" s="3" t="s">
        <v>523</v>
      </c>
      <c r="D171" s="3" t="s">
        <v>479</v>
      </c>
      <c r="E171" s="72">
        <v>4</v>
      </c>
      <c r="F171" s="64">
        <f>IFERROR(VLOOKUP(CountryTable[[#This Row],[Country Code]],'CUBE Search'!$A$8:$F$222,5,0),0)</f>
        <v>17</v>
      </c>
      <c r="G171" s="65">
        <f>IFERROR(VLOOKUP(CountryTable[[#This Row],[Country Code]],'CUBE Search'!$A$8:$F$222,3,0),0)</f>
        <v>57</v>
      </c>
      <c r="H171" s="66">
        <f>IFERROR(SUM(CountryTable[[#This Row],[FP Searches Current Week]]-CountryTable[[#This Row],[FP Searches Previous Week]])/CountryTable[[#This Row],[FP Searches Previous Week]],0)</f>
        <v>-0.70175438596491224</v>
      </c>
      <c r="I171" s="67">
        <f>F171/VLOOKUP("Grand Total",'CUBE Search'!$B$8:$F$300,4,0)</f>
        <v>2.3117042128225607E-6</v>
      </c>
      <c r="J171" s="68">
        <f>IFERROR(VLOOKUP(CountryTable[[#This Row],[Country Code]],'CUBE Search'!$A$8:$F$222,6,0),0)</f>
        <v>0</v>
      </c>
      <c r="K171" s="69">
        <f>IFERROR(VLOOKUP($A171,'CUBE Search'!$A$8:$F$222,6,0)-VLOOKUP($A171,'CUBE Search'!$A$8:$F$221,4,0),0)</f>
        <v>-1.7543859649122806E-2</v>
      </c>
      <c r="L171" s="30">
        <f>IFERROR(VLOOKUP($A171,'CUBE Bkd'!$A$11:$G$221,6,0),0)</f>
        <v>0</v>
      </c>
      <c r="M171" s="30">
        <f>IFERROR(VLOOKUP($A171,'CUBE Bkd'!$A$11:$G$221,5,0),0)</f>
        <v>0</v>
      </c>
      <c r="N171" s="52">
        <f>L171/VLOOKUP("Grand Total",'CUBE Bkd'!$B$8:$F$300,5,0)</f>
        <v>0</v>
      </c>
      <c r="O171" s="52">
        <f>IFERROR(SUM(CountryTable[[#This Row],[FP Current Week Tickets]]-VLOOKUP($A171,'CUBE Bkd'!$A$9:$E$220,4,0))/VLOOKUP($A171,'CUBE Bkd'!$A$9:$E$221,4,0),0)</f>
        <v>-1</v>
      </c>
      <c r="P171" s="64">
        <f>IFERROR(VLOOKUP($A171,'MIDT Weekly'!$A$3:$J$222,2,0),0)</f>
        <v>0</v>
      </c>
      <c r="Q171" s="70">
        <f>IFERROR(VLOOKUP($A171,'MIDT Weekly'!$A$3:$J$222,3,0),0)</f>
        <v>0</v>
      </c>
      <c r="R171" s="71">
        <f>CountryTable[[#This Row],[MIDT Market PAX Current Week]]/'MIDT Weekly'!$B$210</f>
        <v>0</v>
      </c>
      <c r="S171" s="30">
        <f>VLOOKUP(A171,'SEM Revenue'!$H:$L,5,FALSE)</f>
        <v>13.594616336633663</v>
      </c>
    </row>
    <row r="172" spans="1:19" ht="12" x14ac:dyDescent="0.3">
      <c r="A172" s="3" t="s">
        <v>699</v>
      </c>
      <c r="B172" s="3" t="s">
        <v>698</v>
      </c>
      <c r="C172" s="3" t="s">
        <v>134</v>
      </c>
      <c r="D172" s="3" t="s">
        <v>134</v>
      </c>
      <c r="E172" s="72">
        <v>3</v>
      </c>
      <c r="F172" s="64">
        <f>IFERROR(VLOOKUP(CountryTable[[#This Row],[Country Code]],'CUBE Search'!$A$8:$F$222,5,0),0)</f>
        <v>1074</v>
      </c>
      <c r="G172" s="65">
        <f>IFERROR(VLOOKUP(CountryTable[[#This Row],[Country Code]],'CUBE Search'!$A$8:$F$222,3,0),0)</f>
        <v>1378</v>
      </c>
      <c r="H172" s="66">
        <f>IFERROR(SUM(CountryTable[[#This Row],[FP Searches Current Week]]-CountryTable[[#This Row],[FP Searches Previous Week]])/CountryTable[[#This Row],[FP Searches Previous Week]],0)</f>
        <v>-0.22060957910014514</v>
      </c>
      <c r="I172" s="67">
        <f>F172/VLOOKUP("Grand Total",'CUBE Search'!$B$8:$F$300,4,0)</f>
        <v>1.4604531321008415E-4</v>
      </c>
      <c r="J172" s="68">
        <f>IFERROR(VLOOKUP(CountryTable[[#This Row],[Country Code]],'CUBE Search'!$A$8:$F$222,6,0),0)</f>
        <v>2.3277467411545624E-2</v>
      </c>
      <c r="K172" s="69">
        <f>IFERROR(VLOOKUP($A172,'CUBE Search'!$A$8:$F$222,6,0)-VLOOKUP($A172,'CUBE Search'!$A$8:$F$221,4,0),0)</f>
        <v>8.0379899079171761E-3</v>
      </c>
      <c r="L172" s="30">
        <f>IFERROR(VLOOKUP($A172,'CUBE Bkd'!$A$11:$G$221,6,0),0)</f>
        <v>16</v>
      </c>
      <c r="M172" s="30">
        <f>IFERROR(VLOOKUP($A172,'CUBE Bkd'!$A$11:$G$221,5,0),0)</f>
        <v>35</v>
      </c>
      <c r="N172" s="52">
        <f>L172/VLOOKUP("Grand Total",'CUBE Bkd'!$B$8:$F$300,5,0)</f>
        <v>3.946914006611081E-4</v>
      </c>
      <c r="O172" s="52">
        <f>IFERROR(SUM(CountryTable[[#This Row],[FP Current Week Tickets]]-VLOOKUP($A172,'CUBE Bkd'!$A$9:$E$220,4,0))/VLOOKUP($A172,'CUBE Bkd'!$A$9:$E$221,4,0),0)</f>
        <v>-0.6</v>
      </c>
      <c r="P172" s="64">
        <f>IFERROR(VLOOKUP($A172,'MIDT Weekly'!$A$3:$J$222,2,0),0)</f>
        <v>49</v>
      </c>
      <c r="Q172" s="70">
        <f>IFERROR(VLOOKUP($A172,'MIDT Weekly'!$A$3:$J$222,3,0),0)</f>
        <v>-0.21</v>
      </c>
      <c r="R172" s="71">
        <f>CountryTable[[#This Row],[MIDT Market PAX Current Week]]/'MIDT Weekly'!$B$210</f>
        <v>4.9780458020850902E-5</v>
      </c>
      <c r="S172" s="30">
        <f>VLOOKUP(A172,'SEM Revenue'!$H:$L,5,FALSE)</f>
        <v>45.132148512732726</v>
      </c>
    </row>
    <row r="173" spans="1:19" ht="12" x14ac:dyDescent="0.3">
      <c r="A173" s="3" t="s">
        <v>202</v>
      </c>
      <c r="B173" s="3" t="s">
        <v>727</v>
      </c>
      <c r="C173" s="3" t="s">
        <v>18</v>
      </c>
      <c r="D173" s="3" t="s">
        <v>18</v>
      </c>
      <c r="E173" s="72">
        <v>2</v>
      </c>
      <c r="F173" s="64">
        <f>IFERROR(VLOOKUP(CountryTable[[#This Row],[Country Code]],'CUBE Search'!$A$8:$F$222,5,0),0)</f>
        <v>3439</v>
      </c>
      <c r="G173" s="65">
        <f>IFERROR(VLOOKUP(CountryTable[[#This Row],[Country Code]],'CUBE Search'!$A$8:$F$222,3,0),0)</f>
        <v>3707</v>
      </c>
      <c r="H173" s="66">
        <f>IFERROR(SUM(CountryTable[[#This Row],[FP Searches Current Week]]-CountryTable[[#This Row],[FP Searches Previous Week]])/CountryTable[[#This Row],[FP Searches Previous Week]],0)</f>
        <v>-7.2295656865389801E-2</v>
      </c>
      <c r="I173" s="67">
        <f>F173/VLOOKUP("Grand Total",'CUBE Search'!$B$8:$F$300,4,0)</f>
        <v>4.6764416399392865E-4</v>
      </c>
      <c r="J173" s="68">
        <f>IFERROR(VLOOKUP(CountryTable[[#This Row],[Country Code]],'CUBE Search'!$A$8:$F$222,6,0),0)</f>
        <v>5.2340796743239318E-3</v>
      </c>
      <c r="K173" s="69">
        <f>IFERROR(VLOOKUP($A173,'CUBE Search'!$A$8:$F$222,6,0)-VLOOKUP($A173,'CUBE Search'!$A$8:$F$221,4,0),0)</f>
        <v>-3.1284776496577254E-3</v>
      </c>
      <c r="L173" s="30">
        <f>IFERROR(VLOOKUP($A173,'CUBE Bkd'!$A$11:$G$221,6,0),0)</f>
        <v>13</v>
      </c>
      <c r="M173" s="30">
        <f>IFERROR(VLOOKUP($A173,'CUBE Bkd'!$A$11:$G$221,5,0),0)</f>
        <v>51</v>
      </c>
      <c r="N173" s="52">
        <f>L173/VLOOKUP("Grand Total",'CUBE Bkd'!$B$8:$F$300,5,0)</f>
        <v>3.2068676303715032E-4</v>
      </c>
      <c r="O173" s="52">
        <f>IFERROR(SUM(CountryTable[[#This Row],[FP Current Week Tickets]]-VLOOKUP($A173,'CUBE Bkd'!$A$9:$E$220,4,0))/VLOOKUP($A173,'CUBE Bkd'!$A$9:$E$221,4,0),0)</f>
        <v>-0.94323144104803491</v>
      </c>
      <c r="P173" s="64">
        <f>IFERROR(VLOOKUP($A173,'MIDT Weekly'!$A$3:$J$222,2,0),0)</f>
        <v>287</v>
      </c>
      <c r="Q173" s="70">
        <f>IFERROR(VLOOKUP($A173,'MIDT Weekly'!$A$3:$J$222,3,0),0)</f>
        <v>-4.2999999999999997E-2</v>
      </c>
      <c r="R173" s="71">
        <f>CountryTable[[#This Row],[MIDT Market PAX Current Week]]/'MIDT Weekly'!$B$210</f>
        <v>2.9157125412212668E-4</v>
      </c>
      <c r="S173" s="30">
        <f>VLOOKUP(A173,'SEM Revenue'!$H:$L,5,FALSE)</f>
        <v>19.52766065274681</v>
      </c>
    </row>
    <row r="174" spans="1:19" ht="12" x14ac:dyDescent="0.3">
      <c r="A174" s="3" t="s">
        <v>462</v>
      </c>
      <c r="B174" s="3" t="s">
        <v>461</v>
      </c>
      <c r="C174" s="3" t="s">
        <v>18</v>
      </c>
      <c r="D174" s="3" t="s">
        <v>18</v>
      </c>
      <c r="E174" s="72">
        <v>1</v>
      </c>
      <c r="F174" s="64">
        <f>IFERROR(VLOOKUP(CountryTable[[#This Row],[Country Code]],'CUBE Search'!$A$8:$F$222,5,0),0)</f>
        <v>636</v>
      </c>
      <c r="G174" s="65">
        <f>IFERROR(VLOOKUP(CountryTable[[#This Row],[Country Code]],'CUBE Search'!$A$8:$F$222,3,0),0)</f>
        <v>864</v>
      </c>
      <c r="H174" s="66">
        <f>IFERROR(SUM(CountryTable[[#This Row],[FP Searches Current Week]]-CountryTable[[#This Row],[FP Searches Previous Week]])/CountryTable[[#This Row],[FP Searches Previous Week]],0)</f>
        <v>-0.2638888888888889</v>
      </c>
      <c r="I174" s="67">
        <f>F174/VLOOKUP("Grand Total",'CUBE Search'!$B$8:$F$300,4,0)</f>
        <v>8.6484934079714639E-5</v>
      </c>
      <c r="J174" s="68">
        <f>IFERROR(VLOOKUP(CountryTable[[#This Row],[Country Code]],'CUBE Search'!$A$8:$F$222,6,0),0)</f>
        <v>1.10062893081761E-2</v>
      </c>
      <c r="K174" s="69">
        <f>IFERROR(VLOOKUP($A174,'CUBE Search'!$A$8:$F$222,6,0)-VLOOKUP($A174,'CUBE Search'!$A$8:$F$221,4,0),0)</f>
        <v>-2.8825995807127882E-3</v>
      </c>
      <c r="L174" s="30">
        <f>IFERROR(VLOOKUP($A174,'CUBE Bkd'!$A$11:$G$221,6,0),0)</f>
        <v>9</v>
      </c>
      <c r="M174" s="30">
        <f>IFERROR(VLOOKUP($A174,'CUBE Bkd'!$A$11:$G$221,5,0),0)</f>
        <v>18</v>
      </c>
      <c r="N174" s="52">
        <f>L174/VLOOKUP("Grand Total",'CUBE Bkd'!$B$8:$F$300,5,0)</f>
        <v>2.220139128718733E-4</v>
      </c>
      <c r="O174" s="52">
        <f>IFERROR(SUM(CountryTable[[#This Row],[FP Current Week Tickets]]-VLOOKUP($A174,'CUBE Bkd'!$A$9:$E$220,4,0))/VLOOKUP($A174,'CUBE Bkd'!$A$9:$E$221,4,0),0)</f>
        <v>-0.4375</v>
      </c>
      <c r="P174" s="64">
        <f>IFERROR(VLOOKUP($A174,'MIDT Weekly'!$A$3:$J$222,2,0),0)</f>
        <v>42</v>
      </c>
      <c r="Q174" s="70">
        <f>IFERROR(VLOOKUP($A174,'MIDT Weekly'!$A$3:$J$222,3,0),0)</f>
        <v>-8.6999999999999994E-2</v>
      </c>
      <c r="R174" s="71">
        <f>CountryTable[[#This Row],[MIDT Market PAX Current Week]]/'MIDT Weekly'!$B$210</f>
        <v>4.2668964017872201E-5</v>
      </c>
      <c r="S174" s="88">
        <f>VLOOKUP(A174,'SEM Revenue'!$H:$L,5,FALSE)</f>
        <v>73.127569410618619</v>
      </c>
    </row>
    <row r="175" spans="1:19" ht="12" x14ac:dyDescent="0.3">
      <c r="A175" s="3" t="s">
        <v>712</v>
      </c>
      <c r="B175" s="3" t="s">
        <v>711</v>
      </c>
      <c r="C175" s="3" t="s">
        <v>93</v>
      </c>
      <c r="D175" s="3" t="s">
        <v>79</v>
      </c>
      <c r="E175" s="72">
        <v>0</v>
      </c>
      <c r="F175" s="64">
        <f>IFERROR(VLOOKUP(CountryTable[[#This Row],[Country Code]],'CUBE Search'!$A$8:$F$222,5,0),0)</f>
        <v>0</v>
      </c>
      <c r="G175" s="65">
        <f>IFERROR(VLOOKUP(CountryTable[[#This Row],[Country Code]],'CUBE Search'!$A$8:$F$222,3,0),0)</f>
        <v>0</v>
      </c>
      <c r="H175" s="66">
        <f>IFERROR(SUM(CountryTable[[#This Row],[FP Searches Current Week]]-CountryTable[[#This Row],[FP Searches Previous Week]])/CountryTable[[#This Row],[FP Searches Previous Week]],0)</f>
        <v>0</v>
      </c>
      <c r="I175" s="67">
        <f>F175/VLOOKUP("Grand Total",'CUBE Search'!$B$8:$F$300,4,0)</f>
        <v>0</v>
      </c>
      <c r="J175" s="68">
        <f>IFERROR(VLOOKUP(CountryTable[[#This Row],[Country Code]],'CUBE Search'!$A$8:$F$222,6,0),0)</f>
        <v>0</v>
      </c>
      <c r="K175" s="69">
        <f>IFERROR(VLOOKUP($A175,'CUBE Search'!$A$8:$F$222,6,0)-VLOOKUP($A175,'CUBE Search'!$A$8:$F$221,4,0),0)</f>
        <v>0</v>
      </c>
      <c r="L175" s="30">
        <f>IFERROR(VLOOKUP($A175,'CUBE Bkd'!$A$11:$G$221,6,0),0)</f>
        <v>0</v>
      </c>
      <c r="M175" s="30">
        <f>IFERROR(VLOOKUP($A175,'CUBE Bkd'!$A$11:$G$221,5,0),0)</f>
        <v>0</v>
      </c>
      <c r="N175" s="52">
        <f>L175/VLOOKUP("Grand Total",'CUBE Bkd'!$B$8:$F$300,5,0)</f>
        <v>0</v>
      </c>
      <c r="O175" s="52">
        <f>IFERROR(SUM(CountryTable[[#This Row],[FP Current Week Tickets]]-VLOOKUP($A175,'CUBE Bkd'!$A$9:$E$220,4,0))/VLOOKUP($A175,'CUBE Bkd'!$A$9:$E$221,4,0),0)</f>
        <v>0</v>
      </c>
      <c r="P175" s="64">
        <f>IFERROR(VLOOKUP($A175,'MIDT Weekly'!$A$3:$J$222,2,0),0)</f>
        <v>0</v>
      </c>
      <c r="Q175" s="70">
        <f>IFERROR(VLOOKUP($A175,'MIDT Weekly'!$A$3:$J$222,3,0),0)</f>
        <v>0</v>
      </c>
      <c r="R175" s="71">
        <f>CountryTable[[#This Row],[MIDT Market PAX Current Week]]/'MIDT Weekly'!$B$210</f>
        <v>0</v>
      </c>
      <c r="S175" s="30" t="e">
        <f>VLOOKUP(A175,'SEM Revenue'!$H:$L,5,FALSE)</f>
        <v>#N/A</v>
      </c>
    </row>
    <row r="176" spans="1:19" ht="12" x14ac:dyDescent="0.3">
      <c r="A176" s="3" t="s">
        <v>724</v>
      </c>
      <c r="B176" s="3" t="s">
        <v>7553</v>
      </c>
      <c r="C176" s="3" t="s">
        <v>134</v>
      </c>
      <c r="D176" s="3" t="s">
        <v>134</v>
      </c>
      <c r="E176" s="72">
        <v>0</v>
      </c>
      <c r="F176" s="64">
        <f>IFERROR(VLOOKUP(CountryTable[[#This Row],[Country Code]],'CUBE Search'!$A$8:$F$222,5,0),0)</f>
        <v>2</v>
      </c>
      <c r="G176" s="65">
        <f>IFERROR(VLOOKUP(CountryTable[[#This Row],[Country Code]],'CUBE Search'!$A$8:$F$222,3,0),0)</f>
        <v>2</v>
      </c>
      <c r="H176" s="66">
        <f>IFERROR(SUM(CountryTable[[#This Row],[FP Searches Current Week]]-CountryTable[[#This Row],[FP Searches Previous Week]])/CountryTable[[#This Row],[FP Searches Previous Week]],0)</f>
        <v>0</v>
      </c>
      <c r="I176" s="67">
        <f>F176/VLOOKUP("Grand Total",'CUBE Search'!$B$8:$F$300,4,0)</f>
        <v>2.7196520150853659E-7</v>
      </c>
      <c r="J176" s="68">
        <f>IFERROR(VLOOKUP(CountryTable[[#This Row],[Country Code]],'CUBE Search'!$A$8:$F$222,6,0),0)</f>
        <v>0</v>
      </c>
      <c r="K176" s="69">
        <f>IFERROR(VLOOKUP($A176,'CUBE Search'!$A$8:$F$222,6,0)-VLOOKUP($A176,'CUBE Search'!$A$8:$F$221,4,0),0)</f>
        <v>0</v>
      </c>
      <c r="L176" s="30">
        <f>IFERROR(VLOOKUP($A176,'CUBE Bkd'!$A$11:$G$221,6,0),0)</f>
        <v>0</v>
      </c>
      <c r="M176" s="30">
        <f>IFERROR(VLOOKUP($A176,'CUBE Bkd'!$A$11:$G$221,5,0),0)</f>
        <v>0</v>
      </c>
      <c r="N176" s="52">
        <f>L176/VLOOKUP("Grand Total",'CUBE Bkd'!$B$8:$F$300,5,0)</f>
        <v>0</v>
      </c>
      <c r="O176" s="52">
        <f>IFERROR(SUM(CountryTable[[#This Row],[FP Current Week Tickets]]-VLOOKUP($A176,'CUBE Bkd'!$A$9:$E$220,4,0))/VLOOKUP($A176,'CUBE Bkd'!$A$9:$E$221,4,0),0)</f>
        <v>-1</v>
      </c>
      <c r="P176" s="64">
        <f>IFERROR(VLOOKUP($A176,'MIDT Weekly'!$A$3:$J$222,2,0),0)</f>
        <v>0</v>
      </c>
      <c r="Q176" s="70">
        <f>IFERROR(VLOOKUP($A176,'MIDT Weekly'!$A$3:$J$222,3,0),0)</f>
        <v>0</v>
      </c>
      <c r="R176" s="71">
        <f>CountryTable[[#This Row],[MIDT Market PAX Current Week]]/'MIDT Weekly'!$B$210</f>
        <v>0</v>
      </c>
      <c r="S176" s="30" t="e">
        <f>VLOOKUP(A176,'SEM Revenue'!$H:$L,5,FALSE)</f>
        <v>#N/A</v>
      </c>
    </row>
    <row r="177" spans="1:19" ht="12" x14ac:dyDescent="0.3">
      <c r="A177" s="3" t="s">
        <v>703</v>
      </c>
      <c r="B177" s="3" t="s">
        <v>5198</v>
      </c>
      <c r="C177" s="3" t="s">
        <v>77</v>
      </c>
      <c r="D177" s="3" t="s">
        <v>79</v>
      </c>
      <c r="E177" s="72">
        <v>3</v>
      </c>
      <c r="F177" s="64">
        <f>IFERROR(VLOOKUP(CountryTable[[#This Row],[Country Code]],'CUBE Search'!$A$8:$F$222,5,0),0)</f>
        <v>359</v>
      </c>
      <c r="G177" s="65">
        <f>IFERROR(VLOOKUP(CountryTable[[#This Row],[Country Code]],'CUBE Search'!$A$8:$F$222,3,0),0)</f>
        <v>494</v>
      </c>
      <c r="H177" s="66">
        <f>IFERROR(SUM(CountryTable[[#This Row],[FP Searches Current Week]]-CountryTable[[#This Row],[FP Searches Previous Week]])/CountryTable[[#This Row],[FP Searches Previous Week]],0)</f>
        <v>-0.27327935222672067</v>
      </c>
      <c r="I177" s="67">
        <f>F177/VLOOKUP("Grand Total",'CUBE Search'!$B$8:$F$300,4,0)</f>
        <v>4.8817753670782315E-5</v>
      </c>
      <c r="J177" s="68">
        <f>IFERROR(VLOOKUP(CountryTable[[#This Row],[Country Code]],'CUBE Search'!$A$8:$F$222,6,0),0)</f>
        <v>5.5710306406685237E-3</v>
      </c>
      <c r="K177" s="69">
        <f>IFERROR(VLOOKUP($A177,'CUBE Search'!$A$8:$F$222,6,0)-VLOOKUP($A177,'CUBE Search'!$A$8:$F$221,4,0),0)</f>
        <v>1.5224476447171066E-3</v>
      </c>
      <c r="L177" s="30">
        <f>IFERROR(VLOOKUP($A177,'CUBE Bkd'!$A$11:$G$221,6,0),0)</f>
        <v>1</v>
      </c>
      <c r="M177" s="30">
        <f>IFERROR(VLOOKUP($A177,'CUBE Bkd'!$A$11:$G$221,5,0),0)</f>
        <v>6</v>
      </c>
      <c r="N177" s="52">
        <f>L177/VLOOKUP("Grand Total",'CUBE Bkd'!$B$8:$F$300,5,0)</f>
        <v>2.4668212541319256E-5</v>
      </c>
      <c r="O177" s="52">
        <f>IFERROR(SUM(CountryTable[[#This Row],[FP Current Week Tickets]]-VLOOKUP($A177,'CUBE Bkd'!$A$9:$E$220,4,0))/VLOOKUP($A177,'CUBE Bkd'!$A$9:$E$221,4,0),0)</f>
        <v>-0.97058823529411764</v>
      </c>
      <c r="P177" s="64">
        <f>IFERROR(VLOOKUP($A177,'MIDT Weekly'!$A$3:$J$222,2,0),0)</f>
        <v>16</v>
      </c>
      <c r="Q177" s="70">
        <f>IFERROR(VLOOKUP($A177,'MIDT Weekly'!$A$3:$J$222,3,0),0)</f>
        <v>-0.30399999999999999</v>
      </c>
      <c r="R177" s="71">
        <f>CountryTable[[#This Row],[MIDT Market PAX Current Week]]/'MIDT Weekly'!$B$210</f>
        <v>1.6254843435379885E-5</v>
      </c>
      <c r="S177" s="30">
        <f>VLOOKUP(A177,'SEM Revenue'!$H:$L,5,FALSE)</f>
        <v>12.101395167575992</v>
      </c>
    </row>
    <row r="178" spans="1:19" ht="12" x14ac:dyDescent="0.3">
      <c r="A178" s="3" t="s">
        <v>746</v>
      </c>
      <c r="B178" s="3" t="s">
        <v>745</v>
      </c>
      <c r="C178" s="3" t="s">
        <v>18</v>
      </c>
      <c r="D178" s="3" t="s">
        <v>18</v>
      </c>
      <c r="E178" s="72">
        <v>4</v>
      </c>
      <c r="F178" s="64">
        <f>IFERROR(VLOOKUP(CountryTable[[#This Row],[Country Code]],'CUBE Search'!$A$8:$F$222,5,0),0)</f>
        <v>4742</v>
      </c>
      <c r="G178" s="65">
        <f>IFERROR(VLOOKUP(CountryTable[[#This Row],[Country Code]],'CUBE Search'!$A$8:$F$222,3,0),0)</f>
        <v>4815</v>
      </c>
      <c r="H178" s="66">
        <f>IFERROR(SUM(CountryTable[[#This Row],[FP Searches Current Week]]-CountryTable[[#This Row],[FP Searches Previous Week]])/CountryTable[[#This Row],[FP Searches Previous Week]],0)</f>
        <v>-1.5160955347871236E-2</v>
      </c>
      <c r="I178" s="67">
        <f>F178/VLOOKUP("Grand Total",'CUBE Search'!$B$8:$F$300,4,0)</f>
        <v>6.4482949277674018E-4</v>
      </c>
      <c r="J178" s="68">
        <f>IFERROR(VLOOKUP(CountryTable[[#This Row],[Country Code]],'CUBE Search'!$A$8:$F$222,6,0),0)</f>
        <v>2.1088148460565162E-4</v>
      </c>
      <c r="K178" s="69">
        <f>IFERROR(VLOOKUP($A178,'CUBE Search'!$A$8:$F$222,6,0)-VLOOKUP($A178,'CUBE Search'!$A$8:$F$221,4,0),0)</f>
        <v>3.197164771799073E-6</v>
      </c>
      <c r="L178" s="30">
        <f>IFERROR(VLOOKUP($A178,'CUBE Bkd'!$A$11:$G$221,6,0),0)</f>
        <v>1</v>
      </c>
      <c r="M178" s="30">
        <f>IFERROR(VLOOKUP($A178,'CUBE Bkd'!$A$11:$G$221,5,0),0)</f>
        <v>6</v>
      </c>
      <c r="N178" s="52">
        <f>L178/VLOOKUP("Grand Total",'CUBE Bkd'!$B$8:$F$300,5,0)</f>
        <v>2.4668212541319256E-5</v>
      </c>
      <c r="O178" s="52">
        <f>IFERROR(SUM(CountryTable[[#This Row],[FP Current Week Tickets]]-VLOOKUP($A178,'CUBE Bkd'!$A$9:$E$220,4,0))/VLOOKUP($A178,'CUBE Bkd'!$A$9:$E$221,4,0),0)</f>
        <v>-0.9974025974025974</v>
      </c>
      <c r="P178" s="64">
        <f>IFERROR(VLOOKUP($A178,'MIDT Weekly'!$A$3:$J$222,2,0),0)</f>
        <v>51</v>
      </c>
      <c r="Q178" s="70">
        <f>IFERROR(VLOOKUP($A178,'MIDT Weekly'!$A$3:$J$222,3,0),0)</f>
        <v>-0.215</v>
      </c>
      <c r="R178" s="71">
        <f>CountryTable[[#This Row],[MIDT Market PAX Current Week]]/'MIDT Weekly'!$B$210</f>
        <v>5.1812313450273385E-5</v>
      </c>
      <c r="S178" s="30">
        <f>VLOOKUP(A178,'SEM Revenue'!$H:$L,5,FALSE)</f>
        <v>4.9873297551157334</v>
      </c>
    </row>
    <row r="179" spans="1:19" ht="12" x14ac:dyDescent="0.3">
      <c r="A179" s="3" t="s">
        <v>735</v>
      </c>
      <c r="B179" s="3" t="s">
        <v>734</v>
      </c>
      <c r="C179" s="3" t="s">
        <v>93</v>
      </c>
      <c r="D179" s="3" t="s">
        <v>93</v>
      </c>
      <c r="E179" s="72">
        <v>1</v>
      </c>
      <c r="F179" s="64">
        <f>IFERROR(VLOOKUP(CountryTable[[#This Row],[Country Code]],'CUBE Search'!$A$8:$F$222,5,0),0)</f>
        <v>0</v>
      </c>
      <c r="G179" s="65">
        <f>IFERROR(VLOOKUP(CountryTable[[#This Row],[Country Code]],'CUBE Search'!$A$8:$F$222,3,0),0)</f>
        <v>0</v>
      </c>
      <c r="H179" s="66">
        <f>IFERROR(SUM(CountryTable[[#This Row],[FP Searches Current Week]]-CountryTable[[#This Row],[FP Searches Previous Week]])/CountryTable[[#This Row],[FP Searches Previous Week]],0)</f>
        <v>0</v>
      </c>
      <c r="I179" s="67">
        <f>F179/VLOOKUP("Grand Total",'CUBE Search'!$B$8:$F$300,4,0)</f>
        <v>0</v>
      </c>
      <c r="J179" s="68">
        <f>IFERROR(VLOOKUP(CountryTable[[#This Row],[Country Code]],'CUBE Search'!$A$8:$F$222,6,0),0)</f>
        <v>0</v>
      </c>
      <c r="K179" s="69">
        <f>IFERROR(VLOOKUP($A179,'CUBE Search'!$A$8:$F$222,6,0)-VLOOKUP($A179,'CUBE Search'!$A$8:$F$221,4,0),0)</f>
        <v>0</v>
      </c>
      <c r="L179" s="30">
        <f>IFERROR(VLOOKUP($A179,'CUBE Bkd'!$A$11:$G$221,6,0),0)</f>
        <v>0</v>
      </c>
      <c r="M179" s="30">
        <f>IFERROR(VLOOKUP($A179,'CUBE Bkd'!$A$11:$G$221,5,0),0)</f>
        <v>0</v>
      </c>
      <c r="N179" s="52">
        <f>L179/VLOOKUP("Grand Total",'CUBE Bkd'!$B$8:$F$300,5,0)</f>
        <v>0</v>
      </c>
      <c r="O179" s="52">
        <f>IFERROR(SUM(CountryTable[[#This Row],[FP Current Week Tickets]]-VLOOKUP($A179,'CUBE Bkd'!$A$9:$E$220,4,0))/VLOOKUP($A179,'CUBE Bkd'!$A$9:$E$221,4,0),0)</f>
        <v>0</v>
      </c>
      <c r="P179" s="64">
        <f>IFERROR(VLOOKUP($A179,'MIDT Weekly'!$A$3:$J$222,2,0),0)</f>
        <v>247</v>
      </c>
      <c r="Q179" s="70">
        <f>IFERROR(VLOOKUP($A179,'MIDT Weekly'!$A$3:$J$222,3,0),0)</f>
        <v>0.16</v>
      </c>
      <c r="R179" s="71">
        <f>CountryTable[[#This Row],[MIDT Market PAX Current Week]]/'MIDT Weekly'!$B$210</f>
        <v>2.5093414553367698E-4</v>
      </c>
      <c r="S179" s="88">
        <f>VLOOKUP(A179,'SEM Revenue'!$H:$L,5,FALSE)</f>
        <v>97.777641408751336</v>
      </c>
    </row>
    <row r="180" spans="1:19" ht="12" x14ac:dyDescent="0.3">
      <c r="A180" s="3" t="s">
        <v>810</v>
      </c>
      <c r="B180" s="3" t="s">
        <v>809</v>
      </c>
      <c r="C180" s="3" t="s">
        <v>18</v>
      </c>
      <c r="D180" s="3" t="s">
        <v>18</v>
      </c>
      <c r="E180" s="72">
        <v>2</v>
      </c>
      <c r="F180" s="64">
        <f>IFERROR(VLOOKUP(CountryTable[[#This Row],[Country Code]],'CUBE Search'!$A$8:$F$222,5,0),0)</f>
        <v>371</v>
      </c>
      <c r="G180" s="65">
        <f>IFERROR(VLOOKUP(CountryTable[[#This Row],[Country Code]],'CUBE Search'!$A$8:$F$222,3,0),0)</f>
        <v>355</v>
      </c>
      <c r="H180" s="66">
        <f>IFERROR(SUM(CountryTable[[#This Row],[FP Searches Current Week]]-CountryTable[[#This Row],[FP Searches Previous Week]])/CountryTable[[#This Row],[FP Searches Previous Week]],0)</f>
        <v>4.507042253521127E-2</v>
      </c>
      <c r="I180" s="67">
        <f>F180/VLOOKUP("Grand Total",'CUBE Search'!$B$8:$F$300,4,0)</f>
        <v>5.0449544879833538E-5</v>
      </c>
      <c r="J180" s="68">
        <f>IFERROR(VLOOKUP(CountryTable[[#This Row],[Country Code]],'CUBE Search'!$A$8:$F$222,6,0),0)</f>
        <v>4.0431266846361183E-2</v>
      </c>
      <c r="K180" s="69">
        <f>IFERROR(VLOOKUP($A180,'CUBE Search'!$A$8:$F$222,6,0)-VLOOKUP($A180,'CUBE Search'!$A$8:$F$221,4,0),0)</f>
        <v>1.5079154170304844E-2</v>
      </c>
      <c r="L180" s="30">
        <f>IFERROR(VLOOKUP($A180,'CUBE Bkd'!$A$11:$G$221,6,0),0)</f>
        <v>12</v>
      </c>
      <c r="M180" s="30">
        <f>IFERROR(VLOOKUP($A180,'CUBE Bkd'!$A$11:$G$221,5,0),0)</f>
        <v>13</v>
      </c>
      <c r="N180" s="52">
        <f>L180/VLOOKUP("Grand Total",'CUBE Bkd'!$B$8:$F$300,5,0)</f>
        <v>2.9601855049583105E-4</v>
      </c>
      <c r="O180" s="52">
        <f>IFERROR(SUM(CountryTable[[#This Row],[FP Current Week Tickets]]-VLOOKUP($A180,'CUBE Bkd'!$A$9:$E$220,4,0))/VLOOKUP($A180,'CUBE Bkd'!$A$9:$E$221,4,0),0)</f>
        <v>-0.14285714285714285</v>
      </c>
      <c r="P180" s="64">
        <f>IFERROR(VLOOKUP($A180,'MIDT Weekly'!$A$3:$J$222,2,0),0)</f>
        <v>13</v>
      </c>
      <c r="Q180" s="70">
        <f>IFERROR(VLOOKUP($A180,'MIDT Weekly'!$A$3:$J$222,3,0),0)</f>
        <v>1.6</v>
      </c>
      <c r="R180" s="71">
        <f>CountryTable[[#This Row],[MIDT Market PAX Current Week]]/'MIDT Weekly'!$B$210</f>
        <v>1.3207060291246156E-5</v>
      </c>
      <c r="S180" s="88">
        <f>VLOOKUP(A180,'SEM Revenue'!$H:$L,5,FALSE)</f>
        <v>49.156217773733694</v>
      </c>
    </row>
    <row r="181" spans="1:19" ht="12" x14ac:dyDescent="0.3">
      <c r="A181" s="3" t="s">
        <v>758</v>
      </c>
      <c r="B181" s="3" t="s">
        <v>757</v>
      </c>
      <c r="C181" s="3" t="s">
        <v>523</v>
      </c>
      <c r="D181" s="3" t="s">
        <v>479</v>
      </c>
      <c r="E181" s="72">
        <v>0</v>
      </c>
      <c r="F181" s="64">
        <f>IFERROR(VLOOKUP(CountryTable[[#This Row],[Country Code]],'CUBE Search'!$A$8:$F$222,5,0),0)</f>
        <v>0</v>
      </c>
      <c r="G181" s="65">
        <f>IFERROR(VLOOKUP(CountryTable[[#This Row],[Country Code]],'CUBE Search'!$A$8:$F$222,3,0),0)</f>
        <v>0</v>
      </c>
      <c r="H181" s="66">
        <f>IFERROR(SUM(CountryTable[[#This Row],[FP Searches Current Week]]-CountryTable[[#This Row],[FP Searches Previous Week]])/CountryTable[[#This Row],[FP Searches Previous Week]],0)</f>
        <v>0</v>
      </c>
      <c r="I181" s="67">
        <f>F181/VLOOKUP("Grand Total",'CUBE Search'!$B$8:$F$300,4,0)</f>
        <v>0</v>
      </c>
      <c r="J181" s="68">
        <f>IFERROR(VLOOKUP(CountryTable[[#This Row],[Country Code]],'CUBE Search'!$A$8:$F$222,6,0),0)</f>
        <v>0</v>
      </c>
      <c r="K181" s="69">
        <f>IFERROR(VLOOKUP($A181,'CUBE Search'!$A$8:$F$222,6,0)-VLOOKUP($A181,'CUBE Search'!$A$8:$F$221,4,0),0)</f>
        <v>0</v>
      </c>
      <c r="L181" s="30">
        <f>IFERROR(VLOOKUP($A181,'CUBE Bkd'!$A$11:$G$221,6,0),0)</f>
        <v>0</v>
      </c>
      <c r="M181" s="30">
        <f>IFERROR(VLOOKUP($A181,'CUBE Bkd'!$A$11:$G$221,5,0),0)</f>
        <v>0</v>
      </c>
      <c r="N181" s="52">
        <f>L181/VLOOKUP("Grand Total",'CUBE Bkd'!$B$8:$F$300,5,0)</f>
        <v>0</v>
      </c>
      <c r="O181" s="52">
        <f>IFERROR(SUM(CountryTable[[#This Row],[FP Current Week Tickets]]-VLOOKUP($A181,'CUBE Bkd'!$A$9:$E$220,4,0))/VLOOKUP($A181,'CUBE Bkd'!$A$9:$E$221,4,0),0)</f>
        <v>-1</v>
      </c>
      <c r="P181" s="64">
        <f>IFERROR(VLOOKUP($A181,'MIDT Weekly'!$A$3:$J$222,2,0),0)</f>
        <v>0</v>
      </c>
      <c r="Q181" s="70">
        <f>IFERROR(VLOOKUP($A181,'MIDT Weekly'!$A$3:$J$222,3,0),0)</f>
        <v>0</v>
      </c>
      <c r="R181" s="71">
        <f>CountryTable[[#This Row],[MIDT Market PAX Current Week]]/'MIDT Weekly'!$B$210</f>
        <v>0</v>
      </c>
      <c r="S181" s="30" t="e">
        <f>VLOOKUP(A181,'SEM Revenue'!$H:$L,5,FALSE)</f>
        <v>#N/A</v>
      </c>
    </row>
    <row r="182" spans="1:19" ht="12" x14ac:dyDescent="0.3">
      <c r="A182" s="3" t="s">
        <v>731</v>
      </c>
      <c r="B182" s="3" t="s">
        <v>730</v>
      </c>
      <c r="C182" s="3" t="s">
        <v>134</v>
      </c>
      <c r="D182" s="3" t="s">
        <v>134</v>
      </c>
      <c r="E182" s="72">
        <v>2</v>
      </c>
      <c r="F182" s="64">
        <f>IFERROR(VLOOKUP(CountryTable[[#This Row],[Country Code]],'CUBE Search'!$A$8:$F$222,5,0),0)</f>
        <v>2068</v>
      </c>
      <c r="G182" s="65">
        <f>IFERROR(VLOOKUP(CountryTable[[#This Row],[Country Code]],'CUBE Search'!$A$8:$F$222,3,0),0)</f>
        <v>2380</v>
      </c>
      <c r="H182" s="66">
        <f>IFERROR(SUM(CountryTable[[#This Row],[FP Searches Current Week]]-CountryTable[[#This Row],[FP Searches Previous Week]])/CountryTable[[#This Row],[FP Searches Previous Week]],0)</f>
        <v>-0.13109243697478992</v>
      </c>
      <c r="I182" s="67">
        <f>F182/VLOOKUP("Grand Total",'CUBE Search'!$B$8:$F$300,4,0)</f>
        <v>2.8121201835982682E-4</v>
      </c>
      <c r="J182" s="68">
        <f>IFERROR(VLOOKUP(CountryTable[[#This Row],[Country Code]],'CUBE Search'!$A$8:$F$222,6,0),0)</f>
        <v>2.0309477756286266E-2</v>
      </c>
      <c r="K182" s="69">
        <f>IFERROR(VLOOKUP($A182,'CUBE Search'!$A$8:$F$222,6,0)-VLOOKUP($A182,'CUBE Search'!$A$8:$F$221,4,0),0)</f>
        <v>1.0225444142840887E-2</v>
      </c>
      <c r="L182" s="30">
        <f>IFERROR(VLOOKUP($A182,'CUBE Bkd'!$A$11:$G$221,6,0),0)</f>
        <v>17</v>
      </c>
      <c r="M182" s="30">
        <f>IFERROR(VLOOKUP($A182,'CUBE Bkd'!$A$11:$G$221,5,0),0)</f>
        <v>40</v>
      </c>
      <c r="N182" s="52">
        <f>L182/VLOOKUP("Grand Total",'CUBE Bkd'!$B$8:$F$300,5,0)</f>
        <v>4.1935961320242737E-4</v>
      </c>
      <c r="O182" s="52">
        <f>IFERROR(SUM(CountryTable[[#This Row],[FP Current Week Tickets]]-VLOOKUP($A182,'CUBE Bkd'!$A$9:$E$220,4,0))/VLOOKUP($A182,'CUBE Bkd'!$A$9:$E$221,4,0),0)</f>
        <v>-0.77333333333333332</v>
      </c>
      <c r="P182" s="64">
        <f>IFERROR(VLOOKUP($A182,'MIDT Weekly'!$A$3:$J$222,2,0),0)</f>
        <v>240</v>
      </c>
      <c r="Q182" s="70">
        <f>IFERROR(VLOOKUP($A182,'MIDT Weekly'!$A$3:$J$222,3,0),0)</f>
        <v>0.63300000000000001</v>
      </c>
      <c r="R182" s="71">
        <f>CountryTable[[#This Row],[MIDT Market PAX Current Week]]/'MIDT Weekly'!$B$210</f>
        <v>2.438226515306983E-4</v>
      </c>
      <c r="S182" s="88">
        <f>VLOOKUP(A182,'SEM Revenue'!$H:$L,5,FALSE)</f>
        <v>35.63607835855538</v>
      </c>
    </row>
    <row r="183" spans="1:19" ht="12" x14ac:dyDescent="0.3">
      <c r="A183" s="3" t="s">
        <v>750</v>
      </c>
      <c r="B183" s="3" t="s">
        <v>749</v>
      </c>
      <c r="C183" s="3" t="s">
        <v>93</v>
      </c>
      <c r="D183" s="3" t="s">
        <v>93</v>
      </c>
      <c r="E183" s="72">
        <v>4</v>
      </c>
      <c r="F183" s="64">
        <f>IFERROR(VLOOKUP(CountryTable[[#This Row],[Country Code]],'CUBE Search'!$A$8:$F$222,5,0),0)</f>
        <v>117</v>
      </c>
      <c r="G183" s="65">
        <f>IFERROR(VLOOKUP(CountryTable[[#This Row],[Country Code]],'CUBE Search'!$A$8:$F$222,3,0),0)</f>
        <v>157</v>
      </c>
      <c r="H183" s="66">
        <f>IFERROR(SUM(CountryTable[[#This Row],[FP Searches Current Week]]-CountryTable[[#This Row],[FP Searches Previous Week]])/CountryTable[[#This Row],[FP Searches Previous Week]],0)</f>
        <v>-0.25477707006369427</v>
      </c>
      <c r="I183" s="67">
        <f>F183/VLOOKUP("Grand Total",'CUBE Search'!$B$8:$F$300,4,0)</f>
        <v>1.5909964288249391E-5</v>
      </c>
      <c r="J183" s="68">
        <f>IFERROR(VLOOKUP(CountryTable[[#This Row],[Country Code]],'CUBE Search'!$A$8:$F$222,6,0),0)</f>
        <v>8.5470085470085479E-3</v>
      </c>
      <c r="K183" s="69">
        <f>IFERROR(VLOOKUP($A183,'CUBE Search'!$A$8:$F$222,6,0)-VLOOKUP($A183,'CUBE Search'!$A$8:$F$221,4,0),0)</f>
        <v>8.5470085470085479E-3</v>
      </c>
      <c r="L183" s="30">
        <f>IFERROR(VLOOKUP($A183,'CUBE Bkd'!$A$11:$G$221,6,0),0)</f>
        <v>0</v>
      </c>
      <c r="M183" s="30">
        <f>IFERROR(VLOOKUP($A183,'CUBE Bkd'!$A$11:$G$221,5,0),0)</f>
        <v>0</v>
      </c>
      <c r="N183" s="52">
        <f>L183/VLOOKUP("Grand Total",'CUBE Bkd'!$B$8:$F$300,5,0)</f>
        <v>0</v>
      </c>
      <c r="O183" s="52">
        <f>IFERROR(SUM(CountryTable[[#This Row],[FP Current Week Tickets]]-VLOOKUP($A183,'CUBE Bkd'!$A$9:$E$220,4,0))/VLOOKUP($A183,'CUBE Bkd'!$A$9:$E$221,4,0),0)</f>
        <v>-1</v>
      </c>
      <c r="P183" s="64">
        <f>IFERROR(VLOOKUP($A183,'MIDT Weekly'!$A$3:$J$222,2,0),0)</f>
        <v>5</v>
      </c>
      <c r="Q183" s="70">
        <f>IFERROR(VLOOKUP($A183,'MIDT Weekly'!$A$3:$J$222,3,0),0)</f>
        <v>-0.28599999999999998</v>
      </c>
      <c r="R183" s="71">
        <f>CountryTable[[#This Row],[MIDT Market PAX Current Week]]/'MIDT Weekly'!$B$210</f>
        <v>5.079638573556214E-6</v>
      </c>
      <c r="S183" s="30">
        <f>VLOOKUP(A183,'SEM Revenue'!$H:$L,5,FALSE)</f>
        <v>65.711790393013104</v>
      </c>
    </row>
    <row r="184" spans="1:19" ht="12" x14ac:dyDescent="0.3">
      <c r="A184" s="3" t="s">
        <v>707</v>
      </c>
      <c r="B184" s="3" t="s">
        <v>5294</v>
      </c>
      <c r="C184" s="3" t="s">
        <v>77</v>
      </c>
      <c r="D184" s="3" t="s">
        <v>79</v>
      </c>
      <c r="E184" s="72">
        <v>2</v>
      </c>
      <c r="F184" s="64">
        <f>IFERROR(VLOOKUP(CountryTable[[#This Row],[Country Code]],'CUBE Search'!$A$8:$F$222,5,0),0)</f>
        <v>4340</v>
      </c>
      <c r="G184" s="65">
        <f>IFERROR(VLOOKUP(CountryTable[[#This Row],[Country Code]],'CUBE Search'!$A$8:$F$222,3,0),0)</f>
        <v>4650</v>
      </c>
      <c r="H184" s="66">
        <f>IFERROR(SUM(CountryTable[[#This Row],[FP Searches Current Week]]-CountryTable[[#This Row],[FP Searches Previous Week]])/CountryTable[[#This Row],[FP Searches Previous Week]],0)</f>
        <v>-6.6666666666666666E-2</v>
      </c>
      <c r="I184" s="67">
        <f>F184/VLOOKUP("Grand Total",'CUBE Search'!$B$8:$F$300,4,0)</f>
        <v>5.9016448727352438E-4</v>
      </c>
      <c r="J184" s="68">
        <f>IFERROR(VLOOKUP(CountryTable[[#This Row],[Country Code]],'CUBE Search'!$A$8:$F$222,6,0),0)</f>
        <v>2.9953917050691246E-3</v>
      </c>
      <c r="K184" s="69">
        <f>IFERROR(VLOOKUP($A184,'CUBE Search'!$A$8:$F$222,6,0)-VLOOKUP($A184,'CUBE Search'!$A$8:$F$221,4,0),0)</f>
        <v>-1.5207373271889403E-3</v>
      </c>
      <c r="L184" s="30">
        <f>IFERROR(VLOOKUP($A184,'CUBE Bkd'!$A$11:$G$221,6,0),0)</f>
        <v>11</v>
      </c>
      <c r="M184" s="30">
        <f>IFERROR(VLOOKUP($A184,'CUBE Bkd'!$A$11:$G$221,5,0),0)</f>
        <v>36</v>
      </c>
      <c r="N184" s="52">
        <f>L184/VLOOKUP("Grand Total",'CUBE Bkd'!$B$8:$F$300,5,0)</f>
        <v>2.7135033795451182E-4</v>
      </c>
      <c r="O184" s="52">
        <f>IFERROR(SUM(CountryTable[[#This Row],[FP Current Week Tickets]]-VLOOKUP($A184,'CUBE Bkd'!$A$9:$E$220,4,0))/VLOOKUP($A184,'CUBE Bkd'!$A$9:$E$221,4,0),0)</f>
        <v>-0.89215686274509809</v>
      </c>
      <c r="P184" s="64">
        <f>IFERROR(VLOOKUP($A184,'MIDT Weekly'!$A$3:$J$222,2,0),0)</f>
        <v>344</v>
      </c>
      <c r="Q184" s="70">
        <f>IFERROR(VLOOKUP($A184,'MIDT Weekly'!$A$3:$J$222,3,0),0)</f>
        <v>4.2000000000000003E-2</v>
      </c>
      <c r="R184" s="71">
        <f>CountryTable[[#This Row],[MIDT Market PAX Current Week]]/'MIDT Weekly'!$B$210</f>
        <v>3.4947913386066754E-4</v>
      </c>
      <c r="S184" s="88">
        <f>VLOOKUP(A184,'SEM Revenue'!$H:$L,5,FALSE)</f>
        <v>44.834702045656691</v>
      </c>
    </row>
    <row r="185" spans="1:19" ht="12" x14ac:dyDescent="0.3">
      <c r="A185" s="3" t="s">
        <v>739</v>
      </c>
      <c r="B185" s="3" t="s">
        <v>738</v>
      </c>
      <c r="C185" s="3" t="s">
        <v>134</v>
      </c>
      <c r="D185" s="3" t="s">
        <v>134</v>
      </c>
      <c r="E185" s="72">
        <v>0</v>
      </c>
      <c r="F185" s="64">
        <f>IFERROR(VLOOKUP(CountryTable[[#This Row],[Country Code]],'CUBE Search'!$A$8:$F$222,5,0),0)</f>
        <v>314</v>
      </c>
      <c r="G185" s="65">
        <f>IFERROR(VLOOKUP(CountryTable[[#This Row],[Country Code]],'CUBE Search'!$A$8:$F$222,3,0),0)</f>
        <v>307</v>
      </c>
      <c r="H185" s="66">
        <f>IFERROR(SUM(CountryTable[[#This Row],[FP Searches Current Week]]-CountryTable[[#This Row],[FP Searches Previous Week]])/CountryTable[[#This Row],[FP Searches Previous Week]],0)</f>
        <v>2.2801302931596091E-2</v>
      </c>
      <c r="I185" s="67">
        <f>F185/VLOOKUP("Grand Total",'CUBE Search'!$B$8:$F$300,4,0)</f>
        <v>4.269853663684024E-5</v>
      </c>
      <c r="J185" s="68">
        <f>IFERROR(VLOOKUP(CountryTable[[#This Row],[Country Code]],'CUBE Search'!$A$8:$F$222,6,0),0)</f>
        <v>0</v>
      </c>
      <c r="K185" s="69">
        <f>IFERROR(VLOOKUP($A185,'CUBE Search'!$A$8:$F$222,6,0)-VLOOKUP($A185,'CUBE Search'!$A$8:$F$221,4,0),0)</f>
        <v>-6.5146579804560263E-3</v>
      </c>
      <c r="L185" s="30">
        <f>IFERROR(VLOOKUP($A185,'CUBE Bkd'!$A$11:$G$221,6,0),0)</f>
        <v>0</v>
      </c>
      <c r="M185" s="30">
        <f>IFERROR(VLOOKUP($A185,'CUBE Bkd'!$A$11:$G$221,5,0),0)</f>
        <v>3</v>
      </c>
      <c r="N185" s="52">
        <f>L185/VLOOKUP("Grand Total",'CUBE Bkd'!$B$8:$F$300,5,0)</f>
        <v>0</v>
      </c>
      <c r="O185" s="52">
        <f>IFERROR(SUM(CountryTable[[#This Row],[FP Current Week Tickets]]-VLOOKUP($A185,'CUBE Bkd'!$A$9:$E$220,4,0))/VLOOKUP($A185,'CUBE Bkd'!$A$9:$E$221,4,0),0)</f>
        <v>-1</v>
      </c>
      <c r="P185" s="64">
        <f>IFERROR(VLOOKUP($A185,'MIDT Weekly'!$A$3:$J$222,2,0),0)</f>
        <v>6</v>
      </c>
      <c r="Q185" s="70">
        <f>IFERROR(VLOOKUP($A185,'MIDT Weekly'!$A$3:$J$222,3,0),0)</f>
        <v>-0.14299999999999999</v>
      </c>
      <c r="R185" s="71">
        <f>CountryTable[[#This Row],[MIDT Market PAX Current Week]]/'MIDT Weekly'!$B$210</f>
        <v>6.0955662882674568E-6</v>
      </c>
      <c r="S185" s="30" t="e">
        <f>VLOOKUP(A185,'SEM Revenue'!$H:$L,5,FALSE)</f>
        <v>#N/A</v>
      </c>
    </row>
    <row r="186" spans="1:19" ht="12" x14ac:dyDescent="0.3">
      <c r="A186" s="3" t="s">
        <v>400</v>
      </c>
      <c r="B186" s="3" t="s">
        <v>742</v>
      </c>
      <c r="C186" s="3" t="s">
        <v>134</v>
      </c>
      <c r="D186" s="3" t="s">
        <v>134</v>
      </c>
      <c r="E186" s="72">
        <v>2</v>
      </c>
      <c r="F186" s="64">
        <f>IFERROR(VLOOKUP(CountryTable[[#This Row],[Country Code]],'CUBE Search'!$A$8:$F$222,5,0),0)</f>
        <v>2233</v>
      </c>
      <c r="G186" s="65">
        <f>IFERROR(VLOOKUP(CountryTable[[#This Row],[Country Code]],'CUBE Search'!$A$8:$F$222,3,0),0)</f>
        <v>2404</v>
      </c>
      <c r="H186" s="66">
        <f>IFERROR(SUM(CountryTable[[#This Row],[FP Searches Current Week]]-CountryTable[[#This Row],[FP Searches Previous Week]])/CountryTable[[#This Row],[FP Searches Previous Week]],0)</f>
        <v>-7.1131447587354416E-2</v>
      </c>
      <c r="I186" s="67">
        <f>F186/VLOOKUP("Grand Total",'CUBE Search'!$B$8:$F$300,4,0)</f>
        <v>3.036491474842811E-4</v>
      </c>
      <c r="J186" s="68">
        <f>IFERROR(VLOOKUP(CountryTable[[#This Row],[Country Code]],'CUBE Search'!$A$8:$F$222,6,0),0)</f>
        <v>1.5226153157187641E-2</v>
      </c>
      <c r="K186" s="69">
        <f>IFERROR(VLOOKUP($A186,'CUBE Search'!$A$8:$F$222,6,0)-VLOOKUP($A186,'CUBE Search'!$A$8:$F$221,4,0),0)</f>
        <v>-4.3245955948922263E-3</v>
      </c>
      <c r="L186" s="30">
        <f>IFERROR(VLOOKUP($A186,'CUBE Bkd'!$A$11:$G$221,6,0),0)</f>
        <v>20</v>
      </c>
      <c r="M186" s="30">
        <f>IFERROR(VLOOKUP($A186,'CUBE Bkd'!$A$11:$G$221,5,0),0)</f>
        <v>45</v>
      </c>
      <c r="N186" s="52">
        <f>L186/VLOOKUP("Grand Total",'CUBE Bkd'!$B$8:$F$300,5,0)</f>
        <v>4.9336425082638509E-4</v>
      </c>
      <c r="O186" s="52">
        <f>IFERROR(SUM(CountryTable[[#This Row],[FP Current Week Tickets]]-VLOOKUP($A186,'CUBE Bkd'!$A$9:$E$220,4,0))/VLOOKUP($A186,'CUBE Bkd'!$A$9:$E$221,4,0),0)</f>
        <v>-0.13043478260869565</v>
      </c>
      <c r="P186" s="64">
        <f>IFERROR(VLOOKUP($A186,'MIDT Weekly'!$A$3:$J$222,2,0),0)</f>
        <v>84</v>
      </c>
      <c r="Q186" s="70">
        <f>IFERROR(VLOOKUP($A186,'MIDT Weekly'!$A$3:$J$222,3,0),0)</f>
        <v>-3.4000000000000002E-2</v>
      </c>
      <c r="R186" s="71">
        <f>CountryTable[[#This Row],[MIDT Market PAX Current Week]]/'MIDT Weekly'!$B$210</f>
        <v>8.5337928035744402E-5</v>
      </c>
      <c r="S186" s="88">
        <f>VLOOKUP(A186,'SEM Revenue'!$H:$L,5,FALSE)</f>
        <v>341.85544600938965</v>
      </c>
    </row>
    <row r="187" spans="1:19" ht="12" x14ac:dyDescent="0.3">
      <c r="A187" s="3" t="s">
        <v>716</v>
      </c>
      <c r="B187" s="3" t="s">
        <v>10407</v>
      </c>
      <c r="C187" s="3" t="s">
        <v>77</v>
      </c>
      <c r="D187" s="3" t="s">
        <v>79</v>
      </c>
      <c r="E187" s="72">
        <v>2</v>
      </c>
      <c r="F187" s="64">
        <f>IFERROR(VLOOKUP(CountryTable[[#This Row],[Country Code]],'CUBE Search'!$A$8:$F$222,5,0),0)</f>
        <v>547</v>
      </c>
      <c r="G187" s="65">
        <f>IFERROR(VLOOKUP(CountryTable[[#This Row],[Country Code]],'CUBE Search'!$A$8:$F$222,3,0),0)</f>
        <v>471</v>
      </c>
      <c r="H187" s="66">
        <f>IFERROR(SUM(CountryTable[[#This Row],[FP Searches Current Week]]-CountryTable[[#This Row],[FP Searches Previous Week]])/CountryTable[[#This Row],[FP Searches Previous Week]],0)</f>
        <v>0.16135881104033969</v>
      </c>
      <c r="I187" s="67">
        <f>F187/VLOOKUP("Grand Total",'CUBE Search'!$B$8:$F$300,4,0)</f>
        <v>7.438248261258475E-5</v>
      </c>
      <c r="J187" s="68">
        <f>IFERROR(VLOOKUP(CountryTable[[#This Row],[Country Code]],'CUBE Search'!$A$8:$F$222,6,0),0)</f>
        <v>3.2906764168190127E-2</v>
      </c>
      <c r="K187" s="69">
        <f>IFERROR(VLOOKUP($A187,'CUBE Search'!$A$8:$F$222,6,0)-VLOOKUP($A187,'CUBE Search'!$A$8:$F$221,4,0),0)</f>
        <v>1.8044768414474627E-2</v>
      </c>
      <c r="L187" s="30">
        <f>IFERROR(VLOOKUP($A187,'CUBE Bkd'!$A$11:$G$221,6,0),0)</f>
        <v>9</v>
      </c>
      <c r="M187" s="30">
        <f>IFERROR(VLOOKUP($A187,'CUBE Bkd'!$A$11:$G$221,5,0),0)</f>
        <v>21</v>
      </c>
      <c r="N187" s="52">
        <f>L187/VLOOKUP("Grand Total",'CUBE Bkd'!$B$8:$F$300,5,0)</f>
        <v>2.220139128718733E-4</v>
      </c>
      <c r="O187" s="52">
        <f>IFERROR(SUM(CountryTable[[#This Row],[FP Current Week Tickets]]-VLOOKUP($A187,'CUBE Bkd'!$A$9:$E$220,4,0))/VLOOKUP($A187,'CUBE Bkd'!$A$9:$E$221,4,0),0)</f>
        <v>-0.88888888888888884</v>
      </c>
      <c r="P187" s="64">
        <f>IFERROR(VLOOKUP($A187,'MIDT Weekly'!$A$3:$J$222,2,0),0)</f>
        <v>21</v>
      </c>
      <c r="Q187" s="70">
        <f>IFERROR(VLOOKUP($A187,'MIDT Weekly'!$A$3:$J$222,3,0),0)</f>
        <v>0.5</v>
      </c>
      <c r="R187" s="71">
        <f>CountryTable[[#This Row],[MIDT Market PAX Current Week]]/'MIDT Weekly'!$B$210</f>
        <v>2.1334482008936101E-5</v>
      </c>
      <c r="S187" s="88">
        <f>VLOOKUP(A187,'SEM Revenue'!$H:$L,5,FALSE)</f>
        <v>12.022378026070761</v>
      </c>
    </row>
    <row r="188" spans="1:19" ht="12" x14ac:dyDescent="0.3">
      <c r="A188" s="3" t="s">
        <v>754</v>
      </c>
      <c r="B188" s="3" t="s">
        <v>753</v>
      </c>
      <c r="C188" s="3" t="s">
        <v>93</v>
      </c>
      <c r="D188" s="3" t="s">
        <v>93</v>
      </c>
      <c r="E188" s="72">
        <v>1</v>
      </c>
      <c r="F188" s="64">
        <f>IFERROR(VLOOKUP(CountryTable[[#This Row],[Country Code]],'CUBE Search'!$A$8:$F$222,5,0),0)</f>
        <v>355</v>
      </c>
      <c r="G188" s="65">
        <f>IFERROR(VLOOKUP(CountryTable[[#This Row],[Country Code]],'CUBE Search'!$A$8:$F$222,3,0),0)</f>
        <v>357</v>
      </c>
      <c r="H188" s="66">
        <f>IFERROR(SUM(CountryTable[[#This Row],[FP Searches Current Week]]-CountryTable[[#This Row],[FP Searches Previous Week]])/CountryTable[[#This Row],[FP Searches Previous Week]],0)</f>
        <v>-5.6022408963585435E-3</v>
      </c>
      <c r="I188" s="67">
        <f>F188/VLOOKUP("Grand Total",'CUBE Search'!$B$8:$F$300,4,0)</f>
        <v>4.8273823267765243E-5</v>
      </c>
      <c r="J188" s="68">
        <f>IFERROR(VLOOKUP(CountryTable[[#This Row],[Country Code]],'CUBE Search'!$A$8:$F$222,6,0),0)</f>
        <v>1.6901408450704224E-2</v>
      </c>
      <c r="K188" s="69">
        <f>IFERROR(VLOOKUP($A188,'CUBE Search'!$A$8:$F$222,6,0)-VLOOKUP($A188,'CUBE Search'!$A$8:$F$221,4,0),0)</f>
        <v>1.4100288002524951E-2</v>
      </c>
      <c r="L188" s="30">
        <f>IFERROR(VLOOKUP($A188,'CUBE Bkd'!$A$11:$G$221,6,0),0)</f>
        <v>5</v>
      </c>
      <c r="M188" s="30">
        <f>IFERROR(VLOOKUP($A188,'CUBE Bkd'!$A$11:$G$221,5,0),0)</f>
        <v>1</v>
      </c>
      <c r="N188" s="52">
        <f>L188/VLOOKUP("Grand Total",'CUBE Bkd'!$B$8:$F$300,5,0)</f>
        <v>1.2334106270659627E-4</v>
      </c>
      <c r="O188" s="52">
        <f>IFERROR(SUM(CountryTable[[#This Row],[FP Current Week Tickets]]-VLOOKUP($A188,'CUBE Bkd'!$A$9:$E$220,4,0))/VLOOKUP($A188,'CUBE Bkd'!$A$9:$E$221,4,0),0)</f>
        <v>-0.70588235294117652</v>
      </c>
      <c r="P188" s="64">
        <f>IFERROR(VLOOKUP($A188,'MIDT Weekly'!$A$3:$J$222,2,0),0)</f>
        <v>19</v>
      </c>
      <c r="Q188" s="70">
        <f>IFERROR(VLOOKUP($A188,'MIDT Weekly'!$A$3:$J$222,3,0),0)</f>
        <v>0</v>
      </c>
      <c r="R188" s="71">
        <f>CountryTable[[#This Row],[MIDT Market PAX Current Week]]/'MIDT Weekly'!$B$210</f>
        <v>1.9302626579513615E-5</v>
      </c>
      <c r="S188" s="88">
        <f>VLOOKUP(A188,'SEM Revenue'!$H:$L,5,FALSE)</f>
        <v>80.61678543151227</v>
      </c>
    </row>
    <row r="189" spans="1:19" ht="12" x14ac:dyDescent="0.3">
      <c r="A189" s="3" t="s">
        <v>762</v>
      </c>
      <c r="B189" s="3" t="s">
        <v>761</v>
      </c>
      <c r="C189" s="3" t="s">
        <v>134</v>
      </c>
      <c r="D189" s="3" t="s">
        <v>134</v>
      </c>
      <c r="E189" s="72">
        <v>0</v>
      </c>
      <c r="F189" s="64">
        <f>IFERROR(VLOOKUP(CountryTable[[#This Row],[Country Code]],'CUBE Search'!$A$8:$F$222,5,0),0)</f>
        <v>491</v>
      </c>
      <c r="G189" s="65">
        <f>IFERROR(VLOOKUP(CountryTable[[#This Row],[Country Code]],'CUBE Search'!$A$8:$F$222,3,0),0)</f>
        <v>629</v>
      </c>
      <c r="H189" s="66">
        <f>IFERROR(SUM(CountryTable[[#This Row],[FP Searches Current Week]]-CountryTable[[#This Row],[FP Searches Previous Week]])/CountryTable[[#This Row],[FP Searches Previous Week]],0)</f>
        <v>-0.21939586645468998</v>
      </c>
      <c r="I189" s="67">
        <f>F189/VLOOKUP("Grand Total",'CUBE Search'!$B$8:$F$300,4,0)</f>
        <v>6.6767456970345725E-5</v>
      </c>
      <c r="J189" s="68">
        <f>IFERROR(VLOOKUP(CountryTable[[#This Row],[Country Code]],'CUBE Search'!$A$8:$F$222,6,0),0)</f>
        <v>4.684317718940937E-2</v>
      </c>
      <c r="K189" s="69">
        <f>IFERROR(VLOOKUP($A189,'CUBE Search'!$A$8:$F$222,6,0)-VLOOKUP($A189,'CUBE Search'!$A$8:$F$221,4,0),0)</f>
        <v>3.0944925997040532E-2</v>
      </c>
      <c r="L189" s="30">
        <f>IFERROR(VLOOKUP($A189,'CUBE Bkd'!$A$11:$G$221,6,0),0)</f>
        <v>6</v>
      </c>
      <c r="M189" s="30">
        <f>IFERROR(VLOOKUP($A189,'CUBE Bkd'!$A$11:$G$221,5,0),0)</f>
        <v>21</v>
      </c>
      <c r="N189" s="52">
        <f>L189/VLOOKUP("Grand Total",'CUBE Bkd'!$B$8:$F$300,5,0)</f>
        <v>1.4800927524791552E-4</v>
      </c>
      <c r="O189" s="52">
        <f>IFERROR(SUM(CountryTable[[#This Row],[FP Current Week Tickets]]-VLOOKUP($A189,'CUBE Bkd'!$A$9:$E$220,4,0))/VLOOKUP($A189,'CUBE Bkd'!$A$9:$E$221,4,0),0)</f>
        <v>-0.625</v>
      </c>
      <c r="P189" s="64">
        <f>IFERROR(VLOOKUP($A189,'MIDT Weekly'!$A$3:$J$222,2,0),0)</f>
        <v>132</v>
      </c>
      <c r="Q189" s="70">
        <f>IFERROR(VLOOKUP($A189,'MIDT Weekly'!$A$3:$J$222,3,0),0)</f>
        <v>0.435</v>
      </c>
      <c r="R189" s="71">
        <f>CountryTable[[#This Row],[MIDT Market PAX Current Week]]/'MIDT Weekly'!$B$210</f>
        <v>1.3410245834188407E-4</v>
      </c>
      <c r="S189" s="30">
        <f>VLOOKUP(A189,'SEM Revenue'!$H:$L,5,FALSE)</f>
        <v>165.67404663923185</v>
      </c>
    </row>
    <row r="190" spans="1:19" ht="12" x14ac:dyDescent="0.3">
      <c r="A190" s="3" t="s">
        <v>840</v>
      </c>
      <c r="B190" s="3" t="s">
        <v>839</v>
      </c>
      <c r="C190" s="3" t="s">
        <v>77</v>
      </c>
      <c r="D190" s="3" t="s">
        <v>79</v>
      </c>
      <c r="E190" s="72">
        <v>4</v>
      </c>
      <c r="F190" s="64">
        <f>IFERROR(VLOOKUP(CountryTable[[#This Row],[Country Code]],'CUBE Search'!$A$8:$F$222,5,0),0)</f>
        <v>1043</v>
      </c>
      <c r="G190" s="65">
        <f>IFERROR(VLOOKUP(CountryTable[[#This Row],[Country Code]],'CUBE Search'!$A$8:$F$222,3,0),0)</f>
        <v>1596</v>
      </c>
      <c r="H190" s="66">
        <f>IFERROR(SUM(CountryTable[[#This Row],[FP Searches Current Week]]-CountryTable[[#This Row],[FP Searches Previous Week]])/CountryTable[[#This Row],[FP Searches Previous Week]],0)</f>
        <v>-0.34649122807017546</v>
      </c>
      <c r="I190" s="67">
        <f>F190/VLOOKUP("Grand Total",'CUBE Search'!$B$8:$F$300,4,0)</f>
        <v>1.4182985258670181E-4</v>
      </c>
      <c r="J190" s="68">
        <f>IFERROR(VLOOKUP(CountryTable[[#This Row],[Country Code]],'CUBE Search'!$A$8:$F$222,6,0),0)</f>
        <v>1.9175455417066154E-3</v>
      </c>
      <c r="K190" s="69">
        <f>IFERROR(VLOOKUP($A190,'CUBE Search'!$A$8:$F$222,6,0)-VLOOKUP($A190,'CUBE Search'!$A$8:$F$221,4,0),0)</f>
        <v>-5.8872012245378543E-4</v>
      </c>
      <c r="L190" s="30">
        <f>IFERROR(VLOOKUP($A190,'CUBE Bkd'!$A$11:$G$221,6,0),0)</f>
        <v>2</v>
      </c>
      <c r="M190" s="30">
        <f>IFERROR(VLOOKUP($A190,'CUBE Bkd'!$A$11:$G$221,5,0),0)</f>
        <v>5</v>
      </c>
      <c r="N190" s="52">
        <f>L190/VLOOKUP("Grand Total",'CUBE Bkd'!$B$8:$F$300,5,0)</f>
        <v>4.9336425082638512E-5</v>
      </c>
      <c r="O190" s="52">
        <f>IFERROR(SUM(CountryTable[[#This Row],[FP Current Week Tickets]]-VLOOKUP($A190,'CUBE Bkd'!$A$9:$E$220,4,0))/VLOOKUP($A190,'CUBE Bkd'!$A$9:$E$221,4,0),0)</f>
        <v>-0.99428571428571433</v>
      </c>
      <c r="P190" s="64">
        <f>IFERROR(VLOOKUP($A190,'MIDT Weekly'!$A$3:$J$222,2,0),0)</f>
        <v>0</v>
      </c>
      <c r="Q190" s="70">
        <f>IFERROR(VLOOKUP($A190,'MIDT Weekly'!$A$3:$J$222,3,0),0)</f>
        <v>0</v>
      </c>
      <c r="R190" s="71">
        <f>CountryTable[[#This Row],[MIDT Market PAX Current Week]]/'MIDT Weekly'!$B$210</f>
        <v>0</v>
      </c>
      <c r="S190" s="30">
        <f>VLOOKUP(A190,'SEM Revenue'!$H:$L,5,FALSE)</f>
        <v>7.1795676100628931</v>
      </c>
    </row>
    <row r="191" spans="1:19" ht="12" x14ac:dyDescent="0.3">
      <c r="A191" s="3" t="s">
        <v>766</v>
      </c>
      <c r="B191" s="3" t="s">
        <v>765</v>
      </c>
      <c r="C191" s="3" t="s">
        <v>134</v>
      </c>
      <c r="D191" s="3" t="s">
        <v>134</v>
      </c>
      <c r="E191" s="72">
        <v>2</v>
      </c>
      <c r="F191" s="64">
        <f>IFERROR(VLOOKUP(CountryTable[[#This Row],[Country Code]],'CUBE Search'!$A$8:$F$222,5,0),0)</f>
        <v>12917</v>
      </c>
      <c r="G191" s="65">
        <f>IFERROR(VLOOKUP(CountryTable[[#This Row],[Country Code]],'CUBE Search'!$A$8:$F$222,3,0),0)</f>
        <v>13137</v>
      </c>
      <c r="H191" s="66">
        <f>IFERROR(SUM(CountryTable[[#This Row],[FP Searches Current Week]]-CountryTable[[#This Row],[FP Searches Previous Week]])/CountryTable[[#This Row],[FP Searches Previous Week]],0)</f>
        <v>-1.6746593590621906E-2</v>
      </c>
      <c r="I191" s="67">
        <f>F191/VLOOKUP("Grand Total",'CUBE Search'!$B$8:$F$300,4,0)</f>
        <v>1.7564872539428836E-3</v>
      </c>
      <c r="J191" s="68">
        <f>IFERROR(VLOOKUP(CountryTable[[#This Row],[Country Code]],'CUBE Search'!$A$8:$F$222,6,0),0)</f>
        <v>2.090268638228691E-3</v>
      </c>
      <c r="K191" s="69">
        <f>IFERROR(VLOOKUP($A191,'CUBE Search'!$A$8:$F$222,6,0)-VLOOKUP($A191,'CUBE Search'!$A$8:$F$221,4,0),0)</f>
        <v>-1.1723688053510593E-4</v>
      </c>
      <c r="L191" s="30">
        <f>IFERROR(VLOOKUP($A191,'CUBE Bkd'!$A$11:$G$221,6,0),0)</f>
        <v>49</v>
      </c>
      <c r="M191" s="30">
        <f>IFERROR(VLOOKUP($A191,'CUBE Bkd'!$A$11:$G$221,5,0),0)</f>
        <v>44</v>
      </c>
      <c r="N191" s="52">
        <f>L191/VLOOKUP("Grand Total",'CUBE Bkd'!$B$8:$F$300,5,0)</f>
        <v>1.2087424145246436E-3</v>
      </c>
      <c r="O191" s="52">
        <f>IFERROR(SUM(CountryTable[[#This Row],[FP Current Week Tickets]]-VLOOKUP($A191,'CUBE Bkd'!$A$9:$E$220,4,0))/VLOOKUP($A191,'CUBE Bkd'!$A$9:$E$221,4,0),0)</f>
        <v>-0.83044982698961933</v>
      </c>
      <c r="P191" s="64">
        <f>IFERROR(VLOOKUP($A191,'MIDT Weekly'!$A$3:$J$222,2,0),0)</f>
        <v>217</v>
      </c>
      <c r="Q191" s="70">
        <f>IFERROR(VLOOKUP($A191,'MIDT Weekly'!$A$3:$J$222,3,0),0)</f>
        <v>-0.14199999999999999</v>
      </c>
      <c r="R191" s="71">
        <f>CountryTable[[#This Row],[MIDT Market PAX Current Week]]/'MIDT Weekly'!$B$210</f>
        <v>2.2045631409233971E-4</v>
      </c>
      <c r="S191" s="88">
        <f>VLOOKUP(A191,'SEM Revenue'!$H:$L,5,FALSE)</f>
        <v>26.96758998700345</v>
      </c>
    </row>
    <row r="192" spans="1:19" ht="12" x14ac:dyDescent="0.3">
      <c r="A192" s="3" t="s">
        <v>786</v>
      </c>
      <c r="B192" s="3" t="s">
        <v>785</v>
      </c>
      <c r="C192" s="3" t="s">
        <v>201</v>
      </c>
      <c r="D192" s="3" t="s">
        <v>201</v>
      </c>
      <c r="E192" s="72">
        <v>4</v>
      </c>
      <c r="F192" s="64">
        <f>IFERROR(VLOOKUP(CountryTable[[#This Row],[Country Code]],'CUBE Search'!$A$8:$F$222,5,0),0)</f>
        <v>81</v>
      </c>
      <c r="G192" s="65">
        <f>IFERROR(VLOOKUP(CountryTable[[#This Row],[Country Code]],'CUBE Search'!$A$8:$F$222,3,0),0)</f>
        <v>111</v>
      </c>
      <c r="H192" s="66">
        <f>IFERROR(SUM(CountryTable[[#This Row],[FP Searches Current Week]]-CountryTable[[#This Row],[FP Searches Previous Week]])/CountryTable[[#This Row],[FP Searches Previous Week]],0)</f>
        <v>-0.27027027027027029</v>
      </c>
      <c r="I192" s="67">
        <f>F192/VLOOKUP("Grand Total",'CUBE Search'!$B$8:$F$300,4,0)</f>
        <v>1.1014590661095731E-5</v>
      </c>
      <c r="J192" s="68">
        <f>IFERROR(VLOOKUP(CountryTable[[#This Row],[Country Code]],'CUBE Search'!$A$8:$F$222,6,0),0)</f>
        <v>0</v>
      </c>
      <c r="K192" s="69">
        <f>IFERROR(VLOOKUP($A192,'CUBE Search'!$A$8:$F$222,6,0)-VLOOKUP($A192,'CUBE Search'!$A$8:$F$221,4,0),0)</f>
        <v>-9.0090090090090089E-3</v>
      </c>
      <c r="L192" s="30">
        <f>IFERROR(VLOOKUP($A192,'CUBE Bkd'!$A$11:$G$221,6,0),0)</f>
        <v>0</v>
      </c>
      <c r="M192" s="30">
        <f>IFERROR(VLOOKUP($A192,'CUBE Bkd'!$A$11:$G$221,5,0),0)</f>
        <v>1</v>
      </c>
      <c r="N192" s="52">
        <f>L192/VLOOKUP("Grand Total",'CUBE Bkd'!$B$8:$F$300,5,0)</f>
        <v>0</v>
      </c>
      <c r="O192" s="52">
        <f>IFERROR(SUM(CountryTable[[#This Row],[FP Current Week Tickets]]-VLOOKUP($A192,'CUBE Bkd'!$A$9:$E$220,4,0))/VLOOKUP($A192,'CUBE Bkd'!$A$9:$E$221,4,0),0)</f>
        <v>-1</v>
      </c>
      <c r="P192" s="64">
        <f>IFERROR(VLOOKUP($A192,'MIDT Weekly'!$A$3:$J$222,2,0),0)</f>
        <v>-6</v>
      </c>
      <c r="Q192" s="70">
        <f>IFERROR(VLOOKUP($A192,'MIDT Weekly'!$A$3:$J$222,3,0),0)</f>
        <v>-1.3160000000000001</v>
      </c>
      <c r="R192" s="71">
        <f>CountryTable[[#This Row],[MIDT Market PAX Current Week]]/'MIDT Weekly'!$B$210</f>
        <v>-6.0955662882674568E-6</v>
      </c>
      <c r="S192" s="30" t="e">
        <f>VLOOKUP(A192,'SEM Revenue'!$H:$L,5,FALSE)</f>
        <v>#N/A</v>
      </c>
    </row>
    <row r="193" spans="1:19" ht="12" x14ac:dyDescent="0.3">
      <c r="A193" s="3" t="s">
        <v>856</v>
      </c>
      <c r="B193" s="3" t="s">
        <v>855</v>
      </c>
      <c r="C193" s="3" t="s">
        <v>77</v>
      </c>
      <c r="D193" s="3" t="s">
        <v>79</v>
      </c>
      <c r="E193" s="72">
        <v>2</v>
      </c>
      <c r="F193" s="64">
        <f>IFERROR(VLOOKUP(CountryTable[[#This Row],[Country Code]],'CUBE Search'!$A$8:$F$222,5,0),0)</f>
        <v>4525</v>
      </c>
      <c r="G193" s="65">
        <f>IFERROR(VLOOKUP(CountryTable[[#This Row],[Country Code]],'CUBE Search'!$A$8:$F$222,3,0),0)</f>
        <v>4549</v>
      </c>
      <c r="H193" s="66">
        <f>IFERROR(SUM(CountryTable[[#This Row],[FP Searches Current Week]]-CountryTable[[#This Row],[FP Searches Previous Week]])/CountryTable[[#This Row],[FP Searches Previous Week]],0)</f>
        <v>-5.2758848098483184E-3</v>
      </c>
      <c r="I193" s="67">
        <f>F193/VLOOKUP("Grand Total",'CUBE Search'!$B$8:$F$300,4,0)</f>
        <v>6.1532126841306396E-4</v>
      </c>
      <c r="J193" s="68">
        <f>IFERROR(VLOOKUP(CountryTable[[#This Row],[Country Code]],'CUBE Search'!$A$8:$F$222,6,0),0)</f>
        <v>3.0939226519337017E-3</v>
      </c>
      <c r="K193" s="69">
        <f>IFERROR(VLOOKUP($A193,'CUBE Search'!$A$8:$F$222,6,0)-VLOOKUP($A193,'CUBE Search'!$A$8:$F$221,4,0),0)</f>
        <v>-1.5224765566835764E-3</v>
      </c>
      <c r="L193" s="30">
        <f>IFERROR(VLOOKUP($A193,'CUBE Bkd'!$A$11:$G$221,6,0),0)</f>
        <v>21</v>
      </c>
      <c r="M193" s="30">
        <f>IFERROR(VLOOKUP($A193,'CUBE Bkd'!$A$11:$G$221,5,0),0)</f>
        <v>34</v>
      </c>
      <c r="N193" s="52">
        <f>L193/VLOOKUP("Grand Total",'CUBE Bkd'!$B$8:$F$300,5,0)</f>
        <v>5.1803246336770443E-4</v>
      </c>
      <c r="O193" s="52">
        <f>IFERROR(SUM(CountryTable[[#This Row],[FP Current Week Tickets]]-VLOOKUP($A193,'CUBE Bkd'!$A$9:$E$220,4,0))/VLOOKUP($A193,'CUBE Bkd'!$A$9:$E$221,4,0),0)</f>
        <v>-0.61111111111111116</v>
      </c>
      <c r="P193" s="64">
        <f>IFERROR(VLOOKUP($A193,'MIDT Weekly'!$A$3:$J$222,2,0),0)</f>
        <v>613</v>
      </c>
      <c r="Q193" s="70">
        <f>IFERROR(VLOOKUP($A193,'MIDT Weekly'!$A$3:$J$222,3,0),0)</f>
        <v>0.23799999999999999</v>
      </c>
      <c r="R193" s="71">
        <f>CountryTable[[#This Row],[MIDT Market PAX Current Week]]/'MIDT Weekly'!$B$210</f>
        <v>6.2276368911799186E-4</v>
      </c>
      <c r="S193" s="88">
        <f>VLOOKUP(A193,'SEM Revenue'!$H:$L,5,FALSE)</f>
        <v>35.479425101214581</v>
      </c>
    </row>
    <row r="194" spans="1:19" ht="12" x14ac:dyDescent="0.3">
      <c r="A194" s="3" t="s">
        <v>770</v>
      </c>
      <c r="B194" s="3" t="s">
        <v>769</v>
      </c>
      <c r="C194" s="3" t="s">
        <v>93</v>
      </c>
      <c r="D194" s="3" t="s">
        <v>93</v>
      </c>
      <c r="E194" s="72">
        <v>1</v>
      </c>
      <c r="F194" s="64">
        <f>IFERROR(VLOOKUP(CountryTable[[#This Row],[Country Code]],'CUBE Search'!$A$8:$F$222,5,0),0)</f>
        <v>66406</v>
      </c>
      <c r="G194" s="65">
        <f>IFERROR(VLOOKUP(CountryTable[[#This Row],[Country Code]],'CUBE Search'!$A$8:$F$222,3,0),0)</f>
        <v>64790</v>
      </c>
      <c r="H194" s="66">
        <f>IFERROR(SUM(CountryTable[[#This Row],[FP Searches Current Week]]-CountryTable[[#This Row],[FP Searches Previous Week]])/CountryTable[[#This Row],[FP Searches Previous Week]],0)</f>
        <v>2.4942120697638525E-2</v>
      </c>
      <c r="I194" s="67">
        <f>F194/VLOOKUP("Grand Total",'CUBE Search'!$B$8:$F$300,4,0)</f>
        <v>9.0300605856879403E-3</v>
      </c>
      <c r="J194" s="68">
        <f>IFERROR(VLOOKUP(CountryTable[[#This Row],[Country Code]],'CUBE Search'!$A$8:$F$222,6,0),0)</f>
        <v>3.7346022949733457E-3</v>
      </c>
      <c r="K194" s="69">
        <f>IFERROR(VLOOKUP($A194,'CUBE Search'!$A$8:$F$222,6,0)-VLOOKUP($A194,'CUBE Search'!$A$8:$F$221,4,0),0)</f>
        <v>-4.7901091694207325E-4</v>
      </c>
      <c r="L194" s="30">
        <f>IFERROR(VLOOKUP($A194,'CUBE Bkd'!$A$11:$G$221,6,0),0)</f>
        <v>259</v>
      </c>
      <c r="M194" s="30">
        <f>IFERROR(VLOOKUP($A194,'CUBE Bkd'!$A$11:$G$221,5,0),0)</f>
        <v>497</v>
      </c>
      <c r="N194" s="52">
        <f>L194/VLOOKUP("Grand Total",'CUBE Bkd'!$B$8:$F$300,5,0)</f>
        <v>6.3890670482016874E-3</v>
      </c>
      <c r="O194" s="52">
        <f>IFERROR(SUM(CountryTable[[#This Row],[FP Current Week Tickets]]-VLOOKUP($A194,'CUBE Bkd'!$A$9:$E$220,4,0))/VLOOKUP($A194,'CUBE Bkd'!$A$9:$E$221,4,0),0)</f>
        <v>-0.88831392841742129</v>
      </c>
      <c r="P194" s="64">
        <f>IFERROR(VLOOKUP($A194,'MIDT Weekly'!$A$3:$J$222,2,0),0)</f>
        <v>1553</v>
      </c>
      <c r="Q194" s="70">
        <f>IFERROR(VLOOKUP($A194,'MIDT Weekly'!$A$3:$J$222,3,0),0)</f>
        <v>4.4999999999999998E-2</v>
      </c>
      <c r="R194" s="71">
        <f>CountryTable[[#This Row],[MIDT Market PAX Current Week]]/'MIDT Weekly'!$B$210</f>
        <v>1.5777357409465602E-3</v>
      </c>
      <c r="S194" s="88">
        <f>VLOOKUP(A194,'SEM Revenue'!$H:$L,5,FALSE)</f>
        <v>17.252284658223942</v>
      </c>
    </row>
    <row r="195" spans="1:19" ht="12" x14ac:dyDescent="0.3">
      <c r="A195" s="3" t="s">
        <v>778</v>
      </c>
      <c r="B195" s="3" t="s">
        <v>777</v>
      </c>
      <c r="C195" s="3" t="s">
        <v>93</v>
      </c>
      <c r="D195" s="3" t="s">
        <v>134</v>
      </c>
      <c r="E195" s="72">
        <v>0</v>
      </c>
      <c r="F195" s="64">
        <f>IFERROR(VLOOKUP(CountryTable[[#This Row],[Country Code]],'CUBE Search'!$A$8:$F$222,5,0),0)</f>
        <v>0</v>
      </c>
      <c r="G195" s="65">
        <f>IFERROR(VLOOKUP(CountryTable[[#This Row],[Country Code]],'CUBE Search'!$A$8:$F$222,3,0),0)</f>
        <v>0</v>
      </c>
      <c r="H195" s="66">
        <f>IFERROR(SUM(CountryTable[[#This Row],[FP Searches Current Week]]-CountryTable[[#This Row],[FP Searches Previous Week]])/CountryTable[[#This Row],[FP Searches Previous Week]],0)</f>
        <v>0</v>
      </c>
      <c r="I195" s="67">
        <f>F195/VLOOKUP("Grand Total",'CUBE Search'!$B$8:$F$300,4,0)</f>
        <v>0</v>
      </c>
      <c r="J195" s="68">
        <f>IFERROR(VLOOKUP(CountryTable[[#This Row],[Country Code]],'CUBE Search'!$A$8:$F$222,6,0),0)</f>
        <v>0</v>
      </c>
      <c r="K195" s="69">
        <f>IFERROR(VLOOKUP($A195,'CUBE Search'!$A$8:$F$222,6,0)-VLOOKUP($A195,'CUBE Search'!$A$8:$F$221,4,0),0)</f>
        <v>0</v>
      </c>
      <c r="L195" s="30">
        <f>IFERROR(VLOOKUP($A195,'CUBE Bkd'!$A$11:$G$221,6,0),0)</f>
        <v>0</v>
      </c>
      <c r="M195" s="30">
        <f>IFERROR(VLOOKUP($A195,'CUBE Bkd'!$A$11:$G$221,5,0),0)</f>
        <v>0</v>
      </c>
      <c r="N195" s="52">
        <f>L195/VLOOKUP("Grand Total",'CUBE Bkd'!$B$8:$F$300,5,0)</f>
        <v>0</v>
      </c>
      <c r="O195" s="52">
        <f>IFERROR(SUM(CountryTable[[#This Row],[FP Current Week Tickets]]-VLOOKUP($A195,'CUBE Bkd'!$A$9:$E$220,4,0))/VLOOKUP($A195,'CUBE Bkd'!$A$9:$E$221,4,0),0)</f>
        <v>0</v>
      </c>
      <c r="P195" s="64">
        <f>IFERROR(VLOOKUP($A195,'MIDT Weekly'!$A$3:$J$222,2,0),0)</f>
        <v>0</v>
      </c>
      <c r="Q195" s="70">
        <f>IFERROR(VLOOKUP($A195,'MIDT Weekly'!$A$3:$J$222,3,0),0)</f>
        <v>0</v>
      </c>
      <c r="R195" s="71">
        <f>CountryTable[[#This Row],[MIDT Market PAX Current Week]]/'MIDT Weekly'!$B$210</f>
        <v>0</v>
      </c>
      <c r="S195" s="30" t="e">
        <f>VLOOKUP(A195,'SEM Revenue'!$H:$L,5,FALSE)</f>
        <v>#N/A</v>
      </c>
    </row>
    <row r="196" spans="1:19" ht="12" x14ac:dyDescent="0.3">
      <c r="A196" s="3" t="s">
        <v>802</v>
      </c>
      <c r="B196" s="3" t="s">
        <v>801</v>
      </c>
      <c r="C196" s="3" t="s">
        <v>18</v>
      </c>
      <c r="D196" s="3" t="s">
        <v>18</v>
      </c>
      <c r="E196" s="72">
        <v>4</v>
      </c>
      <c r="F196" s="64">
        <f>IFERROR(VLOOKUP(CountryTable[[#This Row],[Country Code]],'CUBE Search'!$A$8:$F$222,5,0),0)</f>
        <v>0</v>
      </c>
      <c r="G196" s="65">
        <f>IFERROR(VLOOKUP(CountryTable[[#This Row],[Country Code]],'CUBE Search'!$A$8:$F$222,3,0),0)</f>
        <v>0</v>
      </c>
      <c r="H196" s="66">
        <f>IFERROR(SUM(CountryTable[[#This Row],[FP Searches Current Week]]-CountryTable[[#This Row],[FP Searches Previous Week]])/CountryTable[[#This Row],[FP Searches Previous Week]],0)</f>
        <v>0</v>
      </c>
      <c r="I196" s="67">
        <f>F196/VLOOKUP("Grand Total",'CUBE Search'!$B$8:$F$300,4,0)</f>
        <v>0</v>
      </c>
      <c r="J196" s="68">
        <f>IFERROR(VLOOKUP(CountryTable[[#This Row],[Country Code]],'CUBE Search'!$A$8:$F$222,6,0),0)</f>
        <v>0</v>
      </c>
      <c r="K196" s="69">
        <f>IFERROR(VLOOKUP($A196,'CUBE Search'!$A$8:$F$222,6,0)-VLOOKUP($A196,'CUBE Search'!$A$8:$F$221,4,0),0)</f>
        <v>0</v>
      </c>
      <c r="L196" s="30">
        <f>IFERROR(VLOOKUP($A196,'CUBE Bkd'!$A$11:$G$221,6,0),0)</f>
        <v>0</v>
      </c>
      <c r="M196" s="30">
        <f>IFERROR(VLOOKUP($A196,'CUBE Bkd'!$A$11:$G$221,5,0),0)</f>
        <v>0</v>
      </c>
      <c r="N196" s="52">
        <f>L196/VLOOKUP("Grand Total",'CUBE Bkd'!$B$8:$F$300,5,0)</f>
        <v>0</v>
      </c>
      <c r="O196" s="52">
        <f>IFERROR(SUM(CountryTable[[#This Row],[FP Current Week Tickets]]-VLOOKUP($A196,'CUBE Bkd'!$A$9:$E$220,4,0))/VLOOKUP($A196,'CUBE Bkd'!$A$9:$E$221,4,0),0)</f>
        <v>0</v>
      </c>
      <c r="P196" s="64">
        <f>IFERROR(VLOOKUP($A196,'MIDT Weekly'!$A$3:$J$222,2,0),0)</f>
        <v>0</v>
      </c>
      <c r="Q196" s="70">
        <f>IFERROR(VLOOKUP($A196,'MIDT Weekly'!$A$3:$J$222,3,0),0)</f>
        <v>0</v>
      </c>
      <c r="R196" s="71">
        <f>CountryTable[[#This Row],[MIDT Market PAX Current Week]]/'MIDT Weekly'!$B$210</f>
        <v>0</v>
      </c>
      <c r="S196" s="30" t="e">
        <f>VLOOKUP(A196,'SEM Revenue'!$H:$L,5,FALSE)</f>
        <v>#N/A</v>
      </c>
    </row>
    <row r="197" spans="1:19" ht="12" x14ac:dyDescent="0.3">
      <c r="A197" s="3" t="s">
        <v>806</v>
      </c>
      <c r="B197" s="3" t="s">
        <v>805</v>
      </c>
      <c r="C197" s="3" t="s">
        <v>18</v>
      </c>
      <c r="D197" s="3" t="s">
        <v>18</v>
      </c>
      <c r="E197" s="72">
        <v>4</v>
      </c>
      <c r="F197" s="64">
        <f>IFERROR(VLOOKUP(CountryTable[[#This Row],[Country Code]],'CUBE Search'!$A$8:$F$222,5,0),0)</f>
        <v>8394</v>
      </c>
      <c r="G197" s="65">
        <f>IFERROR(VLOOKUP(CountryTable[[#This Row],[Country Code]],'CUBE Search'!$A$8:$F$222,3,0),0)</f>
        <v>8077</v>
      </c>
      <c r="H197" s="66">
        <f>IFERROR(SUM(CountryTable[[#This Row],[FP Searches Current Week]]-CountryTable[[#This Row],[FP Searches Previous Week]])/CountryTable[[#This Row],[FP Searches Previous Week]],0)</f>
        <v>3.9247245264330814E-2</v>
      </c>
      <c r="I197" s="67">
        <f>F197/VLOOKUP("Grand Total",'CUBE Search'!$B$8:$F$300,4,0)</f>
        <v>1.141437950731328E-3</v>
      </c>
      <c r="J197" s="68">
        <f>IFERROR(VLOOKUP(CountryTable[[#This Row],[Country Code]],'CUBE Search'!$A$8:$F$222,6,0),0)</f>
        <v>3.5739814152966406E-4</v>
      </c>
      <c r="K197" s="69">
        <f>IFERROR(VLOOKUP($A197,'CUBE Search'!$A$8:$F$222,6,0)-VLOOKUP($A197,'CUBE Search'!$A$8:$F$221,4,0),0)</f>
        <v>-5.0926027124735714E-4</v>
      </c>
      <c r="L197" s="30">
        <f>IFERROR(VLOOKUP($A197,'CUBE Bkd'!$A$11:$G$221,6,0),0)</f>
        <v>3</v>
      </c>
      <c r="M197" s="30">
        <f>IFERROR(VLOOKUP($A197,'CUBE Bkd'!$A$11:$G$221,5,0),0)</f>
        <v>9</v>
      </c>
      <c r="N197" s="52">
        <f>L197/VLOOKUP("Grand Total",'CUBE Bkd'!$B$8:$F$300,5,0)</f>
        <v>7.4004637623957762E-5</v>
      </c>
      <c r="O197" s="52">
        <f>IFERROR(SUM(CountryTable[[#This Row],[FP Current Week Tickets]]-VLOOKUP($A197,'CUBE Bkd'!$A$9:$E$220,4,0))/VLOOKUP($A197,'CUBE Bkd'!$A$9:$E$221,4,0),0)</f>
        <v>-0.9884615384615385</v>
      </c>
      <c r="P197" s="64">
        <f>IFERROR(VLOOKUP($A197,'MIDT Weekly'!$A$3:$J$222,2,0),0)</f>
        <v>96</v>
      </c>
      <c r="Q197" s="70">
        <f>IFERROR(VLOOKUP($A197,'MIDT Weekly'!$A$3:$J$222,3,0),0)</f>
        <v>-0.111</v>
      </c>
      <c r="R197" s="71">
        <f>CountryTable[[#This Row],[MIDT Market PAX Current Week]]/'MIDT Weekly'!$B$210</f>
        <v>9.7529060612279309E-5</v>
      </c>
      <c r="S197" s="30">
        <f>VLOOKUP(A197,'SEM Revenue'!$H:$L,5,FALSE)</f>
        <v>12.642093023255812</v>
      </c>
    </row>
    <row r="198" spans="1:19" ht="12" x14ac:dyDescent="0.3">
      <c r="A198" s="3" t="s">
        <v>782</v>
      </c>
      <c r="B198" s="3" t="s">
        <v>781</v>
      </c>
      <c r="C198" s="3" t="s">
        <v>134</v>
      </c>
      <c r="D198" s="3" t="s">
        <v>134</v>
      </c>
      <c r="E198" s="72">
        <v>2</v>
      </c>
      <c r="F198" s="64">
        <f>IFERROR(VLOOKUP(CountryTable[[#This Row],[Country Code]],'CUBE Search'!$A$8:$F$222,5,0),0)</f>
        <v>5792</v>
      </c>
      <c r="G198" s="65">
        <f>IFERROR(VLOOKUP(CountryTable[[#This Row],[Country Code]],'CUBE Search'!$A$8:$F$222,3,0),0)</f>
        <v>6325</v>
      </c>
      <c r="H198" s="66">
        <f>IFERROR(SUM(CountryTable[[#This Row],[FP Searches Current Week]]-CountryTable[[#This Row],[FP Searches Previous Week]])/CountryTable[[#This Row],[FP Searches Previous Week]],0)</f>
        <v>-8.4268774703557314E-2</v>
      </c>
      <c r="I198" s="67">
        <f>F198/VLOOKUP("Grand Total",'CUBE Search'!$B$8:$F$300,4,0)</f>
        <v>7.8761122356872193E-4</v>
      </c>
      <c r="J198" s="68">
        <f>IFERROR(VLOOKUP(CountryTable[[#This Row],[Country Code]],'CUBE Search'!$A$8:$F$222,6,0),0)</f>
        <v>1.2085635359116022E-2</v>
      </c>
      <c r="K198" s="69">
        <f>IFERROR(VLOOKUP($A198,'CUBE Search'!$A$8:$F$222,6,0)-VLOOKUP($A198,'CUBE Search'!$A$8:$F$221,4,0),0)</f>
        <v>4.971010853187169E-3</v>
      </c>
      <c r="L198" s="30">
        <f>IFERROR(VLOOKUP($A198,'CUBE Bkd'!$A$11:$G$221,6,0),0)</f>
        <v>53</v>
      </c>
      <c r="M198" s="30">
        <f>IFERROR(VLOOKUP($A198,'CUBE Bkd'!$A$11:$G$221,5,0),0)</f>
        <v>71</v>
      </c>
      <c r="N198" s="52">
        <f>L198/VLOOKUP("Grand Total",'CUBE Bkd'!$B$8:$F$300,5,0)</f>
        <v>1.3074152646899205E-3</v>
      </c>
      <c r="O198" s="52">
        <f>IFERROR(SUM(CountryTable[[#This Row],[FP Current Week Tickets]]-VLOOKUP($A198,'CUBE Bkd'!$A$9:$E$220,4,0))/VLOOKUP($A198,'CUBE Bkd'!$A$9:$E$221,4,0),0)</f>
        <v>-0.25352112676056338</v>
      </c>
      <c r="P198" s="64">
        <f>IFERROR(VLOOKUP($A198,'MIDT Weekly'!$A$3:$J$222,2,0),0)</f>
        <v>243</v>
      </c>
      <c r="Q198" s="70">
        <f>IFERROR(VLOOKUP($A198,'MIDT Weekly'!$A$3:$J$222,3,0),0)</f>
        <v>0.56799999999999995</v>
      </c>
      <c r="R198" s="71">
        <f>CountryTable[[#This Row],[MIDT Market PAX Current Week]]/'MIDT Weekly'!$B$210</f>
        <v>2.4687043467483199E-4</v>
      </c>
      <c r="S198" s="88">
        <f>VLOOKUP(A198,'SEM Revenue'!$H:$L,5,FALSE)</f>
        <v>72.211656384370897</v>
      </c>
    </row>
    <row r="199" spans="1:19" ht="12" x14ac:dyDescent="0.3">
      <c r="A199" s="3" t="s">
        <v>790</v>
      </c>
      <c r="B199" s="3" t="s">
        <v>789</v>
      </c>
      <c r="C199" s="3" t="s">
        <v>134</v>
      </c>
      <c r="D199" s="3" t="s">
        <v>134</v>
      </c>
      <c r="E199" s="72">
        <v>2</v>
      </c>
      <c r="F199" s="64">
        <f>IFERROR(VLOOKUP(CountryTable[[#This Row],[Country Code]],'CUBE Search'!$A$8:$F$222,5,0),0)</f>
        <v>0</v>
      </c>
      <c r="G199" s="65">
        <f>IFERROR(VLOOKUP(CountryTable[[#This Row],[Country Code]],'CUBE Search'!$A$8:$F$222,3,0),0)</f>
        <v>0</v>
      </c>
      <c r="H199" s="66">
        <f>IFERROR(SUM(CountryTable[[#This Row],[FP Searches Current Week]]-CountryTable[[#This Row],[FP Searches Previous Week]])/CountryTable[[#This Row],[FP Searches Previous Week]],0)</f>
        <v>0</v>
      </c>
      <c r="I199" s="67">
        <f>F199/VLOOKUP("Grand Total",'CUBE Search'!$B$8:$F$300,4,0)</f>
        <v>0</v>
      </c>
      <c r="J199" s="68">
        <f>IFERROR(VLOOKUP(CountryTable[[#This Row],[Country Code]],'CUBE Search'!$A$8:$F$222,6,0),0)</f>
        <v>0</v>
      </c>
      <c r="K199" s="69">
        <f>IFERROR(VLOOKUP($A199,'CUBE Search'!$A$8:$F$222,6,0)-VLOOKUP($A199,'CUBE Search'!$A$8:$F$221,4,0),0)</f>
        <v>0</v>
      </c>
      <c r="L199" s="30">
        <f>IFERROR(VLOOKUP($A199,'CUBE Bkd'!$A$11:$G$221,6,0),0)</f>
        <v>0</v>
      </c>
      <c r="M199" s="30">
        <f>IFERROR(VLOOKUP($A199,'CUBE Bkd'!$A$11:$G$221,5,0),0)</f>
        <v>0</v>
      </c>
      <c r="N199" s="52">
        <f>L199/VLOOKUP("Grand Total",'CUBE Bkd'!$B$8:$F$300,5,0)</f>
        <v>0</v>
      </c>
      <c r="O199" s="52">
        <f>IFERROR(SUM(CountryTable[[#This Row],[FP Current Week Tickets]]-VLOOKUP($A199,'CUBE Bkd'!$A$9:$E$220,4,0))/VLOOKUP($A199,'CUBE Bkd'!$A$9:$E$221,4,0),0)</f>
        <v>0</v>
      </c>
      <c r="P199" s="64">
        <f>IFERROR(VLOOKUP($A199,'MIDT Weekly'!$A$3:$J$222,2,0),0)</f>
        <v>1</v>
      </c>
      <c r="Q199" s="70">
        <f>IFERROR(VLOOKUP($A199,'MIDT Weekly'!$A$3:$J$222,3,0),0)</f>
        <v>0</v>
      </c>
      <c r="R199" s="71">
        <f>CountryTable[[#This Row],[MIDT Market PAX Current Week]]/'MIDT Weekly'!$B$210</f>
        <v>1.0159277147112428E-6</v>
      </c>
      <c r="S199" s="88" t="e">
        <f>VLOOKUP(A199,'SEM Revenue'!$H:$L,5,FALSE)</f>
        <v>#N/A</v>
      </c>
    </row>
    <row r="200" spans="1:19" ht="12" x14ac:dyDescent="0.3">
      <c r="A200" s="3" t="s">
        <v>818</v>
      </c>
      <c r="B200" s="3" t="s">
        <v>817</v>
      </c>
      <c r="C200" s="3" t="s">
        <v>18</v>
      </c>
      <c r="D200" s="3" t="s">
        <v>18</v>
      </c>
      <c r="E200" s="72">
        <v>3</v>
      </c>
      <c r="F200" s="64">
        <f>IFERROR(VLOOKUP(CountryTable[[#This Row],[Country Code]],'CUBE Search'!$A$8:$F$222,5,0),0)</f>
        <v>22848</v>
      </c>
      <c r="G200" s="65">
        <f>IFERROR(VLOOKUP(CountryTable[[#This Row],[Country Code]],'CUBE Search'!$A$8:$F$222,3,0),0)</f>
        <v>21860</v>
      </c>
      <c r="H200" s="66">
        <f>IFERROR(SUM(CountryTable[[#This Row],[FP Searches Current Week]]-CountryTable[[#This Row],[FP Searches Previous Week]])/CountryTable[[#This Row],[FP Searches Previous Week]],0)</f>
        <v>4.5196706312900271E-2</v>
      </c>
      <c r="I200" s="67">
        <f>F200/VLOOKUP("Grand Total",'CUBE Search'!$B$8:$F$300,4,0)</f>
        <v>3.1069304620335221E-3</v>
      </c>
      <c r="J200" s="68">
        <f>IFERROR(VLOOKUP(CountryTable[[#This Row],[Country Code]],'CUBE Search'!$A$8:$F$222,6,0),0)</f>
        <v>1.6631652661064425E-3</v>
      </c>
      <c r="K200" s="69">
        <f>IFERROR(VLOOKUP($A200,'CUBE Search'!$A$8:$F$222,6,0)-VLOOKUP($A200,'CUBE Search'!$A$8:$F$221,4,0),0)</f>
        <v>-2.1240655457059306E-4</v>
      </c>
      <c r="L200" s="30">
        <f>IFERROR(VLOOKUP($A200,'CUBE Bkd'!$A$11:$G$221,6,0),0)</f>
        <v>32</v>
      </c>
      <c r="M200" s="30">
        <f>IFERROR(VLOOKUP($A200,'CUBE Bkd'!$A$11:$G$221,5,0),0)</f>
        <v>50</v>
      </c>
      <c r="N200" s="52">
        <f>L200/VLOOKUP("Grand Total",'CUBE Bkd'!$B$8:$F$300,5,0)</f>
        <v>7.8938280132221619E-4</v>
      </c>
      <c r="O200" s="52">
        <f>IFERROR(SUM(CountryTable[[#This Row],[FP Current Week Tickets]]-VLOOKUP($A200,'CUBE Bkd'!$A$9:$E$220,4,0))/VLOOKUP($A200,'CUBE Bkd'!$A$9:$E$221,4,0),0)</f>
        <v>-0.97796143250688705</v>
      </c>
      <c r="P200" s="64">
        <f>IFERROR(VLOOKUP($A200,'MIDT Weekly'!$A$3:$J$222,2,0),0)</f>
        <v>137</v>
      </c>
      <c r="Q200" s="70">
        <f>IFERROR(VLOOKUP($A200,'MIDT Weekly'!$A$3:$J$222,3,0),0)</f>
        <v>0.73399999999999999</v>
      </c>
      <c r="R200" s="71">
        <f>CountryTable[[#This Row],[MIDT Market PAX Current Week]]/'MIDT Weekly'!$B$210</f>
        <v>1.3918209691544028E-4</v>
      </c>
      <c r="S200" s="30">
        <f>VLOOKUP(A200,'SEM Revenue'!$H:$L,5,FALSE)</f>
        <v>9.5913837781808766</v>
      </c>
    </row>
    <row r="201" spans="1:19" ht="12" x14ac:dyDescent="0.3">
      <c r="A201" s="3" t="s">
        <v>794</v>
      </c>
      <c r="B201" s="3" t="s">
        <v>793</v>
      </c>
      <c r="C201" s="3" t="s">
        <v>93</v>
      </c>
      <c r="D201" s="3" t="s">
        <v>93</v>
      </c>
      <c r="E201" s="72">
        <v>4</v>
      </c>
      <c r="F201" s="64">
        <f>IFERROR(VLOOKUP(CountryTable[[#This Row],[Country Code]],'CUBE Search'!$A$8:$F$222,5,0),0)</f>
        <v>5203</v>
      </c>
      <c r="G201" s="65">
        <f>IFERROR(VLOOKUP(CountryTable[[#This Row],[Country Code]],'CUBE Search'!$A$8:$F$222,3,0),0)</f>
        <v>4856</v>
      </c>
      <c r="H201" s="66">
        <f>IFERROR(SUM(CountryTable[[#This Row],[FP Searches Current Week]]-CountryTable[[#This Row],[FP Searches Previous Week]])/CountryTable[[#This Row],[FP Searches Previous Week]],0)</f>
        <v>7.1457990115321252E-2</v>
      </c>
      <c r="I201" s="67">
        <f>F201/VLOOKUP("Grand Total",'CUBE Search'!$B$8:$F$300,4,0)</f>
        <v>7.0751747172445795E-4</v>
      </c>
      <c r="J201" s="68">
        <f>IFERROR(VLOOKUP(CountryTable[[#This Row],[Country Code]],'CUBE Search'!$A$8:$F$222,6,0),0)</f>
        <v>5.573707476455891E-3</v>
      </c>
      <c r="K201" s="69">
        <f>IFERROR(VLOOKUP($A201,'CUBE Search'!$A$8:$F$222,6,0)-VLOOKUP($A201,'CUBE Search'!$A$8:$F$221,4,0),0)</f>
        <v>-3.9828593375827726E-4</v>
      </c>
      <c r="L201" s="30">
        <f>IFERROR(VLOOKUP($A201,'CUBE Bkd'!$A$11:$G$221,6,0),0)</f>
        <v>17</v>
      </c>
      <c r="M201" s="30">
        <f>IFERROR(VLOOKUP($A201,'CUBE Bkd'!$A$11:$G$221,5,0),0)</f>
        <v>35</v>
      </c>
      <c r="N201" s="52">
        <f>L201/VLOOKUP("Grand Total",'CUBE Bkd'!$B$8:$F$300,5,0)</f>
        <v>4.1935961320242737E-4</v>
      </c>
      <c r="O201" s="52">
        <f>IFERROR(SUM(CountryTable[[#This Row],[FP Current Week Tickets]]-VLOOKUP($A201,'CUBE Bkd'!$A$9:$E$220,4,0))/VLOOKUP($A201,'CUBE Bkd'!$A$9:$E$221,4,0),0)</f>
        <v>-0.93280632411067199</v>
      </c>
      <c r="P201" s="64">
        <f>IFERROR(VLOOKUP($A201,'MIDT Weekly'!$A$3:$J$222,2,0),0)</f>
        <v>183</v>
      </c>
      <c r="Q201" s="70">
        <f>IFERROR(VLOOKUP($A201,'MIDT Weekly'!$A$3:$J$222,3,0),0)</f>
        <v>0.16600000000000001</v>
      </c>
      <c r="R201" s="71">
        <f>CountryTable[[#This Row],[MIDT Market PAX Current Week]]/'MIDT Weekly'!$B$210</f>
        <v>1.8591477179215744E-4</v>
      </c>
      <c r="S201" s="30">
        <f>VLOOKUP(A201,'SEM Revenue'!$H:$L,5,FALSE)</f>
        <v>41.909144570411314</v>
      </c>
    </row>
    <row r="202" spans="1:19" ht="12" x14ac:dyDescent="0.3">
      <c r="A202" s="3" t="s">
        <v>814</v>
      </c>
      <c r="B202" s="3" t="s">
        <v>813</v>
      </c>
      <c r="C202" s="3" t="s">
        <v>134</v>
      </c>
      <c r="D202" s="3" t="s">
        <v>134</v>
      </c>
      <c r="E202" s="72">
        <v>2</v>
      </c>
      <c r="F202" s="64">
        <f>IFERROR(VLOOKUP(CountryTable[[#This Row],[Country Code]],'CUBE Search'!$A$8:$F$222,5,0),0)</f>
        <v>4135</v>
      </c>
      <c r="G202" s="65">
        <f>IFERROR(VLOOKUP(CountryTable[[#This Row],[Country Code]],'CUBE Search'!$A$8:$F$222,3,0),0)</f>
        <v>4526</v>
      </c>
      <c r="H202" s="66">
        <f>IFERROR(SUM(CountryTable[[#This Row],[FP Searches Current Week]]-CountryTable[[#This Row],[FP Searches Previous Week]])/CountryTable[[#This Row],[FP Searches Previous Week]],0)</f>
        <v>-8.6389748121961998E-2</v>
      </c>
      <c r="I202" s="67">
        <f>F202/VLOOKUP("Grand Total",'CUBE Search'!$B$8:$F$300,4,0)</f>
        <v>5.6228805411889934E-4</v>
      </c>
      <c r="J202" s="68">
        <f>IFERROR(VLOOKUP(CountryTable[[#This Row],[Country Code]],'CUBE Search'!$A$8:$F$222,6,0),0)</f>
        <v>5.0785973397823462E-3</v>
      </c>
      <c r="K202" s="69">
        <f>IFERROR(VLOOKUP($A202,'CUBE Search'!$A$8:$F$222,6,0)-VLOOKUP($A202,'CUBE Search'!$A$8:$F$221,4,0),0)</f>
        <v>-3.1525497448305767E-6</v>
      </c>
      <c r="L202" s="30">
        <f>IFERROR(VLOOKUP($A202,'CUBE Bkd'!$A$11:$G$221,6,0),0)</f>
        <v>22</v>
      </c>
      <c r="M202" s="30">
        <f>IFERROR(VLOOKUP($A202,'CUBE Bkd'!$A$11:$G$221,5,0),0)</f>
        <v>42</v>
      </c>
      <c r="N202" s="52">
        <f>L202/VLOOKUP("Grand Total",'CUBE Bkd'!$B$8:$F$300,5,0)</f>
        <v>5.4270067590902365E-4</v>
      </c>
      <c r="O202" s="52">
        <f>IFERROR(SUM(CountryTable[[#This Row],[FP Current Week Tickets]]-VLOOKUP($A202,'CUBE Bkd'!$A$9:$E$220,4,0))/VLOOKUP($A202,'CUBE Bkd'!$A$9:$E$221,4,0),0)</f>
        <v>-0.72499999999999998</v>
      </c>
      <c r="P202" s="64">
        <f>IFERROR(VLOOKUP($A202,'MIDT Weekly'!$A$3:$J$222,2,0),0)</f>
        <v>150</v>
      </c>
      <c r="Q202" s="70">
        <f>IFERROR(VLOOKUP($A202,'MIDT Weekly'!$A$3:$J$222,3,0),0)</f>
        <v>0.16300000000000001</v>
      </c>
      <c r="R202" s="71">
        <f>CountryTable[[#This Row],[MIDT Market PAX Current Week]]/'MIDT Weekly'!$B$210</f>
        <v>1.5238915720668642E-4</v>
      </c>
      <c r="S202" s="88">
        <f>VLOOKUP(A202,'SEM Revenue'!$H:$L,5,FALSE)</f>
        <v>53.938316884981163</v>
      </c>
    </row>
    <row r="203" spans="1:19" ht="12" x14ac:dyDescent="0.3">
      <c r="A203" s="3" t="s">
        <v>836</v>
      </c>
      <c r="B203" s="3" t="s">
        <v>835</v>
      </c>
      <c r="C203" s="3" t="s">
        <v>523</v>
      </c>
      <c r="D203" s="3" t="s">
        <v>479</v>
      </c>
      <c r="E203" s="72">
        <v>4</v>
      </c>
      <c r="F203" s="64">
        <f>IFERROR(VLOOKUP(CountryTable[[#This Row],[Country Code]],'CUBE Search'!$A$8:$F$222,5,0),0)</f>
        <v>48</v>
      </c>
      <c r="G203" s="65">
        <f>IFERROR(VLOOKUP(CountryTable[[#This Row],[Country Code]],'CUBE Search'!$A$8:$F$222,3,0),0)</f>
        <v>48</v>
      </c>
      <c r="H203" s="66">
        <f>IFERROR(SUM(CountryTable[[#This Row],[FP Searches Current Week]]-CountryTable[[#This Row],[FP Searches Previous Week]])/CountryTable[[#This Row],[FP Searches Previous Week]],0)</f>
        <v>0</v>
      </c>
      <c r="I203" s="67">
        <f>F203/VLOOKUP("Grand Total",'CUBE Search'!$B$8:$F$300,4,0)</f>
        <v>6.5271648362048777E-6</v>
      </c>
      <c r="J203" s="68">
        <f>IFERROR(VLOOKUP(CountryTable[[#This Row],[Country Code]],'CUBE Search'!$A$8:$F$222,6,0),0)</f>
        <v>0</v>
      </c>
      <c r="K203" s="69">
        <f>IFERROR(VLOOKUP($A203,'CUBE Search'!$A$8:$F$222,6,0)-VLOOKUP($A203,'CUBE Search'!$A$8:$F$221,4,0),0)</f>
        <v>0</v>
      </c>
      <c r="L203" s="30">
        <f>IFERROR(VLOOKUP($A203,'CUBE Bkd'!$A$11:$G$221,6,0),0)</f>
        <v>0</v>
      </c>
      <c r="M203" s="30">
        <f>IFERROR(VLOOKUP($A203,'CUBE Bkd'!$A$11:$G$221,5,0),0)</f>
        <v>0</v>
      </c>
      <c r="N203" s="52">
        <f>L203/VLOOKUP("Grand Total",'CUBE Bkd'!$B$8:$F$300,5,0)</f>
        <v>0</v>
      </c>
      <c r="O203" s="52">
        <f>IFERROR(SUM(CountryTable[[#This Row],[FP Current Week Tickets]]-VLOOKUP($A203,'CUBE Bkd'!$A$9:$E$220,4,0))/VLOOKUP($A203,'CUBE Bkd'!$A$9:$E$221,4,0),0)</f>
        <v>-1</v>
      </c>
      <c r="P203" s="64">
        <f>IFERROR(VLOOKUP($A203,'MIDT Weekly'!$A$3:$J$222,2,0),0)</f>
        <v>0</v>
      </c>
      <c r="Q203" s="70">
        <f>IFERROR(VLOOKUP($A203,'MIDT Weekly'!$A$3:$J$222,3,0),0)</f>
        <v>0</v>
      </c>
      <c r="R203" s="71">
        <f>CountryTable[[#This Row],[MIDT Market PAX Current Week]]/'MIDT Weekly'!$B$210</f>
        <v>0</v>
      </c>
      <c r="S203" s="30" t="e">
        <f>VLOOKUP(A203,'SEM Revenue'!$H:$L,5,FALSE)</f>
        <v>#N/A</v>
      </c>
    </row>
    <row r="204" spans="1:19" ht="12" x14ac:dyDescent="0.3">
      <c r="A204" s="3" t="s">
        <v>671</v>
      </c>
      <c r="B204" s="3" t="s">
        <v>10493</v>
      </c>
      <c r="C204" s="3" t="s">
        <v>77</v>
      </c>
      <c r="D204" s="3" t="s">
        <v>79</v>
      </c>
      <c r="E204" s="72">
        <v>2</v>
      </c>
      <c r="F204" s="64">
        <f>IFERROR(VLOOKUP(CountryTable[[#This Row],[Country Code]],'CUBE Search'!$A$8:$F$222,5,0),0)</f>
        <v>42562</v>
      </c>
      <c r="G204" s="65">
        <f>IFERROR(VLOOKUP(CountryTable[[#This Row],[Country Code]],'CUBE Search'!$A$8:$F$222,3,0),0)</f>
        <v>45261</v>
      </c>
      <c r="H204" s="66">
        <f>IFERROR(SUM(CountryTable[[#This Row],[FP Searches Current Week]]-CountryTable[[#This Row],[FP Searches Previous Week]])/CountryTable[[#This Row],[FP Searches Previous Week]],0)</f>
        <v>-5.9631912684209365E-2</v>
      </c>
      <c r="I204" s="67">
        <f>F204/VLOOKUP("Grand Total",'CUBE Search'!$B$8:$F$300,4,0)</f>
        <v>5.7876914533031669E-3</v>
      </c>
      <c r="J204" s="68">
        <f>IFERROR(VLOOKUP(CountryTable[[#This Row],[Country Code]],'CUBE Search'!$A$8:$F$222,6,0),0)</f>
        <v>3.1718434284103191E-3</v>
      </c>
      <c r="K204" s="69">
        <f>IFERROR(VLOOKUP($A204,'CUBE Search'!$A$8:$F$222,6,0)-VLOOKUP($A204,'CUBE Search'!$A$8:$F$221,4,0),0)</f>
        <v>-2.9692659434657964E-4</v>
      </c>
      <c r="L204" s="30">
        <f>IFERROR(VLOOKUP($A204,'CUBE Bkd'!$A$11:$G$221,6,0),0)</f>
        <v>111</v>
      </c>
      <c r="M204" s="30">
        <f>IFERROR(VLOOKUP($A204,'CUBE Bkd'!$A$11:$G$221,5,0),0)</f>
        <v>253</v>
      </c>
      <c r="N204" s="52">
        <f>L204/VLOOKUP("Grand Total",'CUBE Bkd'!$B$8:$F$300,5,0)</f>
        <v>2.7381715920864374E-3</v>
      </c>
      <c r="O204" s="52">
        <f>IFERROR(SUM(CountryTable[[#This Row],[FP Current Week Tickets]]-VLOOKUP($A204,'CUBE Bkd'!$A$9:$E$220,4,0))/VLOOKUP($A204,'CUBE Bkd'!$A$9:$E$221,4,0),0)</f>
        <v>-0.68103448275862066</v>
      </c>
      <c r="P204" s="64">
        <f>IFERROR(VLOOKUP($A204,'MIDT Weekly'!$A$3:$J$222,2,0),0)</f>
        <v>1077</v>
      </c>
      <c r="Q204" s="70">
        <f>IFERROR(VLOOKUP($A204,'MIDT Weekly'!$A$3:$J$222,3,0),0)</f>
        <v>-1.7000000000000001E-2</v>
      </c>
      <c r="R204" s="71">
        <f>CountryTable[[#This Row],[MIDT Market PAX Current Week]]/'MIDT Weekly'!$B$210</f>
        <v>1.0941541487440086E-3</v>
      </c>
      <c r="S204" s="88">
        <f>VLOOKUP(A204,'SEM Revenue'!$H:$L,5,FALSE)</f>
        <v>15.665322758925612</v>
      </c>
    </row>
    <row r="205" spans="1:19" ht="12" x14ac:dyDescent="0.3">
      <c r="A205" s="3" t="s">
        <v>826</v>
      </c>
      <c r="B205" s="3" t="s">
        <v>825</v>
      </c>
      <c r="C205" s="3" t="s">
        <v>134</v>
      </c>
      <c r="D205" s="3" t="s">
        <v>134</v>
      </c>
      <c r="E205" s="72">
        <v>2</v>
      </c>
      <c r="F205" s="64">
        <f>IFERROR(VLOOKUP(CountryTable[[#This Row],[Country Code]],'CUBE Search'!$A$8:$F$222,5,0),0)</f>
        <v>1280</v>
      </c>
      <c r="G205" s="65">
        <f>IFERROR(VLOOKUP(CountryTable[[#This Row],[Country Code]],'CUBE Search'!$A$8:$F$222,3,0),0)</f>
        <v>1822</v>
      </c>
      <c r="H205" s="66">
        <f>IFERROR(SUM(CountryTable[[#This Row],[FP Searches Current Week]]-CountryTable[[#This Row],[FP Searches Previous Week]])/CountryTable[[#This Row],[FP Searches Previous Week]],0)</f>
        <v>-0.29747530186608123</v>
      </c>
      <c r="I205" s="67">
        <f>F205/VLOOKUP("Grand Total",'CUBE Search'!$B$8:$F$300,4,0)</f>
        <v>1.7405772896546341E-4</v>
      </c>
      <c r="J205" s="68">
        <f>IFERROR(VLOOKUP(CountryTable[[#This Row],[Country Code]],'CUBE Search'!$A$8:$F$222,6,0),0)</f>
        <v>1.40625E-2</v>
      </c>
      <c r="K205" s="69">
        <f>IFERROR(VLOOKUP($A205,'CUBE Search'!$A$8:$F$222,6,0)-VLOOKUP($A205,'CUBE Search'!$A$8:$F$221,4,0),0)</f>
        <v>3.4131448957189919E-4</v>
      </c>
      <c r="L205" s="30">
        <f>IFERROR(VLOOKUP($A205,'CUBE Bkd'!$A$11:$G$221,6,0),0)</f>
        <v>4</v>
      </c>
      <c r="M205" s="30">
        <f>IFERROR(VLOOKUP($A205,'CUBE Bkd'!$A$11:$G$221,5,0),0)</f>
        <v>30</v>
      </c>
      <c r="N205" s="52">
        <f>L205/VLOOKUP("Grand Total",'CUBE Bkd'!$B$8:$F$300,5,0)</f>
        <v>9.8672850165277024E-5</v>
      </c>
      <c r="O205" s="52">
        <f>IFERROR(SUM(CountryTable[[#This Row],[FP Current Week Tickets]]-VLOOKUP($A205,'CUBE Bkd'!$A$9:$E$220,4,0))/VLOOKUP($A205,'CUBE Bkd'!$A$9:$E$221,4,0),0)</f>
        <v>-0.7142857142857143</v>
      </c>
      <c r="P205" s="64">
        <f>IFERROR(VLOOKUP($A205,'MIDT Weekly'!$A$3:$J$222,2,0),0)</f>
        <v>70</v>
      </c>
      <c r="Q205" s="70">
        <f>IFERROR(VLOOKUP($A205,'MIDT Weekly'!$A$3:$J$222,3,0),0)</f>
        <v>-5.3999999999999999E-2</v>
      </c>
      <c r="R205" s="71">
        <f>CountryTable[[#This Row],[MIDT Market PAX Current Week]]/'MIDT Weekly'!$B$210</f>
        <v>7.1114940029787E-5</v>
      </c>
      <c r="S205" s="88">
        <f>VLOOKUP(A205,'SEM Revenue'!$H:$L,5,FALSE)</f>
        <v>77.117965936739665</v>
      </c>
    </row>
    <row r="206" spans="1:19" ht="12" x14ac:dyDescent="0.3">
      <c r="A206" s="3" t="s">
        <v>313</v>
      </c>
      <c r="B206" s="3" t="s">
        <v>312</v>
      </c>
      <c r="C206" s="3" t="s">
        <v>201</v>
      </c>
      <c r="D206" s="3" t="s">
        <v>201</v>
      </c>
      <c r="E206" s="72">
        <v>1</v>
      </c>
      <c r="F206" s="64">
        <f>IFERROR(VLOOKUP(CountryTable[[#This Row],[Country Code]],'CUBE Search'!$A$8:$F$222,5,0),0)</f>
        <v>15</v>
      </c>
      <c r="G206" s="65">
        <f>IFERROR(VLOOKUP(CountryTable[[#This Row],[Country Code]],'CUBE Search'!$A$8:$F$222,3,0),0)</f>
        <v>19</v>
      </c>
      <c r="H206" s="66">
        <f>IFERROR(SUM(CountryTable[[#This Row],[FP Searches Current Week]]-CountryTable[[#This Row],[FP Searches Previous Week]])/CountryTable[[#This Row],[FP Searches Previous Week]],0)</f>
        <v>-0.21052631578947367</v>
      </c>
      <c r="I206" s="67">
        <f>F206/VLOOKUP("Grand Total",'CUBE Search'!$B$8:$F$300,4,0)</f>
        <v>2.0397390113140242E-6</v>
      </c>
      <c r="J206" s="68">
        <f>IFERROR(VLOOKUP(CountryTable[[#This Row],[Country Code]],'CUBE Search'!$A$8:$F$222,6,0),0)</f>
        <v>0</v>
      </c>
      <c r="K206" s="69">
        <f>IFERROR(VLOOKUP($A206,'CUBE Search'!$A$8:$F$222,6,0)-VLOOKUP($A206,'CUBE Search'!$A$8:$F$221,4,0),0)</f>
        <v>0</v>
      </c>
      <c r="L206" s="30">
        <f>IFERROR(VLOOKUP($A206,'CUBE Bkd'!$A$11:$G$221,6,0),0)</f>
        <v>0</v>
      </c>
      <c r="M206" s="30">
        <f>IFERROR(VLOOKUP($A206,'CUBE Bkd'!$A$11:$G$221,5,0),0)</f>
        <v>0</v>
      </c>
      <c r="N206" s="52">
        <f>L206/VLOOKUP("Grand Total",'CUBE Bkd'!$B$8:$F$300,5,0)</f>
        <v>0</v>
      </c>
      <c r="O206" s="52">
        <f>IFERROR(SUM(CountryTable[[#This Row],[FP Current Week Tickets]]-VLOOKUP($A206,'CUBE Bkd'!$A$9:$E$220,4,0))/VLOOKUP($A206,'CUBE Bkd'!$A$9:$E$221,4,0),0)</f>
        <v>-1</v>
      </c>
      <c r="P206" s="64">
        <f>IFERROR(VLOOKUP($A206,'MIDT Weekly'!$A$3:$J$222,2,0),0)</f>
        <v>0</v>
      </c>
      <c r="Q206" s="70">
        <f>IFERROR(VLOOKUP($A206,'MIDT Weekly'!$A$3:$J$222,3,0),0)</f>
        <v>0</v>
      </c>
      <c r="R206" s="71">
        <f>CountryTable[[#This Row],[MIDT Market PAX Current Week]]/'MIDT Weekly'!$B$210</f>
        <v>0</v>
      </c>
      <c r="S206" s="88" t="e">
        <f>VLOOKUP(A206,'SEM Revenue'!$H:$L,5,FALSE)</f>
        <v>#N/A</v>
      </c>
    </row>
    <row r="207" spans="1:19" ht="12" x14ac:dyDescent="0.3">
      <c r="A207" s="3" t="s">
        <v>852</v>
      </c>
      <c r="B207" s="3" t="s">
        <v>851</v>
      </c>
      <c r="C207" s="3" t="s">
        <v>18</v>
      </c>
      <c r="D207" s="3" t="s">
        <v>18</v>
      </c>
      <c r="E207" s="72">
        <v>0</v>
      </c>
      <c r="F207" s="64">
        <f>IFERROR(VLOOKUP(CountryTable[[#This Row],[Country Code]],'CUBE Search'!$A$8:$F$222,5,0),0)</f>
        <v>74</v>
      </c>
      <c r="G207" s="65">
        <f>IFERROR(VLOOKUP(CountryTable[[#This Row],[Country Code]],'CUBE Search'!$A$8:$F$222,3,0),0)</f>
        <v>53</v>
      </c>
      <c r="H207" s="66">
        <f>IFERROR(SUM(CountryTable[[#This Row],[FP Searches Current Week]]-CountryTable[[#This Row],[FP Searches Previous Week]])/CountryTable[[#This Row],[FP Searches Previous Week]],0)</f>
        <v>0.39622641509433965</v>
      </c>
      <c r="I207" s="67">
        <f>F207/VLOOKUP("Grand Total",'CUBE Search'!$B$8:$F$300,4,0)</f>
        <v>1.0062712455815853E-5</v>
      </c>
      <c r="J207" s="68">
        <f>IFERROR(VLOOKUP(CountryTable[[#This Row],[Country Code]],'CUBE Search'!$A$8:$F$222,6,0),0)</f>
        <v>0</v>
      </c>
      <c r="K207" s="69">
        <f>IFERROR(VLOOKUP($A207,'CUBE Search'!$A$8:$F$222,6,0)-VLOOKUP($A207,'CUBE Search'!$A$8:$F$221,4,0),0)</f>
        <v>0</v>
      </c>
      <c r="L207" s="30">
        <f>IFERROR(VLOOKUP($A207,'CUBE Bkd'!$A$11:$G$221,6,0),0)</f>
        <v>0</v>
      </c>
      <c r="M207" s="30">
        <f>IFERROR(VLOOKUP($A207,'CUBE Bkd'!$A$11:$G$221,5,0),0)</f>
        <v>0</v>
      </c>
      <c r="N207" s="52">
        <f>L207/VLOOKUP("Grand Total",'CUBE Bkd'!$B$8:$F$300,5,0)</f>
        <v>0</v>
      </c>
      <c r="O207" s="52">
        <f>IFERROR(SUM(CountryTable[[#This Row],[FP Current Week Tickets]]-VLOOKUP($A207,'CUBE Bkd'!$A$9:$E$220,4,0))/VLOOKUP($A207,'CUBE Bkd'!$A$9:$E$221,4,0),0)</f>
        <v>-1</v>
      </c>
      <c r="P207" s="64">
        <f>IFERROR(VLOOKUP($A207,'MIDT Weekly'!$A$3:$J$222,2,0),0)</f>
        <v>0</v>
      </c>
      <c r="Q207" s="70">
        <f>IFERROR(VLOOKUP($A207,'MIDT Weekly'!$A$3:$J$222,3,0),0)</f>
        <v>0</v>
      </c>
      <c r="R207" s="71">
        <f>CountryTable[[#This Row],[MIDT Market PAX Current Week]]/'MIDT Weekly'!$B$210</f>
        <v>0</v>
      </c>
      <c r="S207" s="30" t="e">
        <f>VLOOKUP(A207,'SEM Revenue'!$H:$L,5,FALSE)</f>
        <v>#N/A</v>
      </c>
    </row>
    <row r="208" spans="1:19" ht="12" x14ac:dyDescent="0.3">
      <c r="A208" s="3" t="s">
        <v>830</v>
      </c>
      <c r="B208" s="3" t="s">
        <v>829</v>
      </c>
      <c r="C208" s="3" t="s">
        <v>134</v>
      </c>
      <c r="D208" s="3" t="s">
        <v>134</v>
      </c>
      <c r="E208" s="72">
        <v>3</v>
      </c>
      <c r="F208" s="64">
        <f>IFERROR(VLOOKUP(CountryTable[[#This Row],[Country Code]],'CUBE Search'!$A$8:$F$222,5,0),0)</f>
        <v>2283</v>
      </c>
      <c r="G208" s="65">
        <f>IFERROR(VLOOKUP(CountryTable[[#This Row],[Country Code]],'CUBE Search'!$A$8:$F$222,3,0),0)</f>
        <v>2288</v>
      </c>
      <c r="H208" s="66">
        <f>IFERROR(SUM(CountryTable[[#This Row],[FP Searches Current Week]]-CountryTable[[#This Row],[FP Searches Previous Week]])/CountryTable[[#This Row],[FP Searches Previous Week]],0)</f>
        <v>-2.1853146853146855E-3</v>
      </c>
      <c r="I208" s="67">
        <f>F208/VLOOKUP("Grand Total",'CUBE Search'!$B$8:$F$300,4,0)</f>
        <v>3.1044827752199449E-4</v>
      </c>
      <c r="J208" s="68">
        <f>IFERROR(VLOOKUP(CountryTable[[#This Row],[Country Code]],'CUBE Search'!$A$8:$F$222,6,0),0)</f>
        <v>1.5330705212439772E-2</v>
      </c>
      <c r="K208" s="69">
        <f>IFERROR(VLOOKUP($A208,'CUBE Search'!$A$8:$F$222,6,0)-VLOOKUP($A208,'CUBE Search'!$A$8:$F$221,4,0),0)</f>
        <v>-3.9000640183294594E-3</v>
      </c>
      <c r="L208" s="30">
        <f>IFERROR(VLOOKUP($A208,'CUBE Bkd'!$A$11:$G$221,6,0),0)</f>
        <v>18</v>
      </c>
      <c r="M208" s="30">
        <f>IFERROR(VLOOKUP($A208,'CUBE Bkd'!$A$11:$G$221,5,0),0)</f>
        <v>66</v>
      </c>
      <c r="N208" s="52">
        <f>L208/VLOOKUP("Grand Total",'CUBE Bkd'!$B$8:$F$300,5,0)</f>
        <v>4.440278257437466E-4</v>
      </c>
      <c r="O208" s="52">
        <f>IFERROR(SUM(CountryTable[[#This Row],[FP Current Week Tickets]]-VLOOKUP($A208,'CUBE Bkd'!$A$9:$E$220,4,0))/VLOOKUP($A208,'CUBE Bkd'!$A$9:$E$221,4,0),0)</f>
        <v>-0.48571428571428571</v>
      </c>
      <c r="P208" s="64">
        <f>IFERROR(VLOOKUP($A208,'MIDT Weekly'!$A$3:$J$222,2,0),0)</f>
        <v>79</v>
      </c>
      <c r="Q208" s="70">
        <f>IFERROR(VLOOKUP($A208,'MIDT Weekly'!$A$3:$J$222,3,0),0)</f>
        <v>-0.20200000000000001</v>
      </c>
      <c r="R208" s="71">
        <f>CountryTable[[#This Row],[MIDT Market PAX Current Week]]/'MIDT Weekly'!$B$210</f>
        <v>8.025828946218819E-5</v>
      </c>
      <c r="S208" s="30">
        <f>VLOOKUP(A208,'SEM Revenue'!$H:$L,5,FALSE)</f>
        <v>80.425873078439096</v>
      </c>
    </row>
    <row r="209" spans="1:19" ht="12" x14ac:dyDescent="0.3">
      <c r="A209" s="3" t="s">
        <v>860</v>
      </c>
      <c r="B209" s="3" t="s">
        <v>859</v>
      </c>
      <c r="C209" s="3" t="s">
        <v>523</v>
      </c>
      <c r="D209" s="3" t="s">
        <v>479</v>
      </c>
      <c r="E209" s="72">
        <v>4</v>
      </c>
      <c r="F209" s="64">
        <f>IFERROR(VLOOKUP(CountryTable[[#This Row],[Country Code]],'CUBE Search'!$A$8:$F$222,5,0),0)</f>
        <v>3</v>
      </c>
      <c r="G209" s="65">
        <f>IFERROR(VLOOKUP(CountryTable[[#This Row],[Country Code]],'CUBE Search'!$A$8:$F$222,3,0),0)</f>
        <v>2</v>
      </c>
      <c r="H209" s="66">
        <f>IFERROR(SUM(CountryTable[[#This Row],[FP Searches Current Week]]-CountryTable[[#This Row],[FP Searches Previous Week]])/CountryTable[[#This Row],[FP Searches Previous Week]],0)</f>
        <v>0.5</v>
      </c>
      <c r="I209" s="67">
        <f>F209/VLOOKUP("Grand Total",'CUBE Search'!$B$8:$F$300,4,0)</f>
        <v>4.0794780226280485E-7</v>
      </c>
      <c r="J209" s="68">
        <f>IFERROR(VLOOKUP(CountryTable[[#This Row],[Country Code]],'CUBE Search'!$A$8:$F$222,6,0),0)</f>
        <v>0</v>
      </c>
      <c r="K209" s="69">
        <f>IFERROR(VLOOKUP($A209,'CUBE Search'!$A$8:$F$222,6,0)-VLOOKUP($A209,'CUBE Search'!$A$8:$F$221,4,0),0)</f>
        <v>0</v>
      </c>
      <c r="L209" s="30">
        <f>IFERROR(VLOOKUP($A209,'CUBE Bkd'!$A$11:$G$221,6,0),0)</f>
        <v>0</v>
      </c>
      <c r="M209" s="30">
        <f>IFERROR(VLOOKUP($A209,'CUBE Bkd'!$A$11:$G$221,5,0),0)</f>
        <v>0</v>
      </c>
      <c r="N209" s="52">
        <f>L209/VLOOKUP("Grand Total",'CUBE Bkd'!$B$8:$F$300,5,0)</f>
        <v>0</v>
      </c>
      <c r="O209" s="52">
        <f>IFERROR(SUM(CountryTable[[#This Row],[FP Current Week Tickets]]-VLOOKUP($A209,'CUBE Bkd'!$A$9:$E$220,4,0))/VLOOKUP($A209,'CUBE Bkd'!$A$9:$E$221,4,0),0)</f>
        <v>0</v>
      </c>
      <c r="P209" s="64">
        <f>IFERROR(VLOOKUP($A209,'MIDT Weekly'!$A$3:$J$222,2,0),0)</f>
        <v>0</v>
      </c>
      <c r="Q209" s="70">
        <f>IFERROR(VLOOKUP($A209,'MIDT Weekly'!$A$3:$J$222,3,0),0)</f>
        <v>0</v>
      </c>
      <c r="R209" s="71">
        <f>CountryTable[[#This Row],[MIDT Market PAX Current Week]]/'MIDT Weekly'!$B$210</f>
        <v>0</v>
      </c>
      <c r="S209" s="30" t="e">
        <f>VLOOKUP(A209,'SEM Revenue'!$H:$L,5,FALSE)</f>
        <v>#N/A</v>
      </c>
    </row>
    <row r="210" spans="1:19" ht="12" x14ac:dyDescent="0.3">
      <c r="A210" s="3" t="s">
        <v>844</v>
      </c>
      <c r="B210" s="3" t="s">
        <v>843</v>
      </c>
      <c r="C210" s="3" t="s">
        <v>134</v>
      </c>
      <c r="D210" s="3" t="s">
        <v>134</v>
      </c>
      <c r="E210" s="72">
        <v>1</v>
      </c>
      <c r="F210" s="64">
        <f>IFERROR(VLOOKUP(CountryTable[[#This Row],[Country Code]],'CUBE Search'!$A$8:$F$222,5,0),0)</f>
        <v>3329</v>
      </c>
      <c r="G210" s="65">
        <f>IFERROR(VLOOKUP(CountryTable[[#This Row],[Country Code]],'CUBE Search'!$A$8:$F$222,3,0),0)</f>
        <v>3362</v>
      </c>
      <c r="H210" s="66">
        <f>IFERROR(SUM(CountryTable[[#This Row],[FP Searches Current Week]]-CountryTable[[#This Row],[FP Searches Previous Week]])/CountryTable[[#This Row],[FP Searches Previous Week]],0)</f>
        <v>-9.815585960737656E-3</v>
      </c>
      <c r="I210" s="67">
        <f>F210/VLOOKUP("Grand Total",'CUBE Search'!$B$8:$F$300,4,0)</f>
        <v>4.5268607791095915E-4</v>
      </c>
      <c r="J210" s="68">
        <f>IFERROR(VLOOKUP(CountryTable[[#This Row],[Country Code]],'CUBE Search'!$A$8:$F$222,6,0),0)</f>
        <v>9.0117152297987391E-3</v>
      </c>
      <c r="K210" s="69">
        <f>IFERROR(VLOOKUP($A210,'CUBE Search'!$A$8:$F$222,6,0)-VLOOKUP($A210,'CUBE Search'!$A$8:$F$221,4,0),0)</f>
        <v>3.0628752535940993E-3</v>
      </c>
      <c r="L210" s="30">
        <f>IFERROR(VLOOKUP($A210,'CUBE Bkd'!$A$11:$G$221,6,0),0)</f>
        <v>29</v>
      </c>
      <c r="M210" s="30">
        <f>IFERROR(VLOOKUP($A210,'CUBE Bkd'!$A$11:$G$221,5,0),0)</f>
        <v>31</v>
      </c>
      <c r="N210" s="52">
        <f>L210/VLOOKUP("Grand Total",'CUBE Bkd'!$B$8:$F$300,5,0)</f>
        <v>7.1537816369825842E-4</v>
      </c>
      <c r="O210" s="52">
        <f>IFERROR(SUM(CountryTable[[#This Row],[FP Current Week Tickets]]-VLOOKUP($A210,'CUBE Bkd'!$A$9:$E$220,4,0))/VLOOKUP($A210,'CUBE Bkd'!$A$9:$E$221,4,0),0)</f>
        <v>-0.61333333333333329</v>
      </c>
      <c r="P210" s="64">
        <f>IFERROR(VLOOKUP($A210,'MIDT Weekly'!$A$3:$J$222,2,0),0)</f>
        <v>132</v>
      </c>
      <c r="Q210" s="70">
        <f>IFERROR(VLOOKUP($A210,'MIDT Weekly'!$A$3:$J$222,3,0),0)</f>
        <v>0.32</v>
      </c>
      <c r="R210" s="71">
        <f>CountryTable[[#This Row],[MIDT Market PAX Current Week]]/'MIDT Weekly'!$B$210</f>
        <v>1.3410245834188407E-4</v>
      </c>
      <c r="S210" s="30">
        <f>VLOOKUP(A210,'SEM Revenue'!$H:$L,5,FALSE)</f>
        <v>30.963871902156416</v>
      </c>
    </row>
    <row r="211" spans="1:19" ht="12" x14ac:dyDescent="0.3">
      <c r="A211" s="3" t="s">
        <v>798</v>
      </c>
      <c r="B211" s="3" t="s">
        <v>797</v>
      </c>
      <c r="C211" s="3" t="s">
        <v>93</v>
      </c>
      <c r="D211" s="3" t="s">
        <v>93</v>
      </c>
      <c r="E211" s="72">
        <v>1</v>
      </c>
      <c r="F211" s="64">
        <f>IFERROR(VLOOKUP(CountryTable[[#This Row],[Country Code]],'CUBE Search'!$A$8:$F$222,5,0),0)</f>
        <v>22504</v>
      </c>
      <c r="G211" s="65">
        <f>IFERROR(VLOOKUP(CountryTable[[#This Row],[Country Code]],'CUBE Search'!$A$8:$F$222,3,0),0)</f>
        <v>18150</v>
      </c>
      <c r="H211" s="66">
        <f>IFERROR(SUM(CountryTable[[#This Row],[FP Searches Current Week]]-CountryTable[[#This Row],[FP Searches Previous Week]])/CountryTable[[#This Row],[FP Searches Previous Week]],0)</f>
        <v>0.23988980716253444</v>
      </c>
      <c r="I211" s="67">
        <f>F211/VLOOKUP("Grand Total",'CUBE Search'!$B$8:$F$300,4,0)</f>
        <v>3.0601524473740536E-3</v>
      </c>
      <c r="J211" s="68">
        <f>IFERROR(VLOOKUP(CountryTable[[#This Row],[Country Code]],'CUBE Search'!$A$8:$F$222,6,0),0)</f>
        <v>1.3775328830430147E-3</v>
      </c>
      <c r="K211" s="69">
        <f>IFERROR(VLOOKUP($A211,'CUBE Search'!$A$8:$F$222,6,0)-VLOOKUP($A211,'CUBE Search'!$A$8:$F$221,4,0),0)</f>
        <v>-4.9574535387158581E-4</v>
      </c>
      <c r="L211" s="30">
        <f>IFERROR(VLOOKUP($A211,'CUBE Bkd'!$A$11:$G$221,6,0),0)</f>
        <v>21</v>
      </c>
      <c r="M211" s="30">
        <f>IFERROR(VLOOKUP($A211,'CUBE Bkd'!$A$11:$G$221,5,0),0)</f>
        <v>94</v>
      </c>
      <c r="N211" s="52">
        <f>L211/VLOOKUP("Grand Total",'CUBE Bkd'!$B$8:$F$300,5,0)</f>
        <v>5.1803246336770443E-4</v>
      </c>
      <c r="O211" s="52">
        <f>IFERROR(SUM(CountryTable[[#This Row],[FP Current Week Tickets]]-VLOOKUP($A211,'CUBE Bkd'!$A$9:$E$220,4,0))/VLOOKUP($A211,'CUBE Bkd'!$A$9:$E$221,4,0),0)</f>
        <v>-0.93225806451612903</v>
      </c>
      <c r="P211" s="64">
        <f>IFERROR(VLOOKUP($A211,'MIDT Weekly'!$A$3:$J$222,2,0),0)</f>
        <v>236</v>
      </c>
      <c r="Q211" s="70">
        <f>IFERROR(VLOOKUP($A211,'MIDT Weekly'!$A$3:$J$222,3,0),0)</f>
        <v>-0.20499999999999999</v>
      </c>
      <c r="R211" s="71">
        <f>CountryTable[[#This Row],[MIDT Market PAX Current Week]]/'MIDT Weekly'!$B$210</f>
        <v>2.3975894067185331E-4</v>
      </c>
      <c r="S211" s="30">
        <f>VLOOKUP(A211,'SEM Revenue'!$H:$L,5,FALSE)</f>
        <v>3.0653287703606749</v>
      </c>
    </row>
    <row r="212" spans="1:19" ht="12" x14ac:dyDescent="0.3">
      <c r="A212" s="3" t="s">
        <v>15</v>
      </c>
      <c r="B212" s="3" t="s">
        <v>16</v>
      </c>
      <c r="C212" s="3" t="s">
        <v>18</v>
      </c>
      <c r="D212" s="3" t="s">
        <v>18</v>
      </c>
      <c r="E212" s="72">
        <v>4</v>
      </c>
      <c r="F212" s="64">
        <f>IFERROR(VLOOKUP(CountryTable[[#This Row],[Country Code]],'CUBE Search'!$A$8:$F$222,5,0),0)</f>
        <v>31607</v>
      </c>
      <c r="G212" s="65">
        <f>IFERROR(VLOOKUP(CountryTable[[#This Row],[Country Code]],'CUBE Search'!$A$8:$F$222,3,0),0)</f>
        <v>33693</v>
      </c>
      <c r="H212" s="66">
        <f>IFERROR(SUM(CountryTable[[#This Row],[FP Searches Current Week]]-CountryTable[[#This Row],[FP Searches Previous Week]])/CountryTable[[#This Row],[FP Searches Previous Week]],0)</f>
        <v>-6.1911969845368474E-2</v>
      </c>
      <c r="I212" s="67">
        <f>F212/VLOOKUP("Grand Total",'CUBE Search'!$B$8:$F$300,4,0)</f>
        <v>4.2980020620401582E-3</v>
      </c>
      <c r="J212" s="68">
        <f>IFERROR(VLOOKUP(CountryTable[[#This Row],[Country Code]],'CUBE Search'!$A$8:$F$222,6,0),0)</f>
        <v>3.3536874742936692E-3</v>
      </c>
      <c r="K212" s="69">
        <f>IFERROR(VLOOKUP($A212,'CUBE Search'!$A$8:$F$222,6,0)-VLOOKUP($A212,'CUBE Search'!$A$8:$F$221,4,0),0)</f>
        <v>4.7475119672859634E-4</v>
      </c>
      <c r="L212" s="30">
        <f>IFERROR(VLOOKUP($A212,'CUBE Bkd'!$A$11:$G$221,6,0),0)</f>
        <v>112</v>
      </c>
      <c r="M212" s="30">
        <f>IFERROR(VLOOKUP($A212,'CUBE Bkd'!$A$11:$G$221,5,0),0)</f>
        <v>217</v>
      </c>
      <c r="N212" s="52">
        <f>L212/VLOOKUP("Grand Total",'CUBE Bkd'!$B$8:$F$300,5,0)</f>
        <v>2.7628398046277568E-3</v>
      </c>
      <c r="O212" s="52">
        <f>IFERROR(SUM(CountryTable[[#This Row],[FP Current Week Tickets]]-VLOOKUP($A212,'CUBE Bkd'!$A$9:$E$220,4,0))/VLOOKUP($A212,'CUBE Bkd'!$A$9:$E$221,4,0),0)</f>
        <v>-0.70909090909090911</v>
      </c>
      <c r="P212" s="64">
        <f>IFERROR(VLOOKUP($A212,'MIDT Weekly'!$A$3:$J$222,2,0),0)</f>
        <v>1374</v>
      </c>
      <c r="Q212" s="70">
        <f>IFERROR(VLOOKUP($A212,'MIDT Weekly'!$A$3:$J$222,3,0),0)</f>
        <v>2.5000000000000001E-2</v>
      </c>
      <c r="R212" s="71">
        <f>CountryTable[[#This Row],[MIDT Market PAX Current Week]]/'MIDT Weekly'!$B$210</f>
        <v>1.3958846800132478E-3</v>
      </c>
      <c r="S212" s="30">
        <f>VLOOKUP(A212,'SEM Revenue'!$H:$L,5,FALSE)</f>
        <v>52.923980235023244</v>
      </c>
    </row>
    <row r="213" spans="1:19" ht="12" x14ac:dyDescent="0.3">
      <c r="A213" s="3" t="s">
        <v>848</v>
      </c>
      <c r="B213" s="3" t="s">
        <v>847</v>
      </c>
      <c r="C213" s="3" t="s">
        <v>93</v>
      </c>
      <c r="D213" s="3" t="s">
        <v>18</v>
      </c>
      <c r="E213" s="72">
        <v>1</v>
      </c>
      <c r="F213" s="64">
        <f>IFERROR(VLOOKUP(CountryTable[[#This Row],[Country Code]],'CUBE Search'!$A$8:$F$222,5,0),0)</f>
        <v>44510</v>
      </c>
      <c r="G213" s="65">
        <f>IFERROR(VLOOKUP(CountryTable[[#This Row],[Country Code]],'CUBE Search'!$A$8:$F$222,3,0),0)</f>
        <v>41329</v>
      </c>
      <c r="H213" s="66">
        <f>IFERROR(SUM(CountryTable[[#This Row],[FP Searches Current Week]]-CountryTable[[#This Row],[FP Searches Previous Week]])/CountryTable[[#This Row],[FP Searches Previous Week]],0)</f>
        <v>7.6967746618597108E-2</v>
      </c>
      <c r="I213" s="67">
        <f>F213/VLOOKUP("Grand Total",'CUBE Search'!$B$8:$F$300,4,0)</f>
        <v>6.0525855595724813E-3</v>
      </c>
      <c r="J213" s="68">
        <f>IFERROR(VLOOKUP(CountryTable[[#This Row],[Country Code]],'CUBE Search'!$A$8:$F$222,6,0),0)</f>
        <v>6.0885194338350934E-3</v>
      </c>
      <c r="K213" s="69">
        <f>IFERROR(VLOOKUP($A213,'CUBE Search'!$A$8:$F$222,6,0)-VLOOKUP($A213,'CUBE Search'!$A$8:$F$221,4,0),0)</f>
        <v>-3.4763919569864767E-4</v>
      </c>
      <c r="L213" s="30">
        <f>IFERROR(VLOOKUP($A213,'CUBE Bkd'!$A$11:$G$221,6,0),0)</f>
        <v>316</v>
      </c>
      <c r="M213" s="30">
        <f>IFERROR(VLOOKUP($A213,'CUBE Bkd'!$A$11:$G$221,5,0),0)</f>
        <v>594</v>
      </c>
      <c r="N213" s="52">
        <f>L213/VLOOKUP("Grand Total",'CUBE Bkd'!$B$8:$F$300,5,0)</f>
        <v>7.7951551630568846E-3</v>
      </c>
      <c r="O213" s="52">
        <f>IFERROR(SUM(CountryTable[[#This Row],[FP Current Week Tickets]]-VLOOKUP($A213,'CUBE Bkd'!$A$9:$E$220,4,0))/VLOOKUP($A213,'CUBE Bkd'!$A$9:$E$221,4,0),0)</f>
        <v>-0.61835748792270528</v>
      </c>
      <c r="P213" s="64">
        <f>IFERROR(VLOOKUP($A213,'MIDT Weekly'!$A$3:$J$222,2,0),0)</f>
        <v>2761</v>
      </c>
      <c r="Q213" s="70">
        <f>IFERROR(VLOOKUP($A213,'MIDT Weekly'!$A$3:$J$222,3,0),0)</f>
        <v>0.90300000000000002</v>
      </c>
      <c r="R213" s="71">
        <f>CountryTable[[#This Row],[MIDT Market PAX Current Week]]/'MIDT Weekly'!$B$210</f>
        <v>2.8049764203177414E-3</v>
      </c>
      <c r="S213" s="88">
        <f>VLOOKUP(A213,'SEM Revenue'!$H:$L,5,FALSE)</f>
        <v>37.764598191383421</v>
      </c>
    </row>
    <row r="214" spans="1:19" ht="12" x14ac:dyDescent="0.3">
      <c r="A214" s="3" t="s">
        <v>868</v>
      </c>
      <c r="B214" s="3" t="s">
        <v>867</v>
      </c>
      <c r="C214" s="3" t="s">
        <v>93</v>
      </c>
      <c r="D214" s="3" t="s">
        <v>93</v>
      </c>
      <c r="E214" s="72">
        <v>1</v>
      </c>
      <c r="F214" s="64">
        <f>IFERROR(VLOOKUP(CountryTable[[#This Row],[Country Code]],'CUBE Search'!$A$8:$F$222,5,0),0)</f>
        <v>12169</v>
      </c>
      <c r="G214" s="65">
        <f>IFERROR(VLOOKUP(CountryTable[[#This Row],[Country Code]],'CUBE Search'!$A$8:$F$222,3,0),0)</f>
        <v>12830</v>
      </c>
      <c r="H214" s="66">
        <f>IFERROR(SUM(CountryTable[[#This Row],[FP Searches Current Week]]-CountryTable[[#This Row],[FP Searches Previous Week]])/CountryTable[[#This Row],[FP Searches Previous Week]],0)</f>
        <v>-5.1519875292283711E-2</v>
      </c>
      <c r="I214" s="67">
        <f>F214/VLOOKUP("Grand Total",'CUBE Search'!$B$8:$F$300,4,0)</f>
        <v>1.6547722685786909E-3</v>
      </c>
      <c r="J214" s="68">
        <f>IFERROR(VLOOKUP(CountryTable[[#This Row],[Country Code]],'CUBE Search'!$A$8:$F$222,6,0),0)</f>
        <v>1.4462979702522805E-2</v>
      </c>
      <c r="K214" s="69">
        <f>IFERROR(VLOOKUP($A214,'CUBE Search'!$A$8:$F$222,6,0)-VLOOKUP($A214,'CUBE Search'!$A$8:$F$221,4,0),0)</f>
        <v>-2.3725619966198305E-3</v>
      </c>
      <c r="L214" s="30">
        <f>IFERROR(VLOOKUP($A214,'CUBE Bkd'!$A$11:$G$221,6,0),0)</f>
        <v>97</v>
      </c>
      <c r="M214" s="30">
        <f>IFERROR(VLOOKUP($A214,'CUBE Bkd'!$A$11:$G$221,5,0),0)</f>
        <v>322</v>
      </c>
      <c r="N214" s="52">
        <f>L214/VLOOKUP("Grand Total",'CUBE Bkd'!$B$8:$F$300,5,0)</f>
        <v>2.3928166165079678E-3</v>
      </c>
      <c r="O214" s="52">
        <f>IFERROR(SUM(CountryTable[[#This Row],[FP Current Week Tickets]]-VLOOKUP($A214,'CUBE Bkd'!$A$9:$E$220,4,0))/VLOOKUP($A214,'CUBE Bkd'!$A$9:$E$221,4,0),0)</f>
        <v>-0.716374269005848</v>
      </c>
      <c r="P214" s="64">
        <f>IFERROR(VLOOKUP($A214,'MIDT Weekly'!$A$3:$J$222,2,0),0)</f>
        <v>861</v>
      </c>
      <c r="Q214" s="70">
        <f>IFERROR(VLOOKUP($A214,'MIDT Weekly'!$A$3:$J$222,3,0),0)</f>
        <v>0.17</v>
      </c>
      <c r="R214" s="71">
        <f>CountryTable[[#This Row],[MIDT Market PAX Current Week]]/'MIDT Weekly'!$B$210</f>
        <v>8.7471376236638015E-4</v>
      </c>
      <c r="S214" s="88">
        <f>VLOOKUP(A214,'SEM Revenue'!$H:$L,5,FALSE)</f>
        <v>91.467422077708804</v>
      </c>
    </row>
    <row r="215" spans="1:19" ht="12" x14ac:dyDescent="0.3">
      <c r="A215" s="3" t="s">
        <v>882</v>
      </c>
      <c r="B215" s="3" t="s">
        <v>881</v>
      </c>
      <c r="C215" s="3" t="s">
        <v>79</v>
      </c>
      <c r="D215" s="3" t="s">
        <v>479</v>
      </c>
      <c r="E215" s="72">
        <v>4</v>
      </c>
      <c r="F215" s="64">
        <f>IFERROR(VLOOKUP(CountryTable[[#This Row],[Country Code]],'CUBE Search'!$A$8:$F$222,5,0),0)</f>
        <v>0</v>
      </c>
      <c r="G215" s="65">
        <f>IFERROR(VLOOKUP(CountryTable[[#This Row],[Country Code]],'CUBE Search'!$A$8:$F$222,3,0),0)</f>
        <v>0</v>
      </c>
      <c r="H215" s="66">
        <f>IFERROR(SUM(CountryTable[[#This Row],[FP Searches Current Week]]-CountryTable[[#This Row],[FP Searches Previous Week]])/CountryTable[[#This Row],[FP Searches Previous Week]],0)</f>
        <v>0</v>
      </c>
      <c r="I215" s="67">
        <f>F215/VLOOKUP("Grand Total",'CUBE Search'!$B$8:$F$300,4,0)</f>
        <v>0</v>
      </c>
      <c r="J215" s="68">
        <f>IFERROR(VLOOKUP(CountryTable[[#This Row],[Country Code]],'CUBE Search'!$A$8:$F$222,6,0),0)</f>
        <v>0</v>
      </c>
      <c r="K215" s="69">
        <f>IFERROR(VLOOKUP($A215,'CUBE Search'!$A$8:$F$222,6,0)-VLOOKUP($A215,'CUBE Search'!$A$8:$F$221,4,0),0)</f>
        <v>0</v>
      </c>
      <c r="L215" s="30">
        <f>IFERROR(VLOOKUP($A215,'CUBE Bkd'!$A$11:$G$221,6,0),0)</f>
        <v>0</v>
      </c>
      <c r="M215" s="30">
        <f>IFERROR(VLOOKUP($A215,'CUBE Bkd'!$A$11:$G$221,5,0),0)</f>
        <v>0</v>
      </c>
      <c r="N215" s="52">
        <f>L215/VLOOKUP("Grand Total",'CUBE Bkd'!$B$8:$F$300,5,0)</f>
        <v>0</v>
      </c>
      <c r="O215" s="52">
        <f>IFERROR(SUM(CountryTable[[#This Row],[FP Current Week Tickets]]-VLOOKUP($A215,'CUBE Bkd'!$A$9:$E$220,4,0))/VLOOKUP($A215,'CUBE Bkd'!$A$9:$E$221,4,0),0)</f>
        <v>0</v>
      </c>
      <c r="P215" s="64">
        <f>IFERROR(VLOOKUP($A215,'MIDT Weekly'!$A$3:$J$222,2,0),0)</f>
        <v>0</v>
      </c>
      <c r="Q215" s="70">
        <f>IFERROR(VLOOKUP($A215,'MIDT Weekly'!$A$3:$J$222,3,0),0)</f>
        <v>0</v>
      </c>
      <c r="R215" s="71">
        <f>CountryTable[[#This Row],[MIDT Market PAX Current Week]]/'MIDT Weekly'!$B$210</f>
        <v>0</v>
      </c>
      <c r="S215" s="30" t="e">
        <f>VLOOKUP(A215,'SEM Revenue'!$H:$L,5,FALSE)</f>
        <v>#N/A</v>
      </c>
    </row>
    <row r="216" spans="1:19" ht="12" x14ac:dyDescent="0.3">
      <c r="A216" s="3" t="s">
        <v>886</v>
      </c>
      <c r="B216" s="3" t="s">
        <v>885</v>
      </c>
      <c r="C216" s="3" t="s">
        <v>201</v>
      </c>
      <c r="D216" s="3" t="s">
        <v>201</v>
      </c>
      <c r="E216" s="72">
        <v>4</v>
      </c>
      <c r="F216" s="64">
        <f>IFERROR(VLOOKUP(CountryTable[[#This Row],[Country Code]],'CUBE Search'!$A$8:$F$222,5,0),0)</f>
        <v>2009</v>
      </c>
      <c r="G216" s="65">
        <f>IFERROR(VLOOKUP(CountryTable[[#This Row],[Country Code]],'CUBE Search'!$A$8:$F$222,3,0),0)</f>
        <v>2106</v>
      </c>
      <c r="H216" s="66">
        <f>IFERROR(SUM(CountryTable[[#This Row],[FP Searches Current Week]]-CountryTable[[#This Row],[FP Searches Previous Week]])/CountryTable[[#This Row],[FP Searches Previous Week]],0)</f>
        <v>-4.6058879392212725E-2</v>
      </c>
      <c r="I216" s="67">
        <f>F216/VLOOKUP("Grand Total",'CUBE Search'!$B$8:$F$300,4,0)</f>
        <v>2.73189044915325E-4</v>
      </c>
      <c r="J216" s="68">
        <f>IFERROR(VLOOKUP(CountryTable[[#This Row],[Country Code]],'CUBE Search'!$A$8:$F$222,6,0),0)</f>
        <v>9.4574415131906415E-3</v>
      </c>
      <c r="K216" s="69">
        <f>IFERROR(VLOOKUP($A216,'CUBE Search'!$A$8:$F$222,6,0)-VLOOKUP($A216,'CUBE Search'!$A$8:$F$221,4,0),0)</f>
        <v>3.2846020070178023E-3</v>
      </c>
      <c r="L216" s="30">
        <f>IFERROR(VLOOKUP($A216,'CUBE Bkd'!$A$11:$G$221,6,0),0)</f>
        <v>20</v>
      </c>
      <c r="M216" s="30">
        <f>IFERROR(VLOOKUP($A216,'CUBE Bkd'!$A$11:$G$221,5,0),0)</f>
        <v>19</v>
      </c>
      <c r="N216" s="52">
        <f>L216/VLOOKUP("Grand Total",'CUBE Bkd'!$B$8:$F$300,5,0)</f>
        <v>4.9336425082638509E-4</v>
      </c>
      <c r="O216" s="52">
        <f>IFERROR(SUM(CountryTable[[#This Row],[FP Current Week Tickets]]-VLOOKUP($A216,'CUBE Bkd'!$A$9:$E$220,4,0))/VLOOKUP($A216,'CUBE Bkd'!$A$9:$E$221,4,0),0)</f>
        <v>-0.80582524271844658</v>
      </c>
      <c r="P216" s="64">
        <f>IFERROR(VLOOKUP($A216,'MIDT Weekly'!$A$3:$J$222,2,0),0)</f>
        <v>54</v>
      </c>
      <c r="Q216" s="70">
        <f>IFERROR(VLOOKUP($A216,'MIDT Weekly'!$A$3:$J$222,3,0),0)</f>
        <v>-0.25</v>
      </c>
      <c r="R216" s="71">
        <f>CountryTable[[#This Row],[MIDT Market PAX Current Week]]/'MIDT Weekly'!$B$210</f>
        <v>5.4860096594407115E-5</v>
      </c>
      <c r="S216" s="30">
        <f>VLOOKUP(A216,'SEM Revenue'!$H:$L,5,FALSE)</f>
        <v>18.164614070760472</v>
      </c>
    </row>
    <row r="217" spans="1:19" ht="12" x14ac:dyDescent="0.3">
      <c r="A217" s="3" t="s">
        <v>864</v>
      </c>
      <c r="B217" s="3" t="s">
        <v>863</v>
      </c>
      <c r="C217" s="3" t="s">
        <v>134</v>
      </c>
      <c r="D217" s="3" t="s">
        <v>134</v>
      </c>
      <c r="E217" s="72">
        <v>2</v>
      </c>
      <c r="F217" s="64">
        <f>IFERROR(VLOOKUP(CountryTable[[#This Row],[Country Code]],'CUBE Search'!$A$8:$F$222,5,0),0)</f>
        <v>2091</v>
      </c>
      <c r="G217" s="65">
        <f>IFERROR(VLOOKUP(CountryTable[[#This Row],[Country Code]],'CUBE Search'!$A$8:$F$222,3,0),0)</f>
        <v>2829</v>
      </c>
      <c r="H217" s="66">
        <f>IFERROR(SUM(CountryTable[[#This Row],[FP Searches Current Week]]-CountryTable[[#This Row],[FP Searches Previous Week]])/CountryTable[[#This Row],[FP Searches Previous Week]],0)</f>
        <v>-0.2608695652173913</v>
      </c>
      <c r="I217" s="67">
        <f>F217/VLOOKUP("Grand Total",'CUBE Search'!$B$8:$F$300,4,0)</f>
        <v>2.8433961817717502E-4</v>
      </c>
      <c r="J217" s="68">
        <f>IFERROR(VLOOKUP(CountryTable[[#This Row],[Country Code]],'CUBE Search'!$A$8:$F$222,6,0),0)</f>
        <v>8.130081300813009E-3</v>
      </c>
      <c r="K217" s="69">
        <f>IFERROR(VLOOKUP($A217,'CUBE Search'!$A$8:$F$222,6,0)-VLOOKUP($A217,'CUBE Search'!$A$8:$F$221,4,0),0)</f>
        <v>-1.0604453870625662E-3</v>
      </c>
      <c r="L217" s="30">
        <f>IFERROR(VLOOKUP($A217,'CUBE Bkd'!$A$11:$G$221,6,0),0)</f>
        <v>8</v>
      </c>
      <c r="M217" s="30">
        <f>IFERROR(VLOOKUP($A217,'CUBE Bkd'!$A$11:$G$221,5,0),0)</f>
        <v>47</v>
      </c>
      <c r="N217" s="52">
        <f>L217/VLOOKUP("Grand Total",'CUBE Bkd'!$B$8:$F$300,5,0)</f>
        <v>1.9734570033055405E-4</v>
      </c>
      <c r="O217" s="52">
        <f>IFERROR(SUM(CountryTable[[#This Row],[FP Current Week Tickets]]-VLOOKUP($A217,'CUBE Bkd'!$A$9:$E$220,4,0))/VLOOKUP($A217,'CUBE Bkd'!$A$9:$E$221,4,0),0)</f>
        <v>-0.84905660377358494</v>
      </c>
      <c r="P217" s="64">
        <f>IFERROR(VLOOKUP($A217,'MIDT Weekly'!$A$3:$J$222,2,0),0)</f>
        <v>88</v>
      </c>
      <c r="Q217" s="70">
        <f>IFERROR(VLOOKUP($A217,'MIDT Weekly'!$A$3:$J$222,3,0),0)</f>
        <v>0.39700000000000002</v>
      </c>
      <c r="R217" s="71">
        <f>CountryTable[[#This Row],[MIDT Market PAX Current Week]]/'MIDT Weekly'!$B$210</f>
        <v>8.9401638894589367E-5</v>
      </c>
      <c r="S217" s="88">
        <f>VLOOKUP(A217,'SEM Revenue'!$H:$L,5,FALSE)</f>
        <v>70.541275964391687</v>
      </c>
    </row>
    <row r="218" spans="1:19" ht="12" x14ac:dyDescent="0.3">
      <c r="A218" s="3" t="s">
        <v>874</v>
      </c>
      <c r="B218" s="3" t="s">
        <v>873</v>
      </c>
      <c r="C218" s="3" t="s">
        <v>93</v>
      </c>
      <c r="D218" s="3" t="s">
        <v>93</v>
      </c>
      <c r="E218" s="72">
        <v>3</v>
      </c>
      <c r="F218" s="64">
        <f>IFERROR(VLOOKUP(CountryTable[[#This Row],[Country Code]],'CUBE Search'!$A$8:$F$222,5,0),0)</f>
        <v>112602</v>
      </c>
      <c r="G218" s="65">
        <f>IFERROR(VLOOKUP(CountryTable[[#This Row],[Country Code]],'CUBE Search'!$A$8:$F$222,3,0),0)</f>
        <v>101945</v>
      </c>
      <c r="H218" s="66">
        <f>IFERROR(SUM(CountryTable[[#This Row],[FP Searches Current Week]]-CountryTable[[#This Row],[FP Searches Previous Week]])/CountryTable[[#This Row],[FP Searches Previous Week]],0)</f>
        <v>0.10453676001765658</v>
      </c>
      <c r="I218" s="67">
        <f>F218/VLOOKUP("Grand Total",'CUBE Search'!$B$8:$F$300,4,0)</f>
        <v>1.5311912810132118E-2</v>
      </c>
      <c r="J218" s="68">
        <f>IFERROR(VLOOKUP(CountryTable[[#This Row],[Country Code]],'CUBE Search'!$A$8:$F$222,6,0),0)</f>
        <v>1.2077938224898314E-3</v>
      </c>
      <c r="K218" s="69">
        <f>IFERROR(VLOOKUP($A218,'CUBE Search'!$A$8:$F$222,6,0)-VLOOKUP($A218,'CUBE Search'!$A$8:$F$221,4,0),0)</f>
        <v>-3.714891241971077E-4</v>
      </c>
      <c r="L218" s="30">
        <f>IFERROR(VLOOKUP($A218,'CUBE Bkd'!$A$11:$G$221,6,0),0)</f>
        <v>104</v>
      </c>
      <c r="M218" s="30">
        <f>IFERROR(VLOOKUP($A218,'CUBE Bkd'!$A$11:$G$221,5,0),0)</f>
        <v>215</v>
      </c>
      <c r="N218" s="52">
        <f>L218/VLOOKUP("Grand Total",'CUBE Bkd'!$B$8:$F$300,5,0)</f>
        <v>2.5654941042972026E-3</v>
      </c>
      <c r="O218" s="52">
        <f>IFERROR(SUM(CountryTable[[#This Row],[FP Current Week Tickets]]-VLOOKUP($A218,'CUBE Bkd'!$A$9:$E$220,4,0))/VLOOKUP($A218,'CUBE Bkd'!$A$9:$E$221,4,0),0)</f>
        <v>-0.95583864118895967</v>
      </c>
      <c r="P218" s="64">
        <f>IFERROR(VLOOKUP($A218,'MIDT Weekly'!$A$3:$J$222,2,0),0)</f>
        <v>1680</v>
      </c>
      <c r="Q218" s="70">
        <f>IFERROR(VLOOKUP($A218,'MIDT Weekly'!$A$3:$J$222,3,0),0)</f>
        <v>7.0000000000000001E-3</v>
      </c>
      <c r="R218" s="71">
        <f>CountryTable[[#This Row],[MIDT Market PAX Current Week]]/'MIDT Weekly'!$B$210</f>
        <v>1.706758560714888E-3</v>
      </c>
      <c r="S218" s="30">
        <f>VLOOKUP(A218,'SEM Revenue'!$H:$L,5,FALSE)</f>
        <v>9.4340948111836571</v>
      </c>
    </row>
    <row r="219" spans="1:19" ht="12" x14ac:dyDescent="0.3">
      <c r="A219" s="3" t="s">
        <v>894</v>
      </c>
      <c r="B219" s="3" t="s">
        <v>893</v>
      </c>
      <c r="C219" s="3" t="s">
        <v>523</v>
      </c>
      <c r="D219" s="3" t="s">
        <v>479</v>
      </c>
      <c r="E219" s="72">
        <v>4</v>
      </c>
      <c r="F219" s="64">
        <f>IFERROR(VLOOKUP(CountryTable[[#This Row],[Country Code]],'CUBE Search'!$A$8:$F$222,5,0),0)</f>
        <v>0</v>
      </c>
      <c r="G219" s="65">
        <f>IFERROR(VLOOKUP(CountryTable[[#This Row],[Country Code]],'CUBE Search'!$A$8:$F$222,3,0),0)</f>
        <v>5</v>
      </c>
      <c r="H219" s="66">
        <f>IFERROR(SUM(CountryTable[[#This Row],[FP Searches Current Week]]-CountryTable[[#This Row],[FP Searches Previous Week]])/CountryTable[[#This Row],[FP Searches Previous Week]],0)</f>
        <v>-1</v>
      </c>
      <c r="I219" s="67">
        <f>F219/VLOOKUP("Grand Total",'CUBE Search'!$B$8:$F$300,4,0)</f>
        <v>0</v>
      </c>
      <c r="J219" s="68">
        <f>IFERROR(VLOOKUP(CountryTable[[#This Row],[Country Code]],'CUBE Search'!$A$8:$F$222,6,0),0)</f>
        <v>0</v>
      </c>
      <c r="K219" s="69">
        <f>IFERROR(VLOOKUP($A219,'CUBE Search'!$A$8:$F$222,6,0)-VLOOKUP($A219,'CUBE Search'!$A$8:$F$221,4,0),0)</f>
        <v>0</v>
      </c>
      <c r="L219" s="30">
        <f>IFERROR(VLOOKUP($A219,'CUBE Bkd'!$A$11:$G$221,6,0),0)</f>
        <v>0</v>
      </c>
      <c r="M219" s="30">
        <f>IFERROR(VLOOKUP($A219,'CUBE Bkd'!$A$11:$G$221,5,0),0)</f>
        <v>0</v>
      </c>
      <c r="N219" s="52">
        <f>L219/VLOOKUP("Grand Total",'CUBE Bkd'!$B$8:$F$300,5,0)</f>
        <v>0</v>
      </c>
      <c r="O219" s="52">
        <f>IFERROR(SUM(CountryTable[[#This Row],[FP Current Week Tickets]]-VLOOKUP($A219,'CUBE Bkd'!$A$9:$E$220,4,0))/VLOOKUP($A219,'CUBE Bkd'!$A$9:$E$221,4,0),0)</f>
        <v>-1</v>
      </c>
      <c r="P219" s="64">
        <f>IFERROR(VLOOKUP($A219,'MIDT Weekly'!$A$3:$J$222,2,0),0)</f>
        <v>0</v>
      </c>
      <c r="Q219" s="70">
        <f>IFERROR(VLOOKUP($A219,'MIDT Weekly'!$A$3:$J$222,3,0),0)</f>
        <v>0</v>
      </c>
      <c r="R219" s="71">
        <f>CountryTable[[#This Row],[MIDT Market PAX Current Week]]/'MIDT Weekly'!$B$210</f>
        <v>0</v>
      </c>
      <c r="S219" s="30" t="e">
        <f>VLOOKUP(A219,'SEM Revenue'!$H:$L,5,FALSE)</f>
        <v>#N/A</v>
      </c>
    </row>
    <row r="220" spans="1:19" ht="12" x14ac:dyDescent="0.3">
      <c r="A220" s="3" t="s">
        <v>917</v>
      </c>
      <c r="B220" s="3" t="s">
        <v>916</v>
      </c>
      <c r="C220" s="3" t="s">
        <v>134</v>
      </c>
      <c r="D220" s="3" t="s">
        <v>134</v>
      </c>
      <c r="E220" s="72">
        <v>2</v>
      </c>
      <c r="F220" s="64">
        <f>IFERROR(VLOOKUP(CountryTable[[#This Row],[Country Code]],'CUBE Search'!$A$8:$F$222,5,0),0)</f>
        <v>207</v>
      </c>
      <c r="G220" s="65">
        <f>IFERROR(VLOOKUP(CountryTable[[#This Row],[Country Code]],'CUBE Search'!$A$8:$F$222,3,0),0)</f>
        <v>219</v>
      </c>
      <c r="H220" s="66">
        <f>IFERROR(SUM(CountryTable[[#This Row],[FP Searches Current Week]]-CountryTable[[#This Row],[FP Searches Previous Week]])/CountryTable[[#This Row],[FP Searches Previous Week]],0)</f>
        <v>-5.4794520547945202E-2</v>
      </c>
      <c r="I220" s="67">
        <f>F220/VLOOKUP("Grand Total",'CUBE Search'!$B$8:$F$300,4,0)</f>
        <v>2.8148398356133537E-5</v>
      </c>
      <c r="J220" s="68">
        <f>IFERROR(VLOOKUP(CountryTable[[#This Row],[Country Code]],'CUBE Search'!$A$8:$F$222,6,0),0)</f>
        <v>1.932367149758454E-2</v>
      </c>
      <c r="K220" s="69">
        <f>IFERROR(VLOOKUP($A220,'CUBE Search'!$A$8:$F$222,6,0)-VLOOKUP($A220,'CUBE Search'!$A$8:$F$221,4,0),0)</f>
        <v>-8.0735887763880611E-3</v>
      </c>
      <c r="L220" s="30">
        <f>IFERROR(VLOOKUP($A220,'CUBE Bkd'!$A$11:$G$221,6,0),0)</f>
        <v>4</v>
      </c>
      <c r="M220" s="30">
        <f>IFERROR(VLOOKUP($A220,'CUBE Bkd'!$A$11:$G$221,5,0),0)</f>
        <v>9</v>
      </c>
      <c r="N220" s="52">
        <f>L220/VLOOKUP("Grand Total",'CUBE Bkd'!$B$8:$F$300,5,0)</f>
        <v>9.8672850165277024E-5</v>
      </c>
      <c r="O220" s="52">
        <f>IFERROR(SUM(CountryTable[[#This Row],[FP Current Week Tickets]]-VLOOKUP($A220,'CUBE Bkd'!$A$9:$E$220,4,0))/VLOOKUP($A220,'CUBE Bkd'!$A$9:$E$221,4,0),0)</f>
        <v>-0.85185185185185186</v>
      </c>
      <c r="P220" s="64">
        <f>IFERROR(VLOOKUP($A220,'MIDT Weekly'!$A$3:$J$222,2,0),0)</f>
        <v>25</v>
      </c>
      <c r="Q220" s="70">
        <f>IFERROR(VLOOKUP($A220,'MIDT Weekly'!$A$3:$J$222,3,0),0)</f>
        <v>-0.16700000000000001</v>
      </c>
      <c r="R220" s="71">
        <f>CountryTable[[#This Row],[MIDT Market PAX Current Week]]/'MIDT Weekly'!$B$210</f>
        <v>2.5398192867781072E-5</v>
      </c>
      <c r="S220" s="88">
        <f>VLOOKUP(A220,'SEM Revenue'!$H:$L,5,FALSE)</f>
        <v>61.326556473829193</v>
      </c>
    </row>
    <row r="221" spans="1:19" ht="12" x14ac:dyDescent="0.3">
      <c r="A221" s="3" t="s">
        <v>902</v>
      </c>
      <c r="B221" s="3" t="s">
        <v>901</v>
      </c>
      <c r="C221" s="3" t="s">
        <v>18</v>
      </c>
      <c r="D221" s="3" t="s">
        <v>18</v>
      </c>
      <c r="E221" s="72">
        <v>4</v>
      </c>
      <c r="F221" s="64">
        <f>IFERROR(VLOOKUP(CountryTable[[#This Row],[Country Code]],'CUBE Search'!$A$8:$F$222,5,0),0)</f>
        <v>5143</v>
      </c>
      <c r="G221" s="65">
        <f>IFERROR(VLOOKUP(CountryTable[[#This Row],[Country Code]],'CUBE Search'!$A$8:$F$222,3,0),0)</f>
        <v>5511</v>
      </c>
      <c r="H221" s="66">
        <f>IFERROR(SUM(CountryTable[[#This Row],[FP Searches Current Week]]-CountryTable[[#This Row],[FP Searches Previous Week]])/CountryTable[[#This Row],[FP Searches Previous Week]],0)</f>
        <v>-6.6775539829432046E-2</v>
      </c>
      <c r="I221" s="67">
        <f>F221/VLOOKUP("Grand Total",'CUBE Search'!$B$8:$F$300,4,0)</f>
        <v>6.9935851567920178E-4</v>
      </c>
      <c r="J221" s="68">
        <f>IFERROR(VLOOKUP(CountryTable[[#This Row],[Country Code]],'CUBE Search'!$A$8:$F$222,6,0),0)</f>
        <v>2.5277075636787865E-3</v>
      </c>
      <c r="K221" s="69">
        <f>IFERROR(VLOOKUP($A221,'CUBE Search'!$A$8:$F$222,6,0)-VLOOKUP($A221,'CUBE Search'!$A$8:$F$221,4,0),0)</f>
        <v>1.9833417498518946E-3</v>
      </c>
      <c r="L221" s="30">
        <f>IFERROR(VLOOKUP($A221,'CUBE Bkd'!$A$11:$G$221,6,0),0)</f>
        <v>4</v>
      </c>
      <c r="M221" s="30">
        <f>IFERROR(VLOOKUP($A221,'CUBE Bkd'!$A$11:$G$221,5,0),0)</f>
        <v>6</v>
      </c>
      <c r="N221" s="52">
        <f>L221/VLOOKUP("Grand Total",'CUBE Bkd'!$B$8:$F$300,5,0)</f>
        <v>9.8672850165277024E-5</v>
      </c>
      <c r="O221" s="52">
        <f>IFERROR(SUM(CountryTable[[#This Row],[FP Current Week Tickets]]-VLOOKUP($A221,'CUBE Bkd'!$A$9:$E$220,4,0))/VLOOKUP($A221,'CUBE Bkd'!$A$9:$E$221,4,0),0)</f>
        <v>-0.99491740787801775</v>
      </c>
      <c r="P221" s="64">
        <f>IFERROR(VLOOKUP($A221,'MIDT Weekly'!$A$3:$J$222,2,0),0)</f>
        <v>13</v>
      </c>
      <c r="Q221" s="70">
        <f>IFERROR(VLOOKUP($A221,'MIDT Weekly'!$A$3:$J$222,3,0),0)</f>
        <v>-0.23499999999999999</v>
      </c>
      <c r="R221" s="71">
        <f>CountryTable[[#This Row],[MIDT Market PAX Current Week]]/'MIDT Weekly'!$B$210</f>
        <v>1.3207060291246156E-5</v>
      </c>
      <c r="S221" s="30">
        <f>VLOOKUP(A221,'SEM Revenue'!$H:$L,5,FALSE)</f>
        <v>9.5925106192711826</v>
      </c>
    </row>
    <row r="222" spans="1:19" ht="12" x14ac:dyDescent="0.3">
      <c r="A222" s="3" t="s">
        <v>909</v>
      </c>
      <c r="B222" s="3" t="s">
        <v>908</v>
      </c>
      <c r="C222" s="3" t="s">
        <v>93</v>
      </c>
      <c r="D222" s="3" t="s">
        <v>479</v>
      </c>
      <c r="E222" s="72">
        <v>4</v>
      </c>
      <c r="F222" s="64">
        <f>IFERROR(VLOOKUP(CountryTable[[#This Row],[Country Code]],'CUBE Search'!$A$8:$F$222,5,0),0)</f>
        <v>0</v>
      </c>
      <c r="G222" s="65">
        <f>IFERROR(VLOOKUP(CountryTable[[#This Row],[Country Code]],'CUBE Search'!$A$8:$F$222,3,0),0)</f>
        <v>0</v>
      </c>
      <c r="H222" s="66">
        <f>IFERROR(SUM(CountryTable[[#This Row],[FP Searches Current Week]]-CountryTable[[#This Row],[FP Searches Previous Week]])/CountryTable[[#This Row],[FP Searches Previous Week]],0)</f>
        <v>0</v>
      </c>
      <c r="I222" s="67">
        <f>F222/VLOOKUP("Grand Total",'CUBE Search'!$B$8:$F$300,4,0)</f>
        <v>0</v>
      </c>
      <c r="J222" s="68">
        <f>IFERROR(VLOOKUP(CountryTable[[#This Row],[Country Code]],'CUBE Search'!$A$8:$F$222,6,0),0)</f>
        <v>0</v>
      </c>
      <c r="K222" s="69">
        <f>IFERROR(VLOOKUP($A222,'CUBE Search'!$A$8:$F$222,6,0)-VLOOKUP($A222,'CUBE Search'!$A$8:$F$221,4,0),0)</f>
        <v>0</v>
      </c>
      <c r="L222" s="30">
        <f>IFERROR(VLOOKUP($A222,'CUBE Bkd'!$A$11:$G$221,6,0),0)</f>
        <v>0</v>
      </c>
      <c r="M222" s="30">
        <f>IFERROR(VLOOKUP($A222,'CUBE Bkd'!$A$11:$G$221,5,0),0)</f>
        <v>0</v>
      </c>
      <c r="N222" s="52">
        <f>L222/VLOOKUP("Grand Total",'CUBE Bkd'!$B$8:$F$300,5,0)</f>
        <v>0</v>
      </c>
      <c r="O222" s="52">
        <f>IFERROR(SUM(CountryTable[[#This Row],[FP Current Week Tickets]]-VLOOKUP($A222,'CUBE Bkd'!$A$9:$E$220,4,0))/VLOOKUP($A222,'CUBE Bkd'!$A$9:$E$221,4,0),0)</f>
        <v>0</v>
      </c>
      <c r="P222" s="64">
        <f>IFERROR(VLOOKUP($A222,'MIDT Weekly'!$A$3:$J$222,2,0),0)</f>
        <v>0</v>
      </c>
      <c r="Q222" s="70">
        <f>IFERROR(VLOOKUP($A222,'MIDT Weekly'!$A$3:$J$222,3,0),0)</f>
        <v>0</v>
      </c>
      <c r="R222" s="71">
        <f>CountryTable[[#This Row],[MIDT Market PAX Current Week]]/'MIDT Weekly'!$B$210</f>
        <v>0</v>
      </c>
      <c r="S222" s="30" t="e">
        <f>VLOOKUP(A222,'SEM Revenue'!$H:$L,5,FALSE)</f>
        <v>#N/A</v>
      </c>
    </row>
    <row r="223" spans="1:19" ht="12" x14ac:dyDescent="0.3">
      <c r="A223" s="3" t="s">
        <v>913</v>
      </c>
      <c r="B223" s="3" t="s">
        <v>912</v>
      </c>
      <c r="C223" s="3" t="s">
        <v>18</v>
      </c>
      <c r="D223" s="3" t="s">
        <v>18</v>
      </c>
      <c r="E223" s="72">
        <v>0</v>
      </c>
      <c r="F223" s="64">
        <f>IFERROR(VLOOKUP(CountryTable[[#This Row],[Country Code]],'CUBE Search'!$A$8:$F$222,5,0),0)</f>
        <v>0</v>
      </c>
      <c r="G223" s="65">
        <f>IFERROR(VLOOKUP(CountryTable[[#This Row],[Country Code]],'CUBE Search'!$A$8:$F$222,3,0),0)</f>
        <v>0</v>
      </c>
      <c r="H223" s="66">
        <f>IFERROR(SUM(CountryTable[[#This Row],[FP Searches Current Week]]-CountryTable[[#This Row],[FP Searches Previous Week]])/CountryTable[[#This Row],[FP Searches Previous Week]],0)</f>
        <v>0</v>
      </c>
      <c r="I223" s="67">
        <f>F223/VLOOKUP("Grand Total",'CUBE Search'!$B$8:$F$300,4,0)</f>
        <v>0</v>
      </c>
      <c r="J223" s="68">
        <f>IFERROR(VLOOKUP(CountryTable[[#This Row],[Country Code]],'CUBE Search'!$A$8:$F$222,6,0),0)</f>
        <v>0</v>
      </c>
      <c r="K223" s="69">
        <f>IFERROR(VLOOKUP($A223,'CUBE Search'!$A$8:$F$222,6,0)-VLOOKUP($A223,'CUBE Search'!$A$8:$F$221,4,0),0)</f>
        <v>0</v>
      </c>
      <c r="L223" s="30">
        <f>IFERROR(VLOOKUP($A223,'CUBE Bkd'!$A$11:$G$221,6,0),0)</f>
        <v>0</v>
      </c>
      <c r="M223" s="30">
        <f>IFERROR(VLOOKUP($A223,'CUBE Bkd'!$A$11:$G$221,5,0),0)</f>
        <v>0</v>
      </c>
      <c r="N223" s="52">
        <f>L223/VLOOKUP("Grand Total",'CUBE Bkd'!$B$8:$F$300,5,0)</f>
        <v>0</v>
      </c>
      <c r="O223" s="52">
        <f>IFERROR(SUM(CountryTable[[#This Row],[FP Current Week Tickets]]-VLOOKUP($A223,'CUBE Bkd'!$A$9:$E$220,4,0))/VLOOKUP($A223,'CUBE Bkd'!$A$9:$E$221,4,0),0)</f>
        <v>0</v>
      </c>
      <c r="P223" s="64">
        <f>IFERROR(VLOOKUP($A223,'MIDT Weekly'!$A$3:$J$222,2,0),0)</f>
        <v>1</v>
      </c>
      <c r="Q223" s="70">
        <f>IFERROR(VLOOKUP($A223,'MIDT Weekly'!$A$3:$J$222,3,0),0)</f>
        <v>0</v>
      </c>
      <c r="R223" s="71">
        <f>CountryTable[[#This Row],[MIDT Market PAX Current Week]]/'MIDT Weekly'!$B$210</f>
        <v>1.0159277147112428E-6</v>
      </c>
      <c r="S223" s="30" t="e">
        <f>VLOOKUP(A223,'SEM Revenue'!$H:$L,5,FALSE)</f>
        <v>#N/A</v>
      </c>
    </row>
    <row r="224" spans="1:19" ht="12" x14ac:dyDescent="0.3">
      <c r="A224" s="3" t="s">
        <v>898</v>
      </c>
      <c r="B224" s="3" t="s">
        <v>897</v>
      </c>
      <c r="C224" s="3" t="s">
        <v>201</v>
      </c>
      <c r="D224" s="3" t="s">
        <v>201</v>
      </c>
      <c r="E224" s="72">
        <v>2</v>
      </c>
      <c r="F224" s="64">
        <f>IFERROR(VLOOKUP(CountryTable[[#This Row],[Country Code]],'CUBE Search'!$A$8:$F$222,5,0),0)</f>
        <v>0</v>
      </c>
      <c r="G224" s="65">
        <f>IFERROR(VLOOKUP(CountryTable[[#This Row],[Country Code]],'CUBE Search'!$A$8:$F$222,3,0),0)</f>
        <v>0</v>
      </c>
      <c r="H224" s="66">
        <f>IFERROR(SUM(CountryTable[[#This Row],[FP Searches Current Week]]-CountryTable[[#This Row],[FP Searches Previous Week]])/CountryTable[[#This Row],[FP Searches Previous Week]],0)</f>
        <v>0</v>
      </c>
      <c r="I224" s="67">
        <f>F224/VLOOKUP("Grand Total",'CUBE Search'!$B$8:$F$300,4,0)</f>
        <v>0</v>
      </c>
      <c r="J224" s="68">
        <f>IFERROR(VLOOKUP(CountryTable[[#This Row],[Country Code]],'CUBE Search'!$A$8:$F$222,6,0),0)</f>
        <v>0</v>
      </c>
      <c r="K224" s="69">
        <f>IFERROR(VLOOKUP($A224,'CUBE Search'!$A$8:$F$222,6,0)-VLOOKUP($A224,'CUBE Search'!$A$8:$F$221,4,0),0)</f>
        <v>0</v>
      </c>
      <c r="L224" s="30">
        <f>IFERROR(VLOOKUP($A224,'CUBE Bkd'!$A$11:$G$221,6,0),0)</f>
        <v>0</v>
      </c>
      <c r="M224" s="30">
        <f>IFERROR(VLOOKUP($A224,'CUBE Bkd'!$A$11:$G$221,5,0),0)</f>
        <v>1</v>
      </c>
      <c r="N224" s="52">
        <f>L224/VLOOKUP("Grand Total",'CUBE Bkd'!$B$8:$F$300,5,0)</f>
        <v>0</v>
      </c>
      <c r="O224" s="52">
        <f>IFERROR(SUM(CountryTable[[#This Row],[FP Current Week Tickets]]-VLOOKUP($A224,'CUBE Bkd'!$A$9:$E$220,4,0))/VLOOKUP($A224,'CUBE Bkd'!$A$9:$E$221,4,0),0)</f>
        <v>-1</v>
      </c>
      <c r="P224" s="64">
        <f>IFERROR(VLOOKUP($A224,'MIDT Weekly'!$A$3:$J$222,2,0),0)</f>
        <v>-1</v>
      </c>
      <c r="Q224" s="70">
        <f>IFERROR(VLOOKUP($A224,'MIDT Weekly'!$A$3:$J$222,3,0),0)</f>
        <v>-1.5</v>
      </c>
      <c r="R224" s="71">
        <f>CountryTable[[#This Row],[MIDT Market PAX Current Week]]/'MIDT Weekly'!$B$210</f>
        <v>-1.0159277147112428E-6</v>
      </c>
      <c r="S224" s="88" t="e">
        <f>VLOOKUP(A224,'SEM Revenue'!$H:$L,5,FALSE)</f>
        <v>#N/A</v>
      </c>
    </row>
    <row r="225" spans="1:19" ht="12" x14ac:dyDescent="0.3">
      <c r="A225" s="3" t="s">
        <v>921</v>
      </c>
      <c r="B225" s="3" t="s">
        <v>920</v>
      </c>
      <c r="C225" s="3" t="s">
        <v>134</v>
      </c>
      <c r="D225" s="3" t="s">
        <v>134</v>
      </c>
      <c r="E225" s="72">
        <v>3</v>
      </c>
      <c r="F225" s="64">
        <f>IFERROR(VLOOKUP(CountryTable[[#This Row],[Country Code]],'CUBE Search'!$A$8:$F$222,5,0),0)</f>
        <v>205</v>
      </c>
      <c r="G225" s="65">
        <f>IFERROR(VLOOKUP(CountryTable[[#This Row],[Country Code]],'CUBE Search'!$A$8:$F$222,3,0),0)</f>
        <v>285</v>
      </c>
      <c r="H225" s="66">
        <f>IFERROR(SUM(CountryTable[[#This Row],[FP Searches Current Week]]-CountryTable[[#This Row],[FP Searches Previous Week]])/CountryTable[[#This Row],[FP Searches Previous Week]],0)</f>
        <v>-0.2807017543859649</v>
      </c>
      <c r="I225" s="67">
        <f>F225/VLOOKUP("Grand Total",'CUBE Search'!$B$8:$F$300,4,0)</f>
        <v>2.7876433154625E-5</v>
      </c>
      <c r="J225" s="68">
        <f>IFERROR(VLOOKUP(CountryTable[[#This Row],[Country Code]],'CUBE Search'!$A$8:$F$222,6,0),0)</f>
        <v>5.3658536585365853E-2</v>
      </c>
      <c r="K225" s="69">
        <f>IFERROR(VLOOKUP($A225,'CUBE Search'!$A$8:$F$222,6,0)-VLOOKUP($A225,'CUBE Search'!$A$8:$F$221,4,0),0)</f>
        <v>2.2079589216944799E-2</v>
      </c>
      <c r="L225" s="30">
        <f>IFERROR(VLOOKUP($A225,'CUBE Bkd'!$A$11:$G$221,6,0),0)</f>
        <v>6</v>
      </c>
      <c r="M225" s="30">
        <f>IFERROR(VLOOKUP($A225,'CUBE Bkd'!$A$11:$G$221,5,0),0)</f>
        <v>17</v>
      </c>
      <c r="N225" s="52">
        <f>L225/VLOOKUP("Grand Total",'CUBE Bkd'!$B$8:$F$300,5,0)</f>
        <v>1.4800927524791552E-4</v>
      </c>
      <c r="O225" s="35">
        <f>IFERROR(SUM(CountryTable[[#This Row],[FP Current Week Tickets]]-VLOOKUP($A225,'CUBE Bkd'!$A$9:$E$220,4,0))/VLOOKUP($A225,'CUBE Bkd'!$A$9:$E$221,4,0),0)</f>
        <v>-0.90322580645161288</v>
      </c>
      <c r="P225" s="64">
        <f>IFERROR(VLOOKUP($A225,'MIDT Weekly'!$A$3:$J$222,2,0),0)</f>
        <v>25</v>
      </c>
      <c r="Q225" s="70">
        <f>IFERROR(VLOOKUP($A225,'MIDT Weekly'!$A$3:$J$222,3,0),0)</f>
        <v>5.25</v>
      </c>
      <c r="R225" s="71">
        <f>CountryTable[[#This Row],[MIDT Market PAX Current Week]]/'MIDT Weekly'!$B$210</f>
        <v>2.5398192867781072E-5</v>
      </c>
      <c r="S225" s="30">
        <f>VLOOKUP(A225,'SEM Revenue'!$H:$L,5,FALSE)</f>
        <v>26.442700833841773</v>
      </c>
    </row>
    <row r="226" spans="1:19" ht="12" x14ac:dyDescent="0.3">
      <c r="A226" s="3" t="s">
        <v>10782</v>
      </c>
      <c r="C226" s="3">
        <f t="shared" ref="C226:S226" si="0">SUBTOTAL(109,C3:C225)</f>
        <v>0</v>
      </c>
      <c r="E226" s="21">
        <f t="shared" si="0"/>
        <v>477</v>
      </c>
      <c r="F226" s="53">
        <f t="shared" si="0"/>
        <v>7351632</v>
      </c>
      <c r="G226" s="53">
        <f t="shared" si="0"/>
        <v>7441041</v>
      </c>
      <c r="H226" s="37">
        <f>SUM(CountryTable[[#Totals],[FP Searches Current Week]]-CountryTable[[#Totals],[FP Searches Previous Week]])/CountryTable[[#Totals],[FP Searches Previous Week]]</f>
        <v>-1.2015657486633927E-2</v>
      </c>
      <c r="I226" s="57">
        <f t="shared" si="0"/>
        <v>0.99969403914830302</v>
      </c>
      <c r="J226" s="51">
        <f>SUBTOTAL(101,CountryTable[FP CR % Current Week (Search vs Bookings)])</f>
        <v>8.6351107756448293E-3</v>
      </c>
      <c r="K226" s="51">
        <f>SUBTOTAL(101,CountryTable[FP CR % vs Previous Week])</f>
        <v>-1.3122705470407788E-2</v>
      </c>
      <c r="L226" s="53">
        <f>SUBTOTAL(109,CountryTable[FP Current Week Tickets])</f>
        <v>40538</v>
      </c>
      <c r="M226" s="53"/>
      <c r="N226" s="51">
        <f>SUBTOTAL(109,CountryTable[CW tickets as % of Total Weekly Tickets])</f>
        <v>1.0000000000000002</v>
      </c>
      <c r="O226" s="51"/>
      <c r="P226" s="53">
        <f t="shared" si="0"/>
        <v>972909</v>
      </c>
      <c r="Q226" s="51">
        <f t="shared" si="0"/>
        <v>-14.939999999999991</v>
      </c>
      <c r="R226" s="58" t="e">
        <f t="shared" si="0"/>
        <v>#VALUE!</v>
      </c>
      <c r="S226" s="86" t="e">
        <f t="shared" si="0"/>
        <v>#N/A</v>
      </c>
    </row>
    <row r="227" spans="1:19" x14ac:dyDescent="0.35">
      <c r="A227"/>
      <c r="B227"/>
      <c r="C227"/>
      <c r="D227"/>
    </row>
    <row r="228" spans="1:19" x14ac:dyDescent="0.35">
      <c r="A228"/>
      <c r="B228"/>
      <c r="C228"/>
      <c r="D228"/>
    </row>
    <row r="229" spans="1:19" x14ac:dyDescent="0.35">
      <c r="A229" s="93" t="s">
        <v>10783</v>
      </c>
      <c r="B229" s="91">
        <f>COUNTA(A3:A225)</f>
        <v>223</v>
      </c>
      <c r="C229" s="91"/>
      <c r="D229"/>
    </row>
    <row r="230" spans="1:19" x14ac:dyDescent="0.35">
      <c r="A230" s="93" t="s">
        <v>10784</v>
      </c>
      <c r="B230" s="91">
        <f>COUNTIF($E$3:$E$225,1)</f>
        <v>53</v>
      </c>
      <c r="C230" s="92">
        <f>B230/$B$229</f>
        <v>0.23766816143497757</v>
      </c>
      <c r="D230" t="s">
        <v>10785</v>
      </c>
    </row>
    <row r="231" spans="1:19" x14ac:dyDescent="0.35">
      <c r="A231" s="93" t="s">
        <v>10786</v>
      </c>
      <c r="B231" s="91">
        <f>COUNTIF($E$3:$E$225,2)</f>
        <v>55</v>
      </c>
      <c r="C231" s="92">
        <f t="shared" ref="C231:C234" si="1">B231/$B$229</f>
        <v>0.24663677130044842</v>
      </c>
      <c r="D231" t="s">
        <v>10787</v>
      </c>
    </row>
    <row r="232" spans="1:19" x14ac:dyDescent="0.35">
      <c r="A232" s="93" t="s">
        <v>10788</v>
      </c>
      <c r="B232" s="91">
        <f>COUNTIF($E$3:$E$225,3)</f>
        <v>26</v>
      </c>
      <c r="C232" s="92">
        <f t="shared" si="1"/>
        <v>0.11659192825112108</v>
      </c>
      <c r="D232" t="s">
        <v>10789</v>
      </c>
    </row>
    <row r="233" spans="1:19" x14ac:dyDescent="0.35">
      <c r="A233" s="93" t="s">
        <v>10790</v>
      </c>
      <c r="B233" s="91">
        <f>COUNTIF($E$3:$E$225,4)</f>
        <v>59</v>
      </c>
      <c r="C233" s="92">
        <f t="shared" si="1"/>
        <v>0.26457399103139012</v>
      </c>
      <c r="D233" t="s">
        <v>10791</v>
      </c>
    </row>
    <row r="234" spans="1:19" x14ac:dyDescent="0.35">
      <c r="A234" s="93" t="s">
        <v>10792</v>
      </c>
      <c r="B234" s="91">
        <f>COUNTIF($E$3:$E$225,0)</f>
        <v>30</v>
      </c>
      <c r="C234" s="92">
        <f t="shared" si="1"/>
        <v>0.13452914798206278</v>
      </c>
      <c r="D234" t="s">
        <v>10793</v>
      </c>
    </row>
    <row r="235" spans="1:19" x14ac:dyDescent="0.35">
      <c r="A235"/>
      <c r="B235"/>
      <c r="C235"/>
      <c r="D235"/>
    </row>
    <row r="236" spans="1:19" x14ac:dyDescent="0.35">
      <c r="A236"/>
      <c r="B236"/>
      <c r="C236"/>
      <c r="D236"/>
    </row>
    <row r="237" spans="1:19" x14ac:dyDescent="0.35">
      <c r="A237"/>
      <c r="B237"/>
      <c r="C237"/>
      <c r="D237"/>
    </row>
    <row r="238" spans="1:19" x14ac:dyDescent="0.35">
      <c r="A238"/>
      <c r="B238"/>
      <c r="C238"/>
      <c r="D238"/>
    </row>
    <row r="239" spans="1:19" x14ac:dyDescent="0.35">
      <c r="A239"/>
      <c r="B239"/>
      <c r="C239"/>
      <c r="D239"/>
    </row>
    <row r="240" spans="1:19" x14ac:dyDescent="0.35">
      <c r="A240"/>
      <c r="B240"/>
      <c r="C240"/>
      <c r="D240"/>
    </row>
    <row r="241" spans="1:4" x14ac:dyDescent="0.35">
      <c r="A241"/>
      <c r="B241"/>
      <c r="C241"/>
      <c r="D241"/>
    </row>
    <row r="242" spans="1:4" x14ac:dyDescent="0.35">
      <c r="A242"/>
      <c r="B242"/>
      <c r="C242"/>
      <c r="D242"/>
    </row>
    <row r="243" spans="1:4" x14ac:dyDescent="0.35">
      <c r="A243"/>
      <c r="B243"/>
      <c r="C243"/>
      <c r="D243"/>
    </row>
    <row r="244" spans="1:4" x14ac:dyDescent="0.35">
      <c r="A244"/>
      <c r="B244"/>
      <c r="C244"/>
      <c r="D244"/>
    </row>
    <row r="245" spans="1:4" x14ac:dyDescent="0.35">
      <c r="A245"/>
      <c r="B245"/>
      <c r="C245"/>
      <c r="D245"/>
    </row>
    <row r="246" spans="1:4" x14ac:dyDescent="0.35">
      <c r="A246"/>
      <c r="B246"/>
      <c r="C246"/>
      <c r="D246"/>
    </row>
    <row r="247" spans="1:4" x14ac:dyDescent="0.35">
      <c r="A247"/>
      <c r="B247"/>
      <c r="C247"/>
      <c r="D247"/>
    </row>
    <row r="248" spans="1:4" x14ac:dyDescent="0.35">
      <c r="A248"/>
      <c r="B248"/>
      <c r="C248"/>
      <c r="D248"/>
    </row>
    <row r="249" spans="1:4" x14ac:dyDescent="0.35">
      <c r="A249"/>
      <c r="B249"/>
      <c r="C249"/>
      <c r="D249"/>
    </row>
    <row r="250" spans="1:4" x14ac:dyDescent="0.35">
      <c r="A250"/>
      <c r="B250"/>
      <c r="C250"/>
      <c r="D250"/>
    </row>
    <row r="251" spans="1:4" x14ac:dyDescent="0.35">
      <c r="A251"/>
      <c r="B251"/>
      <c r="C251"/>
      <c r="D251"/>
    </row>
    <row r="252" spans="1:4" x14ac:dyDescent="0.35">
      <c r="A252"/>
      <c r="B252"/>
      <c r="C252"/>
      <c r="D252"/>
    </row>
    <row r="253" spans="1:4" x14ac:dyDescent="0.35">
      <c r="A253"/>
      <c r="B253"/>
      <c r="C253"/>
      <c r="D253"/>
    </row>
    <row r="254" spans="1:4" x14ac:dyDescent="0.35">
      <c r="A254"/>
      <c r="B254"/>
      <c r="C254"/>
      <c r="D254"/>
    </row>
    <row r="255" spans="1:4" x14ac:dyDescent="0.35">
      <c r="A255"/>
      <c r="B255"/>
      <c r="C255"/>
      <c r="D255"/>
    </row>
    <row r="256" spans="1:4" x14ac:dyDescent="0.35">
      <c r="A256"/>
      <c r="B256"/>
      <c r="C256"/>
      <c r="D256"/>
    </row>
    <row r="257" spans="1:4" x14ac:dyDescent="0.35">
      <c r="A257"/>
      <c r="B257"/>
      <c r="C257"/>
      <c r="D257"/>
    </row>
    <row r="258" spans="1:4" x14ac:dyDescent="0.35">
      <c r="A258"/>
      <c r="B258"/>
      <c r="C258"/>
      <c r="D258"/>
    </row>
    <row r="259" spans="1:4" x14ac:dyDescent="0.35">
      <c r="A259"/>
      <c r="B259"/>
      <c r="C259"/>
      <c r="D259"/>
    </row>
    <row r="260" spans="1:4" x14ac:dyDescent="0.35">
      <c r="A260"/>
      <c r="B260"/>
      <c r="C260"/>
      <c r="D260"/>
    </row>
    <row r="261" spans="1:4" x14ac:dyDescent="0.35">
      <c r="A261"/>
      <c r="B261"/>
      <c r="C261"/>
      <c r="D261"/>
    </row>
    <row r="262" spans="1:4" x14ac:dyDescent="0.35">
      <c r="A262"/>
      <c r="B262"/>
      <c r="C262"/>
      <c r="D262"/>
    </row>
    <row r="263" spans="1:4" x14ac:dyDescent="0.35">
      <c r="A263"/>
      <c r="B263"/>
      <c r="C263"/>
      <c r="D263"/>
    </row>
    <row r="264" spans="1:4" x14ac:dyDescent="0.35">
      <c r="A264"/>
      <c r="B264"/>
      <c r="C264"/>
      <c r="D264"/>
    </row>
    <row r="265" spans="1:4" x14ac:dyDescent="0.35">
      <c r="A265"/>
      <c r="B265"/>
      <c r="C265"/>
      <c r="D265"/>
    </row>
    <row r="266" spans="1:4" x14ac:dyDescent="0.35">
      <c r="A266"/>
      <c r="B266"/>
      <c r="C266"/>
      <c r="D266"/>
    </row>
    <row r="267" spans="1:4" x14ac:dyDescent="0.35">
      <c r="A267"/>
      <c r="B267"/>
      <c r="C267"/>
      <c r="D267"/>
    </row>
    <row r="268" spans="1:4" x14ac:dyDescent="0.35">
      <c r="A268"/>
      <c r="B268"/>
      <c r="C268"/>
      <c r="D268"/>
    </row>
    <row r="269" spans="1:4" x14ac:dyDescent="0.35">
      <c r="A269"/>
      <c r="B269"/>
      <c r="C269"/>
      <c r="D269"/>
    </row>
    <row r="270" spans="1:4" x14ac:dyDescent="0.35">
      <c r="A270"/>
      <c r="B270"/>
      <c r="C270"/>
      <c r="D270"/>
    </row>
    <row r="271" spans="1:4" x14ac:dyDescent="0.35">
      <c r="A271"/>
      <c r="B271"/>
      <c r="C271"/>
      <c r="D271"/>
    </row>
    <row r="272" spans="1:4" x14ac:dyDescent="0.35">
      <c r="A272"/>
      <c r="B272"/>
      <c r="C272"/>
      <c r="D272"/>
    </row>
    <row r="273" spans="1:4" x14ac:dyDescent="0.35">
      <c r="A273"/>
      <c r="B273"/>
      <c r="C273"/>
      <c r="D273"/>
    </row>
    <row r="274" spans="1:4" x14ac:dyDescent="0.35">
      <c r="A274"/>
      <c r="B274"/>
      <c r="C274"/>
      <c r="D274"/>
    </row>
    <row r="275" spans="1:4" x14ac:dyDescent="0.35">
      <c r="A275"/>
      <c r="B275"/>
      <c r="C275"/>
      <c r="D275"/>
    </row>
    <row r="276" spans="1:4" x14ac:dyDescent="0.35">
      <c r="A276"/>
      <c r="B276"/>
      <c r="C276"/>
      <c r="D276"/>
    </row>
    <row r="277" spans="1:4" x14ac:dyDescent="0.35">
      <c r="A277"/>
      <c r="B277"/>
      <c r="C277"/>
      <c r="D277"/>
    </row>
    <row r="278" spans="1:4" x14ac:dyDescent="0.35">
      <c r="A278"/>
      <c r="B278"/>
      <c r="C278"/>
      <c r="D278"/>
    </row>
    <row r="279" spans="1:4" x14ac:dyDescent="0.35">
      <c r="A279"/>
      <c r="B279"/>
      <c r="C279"/>
      <c r="D279"/>
    </row>
    <row r="280" spans="1:4" x14ac:dyDescent="0.35">
      <c r="A280"/>
      <c r="B280"/>
      <c r="C280"/>
      <c r="D280"/>
    </row>
    <row r="281" spans="1:4" x14ac:dyDescent="0.35">
      <c r="A281"/>
      <c r="B281"/>
      <c r="C281"/>
      <c r="D281"/>
    </row>
    <row r="282" spans="1:4" x14ac:dyDescent="0.35">
      <c r="A282"/>
      <c r="B282"/>
      <c r="C282"/>
      <c r="D282"/>
    </row>
    <row r="283" spans="1:4" x14ac:dyDescent="0.35">
      <c r="A283"/>
      <c r="B283"/>
      <c r="C283"/>
      <c r="D283"/>
    </row>
    <row r="284" spans="1:4" x14ac:dyDescent="0.35">
      <c r="A284"/>
      <c r="B284"/>
      <c r="C284"/>
      <c r="D284"/>
    </row>
    <row r="285" spans="1:4" x14ac:dyDescent="0.35">
      <c r="A285"/>
      <c r="B285"/>
      <c r="C285"/>
      <c r="D285"/>
    </row>
    <row r="286" spans="1:4" x14ac:dyDescent="0.35">
      <c r="A286"/>
      <c r="B286"/>
      <c r="C286"/>
      <c r="D286"/>
    </row>
    <row r="287" spans="1:4" x14ac:dyDescent="0.35">
      <c r="A287"/>
      <c r="B287"/>
      <c r="C287"/>
      <c r="D287"/>
    </row>
    <row r="288" spans="1:4" x14ac:dyDescent="0.35">
      <c r="A288"/>
      <c r="B288"/>
      <c r="C288"/>
      <c r="D288"/>
    </row>
    <row r="289" spans="1:4" x14ac:dyDescent="0.35">
      <c r="A289"/>
      <c r="B289"/>
      <c r="C289"/>
      <c r="D289"/>
    </row>
    <row r="290" spans="1:4" x14ac:dyDescent="0.35">
      <c r="A290"/>
      <c r="B290"/>
      <c r="C290"/>
      <c r="D290"/>
    </row>
    <row r="291" spans="1:4" x14ac:dyDescent="0.35">
      <c r="A291"/>
      <c r="B291"/>
      <c r="C291"/>
      <c r="D291"/>
    </row>
    <row r="292" spans="1:4" x14ac:dyDescent="0.35">
      <c r="A292"/>
      <c r="B292"/>
      <c r="C292"/>
      <c r="D292"/>
    </row>
    <row r="293" spans="1:4" x14ac:dyDescent="0.35">
      <c r="A293"/>
      <c r="B293"/>
      <c r="C293"/>
      <c r="D293"/>
    </row>
    <row r="294" spans="1:4" x14ac:dyDescent="0.35">
      <c r="A294"/>
      <c r="B294"/>
      <c r="C294"/>
      <c r="D294"/>
    </row>
    <row r="295" spans="1:4" x14ac:dyDescent="0.35">
      <c r="A295"/>
      <c r="B295"/>
      <c r="C295"/>
      <c r="D295"/>
    </row>
    <row r="296" spans="1:4" x14ac:dyDescent="0.35">
      <c r="A296"/>
      <c r="B296"/>
      <c r="C296"/>
      <c r="D296"/>
    </row>
    <row r="297" spans="1:4" x14ac:dyDescent="0.35">
      <c r="A297"/>
      <c r="B297"/>
      <c r="C297"/>
      <c r="D297"/>
    </row>
    <row r="298" spans="1:4" x14ac:dyDescent="0.35">
      <c r="A298"/>
      <c r="B298"/>
      <c r="C298"/>
      <c r="D298"/>
    </row>
    <row r="299" spans="1:4" x14ac:dyDescent="0.35">
      <c r="A299"/>
      <c r="B299"/>
      <c r="C299"/>
      <c r="D299"/>
    </row>
    <row r="300" spans="1:4" x14ac:dyDescent="0.35">
      <c r="A300"/>
      <c r="B300"/>
      <c r="C300"/>
      <c r="D300"/>
    </row>
    <row r="301" spans="1:4" x14ac:dyDescent="0.35">
      <c r="A301"/>
      <c r="B301"/>
      <c r="C301"/>
      <c r="D301"/>
    </row>
    <row r="302" spans="1:4" x14ac:dyDescent="0.35">
      <c r="A302"/>
      <c r="B302"/>
      <c r="C302"/>
      <c r="D302"/>
    </row>
    <row r="303" spans="1:4" x14ac:dyDescent="0.35">
      <c r="A303"/>
      <c r="B303"/>
      <c r="C303"/>
      <c r="D303"/>
    </row>
    <row r="304" spans="1:4" x14ac:dyDescent="0.35">
      <c r="A304"/>
      <c r="B304"/>
      <c r="C304"/>
      <c r="D304"/>
    </row>
    <row r="305" spans="1:4" x14ac:dyDescent="0.35">
      <c r="A305"/>
      <c r="B305"/>
      <c r="C305"/>
      <c r="D305"/>
    </row>
    <row r="306" spans="1:4" x14ac:dyDescent="0.35">
      <c r="A306"/>
      <c r="B306"/>
      <c r="C306"/>
      <c r="D306"/>
    </row>
    <row r="307" spans="1:4" x14ac:dyDescent="0.35">
      <c r="A307"/>
      <c r="B307"/>
      <c r="C307"/>
      <c r="D307"/>
    </row>
    <row r="308" spans="1:4" x14ac:dyDescent="0.35">
      <c r="A308"/>
      <c r="B308"/>
      <c r="C308"/>
      <c r="D308"/>
    </row>
    <row r="309" spans="1:4" x14ac:dyDescent="0.35">
      <c r="A309"/>
      <c r="B309"/>
      <c r="C309"/>
      <c r="D309"/>
    </row>
    <row r="310" spans="1:4" x14ac:dyDescent="0.35">
      <c r="A310"/>
      <c r="B310"/>
      <c r="C310"/>
      <c r="D310"/>
    </row>
    <row r="311" spans="1:4" x14ac:dyDescent="0.35">
      <c r="A311"/>
      <c r="B311"/>
      <c r="C311"/>
      <c r="D311"/>
    </row>
    <row r="312" spans="1:4" x14ac:dyDescent="0.35">
      <c r="A312"/>
      <c r="B312"/>
      <c r="C312"/>
      <c r="D312"/>
    </row>
    <row r="313" spans="1:4" x14ac:dyDescent="0.35">
      <c r="A313"/>
      <c r="B313"/>
      <c r="C313"/>
      <c r="D313"/>
    </row>
    <row r="314" spans="1:4" x14ac:dyDescent="0.35">
      <c r="A314"/>
      <c r="B314"/>
      <c r="C314"/>
      <c r="D314"/>
    </row>
    <row r="315" spans="1:4" x14ac:dyDescent="0.35">
      <c r="A315"/>
      <c r="B315"/>
      <c r="C315"/>
      <c r="D315"/>
    </row>
    <row r="316" spans="1:4" x14ac:dyDescent="0.35">
      <c r="A316"/>
      <c r="B316"/>
      <c r="C316"/>
      <c r="D316"/>
    </row>
    <row r="317" spans="1:4" x14ac:dyDescent="0.35">
      <c r="A317"/>
      <c r="B317"/>
      <c r="C317"/>
      <c r="D317"/>
    </row>
    <row r="318" spans="1:4" x14ac:dyDescent="0.35">
      <c r="A318"/>
      <c r="B318"/>
      <c r="C318"/>
      <c r="D318"/>
    </row>
    <row r="319" spans="1:4" x14ac:dyDescent="0.35">
      <c r="A319"/>
      <c r="B319"/>
      <c r="C319"/>
      <c r="D319"/>
    </row>
    <row r="320" spans="1:4" x14ac:dyDescent="0.35">
      <c r="A320"/>
      <c r="B320"/>
      <c r="C320"/>
      <c r="D320"/>
    </row>
    <row r="321" spans="1:4" x14ac:dyDescent="0.35">
      <c r="A321"/>
      <c r="B321"/>
      <c r="C321"/>
      <c r="D321"/>
    </row>
    <row r="322" spans="1:4" x14ac:dyDescent="0.35">
      <c r="A322"/>
      <c r="B322"/>
      <c r="C322"/>
      <c r="D322"/>
    </row>
    <row r="323" spans="1:4" x14ac:dyDescent="0.35">
      <c r="A323"/>
      <c r="B323"/>
      <c r="C323"/>
      <c r="D323"/>
    </row>
    <row r="324" spans="1:4" x14ac:dyDescent="0.35">
      <c r="A324"/>
      <c r="B324"/>
      <c r="C324"/>
      <c r="D324"/>
    </row>
    <row r="325" spans="1:4" x14ac:dyDescent="0.35">
      <c r="A325"/>
      <c r="B325"/>
      <c r="C325"/>
      <c r="D325"/>
    </row>
    <row r="326" spans="1:4" x14ac:dyDescent="0.35">
      <c r="A326"/>
      <c r="B326"/>
      <c r="C326"/>
      <c r="D326"/>
    </row>
    <row r="327" spans="1:4" x14ac:dyDescent="0.35">
      <c r="A327"/>
      <c r="B327"/>
      <c r="C327"/>
      <c r="D327"/>
    </row>
    <row r="328" spans="1:4" x14ac:dyDescent="0.35">
      <c r="A328"/>
      <c r="B328"/>
      <c r="C328"/>
      <c r="D328"/>
    </row>
    <row r="329" spans="1:4" x14ac:dyDescent="0.35">
      <c r="A329"/>
      <c r="B329"/>
      <c r="C329"/>
      <c r="D329"/>
    </row>
    <row r="330" spans="1:4" x14ac:dyDescent="0.35">
      <c r="A330"/>
      <c r="B330"/>
      <c r="C330"/>
      <c r="D330"/>
    </row>
    <row r="331" spans="1:4" x14ac:dyDescent="0.35">
      <c r="A331"/>
      <c r="B331"/>
      <c r="C331"/>
      <c r="D331"/>
    </row>
    <row r="332" spans="1:4" x14ac:dyDescent="0.35">
      <c r="A332"/>
      <c r="B332"/>
      <c r="C332"/>
      <c r="D332"/>
    </row>
    <row r="333" spans="1:4" x14ac:dyDescent="0.35">
      <c r="A333"/>
      <c r="B333"/>
      <c r="C333"/>
      <c r="D333"/>
    </row>
    <row r="334" spans="1:4" x14ac:dyDescent="0.35">
      <c r="A334"/>
      <c r="B334"/>
      <c r="C334"/>
      <c r="D334"/>
    </row>
    <row r="335" spans="1:4" x14ac:dyDescent="0.35">
      <c r="A335"/>
      <c r="B335"/>
      <c r="C335"/>
      <c r="D335"/>
    </row>
    <row r="336" spans="1:4" x14ac:dyDescent="0.35">
      <c r="A336"/>
      <c r="B336"/>
      <c r="C336"/>
      <c r="D336"/>
    </row>
    <row r="337" spans="1:4" x14ac:dyDescent="0.35">
      <c r="A337"/>
      <c r="B337"/>
      <c r="C337"/>
      <c r="D337"/>
    </row>
    <row r="338" spans="1:4" x14ac:dyDescent="0.35">
      <c r="A338"/>
      <c r="B338"/>
      <c r="C338"/>
      <c r="D338"/>
    </row>
    <row r="339" spans="1:4" x14ac:dyDescent="0.35">
      <c r="A339"/>
      <c r="B339"/>
      <c r="C339"/>
      <c r="D339"/>
    </row>
    <row r="340" spans="1:4" x14ac:dyDescent="0.35">
      <c r="A340"/>
      <c r="B340"/>
      <c r="C340"/>
      <c r="D340"/>
    </row>
    <row r="341" spans="1:4" x14ac:dyDescent="0.35">
      <c r="A341"/>
      <c r="B341"/>
      <c r="C341"/>
      <c r="D341"/>
    </row>
    <row r="342" spans="1:4" x14ac:dyDescent="0.35">
      <c r="A342"/>
      <c r="B342"/>
      <c r="C342"/>
      <c r="D342"/>
    </row>
    <row r="343" spans="1:4" x14ac:dyDescent="0.35">
      <c r="A343"/>
      <c r="B343"/>
      <c r="C343"/>
      <c r="D343"/>
    </row>
    <row r="344" spans="1:4" x14ac:dyDescent="0.35">
      <c r="A344"/>
      <c r="B344"/>
      <c r="C344"/>
      <c r="D344"/>
    </row>
    <row r="345" spans="1:4" x14ac:dyDescent="0.35">
      <c r="A345"/>
      <c r="B345"/>
      <c r="C345"/>
      <c r="D345"/>
    </row>
    <row r="346" spans="1:4" x14ac:dyDescent="0.35">
      <c r="A346"/>
      <c r="B346"/>
      <c r="C346"/>
      <c r="D346"/>
    </row>
    <row r="347" spans="1:4" x14ac:dyDescent="0.35">
      <c r="A347"/>
      <c r="B347"/>
      <c r="C347"/>
      <c r="D347"/>
    </row>
    <row r="348" spans="1:4" x14ac:dyDescent="0.35">
      <c r="A348"/>
      <c r="B348"/>
      <c r="C348"/>
      <c r="D348"/>
    </row>
    <row r="349" spans="1:4" x14ac:dyDescent="0.35">
      <c r="A349"/>
      <c r="B349"/>
      <c r="C349"/>
      <c r="D349"/>
    </row>
    <row r="350" spans="1:4" x14ac:dyDescent="0.35">
      <c r="A350"/>
      <c r="B350"/>
      <c r="C350"/>
      <c r="D350"/>
    </row>
    <row r="351" spans="1:4" x14ac:dyDescent="0.35">
      <c r="A351"/>
      <c r="B351"/>
      <c r="C351"/>
      <c r="D351"/>
    </row>
    <row r="352" spans="1:4" x14ac:dyDescent="0.35">
      <c r="A352"/>
      <c r="B352"/>
      <c r="C352"/>
      <c r="D352"/>
    </row>
    <row r="353" spans="1:4" x14ac:dyDescent="0.35">
      <c r="A353"/>
      <c r="B353"/>
      <c r="C353"/>
      <c r="D353"/>
    </row>
    <row r="354" spans="1:4" x14ac:dyDescent="0.35">
      <c r="A354"/>
      <c r="B354"/>
      <c r="C354"/>
      <c r="D354"/>
    </row>
    <row r="355" spans="1:4" x14ac:dyDescent="0.35">
      <c r="A355"/>
      <c r="B355"/>
      <c r="C355"/>
      <c r="D355"/>
    </row>
    <row r="356" spans="1:4" x14ac:dyDescent="0.35">
      <c r="A356"/>
      <c r="B356"/>
      <c r="C356"/>
      <c r="D356"/>
    </row>
    <row r="357" spans="1:4" x14ac:dyDescent="0.35">
      <c r="A357"/>
      <c r="B357"/>
      <c r="C357"/>
      <c r="D357"/>
    </row>
    <row r="358" spans="1:4" x14ac:dyDescent="0.35">
      <c r="A358"/>
      <c r="B358"/>
      <c r="C358"/>
      <c r="D358"/>
    </row>
    <row r="359" spans="1:4" x14ac:dyDescent="0.35">
      <c r="A359"/>
      <c r="B359"/>
      <c r="C359"/>
      <c r="D359"/>
    </row>
    <row r="360" spans="1:4" x14ac:dyDescent="0.35">
      <c r="A360"/>
      <c r="B360"/>
      <c r="C360"/>
      <c r="D360"/>
    </row>
    <row r="361" spans="1:4" x14ac:dyDescent="0.35">
      <c r="A361"/>
      <c r="B361"/>
      <c r="C361"/>
      <c r="D361"/>
    </row>
    <row r="362" spans="1:4" x14ac:dyDescent="0.35">
      <c r="A362"/>
      <c r="B362"/>
      <c r="C362"/>
      <c r="D362"/>
    </row>
    <row r="363" spans="1:4" x14ac:dyDescent="0.35">
      <c r="A363"/>
      <c r="B363"/>
      <c r="C363"/>
      <c r="D363"/>
    </row>
    <row r="364" spans="1:4" x14ac:dyDescent="0.35">
      <c r="A364"/>
      <c r="B364"/>
      <c r="C364"/>
      <c r="D364"/>
    </row>
    <row r="365" spans="1:4" x14ac:dyDescent="0.35">
      <c r="A365"/>
      <c r="B365"/>
      <c r="C365"/>
      <c r="D365"/>
    </row>
    <row r="366" spans="1:4" x14ac:dyDescent="0.35">
      <c r="A366"/>
      <c r="B366"/>
      <c r="C366"/>
      <c r="D366"/>
    </row>
    <row r="367" spans="1:4" x14ac:dyDescent="0.35">
      <c r="A367"/>
      <c r="B367"/>
      <c r="C367"/>
      <c r="D367"/>
    </row>
    <row r="368" spans="1:4" x14ac:dyDescent="0.35">
      <c r="A368"/>
      <c r="B368"/>
      <c r="C368"/>
      <c r="D368"/>
    </row>
    <row r="369" spans="1:4" x14ac:dyDescent="0.35">
      <c r="A369"/>
      <c r="B369"/>
      <c r="C369"/>
      <c r="D369"/>
    </row>
    <row r="370" spans="1:4" x14ac:dyDescent="0.35">
      <c r="A370"/>
      <c r="B370"/>
      <c r="C370"/>
      <c r="D370"/>
    </row>
    <row r="371" spans="1:4" x14ac:dyDescent="0.35">
      <c r="A371"/>
      <c r="B371"/>
      <c r="C371"/>
      <c r="D371"/>
    </row>
    <row r="372" spans="1:4" x14ac:dyDescent="0.35">
      <c r="A372"/>
      <c r="B372"/>
      <c r="C372"/>
      <c r="D372"/>
    </row>
    <row r="373" spans="1:4" x14ac:dyDescent="0.35">
      <c r="A373"/>
      <c r="B373"/>
      <c r="C373"/>
      <c r="D373"/>
    </row>
    <row r="374" spans="1:4" x14ac:dyDescent="0.35">
      <c r="A374"/>
      <c r="B374"/>
      <c r="C374"/>
      <c r="D374"/>
    </row>
    <row r="375" spans="1:4" x14ac:dyDescent="0.35">
      <c r="A375"/>
      <c r="B375"/>
      <c r="C375"/>
      <c r="D375"/>
    </row>
    <row r="376" spans="1:4" x14ac:dyDescent="0.35">
      <c r="A376"/>
      <c r="B376"/>
      <c r="C376"/>
      <c r="D376"/>
    </row>
    <row r="377" spans="1:4" x14ac:dyDescent="0.35">
      <c r="A377"/>
      <c r="B377"/>
      <c r="C377"/>
      <c r="D377"/>
    </row>
    <row r="378" spans="1:4" x14ac:dyDescent="0.35">
      <c r="A378"/>
      <c r="B378"/>
      <c r="C378"/>
      <c r="D378"/>
    </row>
    <row r="379" spans="1:4" x14ac:dyDescent="0.35">
      <c r="A379"/>
      <c r="B379"/>
      <c r="C379"/>
      <c r="D379"/>
    </row>
    <row r="380" spans="1:4" x14ac:dyDescent="0.35">
      <c r="A380"/>
      <c r="B380"/>
      <c r="C380"/>
      <c r="D380"/>
    </row>
    <row r="381" spans="1:4" x14ac:dyDescent="0.35">
      <c r="A381"/>
      <c r="B381"/>
      <c r="C381"/>
      <c r="D381"/>
    </row>
    <row r="382" spans="1:4" x14ac:dyDescent="0.35">
      <c r="A382"/>
      <c r="B382"/>
      <c r="C382"/>
      <c r="D382"/>
    </row>
    <row r="383" spans="1:4" x14ac:dyDescent="0.35">
      <c r="A383"/>
      <c r="B383"/>
      <c r="C383"/>
      <c r="D383"/>
    </row>
    <row r="384" spans="1:4" x14ac:dyDescent="0.35">
      <c r="A384"/>
      <c r="B384"/>
      <c r="C384"/>
      <c r="D384"/>
    </row>
    <row r="385" spans="1:4" x14ac:dyDescent="0.35">
      <c r="A385"/>
      <c r="B385"/>
      <c r="C385"/>
      <c r="D385"/>
    </row>
    <row r="386" spans="1:4" x14ac:dyDescent="0.35">
      <c r="A386"/>
      <c r="B386"/>
      <c r="C386"/>
      <c r="D386"/>
    </row>
    <row r="387" spans="1:4" x14ac:dyDescent="0.35">
      <c r="A387"/>
      <c r="B387"/>
      <c r="C387"/>
      <c r="D387"/>
    </row>
    <row r="388" spans="1:4" x14ac:dyDescent="0.35">
      <c r="A388"/>
      <c r="B388"/>
      <c r="C388"/>
      <c r="D388"/>
    </row>
    <row r="389" spans="1:4" x14ac:dyDescent="0.35">
      <c r="A389"/>
      <c r="B389"/>
      <c r="C389"/>
      <c r="D389"/>
    </row>
    <row r="390" spans="1:4" x14ac:dyDescent="0.35">
      <c r="A390"/>
      <c r="B390"/>
      <c r="C390"/>
      <c r="D390"/>
    </row>
    <row r="391" spans="1:4" x14ac:dyDescent="0.35">
      <c r="A391"/>
      <c r="B391"/>
      <c r="C391"/>
      <c r="D391"/>
    </row>
    <row r="392" spans="1:4" x14ac:dyDescent="0.35">
      <c r="A392"/>
      <c r="B392"/>
      <c r="C392"/>
      <c r="D392"/>
    </row>
    <row r="393" spans="1:4" x14ac:dyDescent="0.35">
      <c r="A393"/>
      <c r="B393"/>
      <c r="C393"/>
      <c r="D393"/>
    </row>
    <row r="394" spans="1:4" x14ac:dyDescent="0.35">
      <c r="A394"/>
      <c r="B394"/>
      <c r="C394"/>
      <c r="D394"/>
    </row>
    <row r="395" spans="1:4" x14ac:dyDescent="0.35">
      <c r="A395"/>
      <c r="B395"/>
      <c r="C395"/>
      <c r="D395"/>
    </row>
    <row r="396" spans="1:4" x14ac:dyDescent="0.35">
      <c r="A396"/>
      <c r="B396"/>
      <c r="C396"/>
      <c r="D396"/>
    </row>
    <row r="397" spans="1:4" x14ac:dyDescent="0.35">
      <c r="A397"/>
      <c r="B397"/>
      <c r="C397"/>
      <c r="D397"/>
    </row>
    <row r="398" spans="1:4" x14ac:dyDescent="0.35">
      <c r="A398"/>
      <c r="B398"/>
      <c r="C398"/>
      <c r="D398"/>
    </row>
    <row r="399" spans="1:4" x14ac:dyDescent="0.35">
      <c r="A399"/>
      <c r="B399"/>
      <c r="C399"/>
      <c r="D399"/>
    </row>
    <row r="400" spans="1:4" x14ac:dyDescent="0.35">
      <c r="A400"/>
      <c r="B400"/>
      <c r="C400"/>
      <c r="D400"/>
    </row>
    <row r="401" spans="1:4" x14ac:dyDescent="0.35">
      <c r="A401"/>
      <c r="B401"/>
      <c r="C401"/>
      <c r="D401"/>
    </row>
    <row r="402" spans="1:4" x14ac:dyDescent="0.35">
      <c r="A402"/>
      <c r="B402"/>
      <c r="C402"/>
      <c r="D402"/>
    </row>
    <row r="403" spans="1:4" x14ac:dyDescent="0.35">
      <c r="A403"/>
      <c r="B403"/>
      <c r="C403"/>
      <c r="D403"/>
    </row>
    <row r="404" spans="1:4" x14ac:dyDescent="0.35">
      <c r="A404"/>
      <c r="B404"/>
      <c r="C404"/>
      <c r="D404"/>
    </row>
    <row r="405" spans="1:4" x14ac:dyDescent="0.35">
      <c r="A405"/>
      <c r="B405"/>
      <c r="C405"/>
      <c r="D405"/>
    </row>
    <row r="406" spans="1:4" x14ac:dyDescent="0.35">
      <c r="A406"/>
      <c r="B406"/>
      <c r="C406"/>
      <c r="D406"/>
    </row>
    <row r="407" spans="1:4" x14ac:dyDescent="0.35">
      <c r="A407"/>
      <c r="B407"/>
      <c r="C407"/>
      <c r="D407"/>
    </row>
    <row r="408" spans="1:4" x14ac:dyDescent="0.35">
      <c r="A408"/>
      <c r="B408"/>
      <c r="C408"/>
      <c r="D408"/>
    </row>
    <row r="409" spans="1:4" x14ac:dyDescent="0.35">
      <c r="A409"/>
      <c r="B409"/>
      <c r="C409"/>
      <c r="D409"/>
    </row>
    <row r="410" spans="1:4" x14ac:dyDescent="0.35">
      <c r="A410"/>
      <c r="B410"/>
      <c r="C410"/>
      <c r="D410"/>
    </row>
    <row r="411" spans="1:4" x14ac:dyDescent="0.35">
      <c r="A411"/>
      <c r="B411"/>
      <c r="C411"/>
      <c r="D411"/>
    </row>
    <row r="412" spans="1:4" x14ac:dyDescent="0.35">
      <c r="A412"/>
      <c r="B412"/>
      <c r="C412"/>
      <c r="D412"/>
    </row>
    <row r="413" spans="1:4" x14ac:dyDescent="0.35">
      <c r="A413"/>
      <c r="B413"/>
      <c r="C413"/>
      <c r="D413"/>
    </row>
    <row r="414" spans="1:4" x14ac:dyDescent="0.35">
      <c r="A414"/>
      <c r="B414"/>
      <c r="C414"/>
      <c r="D414"/>
    </row>
    <row r="415" spans="1:4" x14ac:dyDescent="0.35">
      <c r="A415"/>
      <c r="B415"/>
      <c r="C415"/>
      <c r="D415"/>
    </row>
    <row r="416" spans="1:4" x14ac:dyDescent="0.35">
      <c r="A416"/>
      <c r="B416"/>
      <c r="C416"/>
      <c r="D416"/>
    </row>
    <row r="417" spans="1:4" x14ac:dyDescent="0.35">
      <c r="A417"/>
      <c r="B417"/>
      <c r="C417"/>
      <c r="D417"/>
    </row>
    <row r="418" spans="1:4" x14ac:dyDescent="0.35">
      <c r="A418"/>
      <c r="B418"/>
      <c r="C418"/>
      <c r="D418"/>
    </row>
    <row r="419" spans="1:4" x14ac:dyDescent="0.35">
      <c r="A419"/>
      <c r="B419"/>
      <c r="C419"/>
      <c r="D419"/>
    </row>
    <row r="420" spans="1:4" x14ac:dyDescent="0.35">
      <c r="A420"/>
      <c r="B420"/>
      <c r="C420"/>
      <c r="D420"/>
    </row>
    <row r="421" spans="1:4" x14ac:dyDescent="0.35">
      <c r="A421"/>
      <c r="B421"/>
      <c r="C421"/>
      <c r="D421"/>
    </row>
    <row r="422" spans="1:4" x14ac:dyDescent="0.35">
      <c r="A422"/>
      <c r="B422"/>
      <c r="C422"/>
      <c r="D422"/>
    </row>
    <row r="423" spans="1:4" x14ac:dyDescent="0.35">
      <c r="A423"/>
      <c r="B423"/>
      <c r="C423"/>
      <c r="D423"/>
    </row>
    <row r="424" spans="1:4" x14ac:dyDescent="0.35">
      <c r="A424"/>
      <c r="B424"/>
      <c r="C424"/>
      <c r="D424"/>
    </row>
    <row r="425" spans="1:4" x14ac:dyDescent="0.35">
      <c r="A425"/>
      <c r="B425"/>
      <c r="C425"/>
      <c r="D425"/>
    </row>
    <row r="426" spans="1:4" x14ac:dyDescent="0.35">
      <c r="A426"/>
      <c r="B426"/>
      <c r="C426"/>
      <c r="D426"/>
    </row>
    <row r="427" spans="1:4" x14ac:dyDescent="0.35">
      <c r="A427"/>
      <c r="B427"/>
      <c r="C427"/>
      <c r="D427"/>
    </row>
    <row r="428" spans="1:4" x14ac:dyDescent="0.35">
      <c r="A428"/>
      <c r="B428"/>
      <c r="C428"/>
      <c r="D428"/>
    </row>
    <row r="429" spans="1:4" x14ac:dyDescent="0.35">
      <c r="A429"/>
      <c r="B429"/>
      <c r="C429"/>
      <c r="D429"/>
    </row>
    <row r="430" spans="1:4" x14ac:dyDescent="0.35">
      <c r="A430"/>
      <c r="B430"/>
      <c r="C430"/>
      <c r="D430"/>
    </row>
    <row r="431" spans="1:4" x14ac:dyDescent="0.35">
      <c r="A431"/>
      <c r="B431"/>
      <c r="C431"/>
      <c r="D431"/>
    </row>
    <row r="432" spans="1:4" x14ac:dyDescent="0.35">
      <c r="A432"/>
      <c r="B432"/>
      <c r="C432"/>
      <c r="D432"/>
    </row>
    <row r="433" spans="1:4" x14ac:dyDescent="0.35">
      <c r="A433"/>
      <c r="B433"/>
      <c r="C433"/>
      <c r="D433"/>
    </row>
    <row r="434" spans="1:4" x14ac:dyDescent="0.35">
      <c r="A434"/>
      <c r="B434"/>
      <c r="C434"/>
      <c r="D434"/>
    </row>
    <row r="435" spans="1:4" x14ac:dyDescent="0.35">
      <c r="A435"/>
      <c r="B435"/>
      <c r="C435"/>
      <c r="D435"/>
    </row>
    <row r="436" spans="1:4" x14ac:dyDescent="0.35">
      <c r="A436"/>
      <c r="B436"/>
      <c r="C436"/>
      <c r="D436"/>
    </row>
    <row r="437" spans="1:4" x14ac:dyDescent="0.35">
      <c r="A437"/>
      <c r="B437"/>
      <c r="C437"/>
      <c r="D437"/>
    </row>
    <row r="438" spans="1:4" x14ac:dyDescent="0.35">
      <c r="A438"/>
      <c r="B438"/>
      <c r="C438"/>
      <c r="D438"/>
    </row>
    <row r="439" spans="1:4" x14ac:dyDescent="0.35">
      <c r="A439"/>
      <c r="B439"/>
      <c r="C439"/>
      <c r="D439"/>
    </row>
    <row r="440" spans="1:4" x14ac:dyDescent="0.35">
      <c r="A440"/>
      <c r="B440"/>
      <c r="C440"/>
      <c r="D440"/>
    </row>
    <row r="441" spans="1:4" x14ac:dyDescent="0.35">
      <c r="A441"/>
      <c r="B441"/>
      <c r="C441"/>
      <c r="D441"/>
    </row>
    <row r="442" spans="1:4" x14ac:dyDescent="0.35">
      <c r="A442"/>
      <c r="B442"/>
      <c r="C442"/>
      <c r="D442"/>
    </row>
    <row r="443" spans="1:4" x14ac:dyDescent="0.35">
      <c r="A443"/>
      <c r="B443"/>
      <c r="C443"/>
      <c r="D443"/>
    </row>
    <row r="444" spans="1:4" x14ac:dyDescent="0.35">
      <c r="A444"/>
      <c r="B444"/>
      <c r="C444"/>
      <c r="D444"/>
    </row>
    <row r="445" spans="1:4" x14ac:dyDescent="0.35">
      <c r="A445"/>
      <c r="B445"/>
      <c r="C445"/>
      <c r="D445"/>
    </row>
    <row r="446" spans="1:4" x14ac:dyDescent="0.35">
      <c r="A446"/>
      <c r="B446"/>
      <c r="C446"/>
      <c r="D446"/>
    </row>
    <row r="447" spans="1:4" x14ac:dyDescent="0.35">
      <c r="A447"/>
      <c r="B447"/>
      <c r="C447"/>
      <c r="D447"/>
    </row>
    <row r="448" spans="1:4" x14ac:dyDescent="0.35">
      <c r="A448"/>
      <c r="B448"/>
      <c r="C448"/>
      <c r="D448"/>
    </row>
    <row r="449" spans="1:4" x14ac:dyDescent="0.35">
      <c r="A449"/>
      <c r="B449"/>
      <c r="C449"/>
      <c r="D449"/>
    </row>
    <row r="450" spans="1:4" x14ac:dyDescent="0.35">
      <c r="A450"/>
      <c r="B450"/>
      <c r="C450"/>
      <c r="D450"/>
    </row>
    <row r="451" spans="1:4" x14ac:dyDescent="0.35">
      <c r="A451"/>
      <c r="B451"/>
      <c r="C451"/>
      <c r="D451"/>
    </row>
    <row r="452" spans="1:4" x14ac:dyDescent="0.35">
      <c r="A452"/>
      <c r="B452"/>
      <c r="C452"/>
      <c r="D452"/>
    </row>
    <row r="453" spans="1:4" x14ac:dyDescent="0.35">
      <c r="A453"/>
      <c r="B453"/>
      <c r="C453"/>
      <c r="D453"/>
    </row>
    <row r="454" spans="1:4" x14ac:dyDescent="0.35">
      <c r="A454"/>
      <c r="B454"/>
      <c r="C454"/>
      <c r="D454"/>
    </row>
    <row r="455" spans="1:4" x14ac:dyDescent="0.35">
      <c r="A455"/>
      <c r="B455"/>
      <c r="C455"/>
      <c r="D455"/>
    </row>
    <row r="456" spans="1:4" x14ac:dyDescent="0.35">
      <c r="A456"/>
      <c r="B456"/>
      <c r="C456"/>
      <c r="D456"/>
    </row>
    <row r="457" spans="1:4" x14ac:dyDescent="0.35">
      <c r="A457"/>
      <c r="B457"/>
      <c r="C457"/>
      <c r="D457"/>
    </row>
    <row r="458" spans="1:4" x14ac:dyDescent="0.35">
      <c r="A458"/>
      <c r="B458"/>
      <c r="C458"/>
      <c r="D458"/>
    </row>
    <row r="459" spans="1:4" x14ac:dyDescent="0.35">
      <c r="A459"/>
      <c r="B459"/>
      <c r="C459"/>
      <c r="D459"/>
    </row>
    <row r="460" spans="1:4" x14ac:dyDescent="0.35">
      <c r="A460"/>
      <c r="B460"/>
      <c r="C460"/>
      <c r="D460"/>
    </row>
    <row r="461" spans="1:4" x14ac:dyDescent="0.35">
      <c r="A461"/>
      <c r="B461"/>
      <c r="C461"/>
      <c r="D461"/>
    </row>
    <row r="462" spans="1:4" x14ac:dyDescent="0.35">
      <c r="A462"/>
      <c r="B462"/>
      <c r="C462"/>
      <c r="D462"/>
    </row>
    <row r="463" spans="1:4" x14ac:dyDescent="0.35">
      <c r="A463"/>
      <c r="B463"/>
      <c r="C463"/>
      <c r="D463"/>
    </row>
    <row r="464" spans="1:4" x14ac:dyDescent="0.35">
      <c r="A464"/>
      <c r="B464"/>
      <c r="C464"/>
      <c r="D464"/>
    </row>
    <row r="465" spans="1:4" x14ac:dyDescent="0.35">
      <c r="A465"/>
      <c r="B465"/>
      <c r="C465"/>
      <c r="D465"/>
    </row>
    <row r="466" spans="1:4" x14ac:dyDescent="0.35">
      <c r="A466"/>
      <c r="B466"/>
      <c r="C466"/>
      <c r="D466"/>
    </row>
    <row r="467" spans="1:4" x14ac:dyDescent="0.35">
      <c r="A467"/>
      <c r="B467"/>
      <c r="C467"/>
      <c r="D467"/>
    </row>
    <row r="468" spans="1:4" x14ac:dyDescent="0.35">
      <c r="A468"/>
      <c r="B468"/>
      <c r="C468"/>
      <c r="D468"/>
    </row>
    <row r="469" spans="1:4" x14ac:dyDescent="0.35">
      <c r="A469"/>
      <c r="B469"/>
      <c r="C469"/>
      <c r="D469"/>
    </row>
    <row r="470" spans="1:4" x14ac:dyDescent="0.35">
      <c r="A470"/>
      <c r="B470"/>
      <c r="C470"/>
      <c r="D470"/>
    </row>
    <row r="471" spans="1:4" x14ac:dyDescent="0.35">
      <c r="A471"/>
      <c r="B471"/>
      <c r="C471"/>
      <c r="D471"/>
    </row>
    <row r="472" spans="1:4" x14ac:dyDescent="0.35">
      <c r="A472"/>
      <c r="B472"/>
      <c r="C472"/>
      <c r="D472"/>
    </row>
    <row r="473" spans="1:4" x14ac:dyDescent="0.35">
      <c r="A473"/>
      <c r="B473"/>
      <c r="C473"/>
      <c r="D473"/>
    </row>
    <row r="474" spans="1:4" x14ac:dyDescent="0.35">
      <c r="A474"/>
      <c r="B474"/>
      <c r="C474"/>
      <c r="D474"/>
    </row>
    <row r="475" spans="1:4" x14ac:dyDescent="0.35">
      <c r="A475"/>
      <c r="B475"/>
      <c r="C475"/>
      <c r="D475"/>
    </row>
    <row r="476" spans="1:4" x14ac:dyDescent="0.35">
      <c r="A476"/>
      <c r="B476"/>
      <c r="C476"/>
      <c r="D476"/>
    </row>
    <row r="477" spans="1:4" x14ac:dyDescent="0.35">
      <c r="A477"/>
      <c r="B477"/>
      <c r="C477"/>
      <c r="D477"/>
    </row>
    <row r="478" spans="1:4" x14ac:dyDescent="0.35">
      <c r="A478"/>
      <c r="B478"/>
      <c r="C478"/>
      <c r="D478"/>
    </row>
    <row r="479" spans="1:4" x14ac:dyDescent="0.35">
      <c r="A479"/>
      <c r="B479"/>
      <c r="C479"/>
      <c r="D479"/>
    </row>
    <row r="480" spans="1:4" x14ac:dyDescent="0.35">
      <c r="A480"/>
      <c r="B480"/>
      <c r="C480"/>
      <c r="D480"/>
    </row>
    <row r="481" spans="1:4" x14ac:dyDescent="0.35">
      <c r="A481"/>
      <c r="B481"/>
      <c r="C481"/>
      <c r="D481"/>
    </row>
    <row r="482" spans="1:4" x14ac:dyDescent="0.35">
      <c r="A482"/>
      <c r="B482"/>
      <c r="C482"/>
      <c r="D482"/>
    </row>
    <row r="483" spans="1:4" x14ac:dyDescent="0.35">
      <c r="A483"/>
      <c r="B483"/>
      <c r="C483"/>
      <c r="D483"/>
    </row>
    <row r="484" spans="1:4" x14ac:dyDescent="0.35">
      <c r="A484"/>
      <c r="B484"/>
      <c r="C484"/>
      <c r="D484"/>
    </row>
    <row r="485" spans="1:4" x14ac:dyDescent="0.35">
      <c r="A485"/>
      <c r="B485"/>
      <c r="C485"/>
      <c r="D485"/>
    </row>
    <row r="486" spans="1:4" x14ac:dyDescent="0.35">
      <c r="A486"/>
      <c r="B486"/>
      <c r="C486"/>
      <c r="D486"/>
    </row>
    <row r="487" spans="1:4" x14ac:dyDescent="0.35">
      <c r="A487"/>
      <c r="B487"/>
      <c r="C487"/>
      <c r="D487"/>
    </row>
    <row r="488" spans="1:4" x14ac:dyDescent="0.35">
      <c r="A488"/>
      <c r="B488"/>
      <c r="C488"/>
      <c r="D488"/>
    </row>
    <row r="489" spans="1:4" x14ac:dyDescent="0.35">
      <c r="A489"/>
      <c r="B489"/>
      <c r="C489"/>
      <c r="D489"/>
    </row>
    <row r="490" spans="1:4" x14ac:dyDescent="0.35">
      <c r="A490"/>
      <c r="B490"/>
      <c r="C490"/>
      <c r="D490"/>
    </row>
    <row r="491" spans="1:4" x14ac:dyDescent="0.35">
      <c r="A491"/>
      <c r="B491"/>
      <c r="C491"/>
      <c r="D491"/>
    </row>
    <row r="492" spans="1:4" x14ac:dyDescent="0.35">
      <c r="A492"/>
      <c r="B492"/>
      <c r="C492"/>
      <c r="D492"/>
    </row>
    <row r="493" spans="1:4" x14ac:dyDescent="0.35">
      <c r="A493"/>
      <c r="B493"/>
      <c r="C493"/>
      <c r="D493"/>
    </row>
    <row r="494" spans="1:4" x14ac:dyDescent="0.35">
      <c r="A494"/>
      <c r="B494"/>
      <c r="C494"/>
      <c r="D494"/>
    </row>
    <row r="495" spans="1:4" x14ac:dyDescent="0.35">
      <c r="A495"/>
      <c r="B495"/>
      <c r="C495"/>
      <c r="D495"/>
    </row>
    <row r="496" spans="1:4" x14ac:dyDescent="0.35">
      <c r="A496"/>
      <c r="B496"/>
      <c r="C496"/>
      <c r="D496"/>
    </row>
    <row r="497" spans="1:4" x14ac:dyDescent="0.35">
      <c r="A497"/>
      <c r="B497"/>
      <c r="C497"/>
      <c r="D497"/>
    </row>
    <row r="498" spans="1:4" x14ac:dyDescent="0.35">
      <c r="A498"/>
      <c r="B498"/>
      <c r="C498"/>
      <c r="D498"/>
    </row>
    <row r="499" spans="1:4" x14ac:dyDescent="0.35">
      <c r="A499"/>
      <c r="B499"/>
      <c r="C499"/>
      <c r="D499"/>
    </row>
    <row r="500" spans="1:4" x14ac:dyDescent="0.35">
      <c r="A500"/>
      <c r="B500"/>
      <c r="C500"/>
      <c r="D500"/>
    </row>
    <row r="501" spans="1:4" x14ac:dyDescent="0.35">
      <c r="A501"/>
      <c r="B501"/>
      <c r="C501"/>
      <c r="D501"/>
    </row>
    <row r="502" spans="1:4" x14ac:dyDescent="0.35">
      <c r="A502"/>
      <c r="B502"/>
      <c r="C502"/>
      <c r="D502"/>
    </row>
    <row r="503" spans="1:4" x14ac:dyDescent="0.35">
      <c r="A503"/>
      <c r="B503"/>
      <c r="C503"/>
      <c r="D503"/>
    </row>
    <row r="504" spans="1:4" x14ac:dyDescent="0.35">
      <c r="A504"/>
      <c r="B504"/>
      <c r="C504"/>
      <c r="D504"/>
    </row>
    <row r="505" spans="1:4" x14ac:dyDescent="0.35">
      <c r="A505"/>
      <c r="B505"/>
      <c r="C505"/>
      <c r="D505"/>
    </row>
    <row r="506" spans="1:4" x14ac:dyDescent="0.35">
      <c r="A506"/>
      <c r="B506"/>
      <c r="C506"/>
      <c r="D506"/>
    </row>
    <row r="507" spans="1:4" x14ac:dyDescent="0.35">
      <c r="A507"/>
      <c r="B507"/>
      <c r="C507"/>
      <c r="D507"/>
    </row>
    <row r="508" spans="1:4" x14ac:dyDescent="0.35">
      <c r="A508"/>
      <c r="B508"/>
      <c r="C508"/>
      <c r="D508"/>
    </row>
    <row r="509" spans="1:4" x14ac:dyDescent="0.35">
      <c r="A509"/>
      <c r="B509"/>
      <c r="C509"/>
      <c r="D509"/>
    </row>
    <row r="510" spans="1:4" x14ac:dyDescent="0.35">
      <c r="A510"/>
      <c r="B510"/>
      <c r="C510"/>
      <c r="D510"/>
    </row>
    <row r="511" spans="1:4" x14ac:dyDescent="0.35">
      <c r="A511"/>
      <c r="B511"/>
      <c r="C511"/>
      <c r="D511"/>
    </row>
    <row r="512" spans="1:4" x14ac:dyDescent="0.35">
      <c r="A512"/>
      <c r="B512"/>
      <c r="C512"/>
      <c r="D512"/>
    </row>
    <row r="513" spans="1:4" x14ac:dyDescent="0.35">
      <c r="A513"/>
      <c r="B513"/>
      <c r="C513"/>
      <c r="D513"/>
    </row>
    <row r="514" spans="1:4" x14ac:dyDescent="0.35">
      <c r="A514"/>
      <c r="B514"/>
      <c r="C514"/>
      <c r="D514"/>
    </row>
    <row r="515" spans="1:4" x14ac:dyDescent="0.35">
      <c r="A515"/>
      <c r="B515"/>
      <c r="C515"/>
      <c r="D515"/>
    </row>
    <row r="516" spans="1:4" x14ac:dyDescent="0.35">
      <c r="A516"/>
      <c r="B516"/>
      <c r="C516"/>
      <c r="D516"/>
    </row>
    <row r="517" spans="1:4" x14ac:dyDescent="0.35">
      <c r="A517"/>
      <c r="B517"/>
      <c r="C517"/>
      <c r="D517"/>
    </row>
    <row r="518" spans="1:4" x14ac:dyDescent="0.35">
      <c r="A518"/>
      <c r="B518"/>
      <c r="C518"/>
      <c r="D518"/>
    </row>
    <row r="519" spans="1:4" x14ac:dyDescent="0.35">
      <c r="A519"/>
      <c r="B519"/>
      <c r="C519"/>
      <c r="D519"/>
    </row>
    <row r="520" spans="1:4" x14ac:dyDescent="0.35">
      <c r="A520"/>
      <c r="B520"/>
      <c r="C520"/>
      <c r="D520"/>
    </row>
    <row r="521" spans="1:4" x14ac:dyDescent="0.35">
      <c r="A521"/>
      <c r="B521"/>
      <c r="C521"/>
      <c r="D521"/>
    </row>
    <row r="522" spans="1:4" x14ac:dyDescent="0.35">
      <c r="A522"/>
      <c r="B522"/>
      <c r="C522"/>
      <c r="D522"/>
    </row>
    <row r="523" spans="1:4" x14ac:dyDescent="0.35">
      <c r="A523"/>
      <c r="B523"/>
      <c r="C523"/>
      <c r="D523"/>
    </row>
    <row r="524" spans="1:4" x14ac:dyDescent="0.35">
      <c r="A524"/>
      <c r="B524"/>
      <c r="C524"/>
      <c r="D524"/>
    </row>
    <row r="525" spans="1:4" x14ac:dyDescent="0.35">
      <c r="A525"/>
      <c r="B525"/>
      <c r="C525"/>
      <c r="D525"/>
    </row>
    <row r="526" spans="1:4" x14ac:dyDescent="0.35">
      <c r="A526"/>
      <c r="B526"/>
      <c r="C526"/>
      <c r="D526"/>
    </row>
    <row r="527" spans="1:4" x14ac:dyDescent="0.35">
      <c r="A527"/>
      <c r="B527"/>
      <c r="C527"/>
      <c r="D527"/>
    </row>
    <row r="528" spans="1:4" x14ac:dyDescent="0.35">
      <c r="A528"/>
      <c r="B528"/>
      <c r="C528"/>
      <c r="D528"/>
    </row>
    <row r="529" spans="1:4" x14ac:dyDescent="0.35">
      <c r="A529"/>
      <c r="B529"/>
      <c r="C529"/>
      <c r="D529"/>
    </row>
    <row r="530" spans="1:4" x14ac:dyDescent="0.35">
      <c r="A530"/>
      <c r="B530"/>
      <c r="C530"/>
      <c r="D530"/>
    </row>
    <row r="531" spans="1:4" x14ac:dyDescent="0.35">
      <c r="A531"/>
      <c r="B531"/>
      <c r="C531"/>
      <c r="D531"/>
    </row>
    <row r="532" spans="1:4" x14ac:dyDescent="0.35">
      <c r="A532"/>
      <c r="B532"/>
      <c r="C532"/>
      <c r="D532"/>
    </row>
    <row r="533" spans="1:4" x14ac:dyDescent="0.35">
      <c r="A533"/>
      <c r="B533"/>
      <c r="C533"/>
      <c r="D533"/>
    </row>
    <row r="534" spans="1:4" x14ac:dyDescent="0.35">
      <c r="A534"/>
      <c r="B534"/>
      <c r="C534"/>
      <c r="D534"/>
    </row>
    <row r="535" spans="1:4" x14ac:dyDescent="0.35">
      <c r="A535"/>
      <c r="B535"/>
      <c r="C535"/>
      <c r="D535"/>
    </row>
    <row r="536" spans="1:4" x14ac:dyDescent="0.35">
      <c r="A536"/>
      <c r="B536"/>
      <c r="C536"/>
      <c r="D536"/>
    </row>
    <row r="537" spans="1:4" x14ac:dyDescent="0.35">
      <c r="A537"/>
      <c r="B537"/>
      <c r="C537"/>
      <c r="D537"/>
    </row>
    <row r="538" spans="1:4" x14ac:dyDescent="0.35">
      <c r="A538"/>
      <c r="B538"/>
      <c r="C538"/>
      <c r="D538"/>
    </row>
    <row r="539" spans="1:4" x14ac:dyDescent="0.35">
      <c r="A539"/>
      <c r="B539"/>
      <c r="C539"/>
      <c r="D539"/>
    </row>
    <row r="540" spans="1:4" x14ac:dyDescent="0.35">
      <c r="A540"/>
      <c r="B540"/>
      <c r="C540"/>
      <c r="D540"/>
    </row>
    <row r="541" spans="1:4" x14ac:dyDescent="0.35">
      <c r="A541"/>
      <c r="B541"/>
      <c r="C541"/>
      <c r="D541"/>
    </row>
    <row r="542" spans="1:4" x14ac:dyDescent="0.35">
      <c r="A542"/>
      <c r="B542"/>
      <c r="C542"/>
      <c r="D542"/>
    </row>
    <row r="543" spans="1:4" x14ac:dyDescent="0.35">
      <c r="A543"/>
      <c r="B543"/>
      <c r="C543"/>
      <c r="D543"/>
    </row>
    <row r="544" spans="1:4" x14ac:dyDescent="0.35">
      <c r="A544"/>
      <c r="B544"/>
      <c r="C544"/>
      <c r="D544"/>
    </row>
    <row r="545" spans="1:4" x14ac:dyDescent="0.35">
      <c r="A545"/>
      <c r="B545"/>
      <c r="C545"/>
      <c r="D545"/>
    </row>
    <row r="546" spans="1:4" x14ac:dyDescent="0.35">
      <c r="A546"/>
      <c r="B546"/>
      <c r="C546"/>
      <c r="D546"/>
    </row>
    <row r="547" spans="1:4" x14ac:dyDescent="0.35">
      <c r="A547"/>
      <c r="B547"/>
      <c r="C547"/>
      <c r="D547"/>
    </row>
    <row r="548" spans="1:4" x14ac:dyDescent="0.35">
      <c r="A548"/>
      <c r="B548"/>
      <c r="C548"/>
      <c r="D548"/>
    </row>
    <row r="549" spans="1:4" x14ac:dyDescent="0.35">
      <c r="A549"/>
      <c r="B549"/>
      <c r="C549"/>
      <c r="D549"/>
    </row>
    <row r="550" spans="1:4" x14ac:dyDescent="0.35">
      <c r="A550"/>
      <c r="B550"/>
      <c r="C550"/>
      <c r="D550"/>
    </row>
    <row r="551" spans="1:4" x14ac:dyDescent="0.35">
      <c r="A551"/>
      <c r="B551"/>
      <c r="C551"/>
      <c r="D551"/>
    </row>
    <row r="552" spans="1:4" x14ac:dyDescent="0.35">
      <c r="A552"/>
      <c r="B552"/>
      <c r="C552"/>
      <c r="D552"/>
    </row>
    <row r="553" spans="1:4" x14ac:dyDescent="0.35">
      <c r="A553"/>
      <c r="B553"/>
      <c r="C553"/>
      <c r="D553"/>
    </row>
    <row r="554" spans="1:4" x14ac:dyDescent="0.35">
      <c r="A554"/>
      <c r="B554"/>
      <c r="C554"/>
      <c r="D554"/>
    </row>
    <row r="555" spans="1:4" x14ac:dyDescent="0.35">
      <c r="A555"/>
      <c r="B555"/>
      <c r="C555"/>
      <c r="D555"/>
    </row>
    <row r="556" spans="1:4" x14ac:dyDescent="0.35">
      <c r="A556"/>
      <c r="B556"/>
      <c r="C556"/>
      <c r="D556"/>
    </row>
    <row r="557" spans="1:4" x14ac:dyDescent="0.35">
      <c r="A557"/>
      <c r="B557"/>
      <c r="C557"/>
      <c r="D557"/>
    </row>
    <row r="558" spans="1:4" x14ac:dyDescent="0.35">
      <c r="A558"/>
      <c r="B558"/>
      <c r="C558"/>
      <c r="D558"/>
    </row>
    <row r="559" spans="1:4" x14ac:dyDescent="0.35">
      <c r="A559"/>
      <c r="B559"/>
      <c r="C559"/>
      <c r="D559"/>
    </row>
    <row r="560" spans="1:4" x14ac:dyDescent="0.35">
      <c r="A560"/>
      <c r="B560"/>
      <c r="C560"/>
      <c r="D560"/>
    </row>
    <row r="561" spans="1:4" x14ac:dyDescent="0.35">
      <c r="A561"/>
      <c r="B561"/>
      <c r="C561"/>
      <c r="D561"/>
    </row>
    <row r="562" spans="1:4" x14ac:dyDescent="0.35">
      <c r="A562"/>
      <c r="B562"/>
      <c r="C562"/>
      <c r="D562"/>
    </row>
    <row r="563" spans="1:4" x14ac:dyDescent="0.35">
      <c r="A563"/>
      <c r="B563"/>
      <c r="C563"/>
      <c r="D563"/>
    </row>
    <row r="564" spans="1:4" x14ac:dyDescent="0.35">
      <c r="A564"/>
      <c r="B564"/>
      <c r="C564"/>
      <c r="D564"/>
    </row>
    <row r="565" spans="1:4" x14ac:dyDescent="0.35">
      <c r="A565"/>
      <c r="B565"/>
      <c r="C565"/>
      <c r="D565"/>
    </row>
    <row r="566" spans="1:4" x14ac:dyDescent="0.35">
      <c r="A566"/>
      <c r="B566"/>
      <c r="C566"/>
      <c r="D566"/>
    </row>
    <row r="567" spans="1:4" x14ac:dyDescent="0.35">
      <c r="A567"/>
      <c r="B567"/>
      <c r="C567"/>
      <c r="D567"/>
    </row>
    <row r="568" spans="1:4" x14ac:dyDescent="0.35">
      <c r="A568"/>
      <c r="B568"/>
      <c r="C568"/>
      <c r="D568"/>
    </row>
    <row r="569" spans="1:4" x14ac:dyDescent="0.35">
      <c r="A569"/>
      <c r="B569"/>
      <c r="C569"/>
      <c r="D569"/>
    </row>
    <row r="570" spans="1:4" x14ac:dyDescent="0.35">
      <c r="A570"/>
      <c r="B570"/>
      <c r="C570"/>
      <c r="D570"/>
    </row>
    <row r="571" spans="1:4" x14ac:dyDescent="0.35">
      <c r="A571"/>
      <c r="B571"/>
      <c r="C571"/>
      <c r="D571"/>
    </row>
    <row r="572" spans="1:4" x14ac:dyDescent="0.35">
      <c r="A572"/>
      <c r="B572"/>
      <c r="C572"/>
      <c r="D572"/>
    </row>
    <row r="573" spans="1:4" x14ac:dyDescent="0.35">
      <c r="A573"/>
      <c r="B573"/>
      <c r="C573"/>
      <c r="D573"/>
    </row>
    <row r="574" spans="1:4" x14ac:dyDescent="0.35">
      <c r="A574"/>
      <c r="B574"/>
      <c r="C574"/>
      <c r="D574"/>
    </row>
    <row r="575" spans="1:4" x14ac:dyDescent="0.35">
      <c r="A575"/>
      <c r="B575"/>
      <c r="C575"/>
      <c r="D575"/>
    </row>
    <row r="576" spans="1:4" x14ac:dyDescent="0.35">
      <c r="A576"/>
      <c r="B576"/>
      <c r="C576"/>
      <c r="D576"/>
    </row>
    <row r="577" spans="1:4" x14ac:dyDescent="0.35">
      <c r="A577"/>
      <c r="B577"/>
      <c r="C577"/>
      <c r="D577"/>
    </row>
    <row r="578" spans="1:4" x14ac:dyDescent="0.35">
      <c r="A578"/>
      <c r="B578"/>
      <c r="C578"/>
      <c r="D578"/>
    </row>
    <row r="579" spans="1:4" x14ac:dyDescent="0.35">
      <c r="A579"/>
      <c r="B579"/>
      <c r="C579"/>
      <c r="D579"/>
    </row>
    <row r="580" spans="1:4" x14ac:dyDescent="0.35">
      <c r="A580"/>
      <c r="B580"/>
      <c r="C580"/>
      <c r="D580"/>
    </row>
    <row r="581" spans="1:4" x14ac:dyDescent="0.35">
      <c r="A581"/>
      <c r="B581"/>
      <c r="C581"/>
      <c r="D581"/>
    </row>
    <row r="582" spans="1:4" x14ac:dyDescent="0.35">
      <c r="A582"/>
      <c r="B582"/>
      <c r="C582"/>
      <c r="D582"/>
    </row>
    <row r="583" spans="1:4" x14ac:dyDescent="0.35">
      <c r="A583"/>
      <c r="B583"/>
      <c r="C583"/>
      <c r="D583"/>
    </row>
    <row r="584" spans="1:4" x14ac:dyDescent="0.35">
      <c r="A584"/>
      <c r="B584"/>
      <c r="C584"/>
      <c r="D584"/>
    </row>
    <row r="585" spans="1:4" x14ac:dyDescent="0.35">
      <c r="A585"/>
      <c r="B585"/>
      <c r="C585"/>
      <c r="D585"/>
    </row>
    <row r="586" spans="1:4" x14ac:dyDescent="0.35">
      <c r="A586"/>
      <c r="B586"/>
      <c r="C586"/>
      <c r="D586"/>
    </row>
    <row r="587" spans="1:4" x14ac:dyDescent="0.35">
      <c r="A587"/>
      <c r="B587"/>
      <c r="C587"/>
      <c r="D587"/>
    </row>
    <row r="588" spans="1:4" x14ac:dyDescent="0.35">
      <c r="A588"/>
      <c r="B588"/>
      <c r="C588"/>
      <c r="D588"/>
    </row>
    <row r="589" spans="1:4" x14ac:dyDescent="0.35">
      <c r="A589"/>
      <c r="B589"/>
      <c r="C589"/>
      <c r="D589"/>
    </row>
    <row r="590" spans="1:4" x14ac:dyDescent="0.35">
      <c r="A590"/>
      <c r="B590"/>
      <c r="C590"/>
      <c r="D590"/>
    </row>
    <row r="591" spans="1:4" x14ac:dyDescent="0.35">
      <c r="A591"/>
      <c r="B591"/>
      <c r="C591"/>
      <c r="D591"/>
    </row>
    <row r="592" spans="1:4" x14ac:dyDescent="0.35">
      <c r="A592"/>
      <c r="B592"/>
      <c r="C592"/>
      <c r="D592"/>
    </row>
    <row r="593" spans="1:4" x14ac:dyDescent="0.35">
      <c r="A593"/>
      <c r="B593"/>
      <c r="C593"/>
      <c r="D593"/>
    </row>
    <row r="594" spans="1:4" x14ac:dyDescent="0.35">
      <c r="A594"/>
      <c r="B594"/>
      <c r="C594"/>
      <c r="D594"/>
    </row>
    <row r="595" spans="1:4" x14ac:dyDescent="0.35">
      <c r="A595"/>
      <c r="B595"/>
      <c r="C595"/>
      <c r="D595"/>
    </row>
    <row r="596" spans="1:4" x14ac:dyDescent="0.35">
      <c r="A596"/>
      <c r="B596"/>
      <c r="C596"/>
      <c r="D596"/>
    </row>
    <row r="597" spans="1:4" x14ac:dyDescent="0.35">
      <c r="A597"/>
      <c r="B597"/>
      <c r="C597"/>
      <c r="D597"/>
    </row>
    <row r="598" spans="1:4" x14ac:dyDescent="0.35">
      <c r="A598"/>
      <c r="B598"/>
      <c r="C598"/>
      <c r="D598"/>
    </row>
    <row r="599" spans="1:4" x14ac:dyDescent="0.35">
      <c r="A599"/>
      <c r="B599"/>
      <c r="C599"/>
      <c r="D599"/>
    </row>
    <row r="600" spans="1:4" x14ac:dyDescent="0.35">
      <c r="A600"/>
      <c r="B600"/>
      <c r="C600"/>
      <c r="D600"/>
    </row>
    <row r="601" spans="1:4" x14ac:dyDescent="0.35">
      <c r="A601"/>
      <c r="B601"/>
      <c r="C601"/>
      <c r="D601"/>
    </row>
    <row r="602" spans="1:4" x14ac:dyDescent="0.35">
      <c r="A602"/>
      <c r="B602"/>
      <c r="C602"/>
      <c r="D602"/>
    </row>
    <row r="603" spans="1:4" x14ac:dyDescent="0.35">
      <c r="A603"/>
      <c r="B603"/>
      <c r="C603"/>
      <c r="D603"/>
    </row>
    <row r="604" spans="1:4" x14ac:dyDescent="0.35">
      <c r="A604"/>
      <c r="B604"/>
      <c r="C604"/>
      <c r="D604"/>
    </row>
    <row r="605" spans="1:4" x14ac:dyDescent="0.35">
      <c r="A605"/>
      <c r="B605"/>
      <c r="C605"/>
      <c r="D605"/>
    </row>
    <row r="606" spans="1:4" x14ac:dyDescent="0.35">
      <c r="A606"/>
      <c r="B606"/>
      <c r="C606"/>
      <c r="D606"/>
    </row>
    <row r="607" spans="1:4" x14ac:dyDescent="0.35">
      <c r="A607"/>
      <c r="B607"/>
      <c r="C607"/>
      <c r="D607"/>
    </row>
    <row r="608" spans="1:4" x14ac:dyDescent="0.35">
      <c r="A608"/>
      <c r="B608"/>
      <c r="C608"/>
      <c r="D608"/>
    </row>
    <row r="609" spans="1:4" x14ac:dyDescent="0.35">
      <c r="A609"/>
      <c r="B609"/>
      <c r="C609"/>
      <c r="D609"/>
    </row>
    <row r="610" spans="1:4" x14ac:dyDescent="0.35">
      <c r="A610"/>
      <c r="B610"/>
      <c r="C610"/>
      <c r="D610"/>
    </row>
    <row r="611" spans="1:4" x14ac:dyDescent="0.35">
      <c r="A611"/>
      <c r="B611"/>
      <c r="C611"/>
      <c r="D611"/>
    </row>
    <row r="612" spans="1:4" x14ac:dyDescent="0.35">
      <c r="A612"/>
      <c r="B612"/>
      <c r="C612"/>
      <c r="D612"/>
    </row>
    <row r="613" spans="1:4" x14ac:dyDescent="0.35">
      <c r="A613"/>
      <c r="B613"/>
      <c r="C613"/>
      <c r="D613"/>
    </row>
    <row r="614" spans="1:4" x14ac:dyDescent="0.35">
      <c r="A614"/>
      <c r="B614"/>
      <c r="C614"/>
      <c r="D614"/>
    </row>
    <row r="615" spans="1:4" x14ac:dyDescent="0.35">
      <c r="A615"/>
      <c r="B615"/>
      <c r="C615"/>
      <c r="D615"/>
    </row>
    <row r="616" spans="1:4" x14ac:dyDescent="0.35">
      <c r="A616"/>
      <c r="B616"/>
      <c r="C616"/>
      <c r="D616"/>
    </row>
    <row r="617" spans="1:4" x14ac:dyDescent="0.35">
      <c r="A617"/>
      <c r="B617"/>
      <c r="C617"/>
      <c r="D617"/>
    </row>
    <row r="618" spans="1:4" x14ac:dyDescent="0.35">
      <c r="A618"/>
      <c r="B618"/>
      <c r="C618"/>
      <c r="D618"/>
    </row>
    <row r="619" spans="1:4" x14ac:dyDescent="0.35">
      <c r="A619"/>
      <c r="B619"/>
      <c r="C619"/>
      <c r="D619"/>
    </row>
    <row r="620" spans="1:4" x14ac:dyDescent="0.35">
      <c r="A620"/>
      <c r="B620"/>
      <c r="C620"/>
      <c r="D620"/>
    </row>
    <row r="621" spans="1:4" x14ac:dyDescent="0.35">
      <c r="A621"/>
      <c r="B621"/>
      <c r="C621"/>
      <c r="D621"/>
    </row>
    <row r="622" spans="1:4" x14ac:dyDescent="0.35">
      <c r="A622"/>
      <c r="B622"/>
      <c r="C622"/>
      <c r="D622"/>
    </row>
    <row r="623" spans="1:4" x14ac:dyDescent="0.35">
      <c r="A623"/>
      <c r="B623"/>
      <c r="C623"/>
      <c r="D623"/>
    </row>
    <row r="624" spans="1:4" x14ac:dyDescent="0.35">
      <c r="A624"/>
      <c r="B624"/>
      <c r="C624"/>
      <c r="D624"/>
    </row>
    <row r="625" spans="1:4" x14ac:dyDescent="0.35">
      <c r="A625"/>
      <c r="B625"/>
      <c r="C625"/>
      <c r="D625"/>
    </row>
    <row r="626" spans="1:4" x14ac:dyDescent="0.35">
      <c r="A626"/>
      <c r="B626"/>
      <c r="C626"/>
      <c r="D626"/>
    </row>
    <row r="627" spans="1:4" x14ac:dyDescent="0.35">
      <c r="A627"/>
      <c r="B627"/>
      <c r="C627"/>
      <c r="D627"/>
    </row>
    <row r="628" spans="1:4" x14ac:dyDescent="0.35">
      <c r="A628"/>
      <c r="B628"/>
      <c r="C628"/>
      <c r="D628"/>
    </row>
    <row r="629" spans="1:4" x14ac:dyDescent="0.35">
      <c r="A629"/>
      <c r="B629"/>
      <c r="C629"/>
      <c r="D629"/>
    </row>
    <row r="630" spans="1:4" x14ac:dyDescent="0.35">
      <c r="A630"/>
      <c r="B630"/>
      <c r="C630"/>
      <c r="D630"/>
    </row>
    <row r="631" spans="1:4" x14ac:dyDescent="0.35">
      <c r="A631"/>
      <c r="B631"/>
      <c r="C631"/>
      <c r="D631"/>
    </row>
    <row r="632" spans="1:4" x14ac:dyDescent="0.35">
      <c r="A632"/>
      <c r="B632"/>
      <c r="C632"/>
      <c r="D632"/>
    </row>
    <row r="633" spans="1:4" x14ac:dyDescent="0.35">
      <c r="A633"/>
      <c r="B633"/>
      <c r="C633"/>
      <c r="D633"/>
    </row>
    <row r="634" spans="1:4" x14ac:dyDescent="0.35">
      <c r="A634"/>
      <c r="B634"/>
      <c r="C634"/>
      <c r="D634"/>
    </row>
    <row r="635" spans="1:4" x14ac:dyDescent="0.35">
      <c r="A635"/>
      <c r="B635"/>
      <c r="C635"/>
      <c r="D635"/>
    </row>
    <row r="636" spans="1:4" x14ac:dyDescent="0.35">
      <c r="A636"/>
      <c r="B636"/>
      <c r="C636"/>
      <c r="D636"/>
    </row>
    <row r="637" spans="1:4" x14ac:dyDescent="0.35">
      <c r="A637"/>
      <c r="B637"/>
      <c r="C637"/>
      <c r="D637"/>
    </row>
    <row r="638" spans="1:4" x14ac:dyDescent="0.35">
      <c r="A638"/>
      <c r="B638"/>
      <c r="C638"/>
      <c r="D638"/>
    </row>
    <row r="639" spans="1:4" x14ac:dyDescent="0.35">
      <c r="A639"/>
      <c r="B639"/>
      <c r="C639"/>
      <c r="D639"/>
    </row>
    <row r="640" spans="1:4" x14ac:dyDescent="0.35">
      <c r="A640"/>
      <c r="B640"/>
      <c r="C640"/>
      <c r="D640"/>
    </row>
    <row r="641" spans="1:4" x14ac:dyDescent="0.35">
      <c r="A641"/>
      <c r="B641"/>
      <c r="C641"/>
      <c r="D641"/>
    </row>
    <row r="642" spans="1:4" x14ac:dyDescent="0.35">
      <c r="A642"/>
      <c r="B642"/>
      <c r="C642"/>
      <c r="D642"/>
    </row>
    <row r="643" spans="1:4" x14ac:dyDescent="0.35">
      <c r="A643"/>
      <c r="B643"/>
      <c r="C643"/>
      <c r="D643"/>
    </row>
    <row r="644" spans="1:4" x14ac:dyDescent="0.35">
      <c r="A644"/>
      <c r="B644"/>
      <c r="C644"/>
      <c r="D644"/>
    </row>
    <row r="645" spans="1:4" x14ac:dyDescent="0.35">
      <c r="A645"/>
      <c r="B645"/>
      <c r="C645"/>
      <c r="D645"/>
    </row>
    <row r="646" spans="1:4" x14ac:dyDescent="0.35">
      <c r="A646"/>
      <c r="B646"/>
      <c r="C646"/>
      <c r="D646"/>
    </row>
    <row r="647" spans="1:4" x14ac:dyDescent="0.35">
      <c r="A647"/>
      <c r="B647"/>
      <c r="C647"/>
      <c r="D647"/>
    </row>
    <row r="648" spans="1:4" x14ac:dyDescent="0.35">
      <c r="A648"/>
      <c r="B648"/>
      <c r="C648"/>
      <c r="D648"/>
    </row>
    <row r="649" spans="1:4" x14ac:dyDescent="0.35">
      <c r="A649"/>
      <c r="B649"/>
      <c r="C649"/>
      <c r="D649"/>
    </row>
    <row r="650" spans="1:4" x14ac:dyDescent="0.35">
      <c r="A650"/>
      <c r="B650"/>
      <c r="C650"/>
      <c r="D650"/>
    </row>
    <row r="651" spans="1:4" x14ac:dyDescent="0.35">
      <c r="A651"/>
      <c r="B651"/>
      <c r="C651"/>
      <c r="D651"/>
    </row>
    <row r="652" spans="1:4" x14ac:dyDescent="0.35">
      <c r="A652"/>
      <c r="B652"/>
      <c r="C652"/>
      <c r="D652"/>
    </row>
    <row r="653" spans="1:4" x14ac:dyDescent="0.35">
      <c r="A653"/>
      <c r="B653"/>
      <c r="C653"/>
      <c r="D653"/>
    </row>
    <row r="654" spans="1:4" x14ac:dyDescent="0.35">
      <c r="A654"/>
      <c r="B654"/>
      <c r="C654"/>
      <c r="D654"/>
    </row>
    <row r="655" spans="1:4" x14ac:dyDescent="0.35">
      <c r="A655"/>
      <c r="B655"/>
      <c r="C655"/>
      <c r="D655"/>
    </row>
    <row r="656" spans="1:4" x14ac:dyDescent="0.35">
      <c r="A656"/>
      <c r="B656"/>
      <c r="C656"/>
      <c r="D656"/>
    </row>
    <row r="657" spans="1:4" x14ac:dyDescent="0.35">
      <c r="A657"/>
      <c r="B657"/>
      <c r="C657"/>
      <c r="D657"/>
    </row>
    <row r="658" spans="1:4" x14ac:dyDescent="0.35">
      <c r="A658"/>
      <c r="B658"/>
      <c r="C658"/>
      <c r="D658"/>
    </row>
    <row r="659" spans="1:4" x14ac:dyDescent="0.35">
      <c r="A659"/>
      <c r="B659"/>
      <c r="C659"/>
      <c r="D659"/>
    </row>
    <row r="660" spans="1:4" x14ac:dyDescent="0.35">
      <c r="A660"/>
      <c r="B660"/>
      <c r="C660"/>
      <c r="D660"/>
    </row>
    <row r="661" spans="1:4" x14ac:dyDescent="0.35">
      <c r="A661"/>
      <c r="B661"/>
      <c r="C661"/>
      <c r="D661"/>
    </row>
    <row r="662" spans="1:4" x14ac:dyDescent="0.35">
      <c r="A662"/>
      <c r="B662"/>
      <c r="C662"/>
      <c r="D662"/>
    </row>
    <row r="663" spans="1:4" x14ac:dyDescent="0.35">
      <c r="A663"/>
      <c r="B663"/>
      <c r="C663"/>
      <c r="D663"/>
    </row>
    <row r="664" spans="1:4" x14ac:dyDescent="0.35">
      <c r="A664"/>
      <c r="B664"/>
      <c r="C664"/>
      <c r="D664"/>
    </row>
    <row r="665" spans="1:4" x14ac:dyDescent="0.35">
      <c r="A665"/>
      <c r="B665"/>
      <c r="C665"/>
      <c r="D665"/>
    </row>
    <row r="666" spans="1:4" x14ac:dyDescent="0.35">
      <c r="A666"/>
      <c r="B666"/>
      <c r="C666"/>
      <c r="D666"/>
    </row>
    <row r="667" spans="1:4" x14ac:dyDescent="0.35">
      <c r="A667"/>
      <c r="B667"/>
      <c r="C667"/>
      <c r="D667"/>
    </row>
    <row r="668" spans="1:4" x14ac:dyDescent="0.35">
      <c r="A668"/>
      <c r="B668"/>
      <c r="C668"/>
      <c r="D668"/>
    </row>
    <row r="669" spans="1:4" x14ac:dyDescent="0.35">
      <c r="A669"/>
      <c r="B669"/>
      <c r="C669"/>
      <c r="D669"/>
    </row>
    <row r="670" spans="1:4" x14ac:dyDescent="0.35">
      <c r="A670"/>
      <c r="B670"/>
      <c r="C670"/>
      <c r="D670"/>
    </row>
    <row r="671" spans="1:4" x14ac:dyDescent="0.35">
      <c r="A671"/>
      <c r="B671"/>
      <c r="C671"/>
      <c r="D671"/>
    </row>
    <row r="672" spans="1:4" x14ac:dyDescent="0.35">
      <c r="A672"/>
      <c r="B672"/>
      <c r="C672"/>
      <c r="D672"/>
    </row>
    <row r="673" spans="1:4" x14ac:dyDescent="0.35">
      <c r="A673"/>
      <c r="B673"/>
      <c r="C673"/>
      <c r="D673"/>
    </row>
    <row r="674" spans="1:4" x14ac:dyDescent="0.35">
      <c r="A674"/>
      <c r="B674"/>
      <c r="C674"/>
      <c r="D674"/>
    </row>
    <row r="675" spans="1:4" x14ac:dyDescent="0.35">
      <c r="A675"/>
      <c r="B675"/>
      <c r="C675"/>
      <c r="D675"/>
    </row>
    <row r="676" spans="1:4" x14ac:dyDescent="0.35">
      <c r="A676"/>
      <c r="B676"/>
      <c r="C676"/>
      <c r="D676"/>
    </row>
    <row r="677" spans="1:4" x14ac:dyDescent="0.35">
      <c r="A677"/>
      <c r="B677"/>
      <c r="C677"/>
      <c r="D677"/>
    </row>
    <row r="678" spans="1:4" x14ac:dyDescent="0.35">
      <c r="A678"/>
      <c r="B678"/>
      <c r="C678"/>
      <c r="D678"/>
    </row>
    <row r="679" spans="1:4" x14ac:dyDescent="0.35">
      <c r="A679"/>
      <c r="B679"/>
      <c r="C679"/>
      <c r="D679"/>
    </row>
    <row r="680" spans="1:4" x14ac:dyDescent="0.35">
      <c r="A680"/>
      <c r="B680"/>
      <c r="C680"/>
      <c r="D680"/>
    </row>
    <row r="681" spans="1:4" x14ac:dyDescent="0.35">
      <c r="A681"/>
      <c r="B681"/>
      <c r="C681"/>
      <c r="D681"/>
    </row>
    <row r="682" spans="1:4" x14ac:dyDescent="0.35">
      <c r="A682"/>
      <c r="B682"/>
      <c r="C682"/>
      <c r="D682"/>
    </row>
    <row r="683" spans="1:4" x14ac:dyDescent="0.35">
      <c r="A683"/>
      <c r="B683"/>
      <c r="C683"/>
      <c r="D683"/>
    </row>
    <row r="684" spans="1:4" x14ac:dyDescent="0.35">
      <c r="A684"/>
      <c r="B684"/>
      <c r="C684"/>
      <c r="D684"/>
    </row>
    <row r="685" spans="1:4" x14ac:dyDescent="0.35">
      <c r="A685"/>
      <c r="B685"/>
      <c r="C685"/>
      <c r="D685"/>
    </row>
    <row r="686" spans="1:4" x14ac:dyDescent="0.35">
      <c r="A686"/>
      <c r="B686"/>
      <c r="C686"/>
      <c r="D686"/>
    </row>
    <row r="687" spans="1:4" x14ac:dyDescent="0.35">
      <c r="A687"/>
      <c r="B687"/>
      <c r="C687"/>
      <c r="D687"/>
    </row>
    <row r="688" spans="1:4" x14ac:dyDescent="0.35">
      <c r="A688"/>
      <c r="B688"/>
      <c r="C688"/>
      <c r="D688"/>
    </row>
    <row r="689" spans="1:4" x14ac:dyDescent="0.35">
      <c r="A689"/>
      <c r="B689"/>
      <c r="C689"/>
      <c r="D689"/>
    </row>
    <row r="690" spans="1:4" x14ac:dyDescent="0.35">
      <c r="A690"/>
      <c r="B690"/>
      <c r="C690"/>
      <c r="D690"/>
    </row>
    <row r="691" spans="1:4" x14ac:dyDescent="0.35">
      <c r="A691"/>
      <c r="B691"/>
      <c r="C691"/>
      <c r="D691"/>
    </row>
    <row r="692" spans="1:4" x14ac:dyDescent="0.35">
      <c r="A692"/>
      <c r="B692"/>
      <c r="C692"/>
      <c r="D692"/>
    </row>
    <row r="693" spans="1:4" x14ac:dyDescent="0.35">
      <c r="A693"/>
      <c r="B693"/>
      <c r="C693"/>
      <c r="D693"/>
    </row>
    <row r="694" spans="1:4" x14ac:dyDescent="0.35">
      <c r="A694"/>
      <c r="B694"/>
      <c r="C694"/>
      <c r="D694"/>
    </row>
    <row r="695" spans="1:4" x14ac:dyDescent="0.35">
      <c r="A695"/>
      <c r="B695"/>
      <c r="C695"/>
      <c r="D695"/>
    </row>
    <row r="696" spans="1:4" x14ac:dyDescent="0.35">
      <c r="A696"/>
      <c r="B696"/>
      <c r="C696"/>
      <c r="D696"/>
    </row>
    <row r="697" spans="1:4" x14ac:dyDescent="0.35">
      <c r="A697"/>
      <c r="B697"/>
      <c r="C697"/>
      <c r="D697"/>
    </row>
    <row r="698" spans="1:4" x14ac:dyDescent="0.35">
      <c r="A698"/>
      <c r="B698"/>
      <c r="C698"/>
      <c r="D698"/>
    </row>
    <row r="699" spans="1:4" x14ac:dyDescent="0.35">
      <c r="A699"/>
      <c r="B699"/>
      <c r="C699"/>
      <c r="D699"/>
    </row>
    <row r="700" spans="1:4" x14ac:dyDescent="0.35">
      <c r="A700"/>
      <c r="B700"/>
      <c r="C700"/>
      <c r="D700"/>
    </row>
    <row r="701" spans="1:4" x14ac:dyDescent="0.35">
      <c r="A701"/>
      <c r="B701"/>
      <c r="C701"/>
      <c r="D701"/>
    </row>
    <row r="702" spans="1:4" x14ac:dyDescent="0.35">
      <c r="A702"/>
      <c r="B702"/>
      <c r="C702"/>
      <c r="D702"/>
    </row>
    <row r="703" spans="1:4" x14ac:dyDescent="0.35">
      <c r="A703"/>
      <c r="B703"/>
      <c r="C703"/>
      <c r="D703"/>
    </row>
    <row r="704" spans="1:4" x14ac:dyDescent="0.35">
      <c r="A704"/>
      <c r="B704"/>
      <c r="C704"/>
      <c r="D704"/>
    </row>
    <row r="705" spans="1:4" x14ac:dyDescent="0.35">
      <c r="A705"/>
      <c r="B705"/>
      <c r="C705"/>
      <c r="D705"/>
    </row>
    <row r="706" spans="1:4" x14ac:dyDescent="0.35">
      <c r="A706"/>
      <c r="B706"/>
      <c r="C706"/>
      <c r="D706"/>
    </row>
    <row r="707" spans="1:4" x14ac:dyDescent="0.35">
      <c r="A707"/>
      <c r="B707"/>
      <c r="C707"/>
      <c r="D707"/>
    </row>
    <row r="708" spans="1:4" x14ac:dyDescent="0.35">
      <c r="A708"/>
      <c r="B708"/>
      <c r="C708"/>
      <c r="D708"/>
    </row>
    <row r="709" spans="1:4" x14ac:dyDescent="0.35">
      <c r="A709"/>
      <c r="B709"/>
      <c r="C709"/>
      <c r="D709"/>
    </row>
    <row r="710" spans="1:4" x14ac:dyDescent="0.35">
      <c r="A710"/>
      <c r="B710"/>
      <c r="C710"/>
      <c r="D710"/>
    </row>
    <row r="711" spans="1:4" x14ac:dyDescent="0.35">
      <c r="A711"/>
      <c r="B711"/>
      <c r="C711"/>
      <c r="D711"/>
    </row>
    <row r="712" spans="1:4" x14ac:dyDescent="0.35">
      <c r="A712"/>
      <c r="B712"/>
      <c r="C712"/>
      <c r="D712"/>
    </row>
    <row r="713" spans="1:4" x14ac:dyDescent="0.35">
      <c r="A713"/>
      <c r="B713"/>
      <c r="C713"/>
      <c r="D713"/>
    </row>
    <row r="714" spans="1:4" x14ac:dyDescent="0.35">
      <c r="A714"/>
      <c r="B714"/>
      <c r="C714"/>
      <c r="D714"/>
    </row>
    <row r="715" spans="1:4" x14ac:dyDescent="0.35">
      <c r="A715"/>
      <c r="B715"/>
      <c r="C715"/>
      <c r="D715"/>
    </row>
    <row r="716" spans="1:4" x14ac:dyDescent="0.35">
      <c r="A716"/>
      <c r="B716"/>
      <c r="C716"/>
      <c r="D716"/>
    </row>
    <row r="717" spans="1:4" x14ac:dyDescent="0.35">
      <c r="A717"/>
      <c r="B717"/>
      <c r="C717"/>
      <c r="D717"/>
    </row>
    <row r="718" spans="1:4" x14ac:dyDescent="0.35">
      <c r="A718"/>
      <c r="B718"/>
      <c r="C718"/>
      <c r="D718"/>
    </row>
    <row r="719" spans="1:4" x14ac:dyDescent="0.35">
      <c r="A719"/>
      <c r="B719"/>
      <c r="C719"/>
      <c r="D719"/>
    </row>
    <row r="720" spans="1:4" x14ac:dyDescent="0.35">
      <c r="A720"/>
      <c r="B720"/>
      <c r="C720"/>
      <c r="D720"/>
    </row>
    <row r="721" spans="1:4" x14ac:dyDescent="0.35">
      <c r="A721"/>
      <c r="B721"/>
      <c r="C721"/>
      <c r="D721"/>
    </row>
    <row r="722" spans="1:4" x14ac:dyDescent="0.35">
      <c r="A722"/>
      <c r="B722"/>
      <c r="C722"/>
      <c r="D722"/>
    </row>
    <row r="723" spans="1:4" x14ac:dyDescent="0.35">
      <c r="A723"/>
      <c r="B723"/>
      <c r="C723"/>
      <c r="D723"/>
    </row>
    <row r="724" spans="1:4" x14ac:dyDescent="0.35">
      <c r="A724"/>
      <c r="B724"/>
      <c r="C724"/>
      <c r="D724"/>
    </row>
    <row r="725" spans="1:4" x14ac:dyDescent="0.35">
      <c r="A725"/>
      <c r="B725"/>
      <c r="C725"/>
      <c r="D725"/>
    </row>
    <row r="726" spans="1:4" x14ac:dyDescent="0.35">
      <c r="A726"/>
      <c r="B726"/>
      <c r="C726"/>
      <c r="D726"/>
    </row>
    <row r="727" spans="1:4" x14ac:dyDescent="0.35">
      <c r="A727"/>
      <c r="B727"/>
      <c r="C727"/>
      <c r="D727"/>
    </row>
    <row r="728" spans="1:4" x14ac:dyDescent="0.35">
      <c r="A728"/>
      <c r="B728"/>
      <c r="C728"/>
      <c r="D728"/>
    </row>
    <row r="729" spans="1:4" x14ac:dyDescent="0.35">
      <c r="A729"/>
      <c r="B729"/>
      <c r="C729"/>
      <c r="D729"/>
    </row>
    <row r="730" spans="1:4" x14ac:dyDescent="0.35">
      <c r="A730"/>
      <c r="B730"/>
      <c r="C730"/>
      <c r="D730"/>
    </row>
    <row r="731" spans="1:4" x14ac:dyDescent="0.35">
      <c r="A731"/>
      <c r="B731"/>
      <c r="C731"/>
      <c r="D731"/>
    </row>
    <row r="732" spans="1:4" x14ac:dyDescent="0.35">
      <c r="A732"/>
      <c r="B732"/>
      <c r="C732"/>
      <c r="D732"/>
    </row>
    <row r="733" spans="1:4" x14ac:dyDescent="0.35">
      <c r="A733"/>
      <c r="B733"/>
      <c r="C733"/>
      <c r="D733"/>
    </row>
    <row r="734" spans="1:4" x14ac:dyDescent="0.35">
      <c r="A734"/>
      <c r="B734"/>
      <c r="C734"/>
      <c r="D734"/>
    </row>
    <row r="735" spans="1:4" x14ac:dyDescent="0.35">
      <c r="A735"/>
      <c r="B735"/>
      <c r="C735"/>
      <c r="D735"/>
    </row>
    <row r="736" spans="1:4" x14ac:dyDescent="0.35">
      <c r="A736"/>
      <c r="B736"/>
      <c r="C736"/>
      <c r="D736"/>
    </row>
    <row r="737" spans="1:4" x14ac:dyDescent="0.35">
      <c r="A737"/>
      <c r="B737"/>
      <c r="C737"/>
      <c r="D737"/>
    </row>
    <row r="738" spans="1:4" x14ac:dyDescent="0.35">
      <c r="A738"/>
      <c r="B738"/>
      <c r="C738"/>
      <c r="D738"/>
    </row>
    <row r="739" spans="1:4" x14ac:dyDescent="0.35">
      <c r="A739"/>
      <c r="B739"/>
      <c r="C739"/>
      <c r="D739"/>
    </row>
    <row r="740" spans="1:4" x14ac:dyDescent="0.35">
      <c r="A740"/>
      <c r="B740"/>
      <c r="C740"/>
      <c r="D740"/>
    </row>
    <row r="741" spans="1:4" x14ac:dyDescent="0.35">
      <c r="A741"/>
      <c r="B741"/>
      <c r="C741"/>
      <c r="D741"/>
    </row>
    <row r="742" spans="1:4" x14ac:dyDescent="0.35">
      <c r="A742"/>
      <c r="B742"/>
      <c r="C742"/>
      <c r="D742"/>
    </row>
    <row r="743" spans="1:4" x14ac:dyDescent="0.35">
      <c r="A743"/>
      <c r="B743"/>
      <c r="C743"/>
      <c r="D743"/>
    </row>
    <row r="744" spans="1:4" x14ac:dyDescent="0.35">
      <c r="A744"/>
      <c r="B744"/>
      <c r="C744"/>
      <c r="D744"/>
    </row>
    <row r="745" spans="1:4" x14ac:dyDescent="0.35">
      <c r="A745"/>
      <c r="B745"/>
      <c r="C745"/>
      <c r="D745"/>
    </row>
    <row r="746" spans="1:4" x14ac:dyDescent="0.35">
      <c r="A746"/>
      <c r="B746"/>
      <c r="C746"/>
      <c r="D746"/>
    </row>
    <row r="747" spans="1:4" x14ac:dyDescent="0.35">
      <c r="A747"/>
      <c r="B747"/>
      <c r="C747"/>
      <c r="D747"/>
    </row>
    <row r="748" spans="1:4" x14ac:dyDescent="0.35">
      <c r="A748"/>
      <c r="B748"/>
      <c r="C748"/>
      <c r="D748"/>
    </row>
    <row r="749" spans="1:4" x14ac:dyDescent="0.35">
      <c r="A749"/>
      <c r="B749"/>
      <c r="C749"/>
      <c r="D749"/>
    </row>
    <row r="750" spans="1:4" x14ac:dyDescent="0.35">
      <c r="A750"/>
      <c r="B750"/>
      <c r="C750"/>
      <c r="D750"/>
    </row>
    <row r="751" spans="1:4" x14ac:dyDescent="0.35">
      <c r="A751"/>
      <c r="B751"/>
      <c r="C751"/>
      <c r="D751"/>
    </row>
    <row r="752" spans="1:4" x14ac:dyDescent="0.35">
      <c r="A752"/>
      <c r="B752"/>
      <c r="C752"/>
      <c r="D752"/>
    </row>
    <row r="753" spans="1:4" x14ac:dyDescent="0.35">
      <c r="A753"/>
      <c r="B753"/>
      <c r="C753"/>
      <c r="D753"/>
    </row>
    <row r="754" spans="1:4" x14ac:dyDescent="0.35">
      <c r="A754"/>
      <c r="B754"/>
      <c r="C754"/>
      <c r="D754"/>
    </row>
    <row r="755" spans="1:4" x14ac:dyDescent="0.35">
      <c r="A755"/>
      <c r="B755"/>
      <c r="C755"/>
      <c r="D755"/>
    </row>
    <row r="756" spans="1:4" x14ac:dyDescent="0.35">
      <c r="A756"/>
      <c r="B756"/>
      <c r="C756"/>
      <c r="D756"/>
    </row>
    <row r="757" spans="1:4" x14ac:dyDescent="0.35">
      <c r="A757"/>
      <c r="B757"/>
      <c r="C757"/>
      <c r="D757"/>
    </row>
    <row r="758" spans="1:4" x14ac:dyDescent="0.35">
      <c r="A758"/>
      <c r="B758"/>
      <c r="C758"/>
      <c r="D758"/>
    </row>
    <row r="759" spans="1:4" x14ac:dyDescent="0.35">
      <c r="A759"/>
      <c r="B759"/>
      <c r="C759"/>
      <c r="D759"/>
    </row>
    <row r="760" spans="1:4" x14ac:dyDescent="0.35">
      <c r="A760"/>
      <c r="B760"/>
      <c r="C760"/>
      <c r="D760"/>
    </row>
    <row r="761" spans="1:4" x14ac:dyDescent="0.35">
      <c r="A761"/>
      <c r="B761"/>
      <c r="C761"/>
      <c r="D761"/>
    </row>
    <row r="762" spans="1:4" x14ac:dyDescent="0.35">
      <c r="A762"/>
      <c r="B762"/>
      <c r="C762"/>
      <c r="D762"/>
    </row>
    <row r="763" spans="1:4" x14ac:dyDescent="0.35">
      <c r="A763"/>
      <c r="B763"/>
      <c r="C763"/>
      <c r="D763"/>
    </row>
    <row r="764" spans="1:4" x14ac:dyDescent="0.35">
      <c r="A764"/>
      <c r="B764"/>
      <c r="C764"/>
      <c r="D764"/>
    </row>
    <row r="765" spans="1:4" x14ac:dyDescent="0.35">
      <c r="A765"/>
      <c r="B765"/>
      <c r="C765"/>
      <c r="D765"/>
    </row>
    <row r="766" spans="1:4" x14ac:dyDescent="0.35">
      <c r="A766"/>
      <c r="B766"/>
      <c r="C766"/>
      <c r="D766"/>
    </row>
    <row r="767" spans="1:4" x14ac:dyDescent="0.35">
      <c r="A767"/>
      <c r="B767"/>
      <c r="C767"/>
      <c r="D767"/>
    </row>
    <row r="768" spans="1:4" x14ac:dyDescent="0.35">
      <c r="A768"/>
      <c r="B768"/>
      <c r="C768"/>
      <c r="D768"/>
    </row>
    <row r="769" spans="1:4" x14ac:dyDescent="0.35">
      <c r="A769"/>
      <c r="B769"/>
      <c r="C769"/>
      <c r="D769"/>
    </row>
    <row r="770" spans="1:4" x14ac:dyDescent="0.35">
      <c r="A770"/>
      <c r="B770"/>
      <c r="C770"/>
      <c r="D770"/>
    </row>
    <row r="771" spans="1:4" x14ac:dyDescent="0.35">
      <c r="A771"/>
      <c r="B771"/>
      <c r="C771"/>
      <c r="D771"/>
    </row>
    <row r="772" spans="1:4" x14ac:dyDescent="0.35">
      <c r="A772"/>
      <c r="B772"/>
      <c r="C772"/>
      <c r="D772"/>
    </row>
    <row r="773" spans="1:4" x14ac:dyDescent="0.35">
      <c r="A773"/>
      <c r="B773"/>
      <c r="C773"/>
      <c r="D773"/>
    </row>
    <row r="774" spans="1:4" x14ac:dyDescent="0.35">
      <c r="A774"/>
      <c r="B774"/>
      <c r="C774"/>
      <c r="D774"/>
    </row>
    <row r="775" spans="1:4" x14ac:dyDescent="0.35">
      <c r="A775"/>
      <c r="B775"/>
      <c r="C775"/>
      <c r="D775"/>
    </row>
    <row r="776" spans="1:4" x14ac:dyDescent="0.35">
      <c r="A776"/>
      <c r="B776"/>
      <c r="C776"/>
      <c r="D776"/>
    </row>
    <row r="777" spans="1:4" x14ac:dyDescent="0.35">
      <c r="A777"/>
      <c r="B777"/>
      <c r="C777"/>
      <c r="D777"/>
    </row>
    <row r="778" spans="1:4" x14ac:dyDescent="0.35">
      <c r="A778"/>
      <c r="B778"/>
      <c r="C778"/>
      <c r="D778"/>
    </row>
    <row r="779" spans="1:4" x14ac:dyDescent="0.35">
      <c r="A779"/>
      <c r="B779"/>
      <c r="C779"/>
      <c r="D779"/>
    </row>
    <row r="780" spans="1:4" x14ac:dyDescent="0.35">
      <c r="A780"/>
      <c r="B780"/>
      <c r="C780"/>
      <c r="D780"/>
    </row>
    <row r="781" spans="1:4" x14ac:dyDescent="0.35">
      <c r="A781"/>
      <c r="B781"/>
      <c r="C781"/>
      <c r="D781"/>
    </row>
    <row r="782" spans="1:4" x14ac:dyDescent="0.35">
      <c r="A782"/>
      <c r="B782"/>
      <c r="C782"/>
      <c r="D782"/>
    </row>
    <row r="783" spans="1:4" x14ac:dyDescent="0.35">
      <c r="A783"/>
      <c r="B783"/>
      <c r="C783"/>
      <c r="D783"/>
    </row>
    <row r="784" spans="1:4" x14ac:dyDescent="0.35">
      <c r="A784"/>
      <c r="B784"/>
      <c r="C784"/>
      <c r="D784"/>
    </row>
    <row r="785" spans="1:4" x14ac:dyDescent="0.35">
      <c r="A785"/>
      <c r="B785"/>
      <c r="C785"/>
      <c r="D785"/>
    </row>
    <row r="786" spans="1:4" x14ac:dyDescent="0.35">
      <c r="A786"/>
      <c r="B786"/>
      <c r="C786"/>
      <c r="D786"/>
    </row>
    <row r="787" spans="1:4" x14ac:dyDescent="0.35">
      <c r="A787"/>
      <c r="B787"/>
      <c r="C787"/>
      <c r="D787"/>
    </row>
    <row r="788" spans="1:4" x14ac:dyDescent="0.35">
      <c r="A788"/>
      <c r="B788"/>
      <c r="C788"/>
      <c r="D788"/>
    </row>
    <row r="789" spans="1:4" x14ac:dyDescent="0.35">
      <c r="A789"/>
      <c r="B789"/>
      <c r="C789"/>
      <c r="D789"/>
    </row>
    <row r="790" spans="1:4" x14ac:dyDescent="0.35">
      <c r="A790"/>
      <c r="B790"/>
      <c r="C790"/>
      <c r="D790"/>
    </row>
    <row r="791" spans="1:4" x14ac:dyDescent="0.35">
      <c r="A791"/>
      <c r="B791"/>
      <c r="C791"/>
      <c r="D791"/>
    </row>
    <row r="792" spans="1:4" x14ac:dyDescent="0.35">
      <c r="A792"/>
      <c r="B792"/>
      <c r="C792"/>
      <c r="D792"/>
    </row>
    <row r="793" spans="1:4" x14ac:dyDescent="0.35">
      <c r="A793"/>
      <c r="B793"/>
      <c r="C793"/>
      <c r="D793"/>
    </row>
    <row r="794" spans="1:4" x14ac:dyDescent="0.35">
      <c r="A794"/>
      <c r="B794"/>
      <c r="C794"/>
      <c r="D794"/>
    </row>
    <row r="795" spans="1:4" x14ac:dyDescent="0.35">
      <c r="A795"/>
      <c r="B795"/>
      <c r="C795"/>
      <c r="D795"/>
    </row>
    <row r="796" spans="1:4" x14ac:dyDescent="0.35">
      <c r="A796"/>
      <c r="B796"/>
      <c r="C796"/>
      <c r="D796"/>
    </row>
    <row r="797" spans="1:4" x14ac:dyDescent="0.35">
      <c r="A797"/>
      <c r="B797"/>
      <c r="C797"/>
      <c r="D797"/>
    </row>
    <row r="798" spans="1:4" x14ac:dyDescent="0.35">
      <c r="A798"/>
      <c r="B798"/>
      <c r="C798"/>
      <c r="D798"/>
    </row>
    <row r="799" spans="1:4" x14ac:dyDescent="0.35">
      <c r="A799"/>
      <c r="B799"/>
      <c r="C799"/>
      <c r="D799"/>
    </row>
    <row r="800" spans="1:4" x14ac:dyDescent="0.35">
      <c r="A800"/>
      <c r="B800"/>
      <c r="C800"/>
      <c r="D800"/>
    </row>
    <row r="801" spans="1:4" x14ac:dyDescent="0.35">
      <c r="A801"/>
      <c r="B801"/>
      <c r="C801"/>
      <c r="D801"/>
    </row>
    <row r="802" spans="1:4" x14ac:dyDescent="0.35">
      <c r="A802"/>
      <c r="B802"/>
      <c r="C802"/>
      <c r="D802"/>
    </row>
    <row r="803" spans="1:4" x14ac:dyDescent="0.35">
      <c r="A803"/>
      <c r="B803"/>
      <c r="C803"/>
      <c r="D803"/>
    </row>
    <row r="804" spans="1:4" x14ac:dyDescent="0.35">
      <c r="A804"/>
      <c r="B804"/>
      <c r="C804"/>
      <c r="D804"/>
    </row>
    <row r="805" spans="1:4" x14ac:dyDescent="0.35">
      <c r="A805"/>
      <c r="B805"/>
      <c r="C805"/>
      <c r="D805"/>
    </row>
    <row r="806" spans="1:4" x14ac:dyDescent="0.35">
      <c r="A806"/>
      <c r="B806"/>
      <c r="C806"/>
      <c r="D806"/>
    </row>
    <row r="807" spans="1:4" x14ac:dyDescent="0.35">
      <c r="A807"/>
      <c r="B807"/>
      <c r="C807"/>
      <c r="D807"/>
    </row>
    <row r="808" spans="1:4" x14ac:dyDescent="0.35">
      <c r="A808"/>
      <c r="B808"/>
      <c r="C808"/>
      <c r="D808"/>
    </row>
    <row r="809" spans="1:4" x14ac:dyDescent="0.35">
      <c r="A809"/>
      <c r="B809"/>
      <c r="C809"/>
      <c r="D809"/>
    </row>
    <row r="810" spans="1:4" x14ac:dyDescent="0.35">
      <c r="A810"/>
      <c r="B810"/>
      <c r="C810"/>
      <c r="D810"/>
    </row>
    <row r="811" spans="1:4" x14ac:dyDescent="0.35">
      <c r="A811"/>
      <c r="B811"/>
      <c r="C811"/>
      <c r="D811"/>
    </row>
    <row r="812" spans="1:4" x14ac:dyDescent="0.35">
      <c r="A812"/>
      <c r="B812"/>
      <c r="C812"/>
      <c r="D812"/>
    </row>
    <row r="813" spans="1:4" x14ac:dyDescent="0.35">
      <c r="A813"/>
      <c r="B813"/>
      <c r="C813"/>
      <c r="D813"/>
    </row>
    <row r="814" spans="1:4" x14ac:dyDescent="0.35">
      <c r="A814"/>
      <c r="B814"/>
      <c r="C814"/>
      <c r="D814"/>
    </row>
    <row r="815" spans="1:4" x14ac:dyDescent="0.35">
      <c r="A815"/>
      <c r="B815"/>
      <c r="C815"/>
      <c r="D815"/>
    </row>
    <row r="816" spans="1:4" x14ac:dyDescent="0.35">
      <c r="A816"/>
      <c r="B816"/>
      <c r="C816"/>
      <c r="D816"/>
    </row>
    <row r="817" spans="1:4" x14ac:dyDescent="0.35">
      <c r="A817"/>
      <c r="B817"/>
      <c r="C817"/>
      <c r="D817"/>
    </row>
    <row r="818" spans="1:4" x14ac:dyDescent="0.35">
      <c r="A818"/>
      <c r="B818"/>
      <c r="C818"/>
      <c r="D818"/>
    </row>
    <row r="819" spans="1:4" x14ac:dyDescent="0.35">
      <c r="A819"/>
      <c r="B819"/>
      <c r="C819"/>
      <c r="D819"/>
    </row>
    <row r="820" spans="1:4" x14ac:dyDescent="0.35">
      <c r="A820"/>
      <c r="B820"/>
      <c r="C820"/>
      <c r="D820"/>
    </row>
    <row r="821" spans="1:4" x14ac:dyDescent="0.35">
      <c r="A821"/>
      <c r="B821"/>
      <c r="C821"/>
      <c r="D821"/>
    </row>
    <row r="822" spans="1:4" x14ac:dyDescent="0.35">
      <c r="A822"/>
      <c r="B822"/>
      <c r="C822"/>
      <c r="D822"/>
    </row>
    <row r="823" spans="1:4" x14ac:dyDescent="0.35">
      <c r="A823"/>
      <c r="B823"/>
      <c r="C823"/>
      <c r="D823"/>
    </row>
    <row r="824" spans="1:4" x14ac:dyDescent="0.35">
      <c r="A824"/>
      <c r="B824"/>
      <c r="C824"/>
      <c r="D824"/>
    </row>
    <row r="825" spans="1:4" x14ac:dyDescent="0.35">
      <c r="A825"/>
      <c r="B825"/>
      <c r="C825"/>
      <c r="D825"/>
    </row>
    <row r="826" spans="1:4" x14ac:dyDescent="0.35">
      <c r="A826"/>
      <c r="B826"/>
      <c r="C826"/>
      <c r="D826"/>
    </row>
    <row r="827" spans="1:4" x14ac:dyDescent="0.35">
      <c r="A827"/>
      <c r="B827"/>
      <c r="C827"/>
      <c r="D827"/>
    </row>
    <row r="828" spans="1:4" x14ac:dyDescent="0.35">
      <c r="A828"/>
      <c r="B828"/>
      <c r="C828"/>
      <c r="D828"/>
    </row>
    <row r="829" spans="1:4" x14ac:dyDescent="0.35">
      <c r="A829"/>
      <c r="B829"/>
      <c r="C829"/>
      <c r="D829"/>
    </row>
    <row r="830" spans="1:4" x14ac:dyDescent="0.35">
      <c r="A830"/>
      <c r="B830"/>
      <c r="C830"/>
      <c r="D830"/>
    </row>
    <row r="831" spans="1:4" x14ac:dyDescent="0.35">
      <c r="A831"/>
      <c r="B831"/>
      <c r="C831"/>
      <c r="D831"/>
    </row>
    <row r="832" spans="1:4" x14ac:dyDescent="0.35">
      <c r="A832"/>
      <c r="B832"/>
      <c r="C832"/>
      <c r="D832"/>
    </row>
    <row r="833" spans="1:4" x14ac:dyDescent="0.35">
      <c r="A833"/>
      <c r="B833"/>
      <c r="C833"/>
      <c r="D833"/>
    </row>
    <row r="834" spans="1:4" x14ac:dyDescent="0.35">
      <c r="A834"/>
      <c r="B834"/>
      <c r="C834"/>
      <c r="D834"/>
    </row>
    <row r="835" spans="1:4" x14ac:dyDescent="0.35">
      <c r="A835"/>
      <c r="B835"/>
      <c r="C835"/>
      <c r="D835"/>
    </row>
    <row r="836" spans="1:4" x14ac:dyDescent="0.35">
      <c r="A836"/>
      <c r="B836"/>
      <c r="C836"/>
      <c r="D836"/>
    </row>
    <row r="837" spans="1:4" x14ac:dyDescent="0.35">
      <c r="A837"/>
      <c r="B837"/>
      <c r="C837"/>
      <c r="D837"/>
    </row>
    <row r="838" spans="1:4" x14ac:dyDescent="0.35">
      <c r="A838"/>
      <c r="B838"/>
      <c r="C838"/>
      <c r="D838"/>
    </row>
    <row r="839" spans="1:4" x14ac:dyDescent="0.35">
      <c r="A839"/>
      <c r="B839"/>
      <c r="C839"/>
      <c r="D839"/>
    </row>
    <row r="840" spans="1:4" x14ac:dyDescent="0.35">
      <c r="A840"/>
      <c r="B840"/>
      <c r="C840"/>
      <c r="D840"/>
    </row>
    <row r="841" spans="1:4" x14ac:dyDescent="0.35">
      <c r="A841"/>
      <c r="B841"/>
      <c r="C841"/>
      <c r="D841"/>
    </row>
    <row r="842" spans="1:4" x14ac:dyDescent="0.35">
      <c r="A842"/>
      <c r="B842"/>
      <c r="C842"/>
      <c r="D842"/>
    </row>
    <row r="843" spans="1:4" x14ac:dyDescent="0.35">
      <c r="A843"/>
      <c r="B843"/>
      <c r="C843"/>
      <c r="D843"/>
    </row>
    <row r="844" spans="1:4" x14ac:dyDescent="0.35">
      <c r="A844"/>
      <c r="B844"/>
      <c r="C844"/>
      <c r="D844"/>
    </row>
    <row r="845" spans="1:4" x14ac:dyDescent="0.35">
      <c r="A845"/>
      <c r="B845"/>
      <c r="C845"/>
      <c r="D845"/>
    </row>
    <row r="846" spans="1:4" x14ac:dyDescent="0.35">
      <c r="A846"/>
      <c r="B846"/>
      <c r="C846"/>
      <c r="D846"/>
    </row>
    <row r="847" spans="1:4" x14ac:dyDescent="0.35">
      <c r="A847"/>
      <c r="B847"/>
      <c r="C847"/>
      <c r="D847"/>
    </row>
    <row r="848" spans="1:4" x14ac:dyDescent="0.35">
      <c r="A848"/>
      <c r="B848"/>
      <c r="C848"/>
      <c r="D848"/>
    </row>
    <row r="849" spans="1:4" x14ac:dyDescent="0.35">
      <c r="A849"/>
      <c r="B849"/>
      <c r="C849"/>
      <c r="D849"/>
    </row>
    <row r="850" spans="1:4" x14ac:dyDescent="0.35">
      <c r="A850"/>
      <c r="B850"/>
      <c r="C850"/>
      <c r="D850"/>
    </row>
    <row r="851" spans="1:4" x14ac:dyDescent="0.35">
      <c r="A851"/>
      <c r="B851"/>
      <c r="C851"/>
      <c r="D851"/>
    </row>
    <row r="852" spans="1:4" x14ac:dyDescent="0.35">
      <c r="A852"/>
      <c r="B852"/>
      <c r="C852"/>
      <c r="D852"/>
    </row>
    <row r="853" spans="1:4" x14ac:dyDescent="0.35">
      <c r="A853"/>
      <c r="B853"/>
      <c r="C853"/>
      <c r="D853"/>
    </row>
    <row r="854" spans="1:4" x14ac:dyDescent="0.35">
      <c r="A854"/>
      <c r="B854"/>
      <c r="C854"/>
      <c r="D854"/>
    </row>
    <row r="855" spans="1:4" x14ac:dyDescent="0.35">
      <c r="A855"/>
      <c r="B855"/>
      <c r="C855"/>
      <c r="D855"/>
    </row>
    <row r="856" spans="1:4" x14ac:dyDescent="0.35">
      <c r="A856"/>
      <c r="B856"/>
      <c r="C856"/>
      <c r="D856"/>
    </row>
    <row r="857" spans="1:4" x14ac:dyDescent="0.35">
      <c r="A857"/>
      <c r="B857"/>
      <c r="C857"/>
      <c r="D857"/>
    </row>
    <row r="858" spans="1:4" x14ac:dyDescent="0.35">
      <c r="A858"/>
      <c r="B858"/>
      <c r="C858"/>
      <c r="D858"/>
    </row>
    <row r="859" spans="1:4" x14ac:dyDescent="0.35">
      <c r="A859"/>
      <c r="B859"/>
      <c r="C859"/>
      <c r="D859"/>
    </row>
    <row r="860" spans="1:4" x14ac:dyDescent="0.35">
      <c r="A860"/>
      <c r="B860"/>
      <c r="C860"/>
      <c r="D860"/>
    </row>
    <row r="861" spans="1:4" x14ac:dyDescent="0.35">
      <c r="A861"/>
      <c r="B861"/>
      <c r="C861"/>
      <c r="D861"/>
    </row>
    <row r="862" spans="1:4" x14ac:dyDescent="0.35">
      <c r="A862"/>
      <c r="B862"/>
      <c r="C862"/>
      <c r="D862"/>
    </row>
    <row r="863" spans="1:4" x14ac:dyDescent="0.35">
      <c r="A863"/>
      <c r="B863"/>
      <c r="C863"/>
      <c r="D863"/>
    </row>
    <row r="864" spans="1:4" x14ac:dyDescent="0.35">
      <c r="A864"/>
      <c r="B864"/>
      <c r="C864"/>
      <c r="D864"/>
    </row>
    <row r="865" spans="1:4" x14ac:dyDescent="0.35">
      <c r="A865"/>
      <c r="B865"/>
      <c r="C865"/>
      <c r="D865"/>
    </row>
    <row r="866" spans="1:4" x14ac:dyDescent="0.35">
      <c r="A866"/>
      <c r="B866"/>
      <c r="C866"/>
      <c r="D866"/>
    </row>
    <row r="867" spans="1:4" x14ac:dyDescent="0.35">
      <c r="A867"/>
      <c r="B867"/>
      <c r="C867"/>
      <c r="D867"/>
    </row>
    <row r="868" spans="1:4" x14ac:dyDescent="0.35">
      <c r="A868"/>
      <c r="B868"/>
      <c r="C868"/>
      <c r="D868"/>
    </row>
    <row r="869" spans="1:4" x14ac:dyDescent="0.35">
      <c r="A869"/>
      <c r="B869"/>
      <c r="C869"/>
      <c r="D869"/>
    </row>
    <row r="870" spans="1:4" x14ac:dyDescent="0.35">
      <c r="A870"/>
      <c r="B870"/>
      <c r="C870"/>
      <c r="D870"/>
    </row>
    <row r="871" spans="1:4" x14ac:dyDescent="0.35">
      <c r="A871"/>
      <c r="B871"/>
      <c r="C871"/>
      <c r="D871"/>
    </row>
    <row r="872" spans="1:4" x14ac:dyDescent="0.35">
      <c r="A872"/>
      <c r="B872"/>
      <c r="C872"/>
      <c r="D872"/>
    </row>
    <row r="873" spans="1:4" x14ac:dyDescent="0.35">
      <c r="A873"/>
      <c r="B873"/>
      <c r="C873"/>
      <c r="D873"/>
    </row>
    <row r="874" spans="1:4" x14ac:dyDescent="0.35">
      <c r="A874"/>
      <c r="B874"/>
      <c r="C874"/>
      <c r="D874"/>
    </row>
    <row r="875" spans="1:4" x14ac:dyDescent="0.35">
      <c r="A875"/>
      <c r="B875"/>
      <c r="C875"/>
      <c r="D875"/>
    </row>
    <row r="876" spans="1:4" x14ac:dyDescent="0.35">
      <c r="A876"/>
      <c r="B876"/>
      <c r="C876"/>
      <c r="D876"/>
    </row>
    <row r="877" spans="1:4" x14ac:dyDescent="0.35">
      <c r="A877"/>
      <c r="B877"/>
      <c r="C877"/>
      <c r="D877"/>
    </row>
    <row r="878" spans="1:4" x14ac:dyDescent="0.35">
      <c r="A878"/>
      <c r="B878"/>
      <c r="C878"/>
      <c r="D878"/>
    </row>
    <row r="879" spans="1:4" x14ac:dyDescent="0.35">
      <c r="A879"/>
      <c r="B879"/>
      <c r="C879"/>
      <c r="D879"/>
    </row>
    <row r="880" spans="1:4" x14ac:dyDescent="0.35">
      <c r="A880"/>
      <c r="B880"/>
      <c r="C880"/>
      <c r="D880"/>
    </row>
    <row r="881" spans="1:4" x14ac:dyDescent="0.35">
      <c r="A881"/>
      <c r="B881"/>
      <c r="C881"/>
      <c r="D881"/>
    </row>
    <row r="882" spans="1:4" x14ac:dyDescent="0.35">
      <c r="A882"/>
      <c r="B882"/>
      <c r="C882"/>
      <c r="D882"/>
    </row>
    <row r="883" spans="1:4" x14ac:dyDescent="0.35">
      <c r="A883"/>
      <c r="B883"/>
      <c r="C883"/>
      <c r="D883"/>
    </row>
    <row r="884" spans="1:4" x14ac:dyDescent="0.35">
      <c r="A884"/>
      <c r="B884"/>
      <c r="C884"/>
      <c r="D884"/>
    </row>
    <row r="885" spans="1:4" x14ac:dyDescent="0.35">
      <c r="A885"/>
      <c r="B885"/>
      <c r="C885"/>
      <c r="D885"/>
    </row>
    <row r="886" spans="1:4" x14ac:dyDescent="0.35">
      <c r="A886"/>
      <c r="B886"/>
      <c r="C886"/>
      <c r="D886"/>
    </row>
    <row r="887" spans="1:4" x14ac:dyDescent="0.35">
      <c r="A887"/>
      <c r="B887"/>
      <c r="C887"/>
      <c r="D887"/>
    </row>
    <row r="888" spans="1:4" x14ac:dyDescent="0.35">
      <c r="A888"/>
      <c r="B888"/>
      <c r="C888"/>
      <c r="D888"/>
    </row>
    <row r="889" spans="1:4" x14ac:dyDescent="0.35">
      <c r="A889"/>
      <c r="B889"/>
      <c r="C889"/>
      <c r="D889"/>
    </row>
    <row r="890" spans="1:4" x14ac:dyDescent="0.35">
      <c r="A890"/>
      <c r="B890"/>
      <c r="C890"/>
      <c r="D890"/>
    </row>
    <row r="891" spans="1:4" x14ac:dyDescent="0.35">
      <c r="A891"/>
      <c r="B891"/>
      <c r="C891"/>
      <c r="D891"/>
    </row>
    <row r="892" spans="1:4" x14ac:dyDescent="0.35">
      <c r="A892"/>
      <c r="B892"/>
      <c r="C892"/>
      <c r="D892"/>
    </row>
    <row r="893" spans="1:4" x14ac:dyDescent="0.35">
      <c r="A893"/>
      <c r="B893"/>
      <c r="C893"/>
      <c r="D893"/>
    </row>
    <row r="894" spans="1:4" x14ac:dyDescent="0.35">
      <c r="A894"/>
      <c r="B894"/>
      <c r="C894"/>
      <c r="D894"/>
    </row>
    <row r="895" spans="1:4" x14ac:dyDescent="0.35">
      <c r="A895"/>
      <c r="B895"/>
      <c r="C895"/>
      <c r="D895"/>
    </row>
    <row r="896" spans="1:4" x14ac:dyDescent="0.35">
      <c r="A896"/>
      <c r="B896"/>
      <c r="C896"/>
      <c r="D896"/>
    </row>
    <row r="897" spans="1:4" x14ac:dyDescent="0.35">
      <c r="A897"/>
      <c r="B897"/>
      <c r="C897"/>
      <c r="D897"/>
    </row>
    <row r="898" spans="1:4" x14ac:dyDescent="0.35">
      <c r="A898"/>
      <c r="B898"/>
      <c r="C898"/>
      <c r="D898"/>
    </row>
    <row r="899" spans="1:4" x14ac:dyDescent="0.35">
      <c r="A899"/>
      <c r="B899"/>
      <c r="C899"/>
      <c r="D899"/>
    </row>
    <row r="900" spans="1:4" x14ac:dyDescent="0.35">
      <c r="A900"/>
      <c r="B900"/>
      <c r="C900"/>
      <c r="D900"/>
    </row>
    <row r="901" spans="1:4" x14ac:dyDescent="0.35">
      <c r="A901"/>
      <c r="B901"/>
      <c r="C901"/>
      <c r="D901"/>
    </row>
    <row r="902" spans="1:4" x14ac:dyDescent="0.35">
      <c r="A902"/>
      <c r="B902"/>
      <c r="C902"/>
      <c r="D902"/>
    </row>
    <row r="903" spans="1:4" x14ac:dyDescent="0.35">
      <c r="A903"/>
      <c r="B903"/>
      <c r="C903"/>
      <c r="D903"/>
    </row>
    <row r="904" spans="1:4" x14ac:dyDescent="0.35">
      <c r="A904"/>
      <c r="B904"/>
      <c r="C904"/>
      <c r="D904"/>
    </row>
    <row r="905" spans="1:4" x14ac:dyDescent="0.35">
      <c r="A905"/>
      <c r="B905"/>
      <c r="C905"/>
      <c r="D905"/>
    </row>
    <row r="906" spans="1:4" x14ac:dyDescent="0.35">
      <c r="A906"/>
      <c r="B906"/>
      <c r="C906"/>
      <c r="D906"/>
    </row>
    <row r="907" spans="1:4" x14ac:dyDescent="0.35">
      <c r="A907"/>
      <c r="B907"/>
      <c r="C907"/>
      <c r="D907"/>
    </row>
    <row r="908" spans="1:4" x14ac:dyDescent="0.35">
      <c r="A908"/>
      <c r="B908"/>
      <c r="C908"/>
      <c r="D908"/>
    </row>
    <row r="909" spans="1:4" x14ac:dyDescent="0.35">
      <c r="A909"/>
      <c r="B909"/>
      <c r="C909"/>
      <c r="D909"/>
    </row>
    <row r="910" spans="1:4" x14ac:dyDescent="0.35">
      <c r="A910"/>
      <c r="B910"/>
      <c r="C910"/>
      <c r="D910"/>
    </row>
    <row r="911" spans="1:4" x14ac:dyDescent="0.35">
      <c r="A911"/>
      <c r="B911"/>
      <c r="C911"/>
      <c r="D911"/>
    </row>
    <row r="912" spans="1:4" x14ac:dyDescent="0.35">
      <c r="A912"/>
      <c r="B912"/>
      <c r="C912"/>
      <c r="D912"/>
    </row>
    <row r="913" spans="1:4" x14ac:dyDescent="0.35">
      <c r="A913"/>
      <c r="B913"/>
      <c r="C913"/>
      <c r="D913"/>
    </row>
    <row r="914" spans="1:4" x14ac:dyDescent="0.35">
      <c r="A914"/>
      <c r="B914"/>
      <c r="C914"/>
      <c r="D914"/>
    </row>
    <row r="915" spans="1:4" x14ac:dyDescent="0.35">
      <c r="A915"/>
      <c r="B915"/>
      <c r="C915"/>
      <c r="D915"/>
    </row>
    <row r="916" spans="1:4" x14ac:dyDescent="0.35">
      <c r="A916"/>
      <c r="B916"/>
      <c r="C916"/>
      <c r="D916"/>
    </row>
    <row r="917" spans="1:4" x14ac:dyDescent="0.35">
      <c r="A917"/>
      <c r="B917"/>
      <c r="C917"/>
      <c r="D917"/>
    </row>
    <row r="918" spans="1:4" x14ac:dyDescent="0.35">
      <c r="A918"/>
      <c r="B918"/>
      <c r="C918"/>
      <c r="D918"/>
    </row>
    <row r="919" spans="1:4" x14ac:dyDescent="0.35">
      <c r="A919"/>
      <c r="B919"/>
      <c r="C919"/>
      <c r="D919"/>
    </row>
    <row r="920" spans="1:4" x14ac:dyDescent="0.35">
      <c r="A920"/>
      <c r="B920"/>
      <c r="C920"/>
      <c r="D920"/>
    </row>
    <row r="921" spans="1:4" x14ac:dyDescent="0.35">
      <c r="A921"/>
      <c r="B921"/>
      <c r="C921"/>
      <c r="D921"/>
    </row>
    <row r="922" spans="1:4" x14ac:dyDescent="0.35">
      <c r="A922"/>
      <c r="B922"/>
      <c r="C922"/>
      <c r="D922"/>
    </row>
    <row r="923" spans="1:4" x14ac:dyDescent="0.35">
      <c r="A923"/>
      <c r="B923"/>
      <c r="C923"/>
      <c r="D923"/>
    </row>
    <row r="924" spans="1:4" x14ac:dyDescent="0.35">
      <c r="A924"/>
      <c r="B924"/>
      <c r="C924"/>
      <c r="D924"/>
    </row>
    <row r="925" spans="1:4" x14ac:dyDescent="0.35">
      <c r="A925"/>
      <c r="B925"/>
      <c r="C925"/>
      <c r="D925"/>
    </row>
    <row r="926" spans="1:4" x14ac:dyDescent="0.35">
      <c r="A926"/>
      <c r="B926"/>
      <c r="C926"/>
      <c r="D926"/>
    </row>
    <row r="927" spans="1:4" x14ac:dyDescent="0.35">
      <c r="A927"/>
      <c r="B927"/>
      <c r="C927"/>
      <c r="D927"/>
    </row>
    <row r="928" spans="1:4" x14ac:dyDescent="0.35">
      <c r="A928"/>
      <c r="B928"/>
      <c r="C928"/>
      <c r="D928"/>
    </row>
    <row r="929" spans="1:4" x14ac:dyDescent="0.35">
      <c r="A929"/>
      <c r="B929"/>
      <c r="C929"/>
      <c r="D929"/>
    </row>
    <row r="930" spans="1:4" x14ac:dyDescent="0.35">
      <c r="A930"/>
      <c r="B930"/>
      <c r="C930"/>
      <c r="D930"/>
    </row>
    <row r="931" spans="1:4" x14ac:dyDescent="0.35">
      <c r="A931"/>
      <c r="B931"/>
      <c r="C931"/>
      <c r="D931"/>
    </row>
    <row r="932" spans="1:4" x14ac:dyDescent="0.35">
      <c r="A932"/>
      <c r="B932"/>
      <c r="C932"/>
      <c r="D932"/>
    </row>
    <row r="933" spans="1:4" x14ac:dyDescent="0.35">
      <c r="A933"/>
      <c r="B933"/>
      <c r="C933"/>
      <c r="D933"/>
    </row>
    <row r="934" spans="1:4" x14ac:dyDescent="0.35">
      <c r="A934"/>
      <c r="B934"/>
      <c r="C934"/>
      <c r="D934"/>
    </row>
    <row r="935" spans="1:4" x14ac:dyDescent="0.35">
      <c r="A935"/>
      <c r="B935"/>
      <c r="C935"/>
      <c r="D935"/>
    </row>
    <row r="936" spans="1:4" x14ac:dyDescent="0.35">
      <c r="A936"/>
      <c r="B936"/>
      <c r="C936"/>
      <c r="D936"/>
    </row>
    <row r="937" spans="1:4" x14ac:dyDescent="0.35">
      <c r="A937"/>
      <c r="B937"/>
      <c r="C937"/>
      <c r="D937"/>
    </row>
    <row r="938" spans="1:4" x14ac:dyDescent="0.35">
      <c r="A938"/>
      <c r="B938"/>
      <c r="C938"/>
      <c r="D938"/>
    </row>
    <row r="939" spans="1:4" x14ac:dyDescent="0.35">
      <c r="A939"/>
      <c r="B939"/>
      <c r="C939"/>
      <c r="D939"/>
    </row>
    <row r="940" spans="1:4" x14ac:dyDescent="0.35">
      <c r="A940"/>
      <c r="B940"/>
      <c r="C940"/>
      <c r="D940"/>
    </row>
    <row r="941" spans="1:4" x14ac:dyDescent="0.35">
      <c r="A941"/>
      <c r="B941"/>
      <c r="C941"/>
      <c r="D941"/>
    </row>
    <row r="942" spans="1:4" x14ac:dyDescent="0.35">
      <c r="A942"/>
      <c r="B942"/>
      <c r="C942"/>
      <c r="D942"/>
    </row>
    <row r="943" spans="1:4" x14ac:dyDescent="0.35">
      <c r="A943"/>
      <c r="B943"/>
      <c r="C943"/>
      <c r="D943"/>
    </row>
    <row r="944" spans="1:4" x14ac:dyDescent="0.35">
      <c r="A944"/>
      <c r="B944"/>
      <c r="C944"/>
      <c r="D944"/>
    </row>
    <row r="945" spans="1:4" x14ac:dyDescent="0.35">
      <c r="A945"/>
      <c r="B945"/>
      <c r="C945"/>
      <c r="D945"/>
    </row>
    <row r="946" spans="1:4" x14ac:dyDescent="0.35">
      <c r="A946"/>
      <c r="B946"/>
      <c r="C946"/>
      <c r="D946"/>
    </row>
    <row r="947" spans="1:4" x14ac:dyDescent="0.35">
      <c r="A947"/>
      <c r="B947"/>
      <c r="C947"/>
      <c r="D947"/>
    </row>
    <row r="948" spans="1:4" x14ac:dyDescent="0.35">
      <c r="A948"/>
      <c r="B948"/>
      <c r="C948"/>
      <c r="D948"/>
    </row>
    <row r="949" spans="1:4" x14ac:dyDescent="0.35">
      <c r="A949"/>
      <c r="B949"/>
      <c r="C949"/>
      <c r="D949"/>
    </row>
    <row r="950" spans="1:4" x14ac:dyDescent="0.35">
      <c r="A950"/>
      <c r="B950"/>
      <c r="C950"/>
      <c r="D950"/>
    </row>
    <row r="951" spans="1:4" x14ac:dyDescent="0.35">
      <c r="A951"/>
      <c r="B951"/>
      <c r="C951"/>
      <c r="D951"/>
    </row>
    <row r="952" spans="1:4" x14ac:dyDescent="0.35">
      <c r="A952"/>
      <c r="B952"/>
      <c r="C952"/>
      <c r="D952"/>
    </row>
    <row r="953" spans="1:4" x14ac:dyDescent="0.35">
      <c r="A953"/>
      <c r="B953"/>
      <c r="C953"/>
      <c r="D953"/>
    </row>
    <row r="954" spans="1:4" x14ac:dyDescent="0.35">
      <c r="A954"/>
      <c r="B954"/>
      <c r="C954"/>
      <c r="D954"/>
    </row>
    <row r="955" spans="1:4" x14ac:dyDescent="0.35">
      <c r="A955"/>
      <c r="B955"/>
      <c r="C955"/>
      <c r="D955"/>
    </row>
    <row r="956" spans="1:4" x14ac:dyDescent="0.35">
      <c r="A956"/>
      <c r="B956"/>
      <c r="C956"/>
      <c r="D956"/>
    </row>
    <row r="957" spans="1:4" x14ac:dyDescent="0.35">
      <c r="A957"/>
      <c r="B957"/>
      <c r="C957"/>
      <c r="D957"/>
    </row>
    <row r="958" spans="1:4" x14ac:dyDescent="0.35">
      <c r="A958"/>
      <c r="B958"/>
      <c r="C958"/>
      <c r="D958"/>
    </row>
    <row r="959" spans="1:4" x14ac:dyDescent="0.35">
      <c r="A959"/>
      <c r="B959"/>
      <c r="C959"/>
      <c r="D959"/>
    </row>
    <row r="960" spans="1:4" x14ac:dyDescent="0.35">
      <c r="A960"/>
      <c r="B960"/>
      <c r="C960"/>
      <c r="D960"/>
    </row>
    <row r="961" spans="1:4" x14ac:dyDescent="0.35">
      <c r="A961"/>
      <c r="B961"/>
      <c r="C961"/>
      <c r="D961"/>
    </row>
    <row r="962" spans="1:4" x14ac:dyDescent="0.35">
      <c r="A962"/>
      <c r="B962"/>
      <c r="C962"/>
      <c r="D962"/>
    </row>
    <row r="963" spans="1:4" x14ac:dyDescent="0.35">
      <c r="A963"/>
      <c r="B963"/>
      <c r="C963"/>
      <c r="D963"/>
    </row>
    <row r="964" spans="1:4" x14ac:dyDescent="0.35">
      <c r="A964"/>
      <c r="B964"/>
      <c r="C964"/>
      <c r="D964"/>
    </row>
    <row r="965" spans="1:4" x14ac:dyDescent="0.35">
      <c r="A965"/>
      <c r="B965"/>
      <c r="C965"/>
      <c r="D965"/>
    </row>
    <row r="966" spans="1:4" x14ac:dyDescent="0.35">
      <c r="A966"/>
      <c r="B966"/>
      <c r="C966"/>
      <c r="D966"/>
    </row>
    <row r="967" spans="1:4" x14ac:dyDescent="0.35">
      <c r="A967"/>
      <c r="B967"/>
      <c r="C967"/>
      <c r="D967"/>
    </row>
    <row r="968" spans="1:4" x14ac:dyDescent="0.35">
      <c r="A968"/>
      <c r="B968"/>
      <c r="C968"/>
      <c r="D968"/>
    </row>
    <row r="969" spans="1:4" x14ac:dyDescent="0.35">
      <c r="A969"/>
      <c r="B969"/>
      <c r="C969"/>
      <c r="D969"/>
    </row>
    <row r="970" spans="1:4" x14ac:dyDescent="0.35">
      <c r="A970"/>
      <c r="B970"/>
      <c r="C970"/>
      <c r="D970"/>
    </row>
    <row r="971" spans="1:4" x14ac:dyDescent="0.35">
      <c r="A971"/>
      <c r="B971"/>
      <c r="C971"/>
      <c r="D971"/>
    </row>
    <row r="972" spans="1:4" x14ac:dyDescent="0.35">
      <c r="A972"/>
      <c r="B972"/>
      <c r="C972"/>
      <c r="D972"/>
    </row>
    <row r="973" spans="1:4" x14ac:dyDescent="0.35">
      <c r="A973"/>
      <c r="B973"/>
      <c r="C973"/>
      <c r="D973"/>
    </row>
    <row r="974" spans="1:4" x14ac:dyDescent="0.35">
      <c r="A974"/>
      <c r="B974"/>
      <c r="C974"/>
      <c r="D974"/>
    </row>
    <row r="975" spans="1:4" x14ac:dyDescent="0.35">
      <c r="A975"/>
      <c r="B975"/>
      <c r="C975"/>
      <c r="D975"/>
    </row>
    <row r="976" spans="1:4" x14ac:dyDescent="0.35">
      <c r="A976"/>
      <c r="B976"/>
      <c r="C976"/>
      <c r="D976"/>
    </row>
    <row r="977" spans="1:4" x14ac:dyDescent="0.35">
      <c r="A977"/>
      <c r="B977"/>
      <c r="C977"/>
      <c r="D977"/>
    </row>
    <row r="978" spans="1:4" x14ac:dyDescent="0.35">
      <c r="A978"/>
      <c r="B978"/>
      <c r="C978"/>
      <c r="D978"/>
    </row>
    <row r="979" spans="1:4" x14ac:dyDescent="0.35">
      <c r="A979"/>
      <c r="B979"/>
      <c r="C979"/>
      <c r="D979"/>
    </row>
    <row r="980" spans="1:4" x14ac:dyDescent="0.35">
      <c r="A980"/>
      <c r="B980"/>
      <c r="C980"/>
      <c r="D980"/>
    </row>
    <row r="981" spans="1:4" x14ac:dyDescent="0.35">
      <c r="A981"/>
      <c r="B981"/>
      <c r="C981"/>
      <c r="D981"/>
    </row>
    <row r="982" spans="1:4" x14ac:dyDescent="0.35">
      <c r="A982"/>
      <c r="B982"/>
      <c r="C982"/>
      <c r="D982"/>
    </row>
    <row r="983" spans="1:4" x14ac:dyDescent="0.35">
      <c r="A983"/>
      <c r="B983"/>
      <c r="C983"/>
      <c r="D983"/>
    </row>
    <row r="984" spans="1:4" x14ac:dyDescent="0.35">
      <c r="A984"/>
      <c r="B984"/>
      <c r="C984"/>
      <c r="D984"/>
    </row>
    <row r="985" spans="1:4" x14ac:dyDescent="0.35">
      <c r="A985"/>
      <c r="B985"/>
      <c r="C985"/>
      <c r="D985"/>
    </row>
    <row r="986" spans="1:4" x14ac:dyDescent="0.35">
      <c r="A986"/>
      <c r="B986"/>
      <c r="C986"/>
      <c r="D986"/>
    </row>
    <row r="987" spans="1:4" x14ac:dyDescent="0.35">
      <c r="A987"/>
      <c r="B987"/>
      <c r="C987"/>
      <c r="D987"/>
    </row>
    <row r="988" spans="1:4" x14ac:dyDescent="0.35">
      <c r="A988"/>
      <c r="B988"/>
      <c r="C988"/>
      <c r="D988"/>
    </row>
    <row r="989" spans="1:4" x14ac:dyDescent="0.35">
      <c r="A989"/>
      <c r="B989"/>
      <c r="C989"/>
      <c r="D989"/>
    </row>
    <row r="990" spans="1:4" x14ac:dyDescent="0.35">
      <c r="A990"/>
      <c r="B990"/>
      <c r="C990"/>
      <c r="D990"/>
    </row>
    <row r="991" spans="1:4" x14ac:dyDescent="0.35">
      <c r="A991"/>
      <c r="B991"/>
      <c r="C991"/>
      <c r="D991"/>
    </row>
    <row r="992" spans="1:4" x14ac:dyDescent="0.35">
      <c r="A992"/>
      <c r="B992"/>
      <c r="C992"/>
      <c r="D992"/>
    </row>
    <row r="993" spans="1:4" x14ac:dyDescent="0.35">
      <c r="A993"/>
      <c r="B993"/>
      <c r="C993"/>
      <c r="D993"/>
    </row>
    <row r="994" spans="1:4" x14ac:dyDescent="0.35">
      <c r="A994"/>
      <c r="B994"/>
      <c r="C994"/>
      <c r="D994"/>
    </row>
    <row r="995" spans="1:4" x14ac:dyDescent="0.35">
      <c r="A995"/>
      <c r="B995"/>
      <c r="C995"/>
      <c r="D995"/>
    </row>
    <row r="996" spans="1:4" x14ac:dyDescent="0.35">
      <c r="A996"/>
      <c r="B996"/>
      <c r="C996"/>
      <c r="D996"/>
    </row>
    <row r="997" spans="1:4" x14ac:dyDescent="0.35">
      <c r="A997"/>
      <c r="B997"/>
      <c r="C997"/>
      <c r="D997"/>
    </row>
    <row r="998" spans="1:4" x14ac:dyDescent="0.35">
      <c r="A998"/>
      <c r="B998"/>
      <c r="C998"/>
      <c r="D998"/>
    </row>
    <row r="999" spans="1:4" x14ac:dyDescent="0.35">
      <c r="A999"/>
      <c r="B999"/>
      <c r="C999"/>
      <c r="D999"/>
    </row>
    <row r="1000" spans="1:4" x14ac:dyDescent="0.35">
      <c r="A1000"/>
      <c r="B1000"/>
      <c r="C1000"/>
      <c r="D1000"/>
    </row>
    <row r="1001" spans="1:4" x14ac:dyDescent="0.35">
      <c r="A1001"/>
      <c r="B1001"/>
      <c r="C1001"/>
      <c r="D1001"/>
    </row>
    <row r="1002" spans="1:4" x14ac:dyDescent="0.35">
      <c r="A1002"/>
      <c r="B1002"/>
      <c r="C1002"/>
      <c r="D1002"/>
    </row>
    <row r="1003" spans="1:4" x14ac:dyDescent="0.35">
      <c r="A1003"/>
      <c r="B1003"/>
      <c r="C1003"/>
      <c r="D1003"/>
    </row>
    <row r="1004" spans="1:4" x14ac:dyDescent="0.35">
      <c r="A1004"/>
      <c r="B1004"/>
      <c r="C1004"/>
      <c r="D1004"/>
    </row>
    <row r="1005" spans="1:4" x14ac:dyDescent="0.35">
      <c r="A1005"/>
      <c r="B1005"/>
      <c r="C1005"/>
      <c r="D1005"/>
    </row>
    <row r="1006" spans="1:4" x14ac:dyDescent="0.35">
      <c r="A1006"/>
      <c r="B1006"/>
      <c r="C1006"/>
      <c r="D1006"/>
    </row>
    <row r="1007" spans="1:4" x14ac:dyDescent="0.35">
      <c r="A1007"/>
      <c r="B1007"/>
      <c r="C1007"/>
      <c r="D1007"/>
    </row>
    <row r="1008" spans="1:4" x14ac:dyDescent="0.35">
      <c r="A1008"/>
      <c r="B1008"/>
      <c r="C1008"/>
      <c r="D1008"/>
    </row>
    <row r="1009" spans="1:4" x14ac:dyDescent="0.35">
      <c r="A1009"/>
      <c r="B1009"/>
      <c r="C1009"/>
      <c r="D1009"/>
    </row>
    <row r="1010" spans="1:4" x14ac:dyDescent="0.35">
      <c r="A1010"/>
      <c r="B1010"/>
      <c r="C1010"/>
      <c r="D1010"/>
    </row>
    <row r="1011" spans="1:4" x14ac:dyDescent="0.35">
      <c r="A1011"/>
      <c r="B1011"/>
      <c r="C1011"/>
      <c r="D1011"/>
    </row>
    <row r="1012" spans="1:4" x14ac:dyDescent="0.35">
      <c r="A1012"/>
      <c r="B1012"/>
      <c r="C1012"/>
      <c r="D1012"/>
    </row>
    <row r="1013" spans="1:4" x14ac:dyDescent="0.35">
      <c r="A1013"/>
      <c r="B1013"/>
      <c r="C1013"/>
      <c r="D1013"/>
    </row>
    <row r="1014" spans="1:4" x14ac:dyDescent="0.35">
      <c r="A1014"/>
      <c r="B1014"/>
      <c r="C1014"/>
      <c r="D1014"/>
    </row>
    <row r="1015" spans="1:4" x14ac:dyDescent="0.35">
      <c r="A1015"/>
      <c r="B1015"/>
      <c r="C1015"/>
      <c r="D1015"/>
    </row>
    <row r="1016" spans="1:4" x14ac:dyDescent="0.35">
      <c r="A1016"/>
      <c r="B1016"/>
      <c r="C1016"/>
      <c r="D1016"/>
    </row>
    <row r="1017" spans="1:4" x14ac:dyDescent="0.35">
      <c r="A1017"/>
      <c r="B1017"/>
      <c r="C1017"/>
      <c r="D1017"/>
    </row>
    <row r="1018" spans="1:4" x14ac:dyDescent="0.35">
      <c r="A1018"/>
      <c r="B1018"/>
      <c r="C1018"/>
      <c r="D1018"/>
    </row>
    <row r="1019" spans="1:4" x14ac:dyDescent="0.35">
      <c r="A1019"/>
      <c r="B1019"/>
      <c r="C1019"/>
      <c r="D1019"/>
    </row>
    <row r="1020" spans="1:4" x14ac:dyDescent="0.35">
      <c r="A1020"/>
      <c r="B1020"/>
      <c r="C1020"/>
      <c r="D1020"/>
    </row>
    <row r="1021" spans="1:4" x14ac:dyDescent="0.35">
      <c r="A1021"/>
      <c r="B1021"/>
      <c r="C1021"/>
      <c r="D1021"/>
    </row>
    <row r="1022" spans="1:4" x14ac:dyDescent="0.35">
      <c r="A1022"/>
      <c r="B1022"/>
      <c r="C1022"/>
      <c r="D1022"/>
    </row>
    <row r="1023" spans="1:4" x14ac:dyDescent="0.35">
      <c r="A1023"/>
      <c r="B1023"/>
      <c r="C1023"/>
      <c r="D1023"/>
    </row>
    <row r="1024" spans="1:4" x14ac:dyDescent="0.35">
      <c r="A1024"/>
      <c r="B1024"/>
      <c r="C1024"/>
      <c r="D1024"/>
    </row>
    <row r="1025" spans="1:4" x14ac:dyDescent="0.35">
      <c r="A1025"/>
      <c r="B1025"/>
      <c r="C1025"/>
      <c r="D1025"/>
    </row>
    <row r="1026" spans="1:4" x14ac:dyDescent="0.35">
      <c r="A1026"/>
      <c r="B1026"/>
      <c r="C1026"/>
      <c r="D1026"/>
    </row>
    <row r="1027" spans="1:4" x14ac:dyDescent="0.35">
      <c r="A1027"/>
      <c r="B1027"/>
      <c r="C1027"/>
      <c r="D1027"/>
    </row>
    <row r="1028" spans="1:4" x14ac:dyDescent="0.35">
      <c r="A1028"/>
      <c r="B1028"/>
      <c r="C1028"/>
      <c r="D1028"/>
    </row>
    <row r="1029" spans="1:4" x14ac:dyDescent="0.35">
      <c r="A1029"/>
      <c r="B1029"/>
      <c r="C1029"/>
      <c r="D1029"/>
    </row>
    <row r="1030" spans="1:4" x14ac:dyDescent="0.35">
      <c r="A1030"/>
      <c r="B1030"/>
      <c r="C1030"/>
      <c r="D1030"/>
    </row>
    <row r="1031" spans="1:4" x14ac:dyDescent="0.35">
      <c r="A1031"/>
      <c r="B1031"/>
      <c r="C1031"/>
      <c r="D1031"/>
    </row>
    <row r="1032" spans="1:4" x14ac:dyDescent="0.35">
      <c r="A1032"/>
      <c r="B1032"/>
      <c r="C1032"/>
      <c r="D1032"/>
    </row>
    <row r="1033" spans="1:4" x14ac:dyDescent="0.35">
      <c r="A1033"/>
      <c r="B1033"/>
      <c r="C1033"/>
      <c r="D1033"/>
    </row>
    <row r="1034" spans="1:4" x14ac:dyDescent="0.35">
      <c r="A1034"/>
      <c r="B1034"/>
      <c r="C1034"/>
      <c r="D1034"/>
    </row>
    <row r="1035" spans="1:4" x14ac:dyDescent="0.35">
      <c r="A1035"/>
      <c r="B1035"/>
      <c r="C1035"/>
      <c r="D1035"/>
    </row>
    <row r="1036" spans="1:4" x14ac:dyDescent="0.35">
      <c r="A1036"/>
      <c r="B1036"/>
      <c r="C1036"/>
      <c r="D1036"/>
    </row>
    <row r="1037" spans="1:4" x14ac:dyDescent="0.35">
      <c r="A1037"/>
      <c r="B1037"/>
      <c r="C1037"/>
      <c r="D1037"/>
    </row>
    <row r="1038" spans="1:4" x14ac:dyDescent="0.35">
      <c r="A1038"/>
      <c r="B1038"/>
      <c r="C1038"/>
      <c r="D1038"/>
    </row>
    <row r="1039" spans="1:4" x14ac:dyDescent="0.35">
      <c r="A1039"/>
      <c r="B1039"/>
      <c r="C1039"/>
      <c r="D1039"/>
    </row>
    <row r="1040" spans="1:4" x14ac:dyDescent="0.35">
      <c r="A1040"/>
      <c r="B1040"/>
      <c r="C1040"/>
      <c r="D1040"/>
    </row>
    <row r="1041" spans="1:4" x14ac:dyDescent="0.35">
      <c r="A1041"/>
      <c r="B1041"/>
      <c r="C1041"/>
      <c r="D1041"/>
    </row>
    <row r="1042" spans="1:4" x14ac:dyDescent="0.35">
      <c r="A1042"/>
      <c r="B1042"/>
      <c r="C1042"/>
      <c r="D1042"/>
    </row>
    <row r="1043" spans="1:4" x14ac:dyDescent="0.35">
      <c r="A1043"/>
      <c r="B1043"/>
      <c r="C1043"/>
      <c r="D1043"/>
    </row>
    <row r="1044" spans="1:4" x14ac:dyDescent="0.35">
      <c r="A1044"/>
      <c r="B1044"/>
      <c r="C1044"/>
      <c r="D1044"/>
    </row>
    <row r="1045" spans="1:4" x14ac:dyDescent="0.35">
      <c r="A1045"/>
      <c r="B1045"/>
      <c r="C1045"/>
      <c r="D1045"/>
    </row>
    <row r="1046" spans="1:4" x14ac:dyDescent="0.35">
      <c r="A1046"/>
      <c r="B1046"/>
      <c r="C1046"/>
      <c r="D1046"/>
    </row>
    <row r="1047" spans="1:4" x14ac:dyDescent="0.35">
      <c r="A1047"/>
      <c r="B1047"/>
      <c r="C1047"/>
      <c r="D1047"/>
    </row>
    <row r="1048" spans="1:4" x14ac:dyDescent="0.35">
      <c r="A1048"/>
      <c r="B1048"/>
      <c r="C1048"/>
      <c r="D1048"/>
    </row>
    <row r="1049" spans="1:4" x14ac:dyDescent="0.35">
      <c r="A1049"/>
      <c r="B1049"/>
      <c r="C1049"/>
      <c r="D1049"/>
    </row>
    <row r="1050" spans="1:4" x14ac:dyDescent="0.35">
      <c r="A1050"/>
      <c r="B1050"/>
      <c r="C1050"/>
      <c r="D1050"/>
    </row>
    <row r="1051" spans="1:4" x14ac:dyDescent="0.35">
      <c r="A1051"/>
      <c r="B1051"/>
      <c r="C1051"/>
      <c r="D1051"/>
    </row>
    <row r="1052" spans="1:4" x14ac:dyDescent="0.35">
      <c r="A1052"/>
      <c r="B1052"/>
      <c r="C1052"/>
      <c r="D1052"/>
    </row>
    <row r="1053" spans="1:4" x14ac:dyDescent="0.35">
      <c r="A1053"/>
      <c r="B1053"/>
      <c r="C1053"/>
      <c r="D1053"/>
    </row>
    <row r="1054" spans="1:4" x14ac:dyDescent="0.35">
      <c r="A1054"/>
      <c r="B1054"/>
      <c r="C1054"/>
      <c r="D1054"/>
    </row>
    <row r="1055" spans="1:4" x14ac:dyDescent="0.35">
      <c r="A1055"/>
      <c r="B1055"/>
      <c r="C1055"/>
      <c r="D1055"/>
    </row>
    <row r="1056" spans="1:4" x14ac:dyDescent="0.35">
      <c r="A1056"/>
      <c r="B1056"/>
      <c r="C1056"/>
      <c r="D1056"/>
    </row>
    <row r="1057" spans="1:4" x14ac:dyDescent="0.35">
      <c r="A1057"/>
      <c r="B1057"/>
      <c r="C1057"/>
      <c r="D1057"/>
    </row>
    <row r="1058" spans="1:4" x14ac:dyDescent="0.35">
      <c r="A1058"/>
      <c r="B1058"/>
      <c r="C1058"/>
      <c r="D1058"/>
    </row>
    <row r="1059" spans="1:4" x14ac:dyDescent="0.35">
      <c r="A1059"/>
      <c r="B1059"/>
      <c r="C1059"/>
      <c r="D1059"/>
    </row>
    <row r="1060" spans="1:4" x14ac:dyDescent="0.35">
      <c r="A1060"/>
      <c r="B1060"/>
      <c r="C1060"/>
      <c r="D1060"/>
    </row>
    <row r="1061" spans="1:4" x14ac:dyDescent="0.35">
      <c r="A1061"/>
      <c r="B1061"/>
      <c r="C1061"/>
      <c r="D1061"/>
    </row>
    <row r="1062" spans="1:4" x14ac:dyDescent="0.35">
      <c r="A1062"/>
      <c r="B1062"/>
      <c r="C1062"/>
      <c r="D1062"/>
    </row>
    <row r="1063" spans="1:4" x14ac:dyDescent="0.35">
      <c r="A1063"/>
      <c r="B1063"/>
      <c r="C1063"/>
      <c r="D1063"/>
    </row>
    <row r="1064" spans="1:4" x14ac:dyDescent="0.35">
      <c r="A1064"/>
      <c r="B1064"/>
      <c r="C1064"/>
      <c r="D1064"/>
    </row>
    <row r="1065" spans="1:4" x14ac:dyDescent="0.35">
      <c r="A1065"/>
      <c r="B1065"/>
      <c r="C1065"/>
      <c r="D1065"/>
    </row>
    <row r="1066" spans="1:4" x14ac:dyDescent="0.35">
      <c r="A1066"/>
      <c r="B1066"/>
      <c r="C1066"/>
      <c r="D1066"/>
    </row>
    <row r="1067" spans="1:4" x14ac:dyDescent="0.35">
      <c r="A1067"/>
      <c r="B1067"/>
      <c r="C1067"/>
      <c r="D1067"/>
    </row>
    <row r="1068" spans="1:4" x14ac:dyDescent="0.35">
      <c r="A1068"/>
      <c r="B1068"/>
      <c r="C1068"/>
      <c r="D1068"/>
    </row>
    <row r="1069" spans="1:4" x14ac:dyDescent="0.35">
      <c r="A1069"/>
      <c r="B1069"/>
      <c r="C1069"/>
      <c r="D1069"/>
    </row>
    <row r="1070" spans="1:4" x14ac:dyDescent="0.35">
      <c r="A1070"/>
      <c r="B1070"/>
      <c r="C1070"/>
      <c r="D1070"/>
    </row>
    <row r="1071" spans="1:4" x14ac:dyDescent="0.35">
      <c r="A1071"/>
      <c r="B1071"/>
      <c r="C1071"/>
      <c r="D1071"/>
    </row>
    <row r="1072" spans="1:4" x14ac:dyDescent="0.35">
      <c r="A1072"/>
      <c r="B1072"/>
      <c r="C1072"/>
      <c r="D1072"/>
    </row>
    <row r="1073" spans="1:4" x14ac:dyDescent="0.35">
      <c r="A1073"/>
      <c r="B1073"/>
      <c r="C1073"/>
      <c r="D1073"/>
    </row>
    <row r="1074" spans="1:4" x14ac:dyDescent="0.35">
      <c r="A1074"/>
      <c r="B1074"/>
      <c r="C1074"/>
      <c r="D1074"/>
    </row>
    <row r="1075" spans="1:4" x14ac:dyDescent="0.35">
      <c r="A1075"/>
      <c r="B1075"/>
      <c r="C1075"/>
      <c r="D1075"/>
    </row>
    <row r="1076" spans="1:4" x14ac:dyDescent="0.35">
      <c r="A1076"/>
      <c r="B1076"/>
      <c r="C1076"/>
      <c r="D1076"/>
    </row>
    <row r="1077" spans="1:4" x14ac:dyDescent="0.35">
      <c r="A1077"/>
      <c r="B1077"/>
      <c r="C1077"/>
      <c r="D1077"/>
    </row>
    <row r="1078" spans="1:4" x14ac:dyDescent="0.35">
      <c r="A1078"/>
      <c r="B1078"/>
      <c r="C1078"/>
      <c r="D1078"/>
    </row>
    <row r="1079" spans="1:4" x14ac:dyDescent="0.35">
      <c r="A1079"/>
      <c r="B1079"/>
      <c r="C1079"/>
      <c r="D1079"/>
    </row>
    <row r="1080" spans="1:4" x14ac:dyDescent="0.35">
      <c r="A1080"/>
      <c r="B1080"/>
      <c r="C1080"/>
      <c r="D1080"/>
    </row>
    <row r="1081" spans="1:4" x14ac:dyDescent="0.35">
      <c r="A1081"/>
      <c r="B1081"/>
      <c r="C1081"/>
      <c r="D1081"/>
    </row>
    <row r="1082" spans="1:4" x14ac:dyDescent="0.35">
      <c r="A1082"/>
      <c r="B1082"/>
      <c r="C1082"/>
      <c r="D1082"/>
    </row>
    <row r="1083" spans="1:4" x14ac:dyDescent="0.35">
      <c r="A1083"/>
      <c r="B1083"/>
      <c r="C1083"/>
      <c r="D1083"/>
    </row>
    <row r="1084" spans="1:4" x14ac:dyDescent="0.35">
      <c r="A1084"/>
      <c r="B1084"/>
      <c r="C1084"/>
      <c r="D1084"/>
    </row>
    <row r="1085" spans="1:4" x14ac:dyDescent="0.35">
      <c r="A1085"/>
      <c r="B1085"/>
      <c r="C1085"/>
      <c r="D1085"/>
    </row>
    <row r="1086" spans="1:4" x14ac:dyDescent="0.35">
      <c r="A1086"/>
      <c r="B1086"/>
      <c r="C1086"/>
      <c r="D1086"/>
    </row>
    <row r="1087" spans="1:4" x14ac:dyDescent="0.35">
      <c r="A1087"/>
      <c r="B1087"/>
      <c r="C1087"/>
      <c r="D1087"/>
    </row>
    <row r="1088" spans="1:4" x14ac:dyDescent="0.35">
      <c r="A1088"/>
      <c r="B1088"/>
      <c r="C1088"/>
      <c r="D1088"/>
    </row>
    <row r="1089" spans="1:4" x14ac:dyDescent="0.35">
      <c r="A1089"/>
      <c r="B1089"/>
      <c r="C1089"/>
      <c r="D1089"/>
    </row>
    <row r="1090" spans="1:4" x14ac:dyDescent="0.35">
      <c r="A1090"/>
      <c r="B1090"/>
      <c r="C1090"/>
      <c r="D1090"/>
    </row>
    <row r="1091" spans="1:4" x14ac:dyDescent="0.35">
      <c r="A1091"/>
      <c r="B1091"/>
      <c r="C1091"/>
      <c r="D1091"/>
    </row>
    <row r="1092" spans="1:4" x14ac:dyDescent="0.35">
      <c r="A1092"/>
      <c r="B1092"/>
      <c r="C1092"/>
      <c r="D1092"/>
    </row>
    <row r="1093" spans="1:4" x14ac:dyDescent="0.35">
      <c r="A1093"/>
      <c r="B1093"/>
      <c r="C1093"/>
      <c r="D1093"/>
    </row>
    <row r="1094" spans="1:4" x14ac:dyDescent="0.35">
      <c r="A1094"/>
      <c r="B1094"/>
      <c r="C1094"/>
      <c r="D1094"/>
    </row>
    <row r="1095" spans="1:4" x14ac:dyDescent="0.35">
      <c r="A1095"/>
      <c r="B1095"/>
      <c r="C1095"/>
      <c r="D1095"/>
    </row>
    <row r="1096" spans="1:4" x14ac:dyDescent="0.35">
      <c r="A1096"/>
      <c r="B1096"/>
      <c r="C1096"/>
      <c r="D1096"/>
    </row>
    <row r="1097" spans="1:4" x14ac:dyDescent="0.35">
      <c r="A1097"/>
      <c r="B1097"/>
      <c r="C1097"/>
      <c r="D1097"/>
    </row>
    <row r="1098" spans="1:4" x14ac:dyDescent="0.35">
      <c r="A1098"/>
      <c r="B1098"/>
      <c r="C1098"/>
      <c r="D1098"/>
    </row>
    <row r="1099" spans="1:4" x14ac:dyDescent="0.35">
      <c r="A1099"/>
      <c r="B1099"/>
      <c r="C1099"/>
      <c r="D1099"/>
    </row>
    <row r="1100" spans="1:4" x14ac:dyDescent="0.35">
      <c r="A1100"/>
      <c r="B1100"/>
      <c r="C1100"/>
      <c r="D1100"/>
    </row>
    <row r="1101" spans="1:4" x14ac:dyDescent="0.35">
      <c r="A1101"/>
      <c r="B1101"/>
      <c r="C1101"/>
      <c r="D1101"/>
    </row>
    <row r="1102" spans="1:4" x14ac:dyDescent="0.35">
      <c r="A1102"/>
      <c r="B1102"/>
      <c r="C1102"/>
      <c r="D1102"/>
    </row>
    <row r="1103" spans="1:4" x14ac:dyDescent="0.35">
      <c r="A1103"/>
      <c r="B1103"/>
      <c r="C1103"/>
      <c r="D1103"/>
    </row>
    <row r="1104" spans="1:4" x14ac:dyDescent="0.35">
      <c r="A1104"/>
      <c r="B1104"/>
      <c r="C1104"/>
      <c r="D1104"/>
    </row>
    <row r="1105" spans="1:4" x14ac:dyDescent="0.35">
      <c r="A1105"/>
      <c r="B1105"/>
      <c r="C1105"/>
      <c r="D1105"/>
    </row>
    <row r="1106" spans="1:4" x14ac:dyDescent="0.35">
      <c r="A1106"/>
      <c r="B1106"/>
      <c r="C1106"/>
      <c r="D1106"/>
    </row>
    <row r="1107" spans="1:4" x14ac:dyDescent="0.35">
      <c r="A1107"/>
      <c r="B1107"/>
      <c r="C1107"/>
      <c r="D1107"/>
    </row>
    <row r="1108" spans="1:4" x14ac:dyDescent="0.35">
      <c r="A1108"/>
      <c r="B1108"/>
      <c r="C1108"/>
      <c r="D1108"/>
    </row>
    <row r="1109" spans="1:4" x14ac:dyDescent="0.35">
      <c r="A1109"/>
      <c r="B1109"/>
      <c r="C1109"/>
      <c r="D1109"/>
    </row>
    <row r="1110" spans="1:4" x14ac:dyDescent="0.35">
      <c r="A1110"/>
      <c r="B1110"/>
      <c r="C1110"/>
      <c r="D1110"/>
    </row>
    <row r="1111" spans="1:4" x14ac:dyDescent="0.35">
      <c r="A1111"/>
      <c r="B1111"/>
      <c r="C1111"/>
      <c r="D1111"/>
    </row>
    <row r="1112" spans="1:4" x14ac:dyDescent="0.35">
      <c r="A1112"/>
      <c r="B1112"/>
      <c r="C1112"/>
      <c r="D1112"/>
    </row>
    <row r="1113" spans="1:4" x14ac:dyDescent="0.35">
      <c r="A1113"/>
      <c r="B1113"/>
      <c r="C1113"/>
      <c r="D1113"/>
    </row>
    <row r="1114" spans="1:4" x14ac:dyDescent="0.35">
      <c r="A1114"/>
      <c r="B1114"/>
      <c r="C1114"/>
      <c r="D1114"/>
    </row>
    <row r="1115" spans="1:4" x14ac:dyDescent="0.35">
      <c r="A1115"/>
      <c r="B1115"/>
      <c r="C1115"/>
      <c r="D1115"/>
    </row>
    <row r="1116" spans="1:4" x14ac:dyDescent="0.35">
      <c r="A1116"/>
      <c r="B1116"/>
      <c r="C1116"/>
      <c r="D1116"/>
    </row>
    <row r="1117" spans="1:4" x14ac:dyDescent="0.35">
      <c r="A1117"/>
      <c r="B1117"/>
      <c r="C1117"/>
      <c r="D1117"/>
    </row>
    <row r="1118" spans="1:4" x14ac:dyDescent="0.35">
      <c r="A1118"/>
      <c r="B1118"/>
      <c r="C1118"/>
      <c r="D1118"/>
    </row>
    <row r="1119" spans="1:4" x14ac:dyDescent="0.35">
      <c r="A1119"/>
      <c r="B1119"/>
      <c r="C1119"/>
      <c r="D1119"/>
    </row>
    <row r="1120" spans="1:4" x14ac:dyDescent="0.35">
      <c r="A1120"/>
      <c r="B1120"/>
      <c r="C1120"/>
      <c r="D1120"/>
    </row>
    <row r="1121" spans="1:4" x14ac:dyDescent="0.35">
      <c r="A1121"/>
      <c r="B1121"/>
      <c r="C1121"/>
      <c r="D1121"/>
    </row>
    <row r="1122" spans="1:4" x14ac:dyDescent="0.35">
      <c r="A1122"/>
      <c r="B1122"/>
      <c r="C1122"/>
      <c r="D1122"/>
    </row>
    <row r="1123" spans="1:4" x14ac:dyDescent="0.35">
      <c r="A1123"/>
      <c r="B1123"/>
      <c r="C1123"/>
      <c r="D1123"/>
    </row>
    <row r="1124" spans="1:4" x14ac:dyDescent="0.35">
      <c r="A1124"/>
      <c r="B1124"/>
      <c r="C1124"/>
      <c r="D1124"/>
    </row>
    <row r="1125" spans="1:4" x14ac:dyDescent="0.35">
      <c r="A1125"/>
      <c r="B1125"/>
      <c r="C1125"/>
      <c r="D1125"/>
    </row>
    <row r="1126" spans="1:4" x14ac:dyDescent="0.35">
      <c r="A1126"/>
      <c r="B1126"/>
      <c r="C1126"/>
      <c r="D1126"/>
    </row>
    <row r="1127" spans="1:4" x14ac:dyDescent="0.35">
      <c r="A1127"/>
      <c r="B1127"/>
      <c r="C1127"/>
      <c r="D1127"/>
    </row>
    <row r="1128" spans="1:4" x14ac:dyDescent="0.35">
      <c r="A1128"/>
      <c r="B1128"/>
      <c r="C1128"/>
      <c r="D1128"/>
    </row>
    <row r="1129" spans="1:4" x14ac:dyDescent="0.35">
      <c r="A1129"/>
      <c r="B1129"/>
      <c r="C1129"/>
      <c r="D1129"/>
    </row>
    <row r="1130" spans="1:4" x14ac:dyDescent="0.35">
      <c r="A1130"/>
      <c r="B1130"/>
      <c r="C1130"/>
      <c r="D1130"/>
    </row>
    <row r="1131" spans="1:4" x14ac:dyDescent="0.35">
      <c r="A1131"/>
      <c r="B1131"/>
      <c r="C1131"/>
      <c r="D1131"/>
    </row>
    <row r="1132" spans="1:4" x14ac:dyDescent="0.35">
      <c r="A1132"/>
      <c r="B1132"/>
      <c r="C1132"/>
      <c r="D1132"/>
    </row>
    <row r="1133" spans="1:4" x14ac:dyDescent="0.35">
      <c r="A1133"/>
      <c r="B1133"/>
      <c r="C1133"/>
      <c r="D1133"/>
    </row>
    <row r="1134" spans="1:4" x14ac:dyDescent="0.35">
      <c r="A1134"/>
      <c r="B1134"/>
      <c r="C1134"/>
      <c r="D1134"/>
    </row>
    <row r="1135" spans="1:4" x14ac:dyDescent="0.35">
      <c r="A1135"/>
      <c r="B1135"/>
      <c r="C1135"/>
      <c r="D1135"/>
    </row>
    <row r="1136" spans="1:4" x14ac:dyDescent="0.35">
      <c r="A1136"/>
      <c r="B1136"/>
      <c r="C1136"/>
      <c r="D1136"/>
    </row>
    <row r="1137" spans="1:4" x14ac:dyDescent="0.35">
      <c r="A1137"/>
      <c r="B1137"/>
      <c r="C1137"/>
      <c r="D1137"/>
    </row>
    <row r="1138" spans="1:4" x14ac:dyDescent="0.35">
      <c r="A1138"/>
      <c r="B1138"/>
      <c r="C1138"/>
      <c r="D1138"/>
    </row>
    <row r="1139" spans="1:4" x14ac:dyDescent="0.35">
      <c r="A1139"/>
      <c r="B1139"/>
      <c r="C1139"/>
      <c r="D1139"/>
    </row>
    <row r="1140" spans="1:4" x14ac:dyDescent="0.35">
      <c r="A1140"/>
      <c r="B1140"/>
      <c r="C1140"/>
      <c r="D1140"/>
    </row>
    <row r="1141" spans="1:4" x14ac:dyDescent="0.35">
      <c r="A1141"/>
      <c r="B1141"/>
      <c r="C1141"/>
      <c r="D1141"/>
    </row>
    <row r="1142" spans="1:4" x14ac:dyDescent="0.35">
      <c r="A1142"/>
      <c r="B1142"/>
      <c r="C1142"/>
      <c r="D1142"/>
    </row>
    <row r="1143" spans="1:4" x14ac:dyDescent="0.35">
      <c r="A1143"/>
      <c r="B1143"/>
      <c r="C1143"/>
      <c r="D1143"/>
    </row>
    <row r="1144" spans="1:4" x14ac:dyDescent="0.35">
      <c r="A1144"/>
      <c r="B1144"/>
      <c r="C1144"/>
      <c r="D1144"/>
    </row>
    <row r="1145" spans="1:4" x14ac:dyDescent="0.35">
      <c r="A1145"/>
      <c r="B1145"/>
      <c r="C1145"/>
      <c r="D1145"/>
    </row>
    <row r="1146" spans="1:4" x14ac:dyDescent="0.35">
      <c r="A1146"/>
      <c r="B1146"/>
      <c r="C1146"/>
      <c r="D1146"/>
    </row>
    <row r="1147" spans="1:4" x14ac:dyDescent="0.35">
      <c r="A1147"/>
      <c r="B1147"/>
      <c r="C1147"/>
      <c r="D1147"/>
    </row>
    <row r="1148" spans="1:4" x14ac:dyDescent="0.35">
      <c r="A1148"/>
      <c r="B1148"/>
      <c r="C1148"/>
      <c r="D1148"/>
    </row>
    <row r="1149" spans="1:4" x14ac:dyDescent="0.35">
      <c r="A1149"/>
      <c r="B1149"/>
      <c r="C1149"/>
      <c r="D1149"/>
    </row>
    <row r="1150" spans="1:4" x14ac:dyDescent="0.35">
      <c r="A1150"/>
      <c r="B1150"/>
      <c r="C1150"/>
      <c r="D1150"/>
    </row>
    <row r="1151" spans="1:4" x14ac:dyDescent="0.35">
      <c r="A1151"/>
      <c r="B1151"/>
      <c r="C1151"/>
      <c r="D1151"/>
    </row>
    <row r="1152" spans="1:4" x14ac:dyDescent="0.35">
      <c r="A1152"/>
      <c r="B1152"/>
      <c r="C1152"/>
      <c r="D1152"/>
    </row>
    <row r="1153" spans="1:4" x14ac:dyDescent="0.35">
      <c r="A1153"/>
      <c r="B1153"/>
      <c r="C1153"/>
      <c r="D1153"/>
    </row>
    <row r="1154" spans="1:4" x14ac:dyDescent="0.35">
      <c r="A1154"/>
      <c r="B1154"/>
      <c r="C1154"/>
      <c r="D1154"/>
    </row>
    <row r="1155" spans="1:4" x14ac:dyDescent="0.35">
      <c r="A1155"/>
      <c r="B1155"/>
      <c r="C1155"/>
      <c r="D1155"/>
    </row>
    <row r="1156" spans="1:4" x14ac:dyDescent="0.35">
      <c r="A1156"/>
      <c r="B1156"/>
      <c r="C1156"/>
      <c r="D1156"/>
    </row>
    <row r="1157" spans="1:4" x14ac:dyDescent="0.35">
      <c r="A1157"/>
      <c r="B1157"/>
      <c r="C1157"/>
      <c r="D1157"/>
    </row>
    <row r="1158" spans="1:4" x14ac:dyDescent="0.35">
      <c r="A1158"/>
      <c r="B1158"/>
      <c r="C1158"/>
      <c r="D1158"/>
    </row>
    <row r="1159" spans="1:4" x14ac:dyDescent="0.35">
      <c r="A1159"/>
      <c r="B1159"/>
      <c r="C1159"/>
      <c r="D1159"/>
    </row>
    <row r="1160" spans="1:4" x14ac:dyDescent="0.35">
      <c r="A1160"/>
      <c r="B1160"/>
      <c r="C1160"/>
      <c r="D1160"/>
    </row>
    <row r="1161" spans="1:4" x14ac:dyDescent="0.35">
      <c r="A1161"/>
      <c r="B1161"/>
      <c r="C1161"/>
      <c r="D1161"/>
    </row>
    <row r="1162" spans="1:4" x14ac:dyDescent="0.35">
      <c r="A1162"/>
      <c r="B1162"/>
      <c r="C1162"/>
      <c r="D1162"/>
    </row>
    <row r="1163" spans="1:4" x14ac:dyDescent="0.35">
      <c r="A1163"/>
      <c r="B1163"/>
      <c r="C1163"/>
      <c r="D1163"/>
    </row>
    <row r="1164" spans="1:4" x14ac:dyDescent="0.35">
      <c r="A1164"/>
      <c r="B1164"/>
      <c r="C1164"/>
      <c r="D1164"/>
    </row>
    <row r="1165" spans="1:4" x14ac:dyDescent="0.35">
      <c r="A1165"/>
      <c r="B1165"/>
      <c r="C1165"/>
      <c r="D1165"/>
    </row>
    <row r="1166" spans="1:4" x14ac:dyDescent="0.35">
      <c r="A1166"/>
      <c r="B1166"/>
      <c r="C1166"/>
      <c r="D1166"/>
    </row>
    <row r="1167" spans="1:4" x14ac:dyDescent="0.35">
      <c r="A1167"/>
      <c r="B1167"/>
      <c r="C1167"/>
      <c r="D1167"/>
    </row>
    <row r="1168" spans="1:4" x14ac:dyDescent="0.35">
      <c r="A1168"/>
      <c r="B1168"/>
      <c r="C1168"/>
      <c r="D1168"/>
    </row>
    <row r="1169" spans="1:4" x14ac:dyDescent="0.35">
      <c r="A1169"/>
      <c r="B1169"/>
      <c r="C1169"/>
      <c r="D1169"/>
    </row>
    <row r="1170" spans="1:4" x14ac:dyDescent="0.35">
      <c r="A1170"/>
      <c r="B1170"/>
      <c r="C1170"/>
      <c r="D1170"/>
    </row>
    <row r="1171" spans="1:4" x14ac:dyDescent="0.35">
      <c r="A1171"/>
      <c r="B1171"/>
      <c r="C1171"/>
      <c r="D1171"/>
    </row>
    <row r="1172" spans="1:4" x14ac:dyDescent="0.35">
      <c r="A1172"/>
      <c r="B1172"/>
      <c r="C1172"/>
      <c r="D1172"/>
    </row>
    <row r="1173" spans="1:4" x14ac:dyDescent="0.35">
      <c r="A1173"/>
      <c r="B1173"/>
      <c r="C1173"/>
      <c r="D1173"/>
    </row>
    <row r="1174" spans="1:4" x14ac:dyDescent="0.35">
      <c r="A1174"/>
      <c r="B1174"/>
      <c r="C1174"/>
      <c r="D1174"/>
    </row>
    <row r="1175" spans="1:4" x14ac:dyDescent="0.35">
      <c r="A1175"/>
      <c r="B1175"/>
      <c r="C1175"/>
      <c r="D1175"/>
    </row>
    <row r="1176" spans="1:4" x14ac:dyDescent="0.35">
      <c r="A1176"/>
      <c r="B1176"/>
      <c r="C1176"/>
      <c r="D1176"/>
    </row>
    <row r="1177" spans="1:4" x14ac:dyDescent="0.35">
      <c r="A1177"/>
      <c r="B1177"/>
      <c r="C1177"/>
      <c r="D1177"/>
    </row>
    <row r="1178" spans="1:4" x14ac:dyDescent="0.35">
      <c r="A1178"/>
      <c r="B1178"/>
      <c r="C1178"/>
      <c r="D1178"/>
    </row>
    <row r="1179" spans="1:4" x14ac:dyDescent="0.35">
      <c r="A1179"/>
      <c r="B1179"/>
      <c r="C1179"/>
      <c r="D1179"/>
    </row>
    <row r="1180" spans="1:4" x14ac:dyDescent="0.35">
      <c r="A1180"/>
      <c r="B1180"/>
      <c r="C1180"/>
      <c r="D1180"/>
    </row>
    <row r="1181" spans="1:4" x14ac:dyDescent="0.35">
      <c r="A1181"/>
      <c r="B1181"/>
      <c r="C1181"/>
      <c r="D1181"/>
    </row>
    <row r="1182" spans="1:4" x14ac:dyDescent="0.35">
      <c r="A1182"/>
      <c r="B1182"/>
      <c r="C1182"/>
      <c r="D1182"/>
    </row>
    <row r="1183" spans="1:4" x14ac:dyDescent="0.35">
      <c r="A1183"/>
      <c r="B1183"/>
      <c r="C1183"/>
      <c r="D1183"/>
    </row>
    <row r="1184" spans="1:4" x14ac:dyDescent="0.35">
      <c r="A1184"/>
      <c r="B1184"/>
      <c r="C1184"/>
      <c r="D1184"/>
    </row>
    <row r="1185" spans="1:4" x14ac:dyDescent="0.35">
      <c r="A1185"/>
      <c r="B1185"/>
      <c r="C1185"/>
      <c r="D1185"/>
    </row>
    <row r="1186" spans="1:4" x14ac:dyDescent="0.35">
      <c r="A1186"/>
      <c r="B1186"/>
      <c r="C1186"/>
      <c r="D1186"/>
    </row>
    <row r="1187" spans="1:4" x14ac:dyDescent="0.35">
      <c r="A1187"/>
      <c r="B1187"/>
      <c r="C1187"/>
      <c r="D1187"/>
    </row>
    <row r="1188" spans="1:4" x14ac:dyDescent="0.35">
      <c r="A1188"/>
      <c r="B1188"/>
      <c r="C1188"/>
      <c r="D1188"/>
    </row>
    <row r="1189" spans="1:4" x14ac:dyDescent="0.35">
      <c r="A1189"/>
      <c r="B1189"/>
      <c r="C1189"/>
      <c r="D1189"/>
    </row>
    <row r="1190" spans="1:4" x14ac:dyDescent="0.35">
      <c r="A1190"/>
      <c r="B1190"/>
      <c r="C1190"/>
      <c r="D1190"/>
    </row>
    <row r="1191" spans="1:4" x14ac:dyDescent="0.35">
      <c r="A1191"/>
      <c r="B1191"/>
      <c r="C1191"/>
      <c r="D1191"/>
    </row>
    <row r="1192" spans="1:4" x14ac:dyDescent="0.35">
      <c r="A1192"/>
      <c r="B1192"/>
      <c r="C1192"/>
      <c r="D1192"/>
    </row>
    <row r="1193" spans="1:4" x14ac:dyDescent="0.35">
      <c r="A1193"/>
      <c r="B1193"/>
      <c r="C1193"/>
      <c r="D1193"/>
    </row>
    <row r="1194" spans="1:4" x14ac:dyDescent="0.35">
      <c r="A1194"/>
      <c r="B1194"/>
      <c r="C1194"/>
      <c r="D1194"/>
    </row>
    <row r="1195" spans="1:4" x14ac:dyDescent="0.35">
      <c r="A1195"/>
      <c r="B1195"/>
      <c r="C1195"/>
      <c r="D1195"/>
    </row>
    <row r="1196" spans="1:4" x14ac:dyDescent="0.35">
      <c r="A1196"/>
      <c r="B1196"/>
      <c r="C1196"/>
      <c r="D1196"/>
    </row>
    <row r="1197" spans="1:4" x14ac:dyDescent="0.35">
      <c r="A1197"/>
      <c r="B1197"/>
      <c r="C1197"/>
      <c r="D1197"/>
    </row>
    <row r="1198" spans="1:4" x14ac:dyDescent="0.35">
      <c r="A1198"/>
      <c r="B1198"/>
      <c r="C1198"/>
      <c r="D1198"/>
    </row>
    <row r="1199" spans="1:4" x14ac:dyDescent="0.35">
      <c r="A1199"/>
      <c r="B1199"/>
      <c r="C1199"/>
      <c r="D1199"/>
    </row>
    <row r="1200" spans="1:4" x14ac:dyDescent="0.35">
      <c r="A1200"/>
      <c r="B1200"/>
      <c r="C1200"/>
      <c r="D1200"/>
    </row>
    <row r="1201" spans="1:4" x14ac:dyDescent="0.35">
      <c r="A1201"/>
      <c r="B1201"/>
      <c r="C1201"/>
      <c r="D1201"/>
    </row>
    <row r="1202" spans="1:4" x14ac:dyDescent="0.35">
      <c r="A1202"/>
      <c r="B1202"/>
      <c r="C1202"/>
      <c r="D1202"/>
    </row>
    <row r="1203" spans="1:4" x14ac:dyDescent="0.35">
      <c r="A1203"/>
      <c r="B1203"/>
      <c r="C1203"/>
      <c r="D1203"/>
    </row>
    <row r="1204" spans="1:4" x14ac:dyDescent="0.35">
      <c r="A1204"/>
      <c r="B1204"/>
      <c r="C1204"/>
      <c r="D1204"/>
    </row>
    <row r="1205" spans="1:4" x14ac:dyDescent="0.35">
      <c r="A1205"/>
      <c r="B1205"/>
      <c r="C1205"/>
      <c r="D1205"/>
    </row>
    <row r="1206" spans="1:4" x14ac:dyDescent="0.35">
      <c r="A1206"/>
      <c r="B1206"/>
      <c r="C1206"/>
      <c r="D1206"/>
    </row>
    <row r="1207" spans="1:4" x14ac:dyDescent="0.35">
      <c r="A1207"/>
      <c r="B1207"/>
      <c r="C1207"/>
      <c r="D1207"/>
    </row>
    <row r="1208" spans="1:4" x14ac:dyDescent="0.35">
      <c r="A1208"/>
      <c r="B1208"/>
      <c r="C1208"/>
      <c r="D1208"/>
    </row>
    <row r="1209" spans="1:4" x14ac:dyDescent="0.35">
      <c r="A1209"/>
      <c r="B1209"/>
      <c r="C1209"/>
      <c r="D1209"/>
    </row>
    <row r="1210" spans="1:4" x14ac:dyDescent="0.35">
      <c r="A1210"/>
      <c r="B1210"/>
      <c r="C1210"/>
      <c r="D1210"/>
    </row>
    <row r="1211" spans="1:4" x14ac:dyDescent="0.35">
      <c r="A1211"/>
      <c r="B1211"/>
      <c r="C1211"/>
      <c r="D1211"/>
    </row>
    <row r="1212" spans="1:4" x14ac:dyDescent="0.35">
      <c r="A1212"/>
      <c r="B1212"/>
      <c r="C1212"/>
      <c r="D1212"/>
    </row>
    <row r="1213" spans="1:4" x14ac:dyDescent="0.35">
      <c r="A1213"/>
      <c r="B1213"/>
      <c r="C1213"/>
      <c r="D1213"/>
    </row>
    <row r="1214" spans="1:4" x14ac:dyDescent="0.35">
      <c r="A1214"/>
      <c r="B1214"/>
      <c r="C1214"/>
      <c r="D1214"/>
    </row>
    <row r="1215" spans="1:4" x14ac:dyDescent="0.35">
      <c r="A1215"/>
      <c r="B1215"/>
      <c r="C1215"/>
      <c r="D1215"/>
    </row>
    <row r="1216" spans="1:4" x14ac:dyDescent="0.35">
      <c r="A1216"/>
      <c r="B1216"/>
      <c r="C1216"/>
      <c r="D1216"/>
    </row>
    <row r="1217" spans="1:4" x14ac:dyDescent="0.35">
      <c r="A1217"/>
      <c r="B1217"/>
      <c r="C1217"/>
      <c r="D1217"/>
    </row>
    <row r="1218" spans="1:4" x14ac:dyDescent="0.35">
      <c r="A1218"/>
      <c r="B1218"/>
      <c r="C1218"/>
      <c r="D1218"/>
    </row>
    <row r="1219" spans="1:4" x14ac:dyDescent="0.35">
      <c r="A1219"/>
      <c r="B1219"/>
      <c r="C1219"/>
      <c r="D1219"/>
    </row>
    <row r="1220" spans="1:4" x14ac:dyDescent="0.35">
      <c r="A1220"/>
      <c r="B1220"/>
      <c r="C1220"/>
      <c r="D1220"/>
    </row>
    <row r="1221" spans="1:4" x14ac:dyDescent="0.35">
      <c r="A1221"/>
      <c r="B1221"/>
      <c r="C1221"/>
      <c r="D1221"/>
    </row>
    <row r="1222" spans="1:4" x14ac:dyDescent="0.35">
      <c r="A1222"/>
      <c r="B1222"/>
      <c r="C1222"/>
      <c r="D1222"/>
    </row>
    <row r="1223" spans="1:4" x14ac:dyDescent="0.35">
      <c r="A1223"/>
      <c r="B1223"/>
      <c r="C1223"/>
      <c r="D1223"/>
    </row>
    <row r="1224" spans="1:4" x14ac:dyDescent="0.35">
      <c r="A1224"/>
      <c r="B1224"/>
      <c r="C1224"/>
      <c r="D1224"/>
    </row>
    <row r="1225" spans="1:4" x14ac:dyDescent="0.35">
      <c r="A1225"/>
      <c r="B1225"/>
      <c r="C1225"/>
      <c r="D1225"/>
    </row>
    <row r="1226" spans="1:4" x14ac:dyDescent="0.35">
      <c r="A1226"/>
      <c r="B1226"/>
      <c r="C1226"/>
      <c r="D1226"/>
    </row>
    <row r="1227" spans="1:4" x14ac:dyDescent="0.35">
      <c r="A1227"/>
      <c r="B1227"/>
      <c r="C1227"/>
      <c r="D1227"/>
    </row>
    <row r="1228" spans="1:4" x14ac:dyDescent="0.35">
      <c r="A1228"/>
      <c r="B1228"/>
      <c r="C1228"/>
      <c r="D1228"/>
    </row>
    <row r="1229" spans="1:4" x14ac:dyDescent="0.35">
      <c r="A1229"/>
      <c r="B1229"/>
      <c r="C1229"/>
      <c r="D1229"/>
    </row>
    <row r="1230" spans="1:4" x14ac:dyDescent="0.35">
      <c r="A1230"/>
      <c r="B1230"/>
      <c r="C1230"/>
      <c r="D1230"/>
    </row>
    <row r="1231" spans="1:4" x14ac:dyDescent="0.35">
      <c r="A1231"/>
      <c r="B1231"/>
      <c r="C1231"/>
      <c r="D1231"/>
    </row>
    <row r="1232" spans="1:4" x14ac:dyDescent="0.35">
      <c r="A1232"/>
      <c r="B1232"/>
      <c r="C1232"/>
      <c r="D1232"/>
    </row>
    <row r="1233" spans="1:4" x14ac:dyDescent="0.35">
      <c r="A1233"/>
      <c r="B1233"/>
      <c r="C1233"/>
      <c r="D1233"/>
    </row>
    <row r="1234" spans="1:4" x14ac:dyDescent="0.35">
      <c r="A1234"/>
      <c r="B1234"/>
      <c r="C1234"/>
      <c r="D1234"/>
    </row>
    <row r="1235" spans="1:4" x14ac:dyDescent="0.35">
      <c r="A1235"/>
      <c r="B1235"/>
      <c r="C1235"/>
      <c r="D1235"/>
    </row>
    <row r="1236" spans="1:4" x14ac:dyDescent="0.35">
      <c r="A1236"/>
      <c r="B1236"/>
      <c r="C1236"/>
      <c r="D1236"/>
    </row>
    <row r="1237" spans="1:4" x14ac:dyDescent="0.35">
      <c r="A1237"/>
      <c r="B1237"/>
      <c r="C1237"/>
      <c r="D1237"/>
    </row>
    <row r="1238" spans="1:4" x14ac:dyDescent="0.35">
      <c r="A1238"/>
      <c r="B1238"/>
      <c r="C1238"/>
      <c r="D1238"/>
    </row>
    <row r="1239" spans="1:4" x14ac:dyDescent="0.35">
      <c r="A1239"/>
      <c r="B1239"/>
      <c r="C1239"/>
      <c r="D1239"/>
    </row>
    <row r="1240" spans="1:4" x14ac:dyDescent="0.35">
      <c r="A1240"/>
      <c r="B1240"/>
      <c r="C1240"/>
      <c r="D1240"/>
    </row>
    <row r="1241" spans="1:4" x14ac:dyDescent="0.35">
      <c r="A1241"/>
      <c r="B1241"/>
      <c r="C1241"/>
      <c r="D1241"/>
    </row>
    <row r="1242" spans="1:4" x14ac:dyDescent="0.35">
      <c r="A1242"/>
      <c r="B1242"/>
      <c r="C1242"/>
      <c r="D1242"/>
    </row>
    <row r="1243" spans="1:4" x14ac:dyDescent="0.35">
      <c r="A1243"/>
      <c r="B1243"/>
      <c r="C1243"/>
      <c r="D1243"/>
    </row>
    <row r="1244" spans="1:4" x14ac:dyDescent="0.35">
      <c r="A1244"/>
      <c r="B1244"/>
      <c r="C1244"/>
      <c r="D1244"/>
    </row>
    <row r="1245" spans="1:4" x14ac:dyDescent="0.35">
      <c r="A1245"/>
      <c r="B1245"/>
      <c r="C1245"/>
      <c r="D1245"/>
    </row>
    <row r="1246" spans="1:4" x14ac:dyDescent="0.35">
      <c r="A1246"/>
      <c r="B1246"/>
      <c r="C1246"/>
      <c r="D1246"/>
    </row>
    <row r="1247" spans="1:4" x14ac:dyDescent="0.35">
      <c r="A1247"/>
      <c r="B1247"/>
      <c r="C1247"/>
      <c r="D1247"/>
    </row>
    <row r="1248" spans="1:4" x14ac:dyDescent="0.35">
      <c r="A1248"/>
      <c r="B1248"/>
      <c r="C1248"/>
      <c r="D1248"/>
    </row>
    <row r="1249" spans="1:4" x14ac:dyDescent="0.35">
      <c r="A1249"/>
      <c r="B1249"/>
      <c r="C1249"/>
      <c r="D1249"/>
    </row>
    <row r="1250" spans="1:4" x14ac:dyDescent="0.35">
      <c r="A1250"/>
      <c r="B1250"/>
      <c r="C1250"/>
      <c r="D1250"/>
    </row>
    <row r="1251" spans="1:4" x14ac:dyDescent="0.35">
      <c r="A1251"/>
      <c r="B1251"/>
      <c r="C1251"/>
      <c r="D1251"/>
    </row>
    <row r="1252" spans="1:4" x14ac:dyDescent="0.35">
      <c r="A1252"/>
      <c r="B1252"/>
      <c r="C1252"/>
      <c r="D1252"/>
    </row>
    <row r="1253" spans="1:4" x14ac:dyDescent="0.35">
      <c r="A1253"/>
      <c r="B1253"/>
      <c r="C1253"/>
      <c r="D1253"/>
    </row>
    <row r="1254" spans="1:4" x14ac:dyDescent="0.35">
      <c r="A1254"/>
      <c r="B1254"/>
      <c r="C1254"/>
      <c r="D1254"/>
    </row>
    <row r="1255" spans="1:4" x14ac:dyDescent="0.35">
      <c r="A1255"/>
      <c r="B1255"/>
      <c r="C1255"/>
      <c r="D1255"/>
    </row>
    <row r="1256" spans="1:4" x14ac:dyDescent="0.35">
      <c r="A1256"/>
      <c r="B1256"/>
      <c r="C1256"/>
      <c r="D1256"/>
    </row>
    <row r="1257" spans="1:4" x14ac:dyDescent="0.35">
      <c r="A1257"/>
      <c r="B1257"/>
      <c r="C1257"/>
      <c r="D1257"/>
    </row>
    <row r="1258" spans="1:4" x14ac:dyDescent="0.35">
      <c r="A1258"/>
      <c r="B1258"/>
      <c r="C1258"/>
      <c r="D1258"/>
    </row>
    <row r="1259" spans="1:4" x14ac:dyDescent="0.35">
      <c r="A1259"/>
      <c r="B1259"/>
      <c r="C1259"/>
      <c r="D1259"/>
    </row>
    <row r="1260" spans="1:4" x14ac:dyDescent="0.35">
      <c r="A1260"/>
      <c r="B1260"/>
      <c r="C1260"/>
      <c r="D1260"/>
    </row>
    <row r="1261" spans="1:4" x14ac:dyDescent="0.35">
      <c r="A1261"/>
      <c r="B1261"/>
      <c r="C1261"/>
      <c r="D1261"/>
    </row>
    <row r="1262" spans="1:4" x14ac:dyDescent="0.35">
      <c r="A1262"/>
      <c r="B1262"/>
      <c r="C1262"/>
      <c r="D1262"/>
    </row>
    <row r="1263" spans="1:4" x14ac:dyDescent="0.35">
      <c r="A1263"/>
      <c r="B1263"/>
      <c r="C1263"/>
      <c r="D1263"/>
    </row>
    <row r="1264" spans="1:4" x14ac:dyDescent="0.35">
      <c r="A1264"/>
      <c r="B1264"/>
      <c r="C1264"/>
      <c r="D1264"/>
    </row>
    <row r="1265" spans="1:4" x14ac:dyDescent="0.35">
      <c r="A1265"/>
      <c r="B1265"/>
      <c r="C1265"/>
      <c r="D1265"/>
    </row>
    <row r="1266" spans="1:4" x14ac:dyDescent="0.35">
      <c r="A1266"/>
      <c r="B1266"/>
      <c r="C1266"/>
      <c r="D1266"/>
    </row>
    <row r="1267" spans="1:4" x14ac:dyDescent="0.35">
      <c r="A1267"/>
      <c r="B1267"/>
      <c r="C1267"/>
      <c r="D1267"/>
    </row>
    <row r="1268" spans="1:4" x14ac:dyDescent="0.35">
      <c r="A1268"/>
      <c r="B1268"/>
      <c r="C1268"/>
      <c r="D1268"/>
    </row>
    <row r="1269" spans="1:4" x14ac:dyDescent="0.35">
      <c r="A1269"/>
      <c r="B1269"/>
      <c r="C1269"/>
      <c r="D1269"/>
    </row>
    <row r="1270" spans="1:4" x14ac:dyDescent="0.35">
      <c r="A1270"/>
      <c r="B1270"/>
      <c r="C1270"/>
      <c r="D1270"/>
    </row>
    <row r="1271" spans="1:4" x14ac:dyDescent="0.35">
      <c r="A1271"/>
      <c r="B1271"/>
      <c r="C1271"/>
      <c r="D1271"/>
    </row>
    <row r="1272" spans="1:4" x14ac:dyDescent="0.35">
      <c r="A1272"/>
      <c r="B1272"/>
      <c r="C1272"/>
      <c r="D1272"/>
    </row>
    <row r="1273" spans="1:4" x14ac:dyDescent="0.35">
      <c r="A1273"/>
      <c r="B1273"/>
      <c r="C1273"/>
      <c r="D1273"/>
    </row>
    <row r="1274" spans="1:4" x14ac:dyDescent="0.35">
      <c r="A1274"/>
      <c r="B1274"/>
      <c r="C1274"/>
      <c r="D1274"/>
    </row>
    <row r="1275" spans="1:4" x14ac:dyDescent="0.35">
      <c r="A1275"/>
      <c r="B1275"/>
      <c r="C1275"/>
      <c r="D1275"/>
    </row>
    <row r="1276" spans="1:4" x14ac:dyDescent="0.35">
      <c r="A1276"/>
      <c r="B1276"/>
      <c r="C1276"/>
      <c r="D1276"/>
    </row>
    <row r="1277" spans="1:4" x14ac:dyDescent="0.35">
      <c r="A1277"/>
      <c r="B1277"/>
      <c r="C1277"/>
      <c r="D1277"/>
    </row>
    <row r="1278" spans="1:4" x14ac:dyDescent="0.35">
      <c r="A1278"/>
      <c r="B1278"/>
      <c r="C1278"/>
      <c r="D1278"/>
    </row>
    <row r="1279" spans="1:4" x14ac:dyDescent="0.35">
      <c r="A1279"/>
      <c r="B1279"/>
      <c r="C1279"/>
      <c r="D1279"/>
    </row>
    <row r="1280" spans="1:4" x14ac:dyDescent="0.35">
      <c r="A1280"/>
      <c r="B1280"/>
      <c r="C1280"/>
      <c r="D1280"/>
    </row>
    <row r="1281" spans="1:4" x14ac:dyDescent="0.35">
      <c r="A1281"/>
      <c r="B1281"/>
      <c r="C1281"/>
      <c r="D1281"/>
    </row>
    <row r="1282" spans="1:4" x14ac:dyDescent="0.35">
      <c r="A1282"/>
      <c r="B1282"/>
      <c r="C1282"/>
      <c r="D1282"/>
    </row>
    <row r="1283" spans="1:4" x14ac:dyDescent="0.35">
      <c r="A1283"/>
      <c r="B1283"/>
      <c r="C1283"/>
      <c r="D1283"/>
    </row>
    <row r="1284" spans="1:4" x14ac:dyDescent="0.35">
      <c r="A1284"/>
      <c r="B1284"/>
      <c r="C1284"/>
      <c r="D1284"/>
    </row>
    <row r="1285" spans="1:4" x14ac:dyDescent="0.35">
      <c r="A1285"/>
      <c r="B1285"/>
      <c r="C1285"/>
      <c r="D1285"/>
    </row>
    <row r="1286" spans="1:4" x14ac:dyDescent="0.35">
      <c r="A1286"/>
      <c r="B1286"/>
      <c r="C1286"/>
      <c r="D1286"/>
    </row>
    <row r="1287" spans="1:4" x14ac:dyDescent="0.35">
      <c r="A1287"/>
      <c r="B1287"/>
      <c r="C1287"/>
      <c r="D1287"/>
    </row>
    <row r="1288" spans="1:4" x14ac:dyDescent="0.35">
      <c r="A1288"/>
      <c r="B1288"/>
      <c r="C1288"/>
      <c r="D1288"/>
    </row>
    <row r="1289" spans="1:4" x14ac:dyDescent="0.35">
      <c r="A1289"/>
      <c r="B1289"/>
      <c r="C1289"/>
      <c r="D1289"/>
    </row>
    <row r="1290" spans="1:4" x14ac:dyDescent="0.35">
      <c r="A1290"/>
      <c r="B1290"/>
      <c r="C1290"/>
      <c r="D1290"/>
    </row>
    <row r="1291" spans="1:4" x14ac:dyDescent="0.35">
      <c r="A1291"/>
      <c r="B1291"/>
      <c r="C1291"/>
      <c r="D1291"/>
    </row>
    <row r="1292" spans="1:4" x14ac:dyDescent="0.35">
      <c r="A1292"/>
      <c r="B1292"/>
      <c r="C1292"/>
      <c r="D1292"/>
    </row>
    <row r="1293" spans="1:4" x14ac:dyDescent="0.35">
      <c r="A1293"/>
      <c r="B1293"/>
      <c r="C1293"/>
      <c r="D1293"/>
    </row>
    <row r="1294" spans="1:4" x14ac:dyDescent="0.35">
      <c r="A1294"/>
      <c r="B1294"/>
      <c r="C1294"/>
      <c r="D1294"/>
    </row>
    <row r="1295" spans="1:4" x14ac:dyDescent="0.35">
      <c r="A1295"/>
      <c r="B1295"/>
      <c r="C1295"/>
      <c r="D1295"/>
    </row>
    <row r="1296" spans="1:4" x14ac:dyDescent="0.35">
      <c r="A1296"/>
      <c r="B1296"/>
      <c r="C1296"/>
      <c r="D1296"/>
    </row>
    <row r="1297" spans="1:4" x14ac:dyDescent="0.35">
      <c r="A1297"/>
      <c r="B1297"/>
      <c r="C1297"/>
      <c r="D1297"/>
    </row>
    <row r="1298" spans="1:4" x14ac:dyDescent="0.35">
      <c r="A1298"/>
      <c r="B1298"/>
      <c r="C1298"/>
      <c r="D1298"/>
    </row>
    <row r="1299" spans="1:4" x14ac:dyDescent="0.35">
      <c r="A1299"/>
      <c r="B1299"/>
      <c r="C1299"/>
      <c r="D1299"/>
    </row>
    <row r="1300" spans="1:4" x14ac:dyDescent="0.35">
      <c r="A1300"/>
      <c r="B1300"/>
      <c r="C1300"/>
      <c r="D1300"/>
    </row>
    <row r="1301" spans="1:4" x14ac:dyDescent="0.35">
      <c r="A1301"/>
      <c r="B1301"/>
      <c r="C1301"/>
      <c r="D1301"/>
    </row>
    <row r="1302" spans="1:4" x14ac:dyDescent="0.35">
      <c r="A1302"/>
      <c r="B1302"/>
      <c r="C1302"/>
      <c r="D1302"/>
    </row>
    <row r="1303" spans="1:4" x14ac:dyDescent="0.35">
      <c r="A1303"/>
      <c r="B1303"/>
      <c r="C1303"/>
      <c r="D1303"/>
    </row>
    <row r="1304" spans="1:4" x14ac:dyDescent="0.35">
      <c r="A1304"/>
      <c r="B1304"/>
      <c r="C1304"/>
      <c r="D1304"/>
    </row>
    <row r="1305" spans="1:4" x14ac:dyDescent="0.35">
      <c r="A1305"/>
      <c r="B1305"/>
      <c r="C1305"/>
      <c r="D1305"/>
    </row>
    <row r="1306" spans="1:4" x14ac:dyDescent="0.35">
      <c r="A1306"/>
      <c r="B1306"/>
      <c r="C1306"/>
      <c r="D1306"/>
    </row>
    <row r="1307" spans="1:4" x14ac:dyDescent="0.35">
      <c r="A1307"/>
      <c r="B1307"/>
      <c r="C1307"/>
      <c r="D1307"/>
    </row>
    <row r="1308" spans="1:4" x14ac:dyDescent="0.35">
      <c r="A1308"/>
      <c r="B1308"/>
      <c r="C1308"/>
      <c r="D1308"/>
    </row>
    <row r="1309" spans="1:4" x14ac:dyDescent="0.35">
      <c r="A1309"/>
      <c r="B1309"/>
      <c r="C1309"/>
      <c r="D1309"/>
    </row>
    <row r="1310" spans="1:4" x14ac:dyDescent="0.35">
      <c r="A1310"/>
      <c r="B1310"/>
      <c r="C1310"/>
      <c r="D1310"/>
    </row>
    <row r="1311" spans="1:4" x14ac:dyDescent="0.35">
      <c r="A1311"/>
      <c r="B1311"/>
      <c r="C1311"/>
      <c r="D1311"/>
    </row>
    <row r="1312" spans="1:4" x14ac:dyDescent="0.35">
      <c r="A1312"/>
      <c r="B1312"/>
      <c r="C1312"/>
      <c r="D1312"/>
    </row>
    <row r="1313" spans="1:4" x14ac:dyDescent="0.35">
      <c r="A1313"/>
      <c r="B1313"/>
      <c r="C1313"/>
      <c r="D1313"/>
    </row>
    <row r="1314" spans="1:4" x14ac:dyDescent="0.35">
      <c r="A1314"/>
      <c r="B1314"/>
      <c r="C1314"/>
      <c r="D1314"/>
    </row>
    <row r="1315" spans="1:4" x14ac:dyDescent="0.35">
      <c r="A1315"/>
      <c r="B1315"/>
      <c r="C1315"/>
      <c r="D1315"/>
    </row>
    <row r="1316" spans="1:4" x14ac:dyDescent="0.35">
      <c r="A1316"/>
      <c r="B1316"/>
      <c r="C1316"/>
      <c r="D1316"/>
    </row>
    <row r="1317" spans="1:4" x14ac:dyDescent="0.35">
      <c r="A1317"/>
      <c r="B1317"/>
      <c r="C1317"/>
      <c r="D1317"/>
    </row>
    <row r="1318" spans="1:4" x14ac:dyDescent="0.35">
      <c r="A1318"/>
      <c r="B1318"/>
      <c r="C1318"/>
      <c r="D1318"/>
    </row>
    <row r="1319" spans="1:4" x14ac:dyDescent="0.35">
      <c r="A1319"/>
      <c r="B1319"/>
      <c r="C1319"/>
      <c r="D1319"/>
    </row>
    <row r="1320" spans="1:4" x14ac:dyDescent="0.35">
      <c r="A1320"/>
      <c r="B1320"/>
      <c r="C1320"/>
      <c r="D1320"/>
    </row>
    <row r="1321" spans="1:4" x14ac:dyDescent="0.35">
      <c r="A1321"/>
      <c r="B1321"/>
      <c r="C1321"/>
      <c r="D1321"/>
    </row>
    <row r="1322" spans="1:4" x14ac:dyDescent="0.35">
      <c r="A1322"/>
      <c r="B1322"/>
      <c r="C1322"/>
      <c r="D1322"/>
    </row>
    <row r="1323" spans="1:4" x14ac:dyDescent="0.35">
      <c r="A1323"/>
      <c r="B1323"/>
      <c r="C1323"/>
      <c r="D1323"/>
    </row>
    <row r="1324" spans="1:4" x14ac:dyDescent="0.35">
      <c r="A1324"/>
      <c r="B1324"/>
      <c r="C1324"/>
      <c r="D1324"/>
    </row>
    <row r="1325" spans="1:4" x14ac:dyDescent="0.35">
      <c r="A1325"/>
      <c r="B1325"/>
      <c r="C1325"/>
      <c r="D1325"/>
    </row>
    <row r="1326" spans="1:4" x14ac:dyDescent="0.35">
      <c r="A1326"/>
      <c r="B1326"/>
      <c r="C1326"/>
      <c r="D1326"/>
    </row>
    <row r="1327" spans="1:4" x14ac:dyDescent="0.35">
      <c r="A1327"/>
      <c r="B1327"/>
      <c r="C1327"/>
      <c r="D1327"/>
    </row>
    <row r="1328" spans="1:4" x14ac:dyDescent="0.35">
      <c r="A1328"/>
      <c r="B1328"/>
      <c r="C1328"/>
      <c r="D1328"/>
    </row>
    <row r="1329" spans="1:4" x14ac:dyDescent="0.35">
      <c r="A1329"/>
      <c r="B1329"/>
      <c r="C1329"/>
      <c r="D1329"/>
    </row>
    <row r="1330" spans="1:4" x14ac:dyDescent="0.35">
      <c r="A1330"/>
      <c r="B1330"/>
      <c r="C1330"/>
      <c r="D1330"/>
    </row>
    <row r="1331" spans="1:4" x14ac:dyDescent="0.35">
      <c r="A1331"/>
      <c r="B1331"/>
      <c r="C1331"/>
      <c r="D1331"/>
    </row>
    <row r="1332" spans="1:4" x14ac:dyDescent="0.35">
      <c r="A1332"/>
      <c r="B1332"/>
      <c r="C1332"/>
      <c r="D1332"/>
    </row>
    <row r="1333" spans="1:4" x14ac:dyDescent="0.35">
      <c r="A1333"/>
      <c r="B1333"/>
      <c r="C1333"/>
      <c r="D1333"/>
    </row>
    <row r="1334" spans="1:4" x14ac:dyDescent="0.35">
      <c r="A1334"/>
      <c r="B1334"/>
      <c r="C1334"/>
      <c r="D1334"/>
    </row>
    <row r="1335" spans="1:4" x14ac:dyDescent="0.35">
      <c r="A1335"/>
      <c r="B1335"/>
      <c r="C1335"/>
      <c r="D1335"/>
    </row>
    <row r="1336" spans="1:4" x14ac:dyDescent="0.35">
      <c r="A1336"/>
      <c r="B1336"/>
      <c r="C1336"/>
      <c r="D1336"/>
    </row>
    <row r="1337" spans="1:4" x14ac:dyDescent="0.35">
      <c r="A1337"/>
      <c r="B1337"/>
      <c r="C1337"/>
      <c r="D1337"/>
    </row>
    <row r="1338" spans="1:4" x14ac:dyDescent="0.35">
      <c r="A1338"/>
      <c r="B1338"/>
      <c r="C1338"/>
      <c r="D1338"/>
    </row>
    <row r="1339" spans="1:4" x14ac:dyDescent="0.35">
      <c r="A1339"/>
      <c r="B1339"/>
      <c r="C1339"/>
      <c r="D1339"/>
    </row>
    <row r="1340" spans="1:4" x14ac:dyDescent="0.35">
      <c r="A1340"/>
      <c r="B1340"/>
      <c r="C1340"/>
      <c r="D1340"/>
    </row>
    <row r="1341" spans="1:4" x14ac:dyDescent="0.35">
      <c r="A1341"/>
      <c r="B1341"/>
      <c r="C1341"/>
      <c r="D1341"/>
    </row>
    <row r="1342" spans="1:4" x14ac:dyDescent="0.35">
      <c r="A1342"/>
      <c r="B1342"/>
      <c r="C1342"/>
      <c r="D1342"/>
    </row>
    <row r="1343" spans="1:4" x14ac:dyDescent="0.35">
      <c r="A1343"/>
      <c r="B1343"/>
      <c r="C1343"/>
      <c r="D1343"/>
    </row>
    <row r="1344" spans="1:4" x14ac:dyDescent="0.35">
      <c r="A1344"/>
      <c r="B1344"/>
      <c r="C1344"/>
      <c r="D1344"/>
    </row>
    <row r="1345" spans="1:4" x14ac:dyDescent="0.35">
      <c r="A1345"/>
      <c r="B1345"/>
      <c r="C1345"/>
      <c r="D1345"/>
    </row>
    <row r="1346" spans="1:4" x14ac:dyDescent="0.35">
      <c r="A1346"/>
      <c r="B1346"/>
      <c r="C1346"/>
      <c r="D1346"/>
    </row>
    <row r="1347" spans="1:4" x14ac:dyDescent="0.35">
      <c r="A1347"/>
      <c r="B1347"/>
      <c r="C1347"/>
      <c r="D1347"/>
    </row>
    <row r="1348" spans="1:4" x14ac:dyDescent="0.35">
      <c r="A1348"/>
      <c r="B1348"/>
      <c r="C1348"/>
      <c r="D1348"/>
    </row>
    <row r="1349" spans="1:4" x14ac:dyDescent="0.35">
      <c r="A1349"/>
      <c r="B1349"/>
      <c r="C1349"/>
      <c r="D1349"/>
    </row>
    <row r="1350" spans="1:4" x14ac:dyDescent="0.35">
      <c r="A1350"/>
      <c r="B1350"/>
      <c r="C1350"/>
      <c r="D1350"/>
    </row>
    <row r="1351" spans="1:4" x14ac:dyDescent="0.35">
      <c r="A1351"/>
      <c r="B1351"/>
      <c r="C1351"/>
      <c r="D1351"/>
    </row>
    <row r="1352" spans="1:4" x14ac:dyDescent="0.35">
      <c r="A1352"/>
      <c r="B1352"/>
      <c r="C1352"/>
      <c r="D1352"/>
    </row>
    <row r="1353" spans="1:4" x14ac:dyDescent="0.35">
      <c r="A1353"/>
      <c r="B1353"/>
      <c r="C1353"/>
      <c r="D1353"/>
    </row>
    <row r="1354" spans="1:4" x14ac:dyDescent="0.35">
      <c r="A1354"/>
      <c r="B1354"/>
      <c r="C1354"/>
      <c r="D1354"/>
    </row>
    <row r="1355" spans="1:4" x14ac:dyDescent="0.35">
      <c r="A1355"/>
      <c r="B1355"/>
      <c r="C1355"/>
      <c r="D1355"/>
    </row>
    <row r="1356" spans="1:4" x14ac:dyDescent="0.35">
      <c r="A1356"/>
      <c r="B1356"/>
      <c r="C1356"/>
      <c r="D1356"/>
    </row>
    <row r="1357" spans="1:4" x14ac:dyDescent="0.35">
      <c r="A1357"/>
      <c r="B1357"/>
      <c r="C1357"/>
      <c r="D1357"/>
    </row>
    <row r="1358" spans="1:4" x14ac:dyDescent="0.35">
      <c r="A1358"/>
      <c r="B1358"/>
      <c r="C1358"/>
      <c r="D1358"/>
    </row>
    <row r="1359" spans="1:4" x14ac:dyDescent="0.35">
      <c r="A1359"/>
      <c r="B1359"/>
      <c r="C1359"/>
      <c r="D1359"/>
    </row>
    <row r="1360" spans="1:4" x14ac:dyDescent="0.35">
      <c r="A1360"/>
      <c r="B1360"/>
      <c r="C1360"/>
      <c r="D1360"/>
    </row>
    <row r="1361" spans="1:4" x14ac:dyDescent="0.35">
      <c r="A1361"/>
      <c r="B1361"/>
      <c r="C1361"/>
      <c r="D1361"/>
    </row>
    <row r="1362" spans="1:4" x14ac:dyDescent="0.35">
      <c r="A1362"/>
      <c r="B1362"/>
      <c r="C1362"/>
      <c r="D1362"/>
    </row>
    <row r="1363" spans="1:4" x14ac:dyDescent="0.35">
      <c r="A1363"/>
      <c r="B1363"/>
      <c r="C1363"/>
      <c r="D1363"/>
    </row>
    <row r="1364" spans="1:4" x14ac:dyDescent="0.35">
      <c r="A1364"/>
      <c r="B1364"/>
      <c r="C1364"/>
      <c r="D1364"/>
    </row>
    <row r="1365" spans="1:4" x14ac:dyDescent="0.35">
      <c r="A1365"/>
      <c r="B1365"/>
      <c r="C1365"/>
      <c r="D1365"/>
    </row>
    <row r="1366" spans="1:4" x14ac:dyDescent="0.35">
      <c r="A1366"/>
      <c r="B1366"/>
      <c r="C1366"/>
      <c r="D1366"/>
    </row>
    <row r="1367" spans="1:4" x14ac:dyDescent="0.35">
      <c r="A1367"/>
      <c r="B1367"/>
      <c r="C1367"/>
      <c r="D1367"/>
    </row>
    <row r="1368" spans="1:4" x14ac:dyDescent="0.35">
      <c r="A1368"/>
      <c r="B1368"/>
      <c r="C1368"/>
      <c r="D1368"/>
    </row>
    <row r="1369" spans="1:4" x14ac:dyDescent="0.35">
      <c r="A1369"/>
      <c r="B1369"/>
      <c r="C1369"/>
      <c r="D1369"/>
    </row>
    <row r="1370" spans="1:4" x14ac:dyDescent="0.35">
      <c r="A1370"/>
      <c r="B1370"/>
      <c r="C1370"/>
      <c r="D1370"/>
    </row>
    <row r="1371" spans="1:4" x14ac:dyDescent="0.35">
      <c r="A1371"/>
      <c r="B1371"/>
      <c r="C1371"/>
      <c r="D1371"/>
    </row>
    <row r="1372" spans="1:4" x14ac:dyDescent="0.35">
      <c r="A1372"/>
      <c r="B1372"/>
      <c r="C1372"/>
      <c r="D1372"/>
    </row>
    <row r="1373" spans="1:4" x14ac:dyDescent="0.35">
      <c r="A1373"/>
      <c r="B1373"/>
      <c r="C1373"/>
      <c r="D1373"/>
    </row>
    <row r="1374" spans="1:4" x14ac:dyDescent="0.35">
      <c r="A1374"/>
      <c r="B1374"/>
      <c r="C1374"/>
      <c r="D1374"/>
    </row>
    <row r="1375" spans="1:4" x14ac:dyDescent="0.35">
      <c r="A1375"/>
      <c r="B1375"/>
      <c r="C1375"/>
      <c r="D1375"/>
    </row>
    <row r="1376" spans="1:4" x14ac:dyDescent="0.35">
      <c r="A1376"/>
      <c r="B1376"/>
      <c r="C1376"/>
      <c r="D1376"/>
    </row>
    <row r="1377" spans="1:4" x14ac:dyDescent="0.35">
      <c r="A1377"/>
      <c r="B1377"/>
      <c r="C1377"/>
      <c r="D1377"/>
    </row>
    <row r="1378" spans="1:4" x14ac:dyDescent="0.35">
      <c r="A1378"/>
      <c r="B1378"/>
      <c r="C1378"/>
      <c r="D1378"/>
    </row>
    <row r="1379" spans="1:4" x14ac:dyDescent="0.35">
      <c r="A1379"/>
      <c r="B1379"/>
      <c r="C1379"/>
      <c r="D1379"/>
    </row>
    <row r="1380" spans="1:4" x14ac:dyDescent="0.35">
      <c r="A1380"/>
      <c r="B1380"/>
      <c r="C1380"/>
      <c r="D1380"/>
    </row>
    <row r="1381" spans="1:4" x14ac:dyDescent="0.35">
      <c r="A1381"/>
      <c r="B1381"/>
      <c r="C1381"/>
      <c r="D1381"/>
    </row>
    <row r="1382" spans="1:4" x14ac:dyDescent="0.35">
      <c r="A1382"/>
      <c r="B1382"/>
      <c r="C1382"/>
      <c r="D1382"/>
    </row>
    <row r="1383" spans="1:4" x14ac:dyDescent="0.35">
      <c r="A1383"/>
      <c r="B1383"/>
      <c r="C1383"/>
      <c r="D1383"/>
    </row>
    <row r="1384" spans="1:4" x14ac:dyDescent="0.35">
      <c r="A1384"/>
      <c r="B1384"/>
      <c r="C1384"/>
      <c r="D1384"/>
    </row>
    <row r="1385" spans="1:4" x14ac:dyDescent="0.35">
      <c r="A1385"/>
      <c r="B1385"/>
      <c r="C1385"/>
      <c r="D1385"/>
    </row>
    <row r="1386" spans="1:4" x14ac:dyDescent="0.35">
      <c r="A1386"/>
      <c r="B1386"/>
      <c r="C1386"/>
      <c r="D1386"/>
    </row>
    <row r="1387" spans="1:4" x14ac:dyDescent="0.35">
      <c r="A1387"/>
      <c r="B1387"/>
      <c r="C1387"/>
      <c r="D1387"/>
    </row>
    <row r="1388" spans="1:4" x14ac:dyDescent="0.35">
      <c r="A1388"/>
      <c r="B1388"/>
      <c r="C1388"/>
      <c r="D1388"/>
    </row>
    <row r="1389" spans="1:4" x14ac:dyDescent="0.35">
      <c r="A1389"/>
      <c r="B1389"/>
      <c r="C1389"/>
      <c r="D1389"/>
    </row>
    <row r="1390" spans="1:4" x14ac:dyDescent="0.35">
      <c r="A1390"/>
      <c r="B1390"/>
      <c r="C1390"/>
      <c r="D1390"/>
    </row>
    <row r="1391" spans="1:4" x14ac:dyDescent="0.35">
      <c r="A1391"/>
      <c r="B1391"/>
      <c r="C1391"/>
      <c r="D1391"/>
    </row>
    <row r="1392" spans="1:4" x14ac:dyDescent="0.35">
      <c r="A1392"/>
      <c r="B1392"/>
      <c r="C1392"/>
      <c r="D1392"/>
    </row>
    <row r="1393" spans="1:4" x14ac:dyDescent="0.35">
      <c r="A1393"/>
      <c r="B1393"/>
      <c r="C1393"/>
      <c r="D1393"/>
    </row>
    <row r="1394" spans="1:4" x14ac:dyDescent="0.35">
      <c r="A1394"/>
      <c r="B1394"/>
      <c r="C1394"/>
      <c r="D1394"/>
    </row>
    <row r="1395" spans="1:4" x14ac:dyDescent="0.35">
      <c r="A1395"/>
      <c r="B1395"/>
      <c r="C1395"/>
      <c r="D1395"/>
    </row>
    <row r="1396" spans="1:4" x14ac:dyDescent="0.35">
      <c r="A1396"/>
      <c r="B1396"/>
      <c r="C1396"/>
      <c r="D1396"/>
    </row>
    <row r="1397" spans="1:4" x14ac:dyDescent="0.35">
      <c r="A1397"/>
      <c r="B1397"/>
      <c r="C1397"/>
      <c r="D1397"/>
    </row>
    <row r="1398" spans="1:4" x14ac:dyDescent="0.35">
      <c r="A1398"/>
      <c r="B1398"/>
      <c r="C1398"/>
      <c r="D1398"/>
    </row>
    <row r="1399" spans="1:4" x14ac:dyDescent="0.35">
      <c r="A1399"/>
      <c r="B1399"/>
      <c r="C1399"/>
      <c r="D1399"/>
    </row>
    <row r="1400" spans="1:4" x14ac:dyDescent="0.35">
      <c r="A1400"/>
      <c r="B1400"/>
      <c r="C1400"/>
      <c r="D1400"/>
    </row>
    <row r="1401" spans="1:4" x14ac:dyDescent="0.35">
      <c r="A1401"/>
      <c r="B1401"/>
      <c r="C1401"/>
      <c r="D1401"/>
    </row>
    <row r="1402" spans="1:4" x14ac:dyDescent="0.35">
      <c r="A1402"/>
      <c r="B1402"/>
      <c r="C1402"/>
      <c r="D1402"/>
    </row>
    <row r="1403" spans="1:4" x14ac:dyDescent="0.35">
      <c r="A1403"/>
      <c r="B1403"/>
      <c r="C1403"/>
      <c r="D1403"/>
    </row>
    <row r="1404" spans="1:4" x14ac:dyDescent="0.35">
      <c r="A1404"/>
      <c r="B1404"/>
      <c r="C1404"/>
      <c r="D1404"/>
    </row>
    <row r="1405" spans="1:4" x14ac:dyDescent="0.35">
      <c r="A1405"/>
      <c r="B1405"/>
      <c r="C1405"/>
      <c r="D1405"/>
    </row>
    <row r="1406" spans="1:4" x14ac:dyDescent="0.35">
      <c r="A1406"/>
      <c r="B1406"/>
      <c r="C1406"/>
      <c r="D1406"/>
    </row>
    <row r="1407" spans="1:4" x14ac:dyDescent="0.35">
      <c r="A1407"/>
      <c r="B1407"/>
      <c r="C1407"/>
      <c r="D1407"/>
    </row>
    <row r="1408" spans="1:4" x14ac:dyDescent="0.35">
      <c r="A1408"/>
      <c r="B1408"/>
      <c r="C1408"/>
      <c r="D1408"/>
    </row>
    <row r="1409" spans="1:4" x14ac:dyDescent="0.35">
      <c r="A1409"/>
      <c r="B1409"/>
      <c r="C1409"/>
      <c r="D1409"/>
    </row>
    <row r="1410" spans="1:4" x14ac:dyDescent="0.35">
      <c r="A1410"/>
      <c r="B1410"/>
      <c r="C1410"/>
      <c r="D1410"/>
    </row>
    <row r="1411" spans="1:4" x14ac:dyDescent="0.35">
      <c r="A1411"/>
      <c r="B1411"/>
      <c r="C1411"/>
      <c r="D1411"/>
    </row>
    <row r="1412" spans="1:4" x14ac:dyDescent="0.35">
      <c r="A1412"/>
      <c r="B1412"/>
      <c r="C1412"/>
      <c r="D1412"/>
    </row>
    <row r="1413" spans="1:4" x14ac:dyDescent="0.35">
      <c r="A1413"/>
      <c r="B1413"/>
      <c r="C1413"/>
      <c r="D1413"/>
    </row>
    <row r="1414" spans="1:4" x14ac:dyDescent="0.35">
      <c r="A1414"/>
      <c r="B1414"/>
      <c r="C1414"/>
      <c r="D1414"/>
    </row>
    <row r="1415" spans="1:4" x14ac:dyDescent="0.35">
      <c r="A1415"/>
      <c r="B1415"/>
      <c r="C1415"/>
      <c r="D1415"/>
    </row>
    <row r="1416" spans="1:4" x14ac:dyDescent="0.35">
      <c r="A1416"/>
      <c r="B1416"/>
      <c r="C1416"/>
      <c r="D1416"/>
    </row>
    <row r="1417" spans="1:4" x14ac:dyDescent="0.35">
      <c r="A1417"/>
      <c r="B1417"/>
      <c r="C1417"/>
      <c r="D1417"/>
    </row>
    <row r="1418" spans="1:4" x14ac:dyDescent="0.35">
      <c r="A1418"/>
      <c r="B1418"/>
      <c r="C1418"/>
      <c r="D1418"/>
    </row>
    <row r="1419" spans="1:4" x14ac:dyDescent="0.35">
      <c r="A1419"/>
      <c r="B1419"/>
      <c r="C1419"/>
      <c r="D1419"/>
    </row>
    <row r="1420" spans="1:4" x14ac:dyDescent="0.35">
      <c r="A1420"/>
      <c r="B1420"/>
      <c r="C1420"/>
      <c r="D1420"/>
    </row>
    <row r="1421" spans="1:4" x14ac:dyDescent="0.35">
      <c r="A1421"/>
      <c r="B1421"/>
      <c r="C1421"/>
      <c r="D1421"/>
    </row>
    <row r="1422" spans="1:4" x14ac:dyDescent="0.35">
      <c r="A1422"/>
      <c r="B1422"/>
      <c r="C1422"/>
      <c r="D1422"/>
    </row>
    <row r="1423" spans="1:4" x14ac:dyDescent="0.35">
      <c r="A1423"/>
      <c r="B1423"/>
      <c r="C1423"/>
      <c r="D1423"/>
    </row>
    <row r="1424" spans="1:4" x14ac:dyDescent="0.35">
      <c r="A1424"/>
      <c r="B1424"/>
      <c r="C1424"/>
      <c r="D1424"/>
    </row>
    <row r="1425" spans="1:4" x14ac:dyDescent="0.35">
      <c r="A1425"/>
      <c r="B1425"/>
      <c r="C1425"/>
      <c r="D1425"/>
    </row>
    <row r="1426" spans="1:4" x14ac:dyDescent="0.35">
      <c r="A1426"/>
      <c r="B1426"/>
      <c r="C1426"/>
      <c r="D1426"/>
    </row>
    <row r="1427" spans="1:4" x14ac:dyDescent="0.35">
      <c r="A1427"/>
      <c r="B1427"/>
      <c r="C1427"/>
      <c r="D1427"/>
    </row>
    <row r="1428" spans="1:4" x14ac:dyDescent="0.35">
      <c r="A1428"/>
      <c r="B1428"/>
      <c r="C1428"/>
      <c r="D1428"/>
    </row>
    <row r="1429" spans="1:4" x14ac:dyDescent="0.35">
      <c r="A1429"/>
      <c r="B1429"/>
      <c r="C1429"/>
      <c r="D1429"/>
    </row>
    <row r="1430" spans="1:4" x14ac:dyDescent="0.35">
      <c r="A1430"/>
      <c r="B1430"/>
      <c r="C1430"/>
      <c r="D1430"/>
    </row>
    <row r="1431" spans="1:4" x14ac:dyDescent="0.35">
      <c r="A1431"/>
      <c r="B1431"/>
      <c r="C1431"/>
      <c r="D1431"/>
    </row>
    <row r="1432" spans="1:4" x14ac:dyDescent="0.35">
      <c r="A1432"/>
      <c r="B1432"/>
      <c r="C1432"/>
      <c r="D1432"/>
    </row>
    <row r="1433" spans="1:4" x14ac:dyDescent="0.35">
      <c r="A1433"/>
      <c r="B1433"/>
      <c r="C1433"/>
      <c r="D1433"/>
    </row>
    <row r="1434" spans="1:4" x14ac:dyDescent="0.35">
      <c r="A1434"/>
      <c r="B1434"/>
      <c r="C1434"/>
      <c r="D1434"/>
    </row>
    <row r="1435" spans="1:4" x14ac:dyDescent="0.35">
      <c r="A1435"/>
      <c r="B1435"/>
      <c r="C1435"/>
      <c r="D1435"/>
    </row>
    <row r="1436" spans="1:4" x14ac:dyDescent="0.35">
      <c r="A1436"/>
      <c r="B1436"/>
      <c r="C1436"/>
      <c r="D1436"/>
    </row>
    <row r="1437" spans="1:4" x14ac:dyDescent="0.35">
      <c r="A1437"/>
      <c r="B1437"/>
      <c r="C1437"/>
      <c r="D1437"/>
    </row>
    <row r="1438" spans="1:4" x14ac:dyDescent="0.35">
      <c r="A1438"/>
      <c r="B1438"/>
      <c r="C1438"/>
      <c r="D1438"/>
    </row>
    <row r="1439" spans="1:4" x14ac:dyDescent="0.35">
      <c r="A1439"/>
      <c r="B1439"/>
      <c r="C1439"/>
      <c r="D1439"/>
    </row>
    <row r="1440" spans="1:4" x14ac:dyDescent="0.35">
      <c r="A1440"/>
      <c r="B1440"/>
      <c r="C1440"/>
      <c r="D1440"/>
    </row>
    <row r="1441" spans="1:4" x14ac:dyDescent="0.35">
      <c r="A1441"/>
      <c r="B1441"/>
      <c r="C1441"/>
      <c r="D1441"/>
    </row>
    <row r="1442" spans="1:4" x14ac:dyDescent="0.35">
      <c r="A1442"/>
      <c r="B1442"/>
      <c r="C1442"/>
      <c r="D1442"/>
    </row>
    <row r="1443" spans="1:4" x14ac:dyDescent="0.35">
      <c r="A1443"/>
      <c r="B1443"/>
      <c r="C1443"/>
      <c r="D1443"/>
    </row>
    <row r="1444" spans="1:4" x14ac:dyDescent="0.35">
      <c r="A1444"/>
      <c r="B1444"/>
      <c r="C1444"/>
      <c r="D1444"/>
    </row>
    <row r="1445" spans="1:4" x14ac:dyDescent="0.35">
      <c r="A1445"/>
      <c r="B1445"/>
      <c r="C1445"/>
      <c r="D1445"/>
    </row>
    <row r="1446" spans="1:4" x14ac:dyDescent="0.35">
      <c r="A1446"/>
      <c r="B1446"/>
      <c r="C1446"/>
      <c r="D1446"/>
    </row>
    <row r="1447" spans="1:4" x14ac:dyDescent="0.35">
      <c r="A1447"/>
      <c r="B1447"/>
      <c r="C1447"/>
      <c r="D1447"/>
    </row>
    <row r="1448" spans="1:4" x14ac:dyDescent="0.35">
      <c r="A1448"/>
      <c r="B1448"/>
      <c r="C1448"/>
      <c r="D1448"/>
    </row>
    <row r="1449" spans="1:4" x14ac:dyDescent="0.35">
      <c r="A1449"/>
      <c r="B1449"/>
      <c r="C1449"/>
      <c r="D1449"/>
    </row>
    <row r="1450" spans="1:4" x14ac:dyDescent="0.35">
      <c r="A1450"/>
      <c r="B1450"/>
      <c r="C1450"/>
      <c r="D1450"/>
    </row>
    <row r="1451" spans="1:4" x14ac:dyDescent="0.35">
      <c r="A1451"/>
      <c r="B1451"/>
      <c r="C1451"/>
      <c r="D1451"/>
    </row>
    <row r="1452" spans="1:4" x14ac:dyDescent="0.35">
      <c r="A1452"/>
      <c r="B1452"/>
      <c r="C1452"/>
      <c r="D1452"/>
    </row>
    <row r="1453" spans="1:4" x14ac:dyDescent="0.35">
      <c r="A1453"/>
      <c r="B1453"/>
      <c r="C1453"/>
      <c r="D1453"/>
    </row>
    <row r="1454" spans="1:4" x14ac:dyDescent="0.35">
      <c r="A1454"/>
      <c r="B1454"/>
      <c r="C1454"/>
      <c r="D1454"/>
    </row>
    <row r="1455" spans="1:4" x14ac:dyDescent="0.35">
      <c r="A1455"/>
      <c r="B1455"/>
      <c r="C1455"/>
      <c r="D1455"/>
    </row>
    <row r="1456" spans="1:4" x14ac:dyDescent="0.35">
      <c r="A1456"/>
      <c r="B1456"/>
      <c r="C1456"/>
      <c r="D1456"/>
    </row>
    <row r="1457" spans="1:4" x14ac:dyDescent="0.35">
      <c r="A1457"/>
      <c r="B1457"/>
      <c r="C1457"/>
      <c r="D1457"/>
    </row>
    <row r="1458" spans="1:4" x14ac:dyDescent="0.35">
      <c r="A1458"/>
      <c r="B1458"/>
      <c r="C1458"/>
      <c r="D1458"/>
    </row>
    <row r="1459" spans="1:4" x14ac:dyDescent="0.35">
      <c r="A1459"/>
      <c r="B1459"/>
      <c r="C1459"/>
      <c r="D1459"/>
    </row>
    <row r="1460" spans="1:4" x14ac:dyDescent="0.35">
      <c r="A1460"/>
      <c r="B1460"/>
      <c r="C1460"/>
      <c r="D1460"/>
    </row>
    <row r="1461" spans="1:4" x14ac:dyDescent="0.35">
      <c r="A1461"/>
      <c r="B1461"/>
      <c r="C1461"/>
      <c r="D1461"/>
    </row>
    <row r="1462" spans="1:4" x14ac:dyDescent="0.35">
      <c r="A1462"/>
      <c r="B1462"/>
      <c r="C1462"/>
      <c r="D1462"/>
    </row>
    <row r="1463" spans="1:4" x14ac:dyDescent="0.35">
      <c r="A1463"/>
      <c r="B1463"/>
      <c r="C1463"/>
      <c r="D1463"/>
    </row>
    <row r="1464" spans="1:4" x14ac:dyDescent="0.35">
      <c r="A1464"/>
      <c r="B1464"/>
      <c r="C1464"/>
      <c r="D1464"/>
    </row>
    <row r="1465" spans="1:4" x14ac:dyDescent="0.35">
      <c r="A1465"/>
      <c r="B1465"/>
      <c r="C1465"/>
      <c r="D1465"/>
    </row>
    <row r="1466" spans="1:4" x14ac:dyDescent="0.35">
      <c r="A1466"/>
      <c r="B1466"/>
      <c r="C1466"/>
      <c r="D1466"/>
    </row>
    <row r="1467" spans="1:4" x14ac:dyDescent="0.35">
      <c r="A1467"/>
      <c r="B1467"/>
      <c r="C1467"/>
      <c r="D1467"/>
    </row>
    <row r="1468" spans="1:4" x14ac:dyDescent="0.35">
      <c r="A1468"/>
      <c r="B1468"/>
      <c r="C1468"/>
      <c r="D1468"/>
    </row>
    <row r="1469" spans="1:4" x14ac:dyDescent="0.35">
      <c r="A1469"/>
      <c r="B1469"/>
      <c r="C1469"/>
      <c r="D1469"/>
    </row>
    <row r="1470" spans="1:4" x14ac:dyDescent="0.35">
      <c r="A1470"/>
      <c r="B1470"/>
      <c r="C1470"/>
      <c r="D1470"/>
    </row>
    <row r="1471" spans="1:4" x14ac:dyDescent="0.35">
      <c r="A1471"/>
      <c r="B1471"/>
      <c r="C1471"/>
      <c r="D1471"/>
    </row>
    <row r="1472" spans="1:4" x14ac:dyDescent="0.35">
      <c r="A1472"/>
      <c r="B1472"/>
      <c r="C1472"/>
      <c r="D1472"/>
    </row>
    <row r="1473" spans="1:4" x14ac:dyDescent="0.35">
      <c r="A1473"/>
      <c r="B1473"/>
      <c r="C1473"/>
      <c r="D1473"/>
    </row>
    <row r="1474" spans="1:4" x14ac:dyDescent="0.35">
      <c r="A1474"/>
      <c r="B1474"/>
      <c r="C1474"/>
      <c r="D1474"/>
    </row>
    <row r="1475" spans="1:4" x14ac:dyDescent="0.35">
      <c r="A1475"/>
      <c r="B1475"/>
      <c r="C1475"/>
      <c r="D1475"/>
    </row>
    <row r="1476" spans="1:4" x14ac:dyDescent="0.35">
      <c r="A1476"/>
      <c r="B1476"/>
      <c r="C1476"/>
      <c r="D1476"/>
    </row>
    <row r="1477" spans="1:4" x14ac:dyDescent="0.35">
      <c r="A1477"/>
      <c r="B1477"/>
      <c r="C1477"/>
      <c r="D1477"/>
    </row>
    <row r="1478" spans="1:4" x14ac:dyDescent="0.35">
      <c r="A1478"/>
      <c r="B1478"/>
      <c r="C1478"/>
      <c r="D1478"/>
    </row>
    <row r="1479" spans="1:4" x14ac:dyDescent="0.35">
      <c r="A1479"/>
      <c r="B1479"/>
      <c r="C1479"/>
      <c r="D1479"/>
    </row>
    <row r="1480" spans="1:4" x14ac:dyDescent="0.35">
      <c r="A1480"/>
      <c r="B1480"/>
      <c r="C1480"/>
      <c r="D1480"/>
    </row>
    <row r="1481" spans="1:4" x14ac:dyDescent="0.35">
      <c r="A1481"/>
      <c r="B1481"/>
      <c r="C1481"/>
      <c r="D1481"/>
    </row>
    <row r="1482" spans="1:4" x14ac:dyDescent="0.35">
      <c r="A1482"/>
      <c r="B1482"/>
      <c r="C1482"/>
      <c r="D1482"/>
    </row>
    <row r="1483" spans="1:4" x14ac:dyDescent="0.35">
      <c r="A1483"/>
      <c r="B1483"/>
      <c r="C1483"/>
      <c r="D1483"/>
    </row>
    <row r="1484" spans="1:4" x14ac:dyDescent="0.35">
      <c r="A1484"/>
      <c r="B1484"/>
      <c r="C1484"/>
      <c r="D1484"/>
    </row>
    <row r="1485" spans="1:4" x14ac:dyDescent="0.35">
      <c r="A1485"/>
      <c r="B1485"/>
      <c r="C1485"/>
      <c r="D1485"/>
    </row>
    <row r="1486" spans="1:4" x14ac:dyDescent="0.35">
      <c r="A1486"/>
      <c r="B1486"/>
      <c r="C1486"/>
      <c r="D1486"/>
    </row>
    <row r="1487" spans="1:4" x14ac:dyDescent="0.35">
      <c r="A1487"/>
      <c r="B1487"/>
      <c r="C1487"/>
      <c r="D1487"/>
    </row>
    <row r="1488" spans="1:4" x14ac:dyDescent="0.35">
      <c r="A1488"/>
      <c r="B1488"/>
      <c r="C1488"/>
      <c r="D1488"/>
    </row>
    <row r="1489" spans="1:4" x14ac:dyDescent="0.35">
      <c r="A1489"/>
      <c r="B1489"/>
      <c r="C1489"/>
      <c r="D1489"/>
    </row>
    <row r="1490" spans="1:4" x14ac:dyDescent="0.35">
      <c r="A1490"/>
      <c r="B1490"/>
      <c r="C1490"/>
      <c r="D1490"/>
    </row>
    <row r="1491" spans="1:4" x14ac:dyDescent="0.35">
      <c r="A1491"/>
      <c r="B1491"/>
      <c r="C1491"/>
      <c r="D1491"/>
    </row>
    <row r="1492" spans="1:4" x14ac:dyDescent="0.35">
      <c r="A1492"/>
      <c r="B1492"/>
      <c r="C1492"/>
      <c r="D1492"/>
    </row>
    <row r="1493" spans="1:4" x14ac:dyDescent="0.35">
      <c r="A1493"/>
      <c r="B1493"/>
      <c r="C1493"/>
      <c r="D1493"/>
    </row>
    <row r="1494" spans="1:4" x14ac:dyDescent="0.35">
      <c r="A1494"/>
      <c r="B1494"/>
      <c r="C1494"/>
      <c r="D1494"/>
    </row>
    <row r="1495" spans="1:4" x14ac:dyDescent="0.35">
      <c r="A1495"/>
      <c r="B1495"/>
      <c r="C1495"/>
      <c r="D1495"/>
    </row>
    <row r="1496" spans="1:4" x14ac:dyDescent="0.35">
      <c r="A1496"/>
      <c r="B1496"/>
      <c r="C1496"/>
      <c r="D1496"/>
    </row>
    <row r="1497" spans="1:4" x14ac:dyDescent="0.35">
      <c r="A1497"/>
      <c r="B1497"/>
      <c r="C1497"/>
      <c r="D1497"/>
    </row>
    <row r="1498" spans="1:4" x14ac:dyDescent="0.35">
      <c r="A1498"/>
      <c r="B1498"/>
      <c r="C1498"/>
      <c r="D1498"/>
    </row>
    <row r="1499" spans="1:4" x14ac:dyDescent="0.35">
      <c r="A1499"/>
      <c r="B1499"/>
      <c r="C1499"/>
      <c r="D1499"/>
    </row>
    <row r="1500" spans="1:4" x14ac:dyDescent="0.35">
      <c r="A1500"/>
      <c r="B1500"/>
      <c r="C1500"/>
      <c r="D1500"/>
    </row>
    <row r="1501" spans="1:4" x14ac:dyDescent="0.35">
      <c r="A1501"/>
      <c r="B1501"/>
      <c r="C1501"/>
      <c r="D1501"/>
    </row>
    <row r="1502" spans="1:4" x14ac:dyDescent="0.35">
      <c r="A1502"/>
      <c r="B1502"/>
      <c r="C1502"/>
      <c r="D1502"/>
    </row>
    <row r="1503" spans="1:4" x14ac:dyDescent="0.35">
      <c r="A1503"/>
      <c r="B1503"/>
      <c r="C1503"/>
      <c r="D1503"/>
    </row>
    <row r="1504" spans="1:4" x14ac:dyDescent="0.35">
      <c r="A1504"/>
      <c r="B1504"/>
      <c r="C1504"/>
      <c r="D1504"/>
    </row>
    <row r="1505" spans="1:4" x14ac:dyDescent="0.35">
      <c r="A1505"/>
      <c r="B1505"/>
      <c r="C1505"/>
      <c r="D1505"/>
    </row>
    <row r="1506" spans="1:4" x14ac:dyDescent="0.35">
      <c r="A1506"/>
      <c r="B1506"/>
      <c r="C1506"/>
      <c r="D1506"/>
    </row>
    <row r="1507" spans="1:4" x14ac:dyDescent="0.35">
      <c r="A1507"/>
      <c r="B1507"/>
      <c r="C1507"/>
      <c r="D1507"/>
    </row>
    <row r="1508" spans="1:4" x14ac:dyDescent="0.35">
      <c r="A1508"/>
      <c r="B1508"/>
      <c r="C1508"/>
      <c r="D1508"/>
    </row>
    <row r="1509" spans="1:4" x14ac:dyDescent="0.35">
      <c r="A1509"/>
      <c r="B1509"/>
      <c r="C1509"/>
      <c r="D1509"/>
    </row>
    <row r="1510" spans="1:4" x14ac:dyDescent="0.35">
      <c r="A1510"/>
      <c r="B1510"/>
      <c r="C1510"/>
      <c r="D1510"/>
    </row>
    <row r="1511" spans="1:4" x14ac:dyDescent="0.35">
      <c r="A1511"/>
      <c r="B1511"/>
      <c r="C1511"/>
      <c r="D1511"/>
    </row>
    <row r="1512" spans="1:4" x14ac:dyDescent="0.35">
      <c r="A1512"/>
      <c r="B1512"/>
      <c r="C1512"/>
      <c r="D1512"/>
    </row>
    <row r="1513" spans="1:4" x14ac:dyDescent="0.35">
      <c r="A1513"/>
      <c r="B1513"/>
      <c r="C1513"/>
      <c r="D1513"/>
    </row>
    <row r="1514" spans="1:4" x14ac:dyDescent="0.35">
      <c r="A1514"/>
      <c r="B1514"/>
      <c r="C1514"/>
      <c r="D1514"/>
    </row>
    <row r="1515" spans="1:4" x14ac:dyDescent="0.35">
      <c r="A1515"/>
      <c r="B1515"/>
      <c r="C1515"/>
      <c r="D1515"/>
    </row>
    <row r="1516" spans="1:4" x14ac:dyDescent="0.35">
      <c r="A1516"/>
      <c r="B1516"/>
      <c r="C1516"/>
      <c r="D1516"/>
    </row>
    <row r="1517" spans="1:4" x14ac:dyDescent="0.35">
      <c r="A1517"/>
      <c r="B1517"/>
      <c r="C1517"/>
      <c r="D1517"/>
    </row>
    <row r="1518" spans="1:4" x14ac:dyDescent="0.35">
      <c r="A1518"/>
      <c r="B1518"/>
      <c r="C1518"/>
      <c r="D1518"/>
    </row>
    <row r="1519" spans="1:4" x14ac:dyDescent="0.35">
      <c r="A1519"/>
      <c r="B1519"/>
      <c r="C1519"/>
      <c r="D1519"/>
    </row>
    <row r="1520" spans="1:4" x14ac:dyDescent="0.35">
      <c r="A1520"/>
      <c r="B1520"/>
      <c r="C1520"/>
      <c r="D1520"/>
    </row>
    <row r="1521" spans="1:4" x14ac:dyDescent="0.35">
      <c r="A1521"/>
      <c r="B1521"/>
      <c r="C1521"/>
      <c r="D1521"/>
    </row>
    <row r="1522" spans="1:4" x14ac:dyDescent="0.35">
      <c r="A1522"/>
      <c r="B1522"/>
      <c r="C1522"/>
      <c r="D1522"/>
    </row>
    <row r="1523" spans="1:4" x14ac:dyDescent="0.35">
      <c r="A1523"/>
      <c r="B1523"/>
      <c r="C1523"/>
      <c r="D1523"/>
    </row>
    <row r="1524" spans="1:4" x14ac:dyDescent="0.35">
      <c r="A1524"/>
      <c r="B1524"/>
      <c r="C1524"/>
      <c r="D1524"/>
    </row>
    <row r="1525" spans="1:4" x14ac:dyDescent="0.35">
      <c r="A1525"/>
      <c r="B1525"/>
      <c r="C1525"/>
      <c r="D1525"/>
    </row>
    <row r="1526" spans="1:4" x14ac:dyDescent="0.35">
      <c r="A1526"/>
      <c r="B1526"/>
      <c r="C1526"/>
      <c r="D1526"/>
    </row>
    <row r="1527" spans="1:4" x14ac:dyDescent="0.35">
      <c r="A1527"/>
      <c r="B1527"/>
      <c r="C1527"/>
      <c r="D1527"/>
    </row>
    <row r="1528" spans="1:4" x14ac:dyDescent="0.35">
      <c r="A1528"/>
      <c r="B1528"/>
      <c r="C1528"/>
      <c r="D1528"/>
    </row>
    <row r="1529" spans="1:4" x14ac:dyDescent="0.35">
      <c r="A1529"/>
      <c r="B1529"/>
      <c r="C1529"/>
      <c r="D1529"/>
    </row>
    <row r="1530" spans="1:4" x14ac:dyDescent="0.35">
      <c r="A1530"/>
      <c r="B1530"/>
      <c r="C1530"/>
      <c r="D1530"/>
    </row>
    <row r="1531" spans="1:4" x14ac:dyDescent="0.35">
      <c r="A1531"/>
      <c r="B1531"/>
      <c r="C1531"/>
      <c r="D1531"/>
    </row>
    <row r="1532" spans="1:4" x14ac:dyDescent="0.35">
      <c r="A1532"/>
      <c r="B1532"/>
      <c r="C1532"/>
      <c r="D1532"/>
    </row>
    <row r="1533" spans="1:4" x14ac:dyDescent="0.35">
      <c r="A1533"/>
      <c r="B1533"/>
      <c r="C1533"/>
      <c r="D1533"/>
    </row>
    <row r="1534" spans="1:4" x14ac:dyDescent="0.35">
      <c r="A1534"/>
      <c r="B1534"/>
      <c r="C1534"/>
      <c r="D1534"/>
    </row>
    <row r="1535" spans="1:4" x14ac:dyDescent="0.35">
      <c r="A1535"/>
      <c r="B1535"/>
      <c r="C1535"/>
      <c r="D1535"/>
    </row>
    <row r="1536" spans="1:4" x14ac:dyDescent="0.35">
      <c r="A1536"/>
      <c r="B1536"/>
      <c r="C1536"/>
      <c r="D1536"/>
    </row>
    <row r="1537" spans="1:4" x14ac:dyDescent="0.35">
      <c r="A1537"/>
      <c r="B1537"/>
      <c r="C1537"/>
      <c r="D1537"/>
    </row>
    <row r="1538" spans="1:4" x14ac:dyDescent="0.35">
      <c r="A1538"/>
      <c r="B1538"/>
      <c r="C1538"/>
      <c r="D1538"/>
    </row>
    <row r="1539" spans="1:4" x14ac:dyDescent="0.35">
      <c r="A1539"/>
      <c r="B1539"/>
      <c r="C1539"/>
      <c r="D1539"/>
    </row>
    <row r="1540" spans="1:4" x14ac:dyDescent="0.35">
      <c r="A1540"/>
      <c r="B1540"/>
      <c r="C1540"/>
      <c r="D1540"/>
    </row>
    <row r="1541" spans="1:4" x14ac:dyDescent="0.35">
      <c r="A1541"/>
      <c r="B1541"/>
      <c r="C1541"/>
      <c r="D1541"/>
    </row>
    <row r="1542" spans="1:4" x14ac:dyDescent="0.35">
      <c r="A1542"/>
      <c r="B1542"/>
      <c r="C1542"/>
      <c r="D1542"/>
    </row>
    <row r="1543" spans="1:4" x14ac:dyDescent="0.35">
      <c r="A1543"/>
      <c r="B1543"/>
      <c r="C1543"/>
      <c r="D1543"/>
    </row>
    <row r="1544" spans="1:4" x14ac:dyDescent="0.35">
      <c r="A1544"/>
      <c r="B1544"/>
      <c r="C1544"/>
      <c r="D1544"/>
    </row>
    <row r="1545" spans="1:4" x14ac:dyDescent="0.35">
      <c r="A1545"/>
      <c r="B1545"/>
      <c r="C1545"/>
      <c r="D1545"/>
    </row>
    <row r="1546" spans="1:4" x14ac:dyDescent="0.35">
      <c r="A1546"/>
      <c r="B1546"/>
      <c r="C1546"/>
      <c r="D1546"/>
    </row>
    <row r="1547" spans="1:4" x14ac:dyDescent="0.35">
      <c r="A1547"/>
      <c r="B1547"/>
      <c r="C1547"/>
      <c r="D1547"/>
    </row>
    <row r="1548" spans="1:4" x14ac:dyDescent="0.35">
      <c r="A1548"/>
      <c r="B1548"/>
      <c r="C1548"/>
      <c r="D1548"/>
    </row>
    <row r="1549" spans="1:4" x14ac:dyDescent="0.35">
      <c r="A1549"/>
      <c r="B1549"/>
      <c r="C1549"/>
      <c r="D1549"/>
    </row>
    <row r="1550" spans="1:4" x14ac:dyDescent="0.35">
      <c r="A1550"/>
      <c r="B1550"/>
      <c r="C1550"/>
      <c r="D1550"/>
    </row>
    <row r="1551" spans="1:4" x14ac:dyDescent="0.35">
      <c r="A1551"/>
      <c r="B1551"/>
      <c r="C1551"/>
      <c r="D1551"/>
    </row>
    <row r="1552" spans="1:4" x14ac:dyDescent="0.35">
      <c r="A1552"/>
      <c r="B1552"/>
      <c r="C1552"/>
      <c r="D1552"/>
    </row>
    <row r="1553" spans="1:4" x14ac:dyDescent="0.35">
      <c r="A1553"/>
      <c r="B1553"/>
      <c r="C1553"/>
      <c r="D1553"/>
    </row>
    <row r="1554" spans="1:4" x14ac:dyDescent="0.35">
      <c r="A1554"/>
      <c r="B1554"/>
      <c r="C1554"/>
      <c r="D1554"/>
    </row>
    <row r="1555" spans="1:4" x14ac:dyDescent="0.35">
      <c r="A1555"/>
      <c r="B1555"/>
      <c r="C1555"/>
      <c r="D1555"/>
    </row>
    <row r="1556" spans="1:4" x14ac:dyDescent="0.35">
      <c r="A1556"/>
      <c r="B1556"/>
      <c r="C1556"/>
      <c r="D1556"/>
    </row>
    <row r="1557" spans="1:4" x14ac:dyDescent="0.35">
      <c r="A1557"/>
      <c r="B1557"/>
      <c r="C1557"/>
      <c r="D1557"/>
    </row>
    <row r="1558" spans="1:4" x14ac:dyDescent="0.35">
      <c r="A1558"/>
      <c r="B1558"/>
      <c r="C1558"/>
      <c r="D1558"/>
    </row>
    <row r="1559" spans="1:4" x14ac:dyDescent="0.35">
      <c r="A1559"/>
      <c r="B1559"/>
      <c r="C1559"/>
      <c r="D1559"/>
    </row>
    <row r="1560" spans="1:4" x14ac:dyDescent="0.35">
      <c r="A1560"/>
      <c r="B1560"/>
      <c r="C1560"/>
      <c r="D1560"/>
    </row>
    <row r="1561" spans="1:4" x14ac:dyDescent="0.35">
      <c r="A1561"/>
      <c r="B1561"/>
      <c r="C1561"/>
      <c r="D1561"/>
    </row>
    <row r="1562" spans="1:4" x14ac:dyDescent="0.35">
      <c r="A1562"/>
      <c r="B1562"/>
      <c r="C1562"/>
      <c r="D1562"/>
    </row>
    <row r="1563" spans="1:4" x14ac:dyDescent="0.35">
      <c r="A1563"/>
      <c r="B1563"/>
      <c r="C1563"/>
      <c r="D1563"/>
    </row>
    <row r="1564" spans="1:4" x14ac:dyDescent="0.35">
      <c r="A1564"/>
      <c r="B1564"/>
      <c r="C1564"/>
      <c r="D1564"/>
    </row>
    <row r="1565" spans="1:4" x14ac:dyDescent="0.35">
      <c r="A1565"/>
      <c r="B1565"/>
      <c r="C1565"/>
      <c r="D1565"/>
    </row>
    <row r="1566" spans="1:4" x14ac:dyDescent="0.35">
      <c r="A1566"/>
      <c r="B1566"/>
      <c r="C1566"/>
      <c r="D1566"/>
    </row>
    <row r="1567" spans="1:4" x14ac:dyDescent="0.35">
      <c r="A1567"/>
      <c r="B1567"/>
      <c r="C1567"/>
      <c r="D1567"/>
    </row>
    <row r="1568" spans="1:4" x14ac:dyDescent="0.35">
      <c r="A1568"/>
      <c r="B1568"/>
      <c r="C1568"/>
      <c r="D1568"/>
    </row>
    <row r="1569" spans="1:4" x14ac:dyDescent="0.35">
      <c r="A1569"/>
      <c r="B1569"/>
      <c r="C1569"/>
      <c r="D1569"/>
    </row>
    <row r="1570" spans="1:4" x14ac:dyDescent="0.35">
      <c r="A1570"/>
      <c r="B1570"/>
      <c r="C1570"/>
      <c r="D1570"/>
    </row>
    <row r="1571" spans="1:4" x14ac:dyDescent="0.35">
      <c r="A1571"/>
      <c r="B1571"/>
      <c r="C1571"/>
      <c r="D1571"/>
    </row>
    <row r="1572" spans="1:4" x14ac:dyDescent="0.35">
      <c r="A1572"/>
      <c r="B1572"/>
      <c r="C1572"/>
      <c r="D1572"/>
    </row>
    <row r="1573" spans="1:4" x14ac:dyDescent="0.35">
      <c r="A1573"/>
      <c r="B1573"/>
      <c r="C1573"/>
      <c r="D1573"/>
    </row>
    <row r="1574" spans="1:4" x14ac:dyDescent="0.35">
      <c r="A1574"/>
      <c r="B1574"/>
      <c r="C1574"/>
      <c r="D1574"/>
    </row>
    <row r="1575" spans="1:4" x14ac:dyDescent="0.35">
      <c r="A1575"/>
      <c r="B1575"/>
      <c r="C1575"/>
      <c r="D1575"/>
    </row>
    <row r="1576" spans="1:4" x14ac:dyDescent="0.35">
      <c r="A1576"/>
      <c r="B1576"/>
      <c r="C1576"/>
      <c r="D1576"/>
    </row>
    <row r="1577" spans="1:4" x14ac:dyDescent="0.35">
      <c r="A1577"/>
      <c r="B1577"/>
      <c r="C1577"/>
      <c r="D1577"/>
    </row>
    <row r="1578" spans="1:4" x14ac:dyDescent="0.35">
      <c r="A1578"/>
      <c r="B1578"/>
      <c r="C1578"/>
      <c r="D1578"/>
    </row>
    <row r="1579" spans="1:4" x14ac:dyDescent="0.35">
      <c r="A1579"/>
      <c r="B1579"/>
      <c r="C1579"/>
      <c r="D1579"/>
    </row>
    <row r="1580" spans="1:4" x14ac:dyDescent="0.35">
      <c r="A1580"/>
      <c r="B1580"/>
      <c r="C1580"/>
      <c r="D1580"/>
    </row>
    <row r="1581" spans="1:4" x14ac:dyDescent="0.35">
      <c r="A1581"/>
      <c r="B1581"/>
      <c r="C1581"/>
      <c r="D1581"/>
    </row>
    <row r="1582" spans="1:4" x14ac:dyDescent="0.35">
      <c r="A1582"/>
      <c r="B1582"/>
      <c r="C1582"/>
      <c r="D1582"/>
    </row>
    <row r="1583" spans="1:4" x14ac:dyDescent="0.35">
      <c r="A1583"/>
      <c r="B1583"/>
      <c r="C1583"/>
      <c r="D1583"/>
    </row>
    <row r="1584" spans="1:4" x14ac:dyDescent="0.35">
      <c r="A1584"/>
      <c r="B1584"/>
      <c r="C1584"/>
      <c r="D1584"/>
    </row>
    <row r="1585" spans="1:4" x14ac:dyDescent="0.35">
      <c r="A1585"/>
      <c r="B1585"/>
      <c r="C1585"/>
      <c r="D1585"/>
    </row>
    <row r="1586" spans="1:4" x14ac:dyDescent="0.35">
      <c r="A1586"/>
      <c r="B1586"/>
      <c r="C1586"/>
      <c r="D1586"/>
    </row>
    <row r="1587" spans="1:4" x14ac:dyDescent="0.35">
      <c r="A1587"/>
      <c r="B1587"/>
      <c r="C1587"/>
      <c r="D1587"/>
    </row>
    <row r="1588" spans="1:4" x14ac:dyDescent="0.35">
      <c r="A1588"/>
      <c r="B1588"/>
      <c r="C1588"/>
      <c r="D1588"/>
    </row>
    <row r="1589" spans="1:4" x14ac:dyDescent="0.35">
      <c r="A1589"/>
      <c r="B1589"/>
      <c r="C1589"/>
      <c r="D1589"/>
    </row>
    <row r="1590" spans="1:4" x14ac:dyDescent="0.35">
      <c r="A1590"/>
      <c r="B1590"/>
      <c r="C1590"/>
      <c r="D1590"/>
    </row>
    <row r="1591" spans="1:4" x14ac:dyDescent="0.35">
      <c r="A1591"/>
      <c r="B1591"/>
      <c r="C1591"/>
      <c r="D1591"/>
    </row>
    <row r="1592" spans="1:4" x14ac:dyDescent="0.35">
      <c r="A1592"/>
      <c r="B1592"/>
      <c r="C1592"/>
      <c r="D1592"/>
    </row>
    <row r="1593" spans="1:4" x14ac:dyDescent="0.35">
      <c r="A1593"/>
      <c r="B1593"/>
      <c r="C1593"/>
      <c r="D1593"/>
    </row>
    <row r="1594" spans="1:4" x14ac:dyDescent="0.35">
      <c r="A1594"/>
      <c r="B1594"/>
      <c r="C1594"/>
      <c r="D1594"/>
    </row>
    <row r="1595" spans="1:4" x14ac:dyDescent="0.35">
      <c r="A1595"/>
      <c r="B1595"/>
      <c r="C1595"/>
      <c r="D1595"/>
    </row>
    <row r="1596" spans="1:4" x14ac:dyDescent="0.35">
      <c r="A1596"/>
      <c r="B1596"/>
      <c r="C1596"/>
      <c r="D1596"/>
    </row>
    <row r="1597" spans="1:4" x14ac:dyDescent="0.35">
      <c r="A1597"/>
      <c r="B1597"/>
      <c r="C1597"/>
      <c r="D1597"/>
    </row>
    <row r="1598" spans="1:4" x14ac:dyDescent="0.35">
      <c r="A1598"/>
      <c r="B1598"/>
      <c r="C1598"/>
      <c r="D1598"/>
    </row>
    <row r="1599" spans="1:4" x14ac:dyDescent="0.35">
      <c r="A1599"/>
      <c r="B1599"/>
      <c r="C1599"/>
      <c r="D1599"/>
    </row>
    <row r="1600" spans="1:4" x14ac:dyDescent="0.35">
      <c r="A1600"/>
      <c r="B1600"/>
      <c r="C1600"/>
      <c r="D1600"/>
    </row>
    <row r="1601" spans="1:4" x14ac:dyDescent="0.35">
      <c r="A1601"/>
      <c r="B1601"/>
      <c r="C1601"/>
      <c r="D1601"/>
    </row>
    <row r="1602" spans="1:4" x14ac:dyDescent="0.35">
      <c r="A1602"/>
      <c r="B1602"/>
      <c r="C1602"/>
      <c r="D1602"/>
    </row>
    <row r="1603" spans="1:4" x14ac:dyDescent="0.35">
      <c r="A1603"/>
      <c r="B1603"/>
      <c r="C1603"/>
      <c r="D1603"/>
    </row>
    <row r="1604" spans="1:4" x14ac:dyDescent="0.35">
      <c r="A1604"/>
      <c r="B1604"/>
      <c r="C1604"/>
      <c r="D1604"/>
    </row>
    <row r="1605" spans="1:4" x14ac:dyDescent="0.35">
      <c r="A1605"/>
      <c r="B1605"/>
      <c r="C1605"/>
      <c r="D1605"/>
    </row>
    <row r="1606" spans="1:4" x14ac:dyDescent="0.35">
      <c r="A1606"/>
      <c r="B1606"/>
      <c r="C1606"/>
      <c r="D1606"/>
    </row>
    <row r="1607" spans="1:4" x14ac:dyDescent="0.35">
      <c r="A1607"/>
      <c r="B1607"/>
      <c r="C1607"/>
      <c r="D1607"/>
    </row>
    <row r="1608" spans="1:4" x14ac:dyDescent="0.35">
      <c r="A1608"/>
      <c r="B1608"/>
      <c r="C1608"/>
      <c r="D1608"/>
    </row>
    <row r="1609" spans="1:4" x14ac:dyDescent="0.35">
      <c r="A1609"/>
      <c r="B1609"/>
      <c r="C1609"/>
      <c r="D1609"/>
    </row>
    <row r="1610" spans="1:4" x14ac:dyDescent="0.35">
      <c r="A1610"/>
      <c r="B1610"/>
      <c r="C1610"/>
      <c r="D1610"/>
    </row>
    <row r="1611" spans="1:4" x14ac:dyDescent="0.35">
      <c r="A1611"/>
      <c r="B1611"/>
      <c r="C1611"/>
      <c r="D1611"/>
    </row>
    <row r="1612" spans="1:4" x14ac:dyDescent="0.35">
      <c r="A1612"/>
      <c r="B1612"/>
      <c r="C1612"/>
      <c r="D1612"/>
    </row>
    <row r="1613" spans="1:4" x14ac:dyDescent="0.35">
      <c r="A1613"/>
      <c r="B1613"/>
      <c r="C1613"/>
      <c r="D1613"/>
    </row>
    <row r="1614" spans="1:4" x14ac:dyDescent="0.35">
      <c r="A1614"/>
      <c r="B1614"/>
      <c r="C1614"/>
      <c r="D1614"/>
    </row>
    <row r="1615" spans="1:4" x14ac:dyDescent="0.35">
      <c r="A1615"/>
      <c r="B1615"/>
      <c r="C1615"/>
      <c r="D1615"/>
    </row>
    <row r="1616" spans="1:4" x14ac:dyDescent="0.35">
      <c r="A1616"/>
      <c r="B1616"/>
      <c r="C1616"/>
      <c r="D1616"/>
    </row>
    <row r="1617" spans="1:4" x14ac:dyDescent="0.35">
      <c r="A1617"/>
      <c r="B1617"/>
      <c r="C1617"/>
      <c r="D1617"/>
    </row>
    <row r="1618" spans="1:4" x14ac:dyDescent="0.35">
      <c r="A1618"/>
      <c r="B1618"/>
      <c r="C1618"/>
      <c r="D1618"/>
    </row>
    <row r="1619" spans="1:4" x14ac:dyDescent="0.35">
      <c r="A1619"/>
      <c r="B1619"/>
      <c r="C1619"/>
      <c r="D1619"/>
    </row>
    <row r="1620" spans="1:4" x14ac:dyDescent="0.35">
      <c r="A1620"/>
      <c r="B1620"/>
      <c r="C1620"/>
      <c r="D1620"/>
    </row>
    <row r="1621" spans="1:4" x14ac:dyDescent="0.35">
      <c r="A1621"/>
      <c r="B1621"/>
      <c r="C1621"/>
      <c r="D1621"/>
    </row>
    <row r="1622" spans="1:4" x14ac:dyDescent="0.35">
      <c r="A1622"/>
      <c r="B1622"/>
      <c r="C1622"/>
      <c r="D1622"/>
    </row>
    <row r="1623" spans="1:4" x14ac:dyDescent="0.35">
      <c r="A1623"/>
      <c r="B1623"/>
      <c r="C1623"/>
      <c r="D1623"/>
    </row>
    <row r="1624" spans="1:4" x14ac:dyDescent="0.35">
      <c r="A1624"/>
      <c r="B1624"/>
      <c r="C1624"/>
      <c r="D1624"/>
    </row>
    <row r="1625" spans="1:4" x14ac:dyDescent="0.35">
      <c r="A1625"/>
      <c r="B1625"/>
      <c r="C1625"/>
      <c r="D1625"/>
    </row>
    <row r="1626" spans="1:4" x14ac:dyDescent="0.35">
      <c r="A1626"/>
      <c r="B1626"/>
      <c r="C1626"/>
      <c r="D1626"/>
    </row>
    <row r="1627" spans="1:4" x14ac:dyDescent="0.35">
      <c r="A1627"/>
      <c r="B1627"/>
      <c r="C1627"/>
      <c r="D1627"/>
    </row>
    <row r="1628" spans="1:4" x14ac:dyDescent="0.35">
      <c r="A1628"/>
      <c r="B1628"/>
      <c r="C1628"/>
      <c r="D1628"/>
    </row>
    <row r="1629" spans="1:4" x14ac:dyDescent="0.35">
      <c r="A1629"/>
      <c r="B1629"/>
      <c r="C1629"/>
      <c r="D1629"/>
    </row>
    <row r="1630" spans="1:4" x14ac:dyDescent="0.35">
      <c r="A1630"/>
      <c r="B1630"/>
      <c r="C1630"/>
      <c r="D1630"/>
    </row>
    <row r="1631" spans="1:4" x14ac:dyDescent="0.35">
      <c r="A1631"/>
      <c r="B1631"/>
      <c r="C1631"/>
      <c r="D1631"/>
    </row>
    <row r="1632" spans="1:4" x14ac:dyDescent="0.35">
      <c r="A1632"/>
      <c r="B1632"/>
      <c r="C1632"/>
      <c r="D1632"/>
    </row>
    <row r="1633" spans="1:4" x14ac:dyDescent="0.35">
      <c r="A1633"/>
      <c r="B1633"/>
      <c r="C1633"/>
      <c r="D1633"/>
    </row>
    <row r="1634" spans="1:4" x14ac:dyDescent="0.35">
      <c r="A1634"/>
      <c r="B1634"/>
      <c r="C1634"/>
      <c r="D1634"/>
    </row>
    <row r="1635" spans="1:4" x14ac:dyDescent="0.35">
      <c r="A1635"/>
      <c r="B1635"/>
      <c r="C1635"/>
      <c r="D1635"/>
    </row>
    <row r="1636" spans="1:4" x14ac:dyDescent="0.35">
      <c r="A1636"/>
      <c r="B1636"/>
      <c r="C1636"/>
      <c r="D1636"/>
    </row>
    <row r="1637" spans="1:4" x14ac:dyDescent="0.35">
      <c r="A1637"/>
      <c r="B1637"/>
      <c r="C1637"/>
      <c r="D1637"/>
    </row>
    <row r="1638" spans="1:4" x14ac:dyDescent="0.35">
      <c r="A1638"/>
      <c r="B1638"/>
      <c r="C1638"/>
      <c r="D1638"/>
    </row>
    <row r="1639" spans="1:4" x14ac:dyDescent="0.35">
      <c r="A1639"/>
      <c r="B1639"/>
      <c r="C1639"/>
      <c r="D1639"/>
    </row>
    <row r="1640" spans="1:4" x14ac:dyDescent="0.35">
      <c r="A1640"/>
      <c r="B1640"/>
      <c r="C1640"/>
      <c r="D1640"/>
    </row>
    <row r="1641" spans="1:4" x14ac:dyDescent="0.35">
      <c r="A1641"/>
      <c r="B1641"/>
      <c r="C1641"/>
      <c r="D1641"/>
    </row>
    <row r="1642" spans="1:4" x14ac:dyDescent="0.35">
      <c r="A1642"/>
      <c r="B1642"/>
      <c r="C1642"/>
      <c r="D1642"/>
    </row>
    <row r="1643" spans="1:4" x14ac:dyDescent="0.35">
      <c r="A1643"/>
      <c r="B1643"/>
      <c r="C1643"/>
      <c r="D1643"/>
    </row>
    <row r="1644" spans="1:4" x14ac:dyDescent="0.35">
      <c r="A1644"/>
      <c r="B1644"/>
      <c r="C1644"/>
      <c r="D1644"/>
    </row>
    <row r="1645" spans="1:4" x14ac:dyDescent="0.35">
      <c r="A1645"/>
      <c r="B1645"/>
      <c r="C1645"/>
      <c r="D1645"/>
    </row>
    <row r="1646" spans="1:4" x14ac:dyDescent="0.35">
      <c r="A1646"/>
      <c r="B1646"/>
      <c r="C1646"/>
      <c r="D1646"/>
    </row>
    <row r="1647" spans="1:4" x14ac:dyDescent="0.35">
      <c r="A1647"/>
      <c r="B1647"/>
      <c r="C1647"/>
      <c r="D1647"/>
    </row>
    <row r="1648" spans="1:4" x14ac:dyDescent="0.35">
      <c r="A1648"/>
      <c r="B1648"/>
      <c r="C1648"/>
      <c r="D1648"/>
    </row>
    <row r="1649" spans="1:4" x14ac:dyDescent="0.35">
      <c r="A1649"/>
      <c r="B1649"/>
      <c r="C1649"/>
      <c r="D1649"/>
    </row>
    <row r="1650" spans="1:4" x14ac:dyDescent="0.35">
      <c r="A1650"/>
      <c r="B1650"/>
      <c r="C1650"/>
      <c r="D1650"/>
    </row>
    <row r="1651" spans="1:4" x14ac:dyDescent="0.35">
      <c r="A1651"/>
      <c r="B1651"/>
      <c r="C1651"/>
      <c r="D1651"/>
    </row>
    <row r="1652" spans="1:4" x14ac:dyDescent="0.35">
      <c r="A1652"/>
      <c r="B1652"/>
      <c r="C1652"/>
      <c r="D1652"/>
    </row>
    <row r="1653" spans="1:4" x14ac:dyDescent="0.35">
      <c r="A1653"/>
      <c r="B1653"/>
      <c r="C1653"/>
      <c r="D1653"/>
    </row>
    <row r="1654" spans="1:4" x14ac:dyDescent="0.35">
      <c r="A1654"/>
      <c r="B1654"/>
      <c r="C1654"/>
      <c r="D1654"/>
    </row>
    <row r="1655" spans="1:4" x14ac:dyDescent="0.35">
      <c r="A1655"/>
      <c r="B1655"/>
      <c r="C1655"/>
      <c r="D1655"/>
    </row>
    <row r="1656" spans="1:4" x14ac:dyDescent="0.35">
      <c r="A1656"/>
      <c r="B1656"/>
      <c r="C1656"/>
      <c r="D1656"/>
    </row>
    <row r="1657" spans="1:4" x14ac:dyDescent="0.35">
      <c r="A1657"/>
      <c r="B1657"/>
      <c r="C1657"/>
      <c r="D1657"/>
    </row>
    <row r="1658" spans="1:4" x14ac:dyDescent="0.35">
      <c r="A1658"/>
      <c r="B1658"/>
      <c r="C1658"/>
      <c r="D1658"/>
    </row>
    <row r="1659" spans="1:4" x14ac:dyDescent="0.35">
      <c r="A1659"/>
      <c r="B1659"/>
      <c r="C1659"/>
      <c r="D1659"/>
    </row>
    <row r="1660" spans="1:4" x14ac:dyDescent="0.35">
      <c r="A1660"/>
      <c r="B1660"/>
      <c r="C1660"/>
      <c r="D1660"/>
    </row>
    <row r="1661" spans="1:4" x14ac:dyDescent="0.35">
      <c r="A1661"/>
      <c r="B1661"/>
      <c r="C1661"/>
      <c r="D1661"/>
    </row>
    <row r="1662" spans="1:4" x14ac:dyDescent="0.35">
      <c r="A1662"/>
      <c r="B1662"/>
      <c r="C1662"/>
      <c r="D1662"/>
    </row>
    <row r="1663" spans="1:4" x14ac:dyDescent="0.35">
      <c r="A1663"/>
      <c r="B1663"/>
      <c r="C1663"/>
      <c r="D1663"/>
    </row>
    <row r="1664" spans="1:4" x14ac:dyDescent="0.35">
      <c r="A1664"/>
      <c r="B1664"/>
      <c r="C1664"/>
      <c r="D1664"/>
    </row>
    <row r="1665" spans="1:4" x14ac:dyDescent="0.35">
      <c r="A1665"/>
      <c r="B1665"/>
      <c r="C1665"/>
      <c r="D1665"/>
    </row>
    <row r="1666" spans="1:4" x14ac:dyDescent="0.35">
      <c r="A1666"/>
      <c r="B1666"/>
      <c r="C1666"/>
      <c r="D1666"/>
    </row>
    <row r="1667" spans="1:4" x14ac:dyDescent="0.35">
      <c r="A1667"/>
      <c r="B1667"/>
      <c r="C1667"/>
      <c r="D1667"/>
    </row>
    <row r="1668" spans="1:4" x14ac:dyDescent="0.35">
      <c r="A1668"/>
      <c r="B1668"/>
      <c r="C1668"/>
      <c r="D1668"/>
    </row>
    <row r="1669" spans="1:4" x14ac:dyDescent="0.35">
      <c r="A1669"/>
      <c r="B1669"/>
      <c r="C1669"/>
      <c r="D1669"/>
    </row>
    <row r="1670" spans="1:4" x14ac:dyDescent="0.35">
      <c r="A1670"/>
      <c r="B1670"/>
      <c r="C1670"/>
      <c r="D1670"/>
    </row>
    <row r="1671" spans="1:4" x14ac:dyDescent="0.35">
      <c r="A1671"/>
      <c r="B1671"/>
      <c r="C1671"/>
      <c r="D1671"/>
    </row>
    <row r="1672" spans="1:4" x14ac:dyDescent="0.35">
      <c r="A1672"/>
      <c r="B1672"/>
      <c r="C1672"/>
      <c r="D1672"/>
    </row>
    <row r="1673" spans="1:4" x14ac:dyDescent="0.35">
      <c r="A1673"/>
      <c r="B1673"/>
      <c r="C1673"/>
      <c r="D1673"/>
    </row>
    <row r="1674" spans="1:4" x14ac:dyDescent="0.35">
      <c r="A1674"/>
      <c r="B1674"/>
      <c r="C1674"/>
      <c r="D1674"/>
    </row>
    <row r="1675" spans="1:4" x14ac:dyDescent="0.35">
      <c r="A1675"/>
      <c r="B1675"/>
      <c r="C1675"/>
      <c r="D1675"/>
    </row>
    <row r="1676" spans="1:4" x14ac:dyDescent="0.35">
      <c r="A1676"/>
      <c r="B1676"/>
      <c r="C1676"/>
      <c r="D1676"/>
    </row>
    <row r="1677" spans="1:4" x14ac:dyDescent="0.35">
      <c r="A1677"/>
      <c r="B1677"/>
      <c r="C1677"/>
      <c r="D1677"/>
    </row>
    <row r="1678" spans="1:4" x14ac:dyDescent="0.35">
      <c r="A1678"/>
      <c r="B1678"/>
      <c r="C1678"/>
      <c r="D1678"/>
    </row>
    <row r="1679" spans="1:4" x14ac:dyDescent="0.35">
      <c r="A1679"/>
      <c r="B1679"/>
      <c r="C1679"/>
      <c r="D1679"/>
    </row>
    <row r="1680" spans="1:4" x14ac:dyDescent="0.35">
      <c r="A1680"/>
      <c r="B1680"/>
      <c r="C1680"/>
      <c r="D1680"/>
    </row>
    <row r="1681" spans="1:4" x14ac:dyDescent="0.35">
      <c r="A1681"/>
      <c r="B1681"/>
      <c r="C1681"/>
      <c r="D1681"/>
    </row>
    <row r="1682" spans="1:4" x14ac:dyDescent="0.35">
      <c r="A1682"/>
      <c r="B1682"/>
      <c r="C1682"/>
      <c r="D1682"/>
    </row>
    <row r="1683" spans="1:4" x14ac:dyDescent="0.35">
      <c r="A1683"/>
      <c r="B1683"/>
      <c r="C1683"/>
      <c r="D1683"/>
    </row>
    <row r="1684" spans="1:4" x14ac:dyDescent="0.35">
      <c r="A1684"/>
      <c r="B1684"/>
      <c r="C1684"/>
      <c r="D1684"/>
    </row>
    <row r="1685" spans="1:4" x14ac:dyDescent="0.35">
      <c r="A1685"/>
      <c r="B1685"/>
      <c r="C1685"/>
      <c r="D1685"/>
    </row>
    <row r="1686" spans="1:4" x14ac:dyDescent="0.35">
      <c r="A1686"/>
      <c r="B1686"/>
      <c r="C1686"/>
      <c r="D1686"/>
    </row>
    <row r="1687" spans="1:4" x14ac:dyDescent="0.35">
      <c r="A1687"/>
      <c r="B1687"/>
      <c r="C1687"/>
      <c r="D1687"/>
    </row>
    <row r="1688" spans="1:4" x14ac:dyDescent="0.35">
      <c r="A1688"/>
      <c r="B1688"/>
      <c r="C1688"/>
      <c r="D1688"/>
    </row>
    <row r="1689" spans="1:4" x14ac:dyDescent="0.35">
      <c r="A1689"/>
      <c r="B1689"/>
      <c r="C1689"/>
      <c r="D1689"/>
    </row>
    <row r="1690" spans="1:4" x14ac:dyDescent="0.35">
      <c r="A1690"/>
      <c r="B1690"/>
      <c r="C1690"/>
      <c r="D1690"/>
    </row>
    <row r="1691" spans="1:4" x14ac:dyDescent="0.35">
      <c r="A1691"/>
      <c r="B1691"/>
      <c r="C1691"/>
      <c r="D1691"/>
    </row>
    <row r="1692" spans="1:4" x14ac:dyDescent="0.35">
      <c r="A1692"/>
      <c r="B1692"/>
      <c r="C1692"/>
      <c r="D1692"/>
    </row>
    <row r="1693" spans="1:4" x14ac:dyDescent="0.35">
      <c r="A1693"/>
      <c r="B1693"/>
      <c r="C1693"/>
      <c r="D1693"/>
    </row>
    <row r="1694" spans="1:4" x14ac:dyDescent="0.35">
      <c r="A1694"/>
      <c r="B1694"/>
      <c r="C1694"/>
      <c r="D1694"/>
    </row>
    <row r="1695" spans="1:4" x14ac:dyDescent="0.35">
      <c r="A1695"/>
      <c r="B1695"/>
      <c r="C1695"/>
      <c r="D1695"/>
    </row>
    <row r="1696" spans="1:4" x14ac:dyDescent="0.35">
      <c r="A1696"/>
      <c r="B1696"/>
      <c r="C1696"/>
      <c r="D1696"/>
    </row>
    <row r="1697" spans="1:4" x14ac:dyDescent="0.35">
      <c r="A1697"/>
      <c r="B1697"/>
      <c r="C1697"/>
      <c r="D1697"/>
    </row>
    <row r="1698" spans="1:4" x14ac:dyDescent="0.35">
      <c r="A1698"/>
      <c r="B1698"/>
      <c r="C1698"/>
      <c r="D1698"/>
    </row>
    <row r="1699" spans="1:4" x14ac:dyDescent="0.35">
      <c r="A1699"/>
      <c r="B1699"/>
      <c r="C1699"/>
      <c r="D1699"/>
    </row>
    <row r="1700" spans="1:4" x14ac:dyDescent="0.35">
      <c r="A1700"/>
      <c r="B1700"/>
      <c r="C1700"/>
      <c r="D1700"/>
    </row>
    <row r="1701" spans="1:4" x14ac:dyDescent="0.35">
      <c r="A1701"/>
      <c r="B1701"/>
      <c r="C1701"/>
      <c r="D1701"/>
    </row>
    <row r="1702" spans="1:4" x14ac:dyDescent="0.35">
      <c r="A1702"/>
      <c r="B1702"/>
      <c r="C1702"/>
      <c r="D1702"/>
    </row>
    <row r="1703" spans="1:4" x14ac:dyDescent="0.35">
      <c r="A1703"/>
      <c r="B1703"/>
      <c r="C1703"/>
      <c r="D1703"/>
    </row>
    <row r="1704" spans="1:4" x14ac:dyDescent="0.35">
      <c r="A1704"/>
      <c r="B1704"/>
      <c r="C1704"/>
      <c r="D1704"/>
    </row>
    <row r="1705" spans="1:4" x14ac:dyDescent="0.35">
      <c r="A1705"/>
      <c r="B1705"/>
      <c r="C1705"/>
      <c r="D1705"/>
    </row>
    <row r="1706" spans="1:4" x14ac:dyDescent="0.35">
      <c r="A1706"/>
      <c r="B1706"/>
      <c r="C1706"/>
      <c r="D1706"/>
    </row>
    <row r="1707" spans="1:4" x14ac:dyDescent="0.35">
      <c r="A1707"/>
      <c r="B1707"/>
      <c r="C1707"/>
      <c r="D1707"/>
    </row>
    <row r="1708" spans="1:4" x14ac:dyDescent="0.35">
      <c r="A1708"/>
      <c r="B1708"/>
      <c r="C1708"/>
      <c r="D1708"/>
    </row>
    <row r="1709" spans="1:4" x14ac:dyDescent="0.35">
      <c r="A1709"/>
      <c r="B1709"/>
      <c r="C1709"/>
      <c r="D1709"/>
    </row>
    <row r="1710" spans="1:4" x14ac:dyDescent="0.35">
      <c r="A1710"/>
      <c r="B1710"/>
      <c r="C1710"/>
      <c r="D1710"/>
    </row>
    <row r="1711" spans="1:4" x14ac:dyDescent="0.35">
      <c r="A1711"/>
      <c r="B1711"/>
      <c r="C1711"/>
      <c r="D1711"/>
    </row>
    <row r="1712" spans="1:4" x14ac:dyDescent="0.35">
      <c r="A1712"/>
      <c r="B1712"/>
      <c r="C1712"/>
      <c r="D1712"/>
    </row>
    <row r="1713" spans="1:4" x14ac:dyDescent="0.35">
      <c r="A1713"/>
      <c r="B1713"/>
      <c r="C1713"/>
      <c r="D1713"/>
    </row>
    <row r="1714" spans="1:4" x14ac:dyDescent="0.35">
      <c r="A1714"/>
      <c r="B1714"/>
      <c r="C1714"/>
      <c r="D1714"/>
    </row>
    <row r="1715" spans="1:4" x14ac:dyDescent="0.35">
      <c r="A1715"/>
      <c r="B1715"/>
      <c r="C1715"/>
      <c r="D1715"/>
    </row>
    <row r="1716" spans="1:4" x14ac:dyDescent="0.35">
      <c r="A1716"/>
      <c r="B1716"/>
      <c r="C1716"/>
      <c r="D1716"/>
    </row>
    <row r="1717" spans="1:4" x14ac:dyDescent="0.35">
      <c r="A1717"/>
      <c r="B1717"/>
      <c r="C1717"/>
      <c r="D1717"/>
    </row>
    <row r="1718" spans="1:4" x14ac:dyDescent="0.35">
      <c r="A1718"/>
      <c r="B1718"/>
      <c r="C1718"/>
      <c r="D1718"/>
    </row>
    <row r="1719" spans="1:4" x14ac:dyDescent="0.35">
      <c r="A1719"/>
      <c r="B1719"/>
      <c r="C1719"/>
      <c r="D1719"/>
    </row>
    <row r="1720" spans="1:4" x14ac:dyDescent="0.35">
      <c r="A1720"/>
      <c r="B1720"/>
      <c r="C1720"/>
      <c r="D1720"/>
    </row>
    <row r="1721" spans="1:4" x14ac:dyDescent="0.35">
      <c r="A1721"/>
      <c r="B1721"/>
      <c r="C1721"/>
      <c r="D1721"/>
    </row>
    <row r="1722" spans="1:4" x14ac:dyDescent="0.35">
      <c r="A1722"/>
      <c r="B1722"/>
      <c r="C1722"/>
      <c r="D1722"/>
    </row>
    <row r="1723" spans="1:4" x14ac:dyDescent="0.35">
      <c r="A1723"/>
      <c r="B1723"/>
      <c r="C1723"/>
      <c r="D1723"/>
    </row>
    <row r="1724" spans="1:4" x14ac:dyDescent="0.35">
      <c r="A1724"/>
      <c r="B1724"/>
      <c r="C1724"/>
      <c r="D1724"/>
    </row>
    <row r="1725" spans="1:4" x14ac:dyDescent="0.35">
      <c r="A1725"/>
      <c r="B1725"/>
      <c r="C1725"/>
      <c r="D1725"/>
    </row>
    <row r="1726" spans="1:4" x14ac:dyDescent="0.35">
      <c r="A1726"/>
      <c r="B1726"/>
      <c r="C1726"/>
      <c r="D1726"/>
    </row>
    <row r="1727" spans="1:4" x14ac:dyDescent="0.35">
      <c r="A1727"/>
      <c r="B1727"/>
      <c r="C1727"/>
      <c r="D1727"/>
    </row>
    <row r="1728" spans="1:4" x14ac:dyDescent="0.35">
      <c r="A1728"/>
      <c r="B1728"/>
      <c r="C1728"/>
      <c r="D1728"/>
    </row>
    <row r="1729" spans="1:4" x14ac:dyDescent="0.35">
      <c r="A1729"/>
      <c r="B1729"/>
      <c r="C1729"/>
      <c r="D1729"/>
    </row>
    <row r="1730" spans="1:4" x14ac:dyDescent="0.35">
      <c r="A1730"/>
      <c r="B1730"/>
      <c r="C1730"/>
      <c r="D1730"/>
    </row>
    <row r="1731" spans="1:4" x14ac:dyDescent="0.35">
      <c r="A1731"/>
      <c r="B1731"/>
      <c r="C1731"/>
      <c r="D1731"/>
    </row>
    <row r="1732" spans="1:4" x14ac:dyDescent="0.35">
      <c r="A1732"/>
      <c r="B1732"/>
      <c r="C1732"/>
      <c r="D1732"/>
    </row>
    <row r="1733" spans="1:4" x14ac:dyDescent="0.35">
      <c r="A1733"/>
      <c r="B1733"/>
      <c r="C1733"/>
      <c r="D1733"/>
    </row>
    <row r="1734" spans="1:4" x14ac:dyDescent="0.35">
      <c r="A1734"/>
      <c r="B1734"/>
      <c r="C1734"/>
      <c r="D1734"/>
    </row>
    <row r="1735" spans="1:4" x14ac:dyDescent="0.35">
      <c r="A1735"/>
      <c r="B1735"/>
      <c r="C1735"/>
      <c r="D1735"/>
    </row>
    <row r="1736" spans="1:4" x14ac:dyDescent="0.35">
      <c r="A1736"/>
      <c r="B1736"/>
      <c r="C1736"/>
      <c r="D1736"/>
    </row>
    <row r="1737" spans="1:4" x14ac:dyDescent="0.35">
      <c r="A1737"/>
      <c r="B1737"/>
      <c r="C1737"/>
      <c r="D1737"/>
    </row>
    <row r="1738" spans="1:4" x14ac:dyDescent="0.35">
      <c r="A1738"/>
      <c r="B1738"/>
      <c r="C1738"/>
      <c r="D1738"/>
    </row>
    <row r="1739" spans="1:4" x14ac:dyDescent="0.35">
      <c r="A1739"/>
      <c r="B1739"/>
      <c r="C1739"/>
      <c r="D1739"/>
    </row>
    <row r="1740" spans="1:4" x14ac:dyDescent="0.35">
      <c r="A1740"/>
      <c r="B1740"/>
      <c r="C1740"/>
      <c r="D1740"/>
    </row>
    <row r="1741" spans="1:4" x14ac:dyDescent="0.35">
      <c r="A1741"/>
      <c r="B1741"/>
      <c r="C1741"/>
      <c r="D1741"/>
    </row>
    <row r="1742" spans="1:4" x14ac:dyDescent="0.35">
      <c r="A1742"/>
      <c r="B1742"/>
      <c r="C1742"/>
      <c r="D1742"/>
    </row>
    <row r="1743" spans="1:4" x14ac:dyDescent="0.35">
      <c r="A1743"/>
      <c r="B1743"/>
      <c r="C1743"/>
      <c r="D1743"/>
    </row>
    <row r="1744" spans="1:4" x14ac:dyDescent="0.35">
      <c r="A1744"/>
      <c r="B1744"/>
      <c r="C1744"/>
      <c r="D1744"/>
    </row>
    <row r="1745" spans="1:4" x14ac:dyDescent="0.35">
      <c r="A1745"/>
      <c r="B1745"/>
      <c r="C1745"/>
      <c r="D1745"/>
    </row>
    <row r="1746" spans="1:4" x14ac:dyDescent="0.35">
      <c r="A1746"/>
      <c r="B1746"/>
      <c r="C1746"/>
      <c r="D1746"/>
    </row>
    <row r="1747" spans="1:4" x14ac:dyDescent="0.35">
      <c r="A1747"/>
      <c r="B1747"/>
      <c r="C1747"/>
      <c r="D1747"/>
    </row>
    <row r="1748" spans="1:4" x14ac:dyDescent="0.35">
      <c r="A1748"/>
      <c r="B1748"/>
      <c r="C1748"/>
      <c r="D1748"/>
    </row>
    <row r="1749" spans="1:4" x14ac:dyDescent="0.35">
      <c r="A1749"/>
      <c r="B1749"/>
      <c r="C1749"/>
      <c r="D1749"/>
    </row>
    <row r="1750" spans="1:4" x14ac:dyDescent="0.35">
      <c r="A1750"/>
      <c r="B1750"/>
      <c r="C1750"/>
      <c r="D1750"/>
    </row>
    <row r="1751" spans="1:4" x14ac:dyDescent="0.35">
      <c r="A1751"/>
      <c r="B1751"/>
      <c r="C1751"/>
      <c r="D1751"/>
    </row>
    <row r="1752" spans="1:4" x14ac:dyDescent="0.35">
      <c r="A1752"/>
      <c r="B1752"/>
      <c r="C1752"/>
      <c r="D1752"/>
    </row>
    <row r="1753" spans="1:4" x14ac:dyDescent="0.35">
      <c r="A1753"/>
      <c r="B1753"/>
      <c r="C1753"/>
      <c r="D1753"/>
    </row>
    <row r="1754" spans="1:4" x14ac:dyDescent="0.35">
      <c r="A1754"/>
      <c r="B1754"/>
      <c r="C1754"/>
      <c r="D1754"/>
    </row>
    <row r="1755" spans="1:4" x14ac:dyDescent="0.35">
      <c r="A1755"/>
      <c r="B1755"/>
      <c r="C1755"/>
      <c r="D1755"/>
    </row>
    <row r="1756" spans="1:4" x14ac:dyDescent="0.35">
      <c r="A1756"/>
      <c r="B1756"/>
      <c r="C1756"/>
      <c r="D1756"/>
    </row>
    <row r="1757" spans="1:4" x14ac:dyDescent="0.35">
      <c r="A1757"/>
      <c r="B1757"/>
      <c r="C1757"/>
      <c r="D1757"/>
    </row>
    <row r="1758" spans="1:4" x14ac:dyDescent="0.35">
      <c r="A1758"/>
      <c r="B1758"/>
      <c r="C1758"/>
      <c r="D1758"/>
    </row>
    <row r="1759" spans="1:4" x14ac:dyDescent="0.35">
      <c r="A1759"/>
      <c r="B1759"/>
      <c r="C1759"/>
      <c r="D1759"/>
    </row>
    <row r="1760" spans="1:4" x14ac:dyDescent="0.35">
      <c r="A1760"/>
      <c r="B1760"/>
      <c r="C1760"/>
      <c r="D1760"/>
    </row>
    <row r="1761" spans="1:4" x14ac:dyDescent="0.35">
      <c r="A1761"/>
      <c r="B1761"/>
      <c r="C1761"/>
      <c r="D1761"/>
    </row>
    <row r="1762" spans="1:4" x14ac:dyDescent="0.35">
      <c r="A1762"/>
      <c r="B1762"/>
      <c r="C1762"/>
      <c r="D1762"/>
    </row>
    <row r="1763" spans="1:4" x14ac:dyDescent="0.35">
      <c r="A1763"/>
      <c r="B1763"/>
      <c r="C1763"/>
      <c r="D1763"/>
    </row>
    <row r="1764" spans="1:4" x14ac:dyDescent="0.35">
      <c r="A1764"/>
      <c r="B1764"/>
      <c r="C1764"/>
      <c r="D1764"/>
    </row>
    <row r="1765" spans="1:4" x14ac:dyDescent="0.35">
      <c r="A1765"/>
      <c r="B1765"/>
      <c r="C1765"/>
      <c r="D1765"/>
    </row>
    <row r="1766" spans="1:4" x14ac:dyDescent="0.35">
      <c r="A1766"/>
      <c r="B1766"/>
      <c r="C1766"/>
      <c r="D1766"/>
    </row>
    <row r="1767" spans="1:4" x14ac:dyDescent="0.35">
      <c r="A1767"/>
      <c r="B1767"/>
      <c r="C1767"/>
      <c r="D1767"/>
    </row>
    <row r="1768" spans="1:4" x14ac:dyDescent="0.35">
      <c r="A1768"/>
      <c r="B1768"/>
      <c r="C1768"/>
      <c r="D1768"/>
    </row>
    <row r="1769" spans="1:4" x14ac:dyDescent="0.35">
      <c r="A1769"/>
      <c r="B1769"/>
      <c r="C1769"/>
      <c r="D1769"/>
    </row>
    <row r="1770" spans="1:4" x14ac:dyDescent="0.35">
      <c r="A1770"/>
      <c r="B1770"/>
      <c r="C1770"/>
      <c r="D1770"/>
    </row>
    <row r="1771" spans="1:4" x14ac:dyDescent="0.35">
      <c r="A1771"/>
      <c r="B1771"/>
      <c r="C1771"/>
      <c r="D1771"/>
    </row>
    <row r="1772" spans="1:4" x14ac:dyDescent="0.35">
      <c r="A1772"/>
      <c r="B1772"/>
      <c r="C1772"/>
      <c r="D1772"/>
    </row>
    <row r="1773" spans="1:4" x14ac:dyDescent="0.35">
      <c r="A1773"/>
      <c r="B1773"/>
      <c r="C1773"/>
      <c r="D1773"/>
    </row>
    <row r="1774" spans="1:4" x14ac:dyDescent="0.35">
      <c r="A1774"/>
      <c r="B1774"/>
      <c r="C1774"/>
      <c r="D1774"/>
    </row>
    <row r="1775" spans="1:4" x14ac:dyDescent="0.35">
      <c r="A1775"/>
      <c r="B1775"/>
      <c r="C1775"/>
      <c r="D1775"/>
    </row>
    <row r="1776" spans="1:4" x14ac:dyDescent="0.35">
      <c r="A1776"/>
      <c r="B1776"/>
      <c r="C1776"/>
      <c r="D1776"/>
    </row>
    <row r="1777" spans="1:4" x14ac:dyDescent="0.35">
      <c r="A1777"/>
      <c r="B1777"/>
      <c r="C1777"/>
      <c r="D1777"/>
    </row>
    <row r="1778" spans="1:4" x14ac:dyDescent="0.35">
      <c r="A1778"/>
      <c r="B1778"/>
      <c r="C1778"/>
      <c r="D1778"/>
    </row>
    <row r="1779" spans="1:4" x14ac:dyDescent="0.35">
      <c r="A1779"/>
      <c r="B1779"/>
      <c r="C1779"/>
      <c r="D1779"/>
    </row>
    <row r="1780" spans="1:4" x14ac:dyDescent="0.35">
      <c r="A1780"/>
      <c r="B1780"/>
      <c r="C1780"/>
      <c r="D1780"/>
    </row>
    <row r="1781" spans="1:4" x14ac:dyDescent="0.35">
      <c r="A1781"/>
      <c r="B1781"/>
      <c r="C1781"/>
      <c r="D1781"/>
    </row>
    <row r="1782" spans="1:4" x14ac:dyDescent="0.35">
      <c r="A1782"/>
      <c r="B1782"/>
      <c r="C1782"/>
      <c r="D1782"/>
    </row>
    <row r="1783" spans="1:4" x14ac:dyDescent="0.35">
      <c r="A1783"/>
      <c r="B1783"/>
      <c r="C1783"/>
      <c r="D1783"/>
    </row>
    <row r="1784" spans="1:4" x14ac:dyDescent="0.35">
      <c r="A1784"/>
      <c r="B1784"/>
      <c r="C1784"/>
      <c r="D1784"/>
    </row>
    <row r="1785" spans="1:4" x14ac:dyDescent="0.35">
      <c r="A1785"/>
      <c r="B1785"/>
      <c r="C1785"/>
      <c r="D1785"/>
    </row>
    <row r="1786" spans="1:4" x14ac:dyDescent="0.35">
      <c r="A1786"/>
      <c r="B1786"/>
      <c r="C1786"/>
      <c r="D1786"/>
    </row>
    <row r="1787" spans="1:4" x14ac:dyDescent="0.35">
      <c r="A1787"/>
      <c r="B1787"/>
      <c r="C1787"/>
      <c r="D1787"/>
    </row>
    <row r="1788" spans="1:4" x14ac:dyDescent="0.35">
      <c r="A1788"/>
      <c r="B1788"/>
      <c r="C1788"/>
      <c r="D1788"/>
    </row>
    <row r="1789" spans="1:4" x14ac:dyDescent="0.35">
      <c r="A1789"/>
      <c r="B1789"/>
      <c r="C1789"/>
      <c r="D1789"/>
    </row>
    <row r="1790" spans="1:4" x14ac:dyDescent="0.35">
      <c r="A1790"/>
      <c r="B1790"/>
      <c r="C1790"/>
      <c r="D1790"/>
    </row>
    <row r="1791" spans="1:4" x14ac:dyDescent="0.35">
      <c r="A1791"/>
      <c r="B1791"/>
      <c r="C1791"/>
      <c r="D1791"/>
    </row>
    <row r="1792" spans="1:4" x14ac:dyDescent="0.35">
      <c r="A1792"/>
      <c r="B1792"/>
      <c r="C1792"/>
      <c r="D1792"/>
    </row>
    <row r="1793" spans="1:4" x14ac:dyDescent="0.35">
      <c r="A1793"/>
      <c r="B1793"/>
      <c r="C1793"/>
      <c r="D1793"/>
    </row>
    <row r="1794" spans="1:4" x14ac:dyDescent="0.35">
      <c r="A1794"/>
      <c r="B1794"/>
      <c r="C1794"/>
      <c r="D1794"/>
    </row>
    <row r="1795" spans="1:4" x14ac:dyDescent="0.35">
      <c r="A1795"/>
      <c r="B1795"/>
      <c r="C1795"/>
      <c r="D1795"/>
    </row>
    <row r="1796" spans="1:4" x14ac:dyDescent="0.35">
      <c r="A1796"/>
      <c r="B1796"/>
      <c r="C1796"/>
      <c r="D1796"/>
    </row>
    <row r="1797" spans="1:4" x14ac:dyDescent="0.35">
      <c r="A1797"/>
      <c r="B1797"/>
      <c r="C1797"/>
      <c r="D1797"/>
    </row>
    <row r="1798" spans="1:4" x14ac:dyDescent="0.35">
      <c r="A1798"/>
      <c r="B1798"/>
      <c r="C1798"/>
      <c r="D1798"/>
    </row>
    <row r="1799" spans="1:4" x14ac:dyDescent="0.35">
      <c r="A1799"/>
      <c r="B1799"/>
      <c r="C1799"/>
      <c r="D1799"/>
    </row>
    <row r="1800" spans="1:4" x14ac:dyDescent="0.35">
      <c r="A1800"/>
      <c r="B1800"/>
      <c r="C1800"/>
      <c r="D1800"/>
    </row>
    <row r="1801" spans="1:4" x14ac:dyDescent="0.35">
      <c r="A1801"/>
      <c r="B1801"/>
      <c r="C1801"/>
      <c r="D1801"/>
    </row>
    <row r="1802" spans="1:4" x14ac:dyDescent="0.35">
      <c r="A1802"/>
      <c r="B1802"/>
      <c r="C1802"/>
      <c r="D1802"/>
    </row>
    <row r="1803" spans="1:4" x14ac:dyDescent="0.35">
      <c r="A1803"/>
      <c r="B1803"/>
      <c r="C1803"/>
      <c r="D1803"/>
    </row>
    <row r="1804" spans="1:4" x14ac:dyDescent="0.35">
      <c r="A1804"/>
      <c r="B1804"/>
      <c r="C1804"/>
      <c r="D1804"/>
    </row>
    <row r="1805" spans="1:4" x14ac:dyDescent="0.35">
      <c r="A1805"/>
      <c r="B1805"/>
      <c r="C1805"/>
      <c r="D1805"/>
    </row>
    <row r="1806" spans="1:4" x14ac:dyDescent="0.35">
      <c r="A1806"/>
      <c r="B1806"/>
      <c r="C1806"/>
      <c r="D1806"/>
    </row>
    <row r="1807" spans="1:4" x14ac:dyDescent="0.35">
      <c r="A1807"/>
      <c r="B1807"/>
      <c r="C1807"/>
      <c r="D1807"/>
    </row>
    <row r="1808" spans="1:4" x14ac:dyDescent="0.35">
      <c r="A1808"/>
      <c r="B1808"/>
      <c r="C1808"/>
      <c r="D1808"/>
    </row>
    <row r="1809" spans="1:4" x14ac:dyDescent="0.35">
      <c r="A1809"/>
      <c r="B1809"/>
      <c r="C1809"/>
      <c r="D1809"/>
    </row>
    <row r="1810" spans="1:4" x14ac:dyDescent="0.35">
      <c r="A1810"/>
      <c r="B1810"/>
      <c r="C1810"/>
      <c r="D1810"/>
    </row>
    <row r="1811" spans="1:4" x14ac:dyDescent="0.35">
      <c r="A1811"/>
      <c r="B1811"/>
      <c r="C1811"/>
      <c r="D1811"/>
    </row>
    <row r="1812" spans="1:4" x14ac:dyDescent="0.35">
      <c r="A1812"/>
      <c r="B1812"/>
      <c r="C1812"/>
      <c r="D1812"/>
    </row>
    <row r="1813" spans="1:4" x14ac:dyDescent="0.35">
      <c r="A1813"/>
      <c r="B1813"/>
      <c r="C1813"/>
      <c r="D1813"/>
    </row>
    <row r="1814" spans="1:4" x14ac:dyDescent="0.35">
      <c r="A1814"/>
      <c r="B1814"/>
      <c r="C1814"/>
      <c r="D1814"/>
    </row>
    <row r="1815" spans="1:4" x14ac:dyDescent="0.35">
      <c r="A1815"/>
      <c r="B1815"/>
      <c r="C1815"/>
      <c r="D1815"/>
    </row>
    <row r="1816" spans="1:4" x14ac:dyDescent="0.35">
      <c r="A1816"/>
      <c r="B1816"/>
      <c r="C1816"/>
      <c r="D1816"/>
    </row>
    <row r="1817" spans="1:4" x14ac:dyDescent="0.35">
      <c r="A1817"/>
      <c r="B1817"/>
      <c r="C1817"/>
      <c r="D1817"/>
    </row>
    <row r="1818" spans="1:4" x14ac:dyDescent="0.35">
      <c r="A1818"/>
      <c r="B1818"/>
      <c r="C1818"/>
      <c r="D1818"/>
    </row>
    <row r="1819" spans="1:4" x14ac:dyDescent="0.35">
      <c r="A1819"/>
      <c r="B1819"/>
      <c r="C1819"/>
      <c r="D1819"/>
    </row>
    <row r="1820" spans="1:4" x14ac:dyDescent="0.35">
      <c r="A1820"/>
      <c r="B1820"/>
      <c r="C1820"/>
      <c r="D1820"/>
    </row>
    <row r="1821" spans="1:4" x14ac:dyDescent="0.35">
      <c r="A1821"/>
      <c r="B1821"/>
      <c r="C1821"/>
      <c r="D1821"/>
    </row>
    <row r="1822" spans="1:4" x14ac:dyDescent="0.35">
      <c r="A1822"/>
      <c r="B1822"/>
      <c r="C1822"/>
      <c r="D1822"/>
    </row>
    <row r="1823" spans="1:4" x14ac:dyDescent="0.35">
      <c r="A1823"/>
      <c r="B1823"/>
      <c r="C1823"/>
      <c r="D1823"/>
    </row>
    <row r="1824" spans="1:4" x14ac:dyDescent="0.35">
      <c r="A1824"/>
      <c r="B1824"/>
      <c r="C1824"/>
      <c r="D1824"/>
    </row>
    <row r="1825" spans="1:4" x14ac:dyDescent="0.35">
      <c r="A1825"/>
      <c r="B1825"/>
      <c r="C1825"/>
      <c r="D1825"/>
    </row>
    <row r="1826" spans="1:4" x14ac:dyDescent="0.35">
      <c r="A1826"/>
      <c r="B1826"/>
      <c r="C1826"/>
      <c r="D1826"/>
    </row>
    <row r="1827" spans="1:4" x14ac:dyDescent="0.35">
      <c r="A1827"/>
      <c r="B1827"/>
      <c r="C1827"/>
      <c r="D1827"/>
    </row>
    <row r="1828" spans="1:4" x14ac:dyDescent="0.35">
      <c r="A1828"/>
      <c r="B1828"/>
      <c r="C1828"/>
      <c r="D1828"/>
    </row>
    <row r="1829" spans="1:4" x14ac:dyDescent="0.35">
      <c r="A1829"/>
      <c r="B1829"/>
      <c r="C1829"/>
      <c r="D1829"/>
    </row>
    <row r="1830" spans="1:4" x14ac:dyDescent="0.35">
      <c r="A1830"/>
      <c r="B1830"/>
      <c r="C1830"/>
      <c r="D1830"/>
    </row>
    <row r="1831" spans="1:4" x14ac:dyDescent="0.35">
      <c r="A1831"/>
      <c r="B1831"/>
      <c r="C1831"/>
      <c r="D1831"/>
    </row>
    <row r="1832" spans="1:4" x14ac:dyDescent="0.35">
      <c r="A1832"/>
      <c r="B1832"/>
      <c r="C1832"/>
      <c r="D1832"/>
    </row>
    <row r="1833" spans="1:4" x14ac:dyDescent="0.35">
      <c r="A1833"/>
      <c r="B1833"/>
      <c r="C1833"/>
      <c r="D1833"/>
    </row>
    <row r="1834" spans="1:4" x14ac:dyDescent="0.35">
      <c r="A1834"/>
      <c r="B1834"/>
      <c r="C1834"/>
      <c r="D1834"/>
    </row>
    <row r="1835" spans="1:4" x14ac:dyDescent="0.35">
      <c r="A1835"/>
      <c r="B1835"/>
      <c r="C1835"/>
      <c r="D1835"/>
    </row>
    <row r="1836" spans="1:4" x14ac:dyDescent="0.35">
      <c r="A1836"/>
      <c r="B1836"/>
      <c r="C1836"/>
      <c r="D1836"/>
    </row>
    <row r="1837" spans="1:4" x14ac:dyDescent="0.35">
      <c r="A1837"/>
      <c r="B1837"/>
      <c r="C1837"/>
      <c r="D1837"/>
    </row>
    <row r="1838" spans="1:4" x14ac:dyDescent="0.35">
      <c r="A1838"/>
      <c r="B1838"/>
      <c r="C1838"/>
      <c r="D1838"/>
    </row>
    <row r="1839" spans="1:4" x14ac:dyDescent="0.35">
      <c r="A1839"/>
      <c r="B1839"/>
      <c r="C1839"/>
      <c r="D1839"/>
    </row>
    <row r="1840" spans="1:4" x14ac:dyDescent="0.35">
      <c r="A1840"/>
      <c r="B1840"/>
      <c r="C1840"/>
      <c r="D1840"/>
    </row>
    <row r="1841" spans="1:4" x14ac:dyDescent="0.35">
      <c r="A1841"/>
      <c r="B1841"/>
      <c r="C1841"/>
      <c r="D1841"/>
    </row>
    <row r="1842" spans="1:4" x14ac:dyDescent="0.35">
      <c r="A1842"/>
      <c r="B1842"/>
      <c r="C1842"/>
      <c r="D1842"/>
    </row>
    <row r="1843" spans="1:4" x14ac:dyDescent="0.35">
      <c r="A1843"/>
      <c r="B1843"/>
      <c r="C1843"/>
      <c r="D1843"/>
    </row>
    <row r="1844" spans="1:4" x14ac:dyDescent="0.35">
      <c r="A1844"/>
      <c r="B1844"/>
      <c r="C1844"/>
      <c r="D1844"/>
    </row>
    <row r="1845" spans="1:4" x14ac:dyDescent="0.35">
      <c r="A1845"/>
      <c r="B1845"/>
      <c r="C1845"/>
      <c r="D1845"/>
    </row>
    <row r="1846" spans="1:4" x14ac:dyDescent="0.35">
      <c r="A1846"/>
      <c r="B1846"/>
      <c r="C1846"/>
      <c r="D1846"/>
    </row>
    <row r="1847" spans="1:4" x14ac:dyDescent="0.35">
      <c r="A1847"/>
      <c r="B1847"/>
      <c r="C1847"/>
      <c r="D1847"/>
    </row>
    <row r="1848" spans="1:4" x14ac:dyDescent="0.35">
      <c r="A1848"/>
      <c r="B1848"/>
      <c r="C1848"/>
      <c r="D1848"/>
    </row>
    <row r="1849" spans="1:4" x14ac:dyDescent="0.35">
      <c r="A1849"/>
      <c r="B1849"/>
      <c r="C1849"/>
      <c r="D1849"/>
    </row>
    <row r="1850" spans="1:4" x14ac:dyDescent="0.35">
      <c r="A1850"/>
      <c r="B1850"/>
      <c r="C1850"/>
      <c r="D1850"/>
    </row>
    <row r="1851" spans="1:4" x14ac:dyDescent="0.35">
      <c r="A1851"/>
      <c r="B1851"/>
      <c r="C1851"/>
      <c r="D1851"/>
    </row>
    <row r="1852" spans="1:4" x14ac:dyDescent="0.35">
      <c r="A1852"/>
      <c r="B1852"/>
      <c r="C1852"/>
      <c r="D1852"/>
    </row>
    <row r="1853" spans="1:4" x14ac:dyDescent="0.35">
      <c r="A1853"/>
      <c r="B1853"/>
      <c r="C1853"/>
      <c r="D1853"/>
    </row>
    <row r="1854" spans="1:4" x14ac:dyDescent="0.35">
      <c r="A1854"/>
      <c r="B1854"/>
      <c r="C1854"/>
      <c r="D1854"/>
    </row>
    <row r="1855" spans="1:4" x14ac:dyDescent="0.35">
      <c r="A1855"/>
      <c r="B1855"/>
      <c r="C1855"/>
      <c r="D1855"/>
    </row>
    <row r="1856" spans="1:4" x14ac:dyDescent="0.35">
      <c r="A1856"/>
      <c r="B1856"/>
      <c r="C1856"/>
      <c r="D1856"/>
    </row>
    <row r="1857" spans="1:4" x14ac:dyDescent="0.35">
      <c r="A1857"/>
      <c r="B1857"/>
      <c r="C1857"/>
      <c r="D1857"/>
    </row>
    <row r="1858" spans="1:4" x14ac:dyDescent="0.35">
      <c r="A1858"/>
      <c r="B1858"/>
      <c r="C1858"/>
      <c r="D1858"/>
    </row>
    <row r="1859" spans="1:4" x14ac:dyDescent="0.35">
      <c r="A1859"/>
      <c r="B1859"/>
      <c r="C1859"/>
      <c r="D1859"/>
    </row>
    <row r="1860" spans="1:4" x14ac:dyDescent="0.35">
      <c r="A1860"/>
      <c r="B1860"/>
      <c r="C1860"/>
      <c r="D1860"/>
    </row>
    <row r="1861" spans="1:4" x14ac:dyDescent="0.35">
      <c r="A1861"/>
      <c r="B1861"/>
      <c r="C1861"/>
      <c r="D1861"/>
    </row>
    <row r="1862" spans="1:4" x14ac:dyDescent="0.35">
      <c r="A1862"/>
      <c r="B1862"/>
      <c r="C1862"/>
      <c r="D1862"/>
    </row>
    <row r="1863" spans="1:4" x14ac:dyDescent="0.35">
      <c r="A1863"/>
      <c r="B1863"/>
      <c r="C1863"/>
      <c r="D1863"/>
    </row>
    <row r="1864" spans="1:4" x14ac:dyDescent="0.35">
      <c r="A1864"/>
      <c r="B1864"/>
      <c r="C1864"/>
      <c r="D1864"/>
    </row>
    <row r="1865" spans="1:4" x14ac:dyDescent="0.35">
      <c r="A1865"/>
      <c r="B1865"/>
      <c r="C1865"/>
      <c r="D1865"/>
    </row>
    <row r="1866" spans="1:4" x14ac:dyDescent="0.35">
      <c r="A1866"/>
      <c r="B1866"/>
      <c r="C1866"/>
      <c r="D1866"/>
    </row>
    <row r="1867" spans="1:4" x14ac:dyDescent="0.35">
      <c r="A1867"/>
      <c r="B1867"/>
      <c r="C1867"/>
      <c r="D1867"/>
    </row>
    <row r="1868" spans="1:4" x14ac:dyDescent="0.35">
      <c r="A1868"/>
      <c r="B1868"/>
      <c r="C1868"/>
      <c r="D1868"/>
    </row>
    <row r="1869" spans="1:4" x14ac:dyDescent="0.35">
      <c r="A1869"/>
      <c r="B1869"/>
      <c r="C1869"/>
      <c r="D1869"/>
    </row>
    <row r="1870" spans="1:4" x14ac:dyDescent="0.35">
      <c r="A1870"/>
      <c r="B1870"/>
      <c r="C1870"/>
      <c r="D1870"/>
    </row>
    <row r="1871" spans="1:4" x14ac:dyDescent="0.35">
      <c r="A1871"/>
      <c r="B1871"/>
      <c r="C1871"/>
      <c r="D1871"/>
    </row>
    <row r="1872" spans="1:4" x14ac:dyDescent="0.35">
      <c r="A1872"/>
      <c r="B1872"/>
      <c r="C1872"/>
      <c r="D1872"/>
    </row>
    <row r="1873" spans="1:4" x14ac:dyDescent="0.35">
      <c r="A1873"/>
      <c r="B1873"/>
      <c r="C1873"/>
      <c r="D1873"/>
    </row>
    <row r="1874" spans="1:4" x14ac:dyDescent="0.35">
      <c r="A1874"/>
      <c r="B1874"/>
      <c r="C1874"/>
      <c r="D1874"/>
    </row>
    <row r="1875" spans="1:4" x14ac:dyDescent="0.35">
      <c r="A1875"/>
      <c r="B1875"/>
      <c r="C1875"/>
      <c r="D1875"/>
    </row>
    <row r="1876" spans="1:4" x14ac:dyDescent="0.35">
      <c r="A1876"/>
      <c r="B1876"/>
      <c r="C1876"/>
      <c r="D1876"/>
    </row>
    <row r="1877" spans="1:4" x14ac:dyDescent="0.35">
      <c r="A1877"/>
      <c r="B1877"/>
      <c r="C1877"/>
      <c r="D1877"/>
    </row>
    <row r="1878" spans="1:4" x14ac:dyDescent="0.35">
      <c r="A1878"/>
      <c r="B1878"/>
      <c r="C1878"/>
      <c r="D1878"/>
    </row>
    <row r="1879" spans="1:4" x14ac:dyDescent="0.35">
      <c r="A1879"/>
      <c r="B1879"/>
      <c r="C1879"/>
      <c r="D1879"/>
    </row>
    <row r="1880" spans="1:4" x14ac:dyDescent="0.35">
      <c r="A1880"/>
      <c r="B1880"/>
      <c r="C1880"/>
      <c r="D1880"/>
    </row>
    <row r="1881" spans="1:4" x14ac:dyDescent="0.35">
      <c r="A1881"/>
      <c r="B1881"/>
      <c r="C1881"/>
      <c r="D1881"/>
    </row>
    <row r="1882" spans="1:4" x14ac:dyDescent="0.35">
      <c r="A1882"/>
      <c r="B1882"/>
      <c r="C1882"/>
      <c r="D1882"/>
    </row>
    <row r="1883" spans="1:4" x14ac:dyDescent="0.35">
      <c r="A1883"/>
      <c r="B1883"/>
      <c r="C1883"/>
      <c r="D1883"/>
    </row>
    <row r="1884" spans="1:4" x14ac:dyDescent="0.35">
      <c r="A1884"/>
      <c r="B1884"/>
      <c r="C1884"/>
      <c r="D1884"/>
    </row>
    <row r="1885" spans="1:4" x14ac:dyDescent="0.35">
      <c r="A1885"/>
      <c r="B1885"/>
      <c r="C1885"/>
      <c r="D1885"/>
    </row>
    <row r="1886" spans="1:4" x14ac:dyDescent="0.35">
      <c r="A1886"/>
      <c r="B1886"/>
      <c r="C1886"/>
      <c r="D1886"/>
    </row>
    <row r="1887" spans="1:4" x14ac:dyDescent="0.35">
      <c r="A1887"/>
      <c r="B1887"/>
      <c r="C1887"/>
      <c r="D1887"/>
    </row>
    <row r="1888" spans="1:4" x14ac:dyDescent="0.35">
      <c r="A1888"/>
      <c r="B1888"/>
      <c r="C1888"/>
      <c r="D1888"/>
    </row>
    <row r="1889" spans="1:4" x14ac:dyDescent="0.35">
      <c r="A1889"/>
      <c r="B1889"/>
      <c r="C1889"/>
      <c r="D1889"/>
    </row>
    <row r="1890" spans="1:4" x14ac:dyDescent="0.35">
      <c r="A1890"/>
      <c r="B1890"/>
      <c r="C1890"/>
      <c r="D1890"/>
    </row>
    <row r="1891" spans="1:4" x14ac:dyDescent="0.35">
      <c r="A1891"/>
      <c r="B1891"/>
      <c r="C1891"/>
      <c r="D1891"/>
    </row>
    <row r="1892" spans="1:4" x14ac:dyDescent="0.35">
      <c r="A1892"/>
      <c r="B1892"/>
      <c r="C1892"/>
      <c r="D1892"/>
    </row>
    <row r="1893" spans="1:4" x14ac:dyDescent="0.35">
      <c r="A1893"/>
      <c r="B1893"/>
      <c r="C1893"/>
      <c r="D1893"/>
    </row>
    <row r="1894" spans="1:4" x14ac:dyDescent="0.35">
      <c r="A1894"/>
      <c r="B1894"/>
      <c r="C1894"/>
      <c r="D1894"/>
    </row>
    <row r="1895" spans="1:4" x14ac:dyDescent="0.35">
      <c r="A1895"/>
      <c r="B1895"/>
      <c r="C1895"/>
      <c r="D1895"/>
    </row>
    <row r="1896" spans="1:4" x14ac:dyDescent="0.35">
      <c r="A1896"/>
      <c r="B1896"/>
      <c r="C1896"/>
      <c r="D1896"/>
    </row>
    <row r="1897" spans="1:4" x14ac:dyDescent="0.35">
      <c r="A1897"/>
      <c r="B1897"/>
      <c r="C1897"/>
      <c r="D1897"/>
    </row>
    <row r="1898" spans="1:4" x14ac:dyDescent="0.35">
      <c r="A1898"/>
      <c r="B1898"/>
      <c r="C1898"/>
      <c r="D1898"/>
    </row>
    <row r="1899" spans="1:4" x14ac:dyDescent="0.35">
      <c r="A1899"/>
      <c r="B1899"/>
      <c r="C1899"/>
      <c r="D1899"/>
    </row>
    <row r="1900" spans="1:4" x14ac:dyDescent="0.35">
      <c r="A1900"/>
      <c r="B1900"/>
      <c r="C1900"/>
      <c r="D1900"/>
    </row>
    <row r="1901" spans="1:4" x14ac:dyDescent="0.35">
      <c r="A1901"/>
      <c r="B1901"/>
      <c r="C1901"/>
      <c r="D1901"/>
    </row>
    <row r="1902" spans="1:4" x14ac:dyDescent="0.35">
      <c r="A1902"/>
      <c r="B1902"/>
      <c r="C1902"/>
      <c r="D1902"/>
    </row>
    <row r="1903" spans="1:4" x14ac:dyDescent="0.35">
      <c r="A1903"/>
      <c r="B1903"/>
      <c r="C1903"/>
      <c r="D1903"/>
    </row>
    <row r="1904" spans="1:4" x14ac:dyDescent="0.35">
      <c r="A1904"/>
      <c r="B1904"/>
      <c r="C1904"/>
      <c r="D1904"/>
    </row>
    <row r="1905" spans="1:4" x14ac:dyDescent="0.35">
      <c r="A1905"/>
      <c r="B1905"/>
      <c r="C1905"/>
      <c r="D1905"/>
    </row>
    <row r="1906" spans="1:4" x14ac:dyDescent="0.35">
      <c r="A1906"/>
      <c r="B1906"/>
      <c r="C1906"/>
      <c r="D1906"/>
    </row>
    <row r="1907" spans="1:4" x14ac:dyDescent="0.35">
      <c r="A1907"/>
      <c r="B1907"/>
      <c r="C1907"/>
      <c r="D1907"/>
    </row>
    <row r="1908" spans="1:4" x14ac:dyDescent="0.35">
      <c r="A1908"/>
      <c r="B1908"/>
      <c r="C1908"/>
      <c r="D1908"/>
    </row>
    <row r="1909" spans="1:4" x14ac:dyDescent="0.35">
      <c r="A1909"/>
      <c r="B1909"/>
      <c r="C1909"/>
      <c r="D1909"/>
    </row>
    <row r="1910" spans="1:4" x14ac:dyDescent="0.35">
      <c r="A1910"/>
      <c r="B1910"/>
      <c r="C1910"/>
      <c r="D1910"/>
    </row>
    <row r="1911" spans="1:4" x14ac:dyDescent="0.35">
      <c r="A1911"/>
      <c r="B1911"/>
      <c r="C1911"/>
      <c r="D1911"/>
    </row>
    <row r="1912" spans="1:4" x14ac:dyDescent="0.35">
      <c r="A1912"/>
      <c r="B1912"/>
      <c r="C1912"/>
      <c r="D1912"/>
    </row>
    <row r="1913" spans="1:4" x14ac:dyDescent="0.35">
      <c r="A1913"/>
      <c r="B1913"/>
      <c r="C1913"/>
      <c r="D1913"/>
    </row>
    <row r="1914" spans="1:4" x14ac:dyDescent="0.35">
      <c r="A1914"/>
      <c r="B1914"/>
      <c r="C1914"/>
      <c r="D1914"/>
    </row>
    <row r="1915" spans="1:4" x14ac:dyDescent="0.35">
      <c r="A1915"/>
      <c r="B1915"/>
      <c r="C1915"/>
      <c r="D1915"/>
    </row>
    <row r="1916" spans="1:4" x14ac:dyDescent="0.35">
      <c r="A1916"/>
      <c r="B1916"/>
      <c r="C1916"/>
      <c r="D1916"/>
    </row>
    <row r="1917" spans="1:4" x14ac:dyDescent="0.35">
      <c r="A1917"/>
      <c r="B1917"/>
      <c r="C1917"/>
      <c r="D1917"/>
    </row>
    <row r="1918" spans="1:4" x14ac:dyDescent="0.35">
      <c r="A1918"/>
      <c r="B1918"/>
      <c r="C1918"/>
      <c r="D1918"/>
    </row>
    <row r="1919" spans="1:4" x14ac:dyDescent="0.35">
      <c r="A1919"/>
      <c r="B1919"/>
      <c r="C1919"/>
      <c r="D1919"/>
    </row>
    <row r="1920" spans="1:4" x14ac:dyDescent="0.35">
      <c r="A1920"/>
      <c r="B1920"/>
      <c r="C1920"/>
      <c r="D1920"/>
    </row>
    <row r="1921" spans="1:4" x14ac:dyDescent="0.35">
      <c r="A1921"/>
      <c r="B1921"/>
      <c r="C1921"/>
      <c r="D1921"/>
    </row>
    <row r="1922" spans="1:4" x14ac:dyDescent="0.35">
      <c r="A1922"/>
      <c r="B1922"/>
      <c r="C1922"/>
      <c r="D1922"/>
    </row>
    <row r="1923" spans="1:4" x14ac:dyDescent="0.35">
      <c r="A1923"/>
      <c r="B1923"/>
      <c r="C1923"/>
      <c r="D1923"/>
    </row>
    <row r="1924" spans="1:4" x14ac:dyDescent="0.35">
      <c r="A1924"/>
      <c r="B1924"/>
      <c r="C1924"/>
      <c r="D1924"/>
    </row>
    <row r="1925" spans="1:4" x14ac:dyDescent="0.35">
      <c r="A1925"/>
      <c r="B1925"/>
      <c r="C1925"/>
      <c r="D1925"/>
    </row>
    <row r="1926" spans="1:4" x14ac:dyDescent="0.35">
      <c r="A1926"/>
      <c r="B1926"/>
      <c r="C1926"/>
      <c r="D1926"/>
    </row>
    <row r="1927" spans="1:4" x14ac:dyDescent="0.35">
      <c r="A1927"/>
      <c r="B1927"/>
      <c r="C1927"/>
      <c r="D1927"/>
    </row>
    <row r="1928" spans="1:4" x14ac:dyDescent="0.35">
      <c r="A1928"/>
      <c r="B1928"/>
      <c r="C1928"/>
      <c r="D1928"/>
    </row>
    <row r="1929" spans="1:4" x14ac:dyDescent="0.35">
      <c r="A1929"/>
      <c r="B1929"/>
      <c r="C1929"/>
      <c r="D1929"/>
    </row>
    <row r="1930" spans="1:4" x14ac:dyDescent="0.35">
      <c r="A1930"/>
      <c r="B1930"/>
      <c r="C1930"/>
      <c r="D1930"/>
    </row>
    <row r="1931" spans="1:4" x14ac:dyDescent="0.35">
      <c r="A1931"/>
      <c r="B1931"/>
      <c r="C1931"/>
      <c r="D1931"/>
    </row>
    <row r="1932" spans="1:4" x14ac:dyDescent="0.35">
      <c r="A1932"/>
      <c r="B1932"/>
      <c r="C1932"/>
      <c r="D1932"/>
    </row>
    <row r="1933" spans="1:4" x14ac:dyDescent="0.35">
      <c r="A1933"/>
      <c r="B1933"/>
      <c r="C1933"/>
      <c r="D1933"/>
    </row>
    <row r="1934" spans="1:4" x14ac:dyDescent="0.35">
      <c r="A1934"/>
      <c r="B1934"/>
      <c r="C1934"/>
      <c r="D1934"/>
    </row>
    <row r="1935" spans="1:4" x14ac:dyDescent="0.35">
      <c r="A1935"/>
      <c r="B1935"/>
      <c r="C1935"/>
      <c r="D1935"/>
    </row>
    <row r="1936" spans="1:4" x14ac:dyDescent="0.35">
      <c r="A1936"/>
      <c r="B1936"/>
      <c r="C1936"/>
      <c r="D1936"/>
    </row>
    <row r="1937" spans="1:4" x14ac:dyDescent="0.35">
      <c r="A1937"/>
      <c r="B1937"/>
      <c r="C1937"/>
      <c r="D1937"/>
    </row>
    <row r="1938" spans="1:4" x14ac:dyDescent="0.35">
      <c r="A1938"/>
      <c r="B1938"/>
      <c r="C1938"/>
      <c r="D1938"/>
    </row>
    <row r="1939" spans="1:4" x14ac:dyDescent="0.35">
      <c r="A1939"/>
      <c r="B1939"/>
      <c r="C1939"/>
      <c r="D1939"/>
    </row>
    <row r="1940" spans="1:4" x14ac:dyDescent="0.35">
      <c r="A1940"/>
      <c r="B1940"/>
      <c r="C1940"/>
      <c r="D1940"/>
    </row>
    <row r="1941" spans="1:4" x14ac:dyDescent="0.35">
      <c r="A1941"/>
      <c r="B1941"/>
      <c r="C1941"/>
      <c r="D1941"/>
    </row>
    <row r="1942" spans="1:4" x14ac:dyDescent="0.35">
      <c r="A1942"/>
      <c r="B1942"/>
      <c r="C1942"/>
      <c r="D1942"/>
    </row>
    <row r="1943" spans="1:4" x14ac:dyDescent="0.35">
      <c r="A1943"/>
      <c r="B1943"/>
      <c r="C1943"/>
      <c r="D1943"/>
    </row>
    <row r="1944" spans="1:4" x14ac:dyDescent="0.35">
      <c r="A1944"/>
      <c r="B1944"/>
      <c r="C1944"/>
      <c r="D1944"/>
    </row>
    <row r="1945" spans="1:4" x14ac:dyDescent="0.35">
      <c r="A1945"/>
      <c r="B1945"/>
      <c r="C1945"/>
      <c r="D1945"/>
    </row>
    <row r="1946" spans="1:4" x14ac:dyDescent="0.35">
      <c r="A1946"/>
      <c r="B1946"/>
      <c r="C1946"/>
      <c r="D1946"/>
    </row>
    <row r="1947" spans="1:4" x14ac:dyDescent="0.35">
      <c r="A1947"/>
      <c r="B1947"/>
      <c r="C1947"/>
      <c r="D1947"/>
    </row>
    <row r="1948" spans="1:4" x14ac:dyDescent="0.35">
      <c r="A1948"/>
      <c r="B1948"/>
      <c r="C1948"/>
      <c r="D1948"/>
    </row>
    <row r="1949" spans="1:4" x14ac:dyDescent="0.35">
      <c r="A1949"/>
      <c r="B1949"/>
      <c r="C1949"/>
      <c r="D1949"/>
    </row>
    <row r="1950" spans="1:4" x14ac:dyDescent="0.35">
      <c r="A1950"/>
      <c r="B1950"/>
      <c r="C1950"/>
      <c r="D1950"/>
    </row>
    <row r="1951" spans="1:4" x14ac:dyDescent="0.35">
      <c r="A1951"/>
      <c r="B1951"/>
      <c r="C1951"/>
      <c r="D1951"/>
    </row>
    <row r="1952" spans="1:4" x14ac:dyDescent="0.35">
      <c r="A1952"/>
      <c r="B1952"/>
      <c r="C1952"/>
      <c r="D1952"/>
    </row>
    <row r="1953" spans="1:4" x14ac:dyDescent="0.35">
      <c r="A1953"/>
      <c r="B1953"/>
      <c r="C1953"/>
      <c r="D1953"/>
    </row>
    <row r="1954" spans="1:4" x14ac:dyDescent="0.35">
      <c r="A1954"/>
      <c r="B1954"/>
      <c r="C1954"/>
      <c r="D1954"/>
    </row>
    <row r="1955" spans="1:4" x14ac:dyDescent="0.35">
      <c r="A1955"/>
      <c r="B1955"/>
      <c r="C1955"/>
      <c r="D1955"/>
    </row>
    <row r="1956" spans="1:4" x14ac:dyDescent="0.35">
      <c r="A1956"/>
      <c r="B1956"/>
      <c r="C1956"/>
      <c r="D1956"/>
    </row>
    <row r="1957" spans="1:4" x14ac:dyDescent="0.35">
      <c r="A1957"/>
      <c r="B1957"/>
      <c r="C1957"/>
      <c r="D1957"/>
    </row>
    <row r="1958" spans="1:4" x14ac:dyDescent="0.35">
      <c r="A1958"/>
      <c r="B1958"/>
      <c r="C1958"/>
      <c r="D1958"/>
    </row>
    <row r="1959" spans="1:4" x14ac:dyDescent="0.35">
      <c r="A1959"/>
      <c r="B1959"/>
      <c r="C1959"/>
      <c r="D1959"/>
    </row>
    <row r="1960" spans="1:4" x14ac:dyDescent="0.35">
      <c r="A1960"/>
      <c r="B1960"/>
      <c r="C1960"/>
      <c r="D1960"/>
    </row>
    <row r="1961" spans="1:4" x14ac:dyDescent="0.35">
      <c r="A1961"/>
      <c r="B1961"/>
      <c r="C1961"/>
      <c r="D1961"/>
    </row>
    <row r="1962" spans="1:4" x14ac:dyDescent="0.35">
      <c r="A1962"/>
      <c r="B1962"/>
      <c r="C1962"/>
      <c r="D1962"/>
    </row>
    <row r="1963" spans="1:4" x14ac:dyDescent="0.35">
      <c r="A1963"/>
      <c r="B1963"/>
      <c r="C1963"/>
      <c r="D1963"/>
    </row>
    <row r="1964" spans="1:4" x14ac:dyDescent="0.35">
      <c r="A1964"/>
      <c r="B1964"/>
      <c r="C1964"/>
      <c r="D1964"/>
    </row>
    <row r="1965" spans="1:4" x14ac:dyDescent="0.35">
      <c r="A1965"/>
      <c r="B1965"/>
      <c r="C1965"/>
      <c r="D1965"/>
    </row>
    <row r="1966" spans="1:4" x14ac:dyDescent="0.35">
      <c r="A1966"/>
      <c r="B1966"/>
      <c r="C1966"/>
      <c r="D1966"/>
    </row>
    <row r="1967" spans="1:4" x14ac:dyDescent="0.35">
      <c r="A1967"/>
      <c r="B1967"/>
      <c r="C1967"/>
      <c r="D1967"/>
    </row>
    <row r="1968" spans="1:4" x14ac:dyDescent="0.35">
      <c r="A1968"/>
      <c r="B1968"/>
      <c r="C1968"/>
      <c r="D1968"/>
    </row>
    <row r="1969" spans="1:4" x14ac:dyDescent="0.35">
      <c r="A1969"/>
      <c r="B1969"/>
      <c r="C1969"/>
      <c r="D1969"/>
    </row>
    <row r="1970" spans="1:4" x14ac:dyDescent="0.35">
      <c r="A1970"/>
      <c r="B1970"/>
      <c r="C1970"/>
      <c r="D1970"/>
    </row>
    <row r="1971" spans="1:4" x14ac:dyDescent="0.35">
      <c r="A1971"/>
      <c r="B1971"/>
      <c r="C1971"/>
      <c r="D1971"/>
    </row>
    <row r="1972" spans="1:4" x14ac:dyDescent="0.35">
      <c r="A1972"/>
      <c r="B1972"/>
      <c r="C1972"/>
      <c r="D1972"/>
    </row>
    <row r="1973" spans="1:4" x14ac:dyDescent="0.35">
      <c r="A1973"/>
      <c r="B1973"/>
      <c r="C1973"/>
      <c r="D1973"/>
    </row>
    <row r="1974" spans="1:4" x14ac:dyDescent="0.35">
      <c r="A1974"/>
      <c r="B1974"/>
      <c r="C1974"/>
      <c r="D1974"/>
    </row>
    <row r="1975" spans="1:4" x14ac:dyDescent="0.35">
      <c r="A1975"/>
      <c r="B1975"/>
      <c r="C1975"/>
      <c r="D1975"/>
    </row>
    <row r="1976" spans="1:4" x14ac:dyDescent="0.35">
      <c r="A1976"/>
      <c r="B1976"/>
      <c r="C1976"/>
      <c r="D1976"/>
    </row>
    <row r="1977" spans="1:4" x14ac:dyDescent="0.35">
      <c r="A1977"/>
      <c r="B1977"/>
      <c r="C1977"/>
      <c r="D1977"/>
    </row>
    <row r="1978" spans="1:4" x14ac:dyDescent="0.35">
      <c r="A1978"/>
      <c r="B1978"/>
      <c r="C1978"/>
      <c r="D1978"/>
    </row>
    <row r="1979" spans="1:4" x14ac:dyDescent="0.35">
      <c r="A1979"/>
      <c r="B1979"/>
      <c r="C1979"/>
      <c r="D1979"/>
    </row>
    <row r="1980" spans="1:4" x14ac:dyDescent="0.35">
      <c r="A1980"/>
      <c r="B1980"/>
      <c r="C1980"/>
      <c r="D1980"/>
    </row>
    <row r="1981" spans="1:4" x14ac:dyDescent="0.35">
      <c r="A1981"/>
      <c r="B1981"/>
      <c r="C1981"/>
      <c r="D1981"/>
    </row>
    <row r="1982" spans="1:4" x14ac:dyDescent="0.35">
      <c r="A1982"/>
      <c r="B1982"/>
      <c r="C1982"/>
      <c r="D1982"/>
    </row>
    <row r="1983" spans="1:4" x14ac:dyDescent="0.35">
      <c r="A1983"/>
      <c r="B1983"/>
      <c r="C1983"/>
      <c r="D1983"/>
    </row>
    <row r="1984" spans="1:4" x14ac:dyDescent="0.35">
      <c r="A1984"/>
      <c r="B1984"/>
      <c r="C1984"/>
      <c r="D1984"/>
    </row>
    <row r="1985" spans="1:4" x14ac:dyDescent="0.35">
      <c r="A1985"/>
      <c r="B1985"/>
      <c r="C1985"/>
      <c r="D1985"/>
    </row>
    <row r="1986" spans="1:4" x14ac:dyDescent="0.35">
      <c r="A1986"/>
      <c r="B1986"/>
      <c r="C1986"/>
      <c r="D1986"/>
    </row>
    <row r="1987" spans="1:4" x14ac:dyDescent="0.35">
      <c r="A1987"/>
      <c r="B1987"/>
      <c r="C1987"/>
      <c r="D1987"/>
    </row>
    <row r="1988" spans="1:4" x14ac:dyDescent="0.35">
      <c r="A1988"/>
      <c r="B1988"/>
      <c r="C1988"/>
      <c r="D1988"/>
    </row>
    <row r="1989" spans="1:4" x14ac:dyDescent="0.35">
      <c r="A1989"/>
      <c r="B1989"/>
      <c r="C1989"/>
      <c r="D1989"/>
    </row>
    <row r="1990" spans="1:4" x14ac:dyDescent="0.35">
      <c r="A1990"/>
      <c r="B1990"/>
      <c r="C1990"/>
      <c r="D1990"/>
    </row>
    <row r="1991" spans="1:4" x14ac:dyDescent="0.35">
      <c r="A1991"/>
      <c r="B1991"/>
      <c r="C1991"/>
      <c r="D1991"/>
    </row>
    <row r="1992" spans="1:4" x14ac:dyDescent="0.35">
      <c r="A1992"/>
      <c r="B1992"/>
      <c r="C1992"/>
      <c r="D1992"/>
    </row>
    <row r="1993" spans="1:4" x14ac:dyDescent="0.35">
      <c r="A1993"/>
      <c r="B1993"/>
      <c r="C1993"/>
      <c r="D1993"/>
    </row>
    <row r="1994" spans="1:4" x14ac:dyDescent="0.35">
      <c r="A1994"/>
      <c r="B1994"/>
      <c r="C1994"/>
      <c r="D1994"/>
    </row>
    <row r="1995" spans="1:4" x14ac:dyDescent="0.35">
      <c r="A1995"/>
      <c r="B1995"/>
      <c r="C1995"/>
      <c r="D1995"/>
    </row>
    <row r="1996" spans="1:4" x14ac:dyDescent="0.35">
      <c r="A1996"/>
      <c r="B1996"/>
      <c r="C1996"/>
      <c r="D1996"/>
    </row>
    <row r="1997" spans="1:4" x14ac:dyDescent="0.35">
      <c r="A1997"/>
      <c r="B1997"/>
      <c r="C1997"/>
      <c r="D1997"/>
    </row>
    <row r="1998" spans="1:4" x14ac:dyDescent="0.35">
      <c r="A1998"/>
      <c r="B1998"/>
      <c r="C1998"/>
      <c r="D1998"/>
    </row>
    <row r="1999" spans="1:4" x14ac:dyDescent="0.35">
      <c r="A1999"/>
      <c r="B1999"/>
      <c r="C1999"/>
      <c r="D1999"/>
    </row>
    <row r="2000" spans="1:4" x14ac:dyDescent="0.35">
      <c r="A2000"/>
      <c r="B2000"/>
      <c r="C2000"/>
      <c r="D2000"/>
    </row>
    <row r="2001" spans="1:4" x14ac:dyDescent="0.35">
      <c r="A2001"/>
      <c r="B2001"/>
      <c r="C2001"/>
      <c r="D2001"/>
    </row>
    <row r="2002" spans="1:4" x14ac:dyDescent="0.35">
      <c r="A2002"/>
      <c r="B2002"/>
      <c r="C2002"/>
      <c r="D2002"/>
    </row>
    <row r="2003" spans="1:4" x14ac:dyDescent="0.35">
      <c r="A2003"/>
      <c r="B2003"/>
      <c r="C2003"/>
      <c r="D2003"/>
    </row>
    <row r="2004" spans="1:4" x14ac:dyDescent="0.35">
      <c r="A2004"/>
      <c r="B2004"/>
      <c r="C2004"/>
      <c r="D2004"/>
    </row>
    <row r="2005" spans="1:4" x14ac:dyDescent="0.35">
      <c r="A2005"/>
      <c r="B2005"/>
      <c r="C2005"/>
      <c r="D2005"/>
    </row>
    <row r="2006" spans="1:4" x14ac:dyDescent="0.35">
      <c r="A2006"/>
      <c r="B2006"/>
      <c r="C2006"/>
      <c r="D2006"/>
    </row>
    <row r="2007" spans="1:4" x14ac:dyDescent="0.35">
      <c r="A2007"/>
      <c r="B2007"/>
      <c r="C2007"/>
      <c r="D2007"/>
    </row>
    <row r="2008" spans="1:4" x14ac:dyDescent="0.35">
      <c r="A2008"/>
      <c r="B2008"/>
      <c r="C2008"/>
      <c r="D2008"/>
    </row>
    <row r="2009" spans="1:4" x14ac:dyDescent="0.35">
      <c r="A2009"/>
      <c r="B2009"/>
      <c r="C2009"/>
      <c r="D2009"/>
    </row>
    <row r="2010" spans="1:4" x14ac:dyDescent="0.35">
      <c r="A2010"/>
      <c r="B2010"/>
      <c r="C2010"/>
      <c r="D2010"/>
    </row>
    <row r="2011" spans="1:4" x14ac:dyDescent="0.35">
      <c r="A2011"/>
      <c r="B2011"/>
      <c r="C2011"/>
      <c r="D2011"/>
    </row>
    <row r="2012" spans="1:4" x14ac:dyDescent="0.35">
      <c r="A2012"/>
      <c r="B2012"/>
      <c r="C2012"/>
      <c r="D2012"/>
    </row>
    <row r="2013" spans="1:4" x14ac:dyDescent="0.35">
      <c r="A2013"/>
      <c r="B2013"/>
      <c r="C2013"/>
      <c r="D2013"/>
    </row>
    <row r="2014" spans="1:4" x14ac:dyDescent="0.35">
      <c r="A2014"/>
      <c r="B2014"/>
      <c r="C2014"/>
      <c r="D2014"/>
    </row>
    <row r="2015" spans="1:4" x14ac:dyDescent="0.35">
      <c r="A2015"/>
      <c r="B2015"/>
      <c r="C2015"/>
      <c r="D2015"/>
    </row>
    <row r="2016" spans="1:4" x14ac:dyDescent="0.35">
      <c r="A2016"/>
      <c r="B2016"/>
      <c r="C2016"/>
      <c r="D2016"/>
    </row>
    <row r="2017" spans="1:4" x14ac:dyDescent="0.35">
      <c r="A2017"/>
      <c r="B2017"/>
      <c r="C2017"/>
      <c r="D2017"/>
    </row>
    <row r="2018" spans="1:4" x14ac:dyDescent="0.35">
      <c r="A2018"/>
      <c r="B2018"/>
      <c r="C2018"/>
      <c r="D2018"/>
    </row>
    <row r="2019" spans="1:4" x14ac:dyDescent="0.35">
      <c r="A2019"/>
      <c r="B2019"/>
      <c r="C2019"/>
      <c r="D2019"/>
    </row>
    <row r="2020" spans="1:4" x14ac:dyDescent="0.35">
      <c r="A2020"/>
      <c r="B2020"/>
      <c r="C2020"/>
      <c r="D2020"/>
    </row>
    <row r="2021" spans="1:4" x14ac:dyDescent="0.35">
      <c r="A2021"/>
      <c r="B2021"/>
      <c r="C2021"/>
      <c r="D2021"/>
    </row>
    <row r="2022" spans="1:4" x14ac:dyDescent="0.35">
      <c r="A2022"/>
      <c r="B2022"/>
      <c r="C2022"/>
      <c r="D2022"/>
    </row>
    <row r="2023" spans="1:4" x14ac:dyDescent="0.35">
      <c r="A2023"/>
      <c r="B2023"/>
      <c r="C2023"/>
      <c r="D2023"/>
    </row>
    <row r="2024" spans="1:4" x14ac:dyDescent="0.35">
      <c r="A2024"/>
      <c r="B2024"/>
      <c r="C2024"/>
      <c r="D2024"/>
    </row>
    <row r="2025" spans="1:4" x14ac:dyDescent="0.35">
      <c r="A2025"/>
      <c r="B2025"/>
      <c r="C2025"/>
      <c r="D2025"/>
    </row>
    <row r="2026" spans="1:4" x14ac:dyDescent="0.35">
      <c r="A2026"/>
      <c r="B2026"/>
      <c r="C2026"/>
      <c r="D2026"/>
    </row>
    <row r="2027" spans="1:4" x14ac:dyDescent="0.35">
      <c r="A2027"/>
      <c r="B2027"/>
      <c r="C2027"/>
      <c r="D2027"/>
    </row>
    <row r="2028" spans="1:4" x14ac:dyDescent="0.35">
      <c r="A2028"/>
      <c r="B2028"/>
      <c r="C2028"/>
      <c r="D2028"/>
    </row>
    <row r="2029" spans="1:4" x14ac:dyDescent="0.35">
      <c r="A2029"/>
      <c r="B2029"/>
      <c r="C2029"/>
      <c r="D2029"/>
    </row>
    <row r="2030" spans="1:4" x14ac:dyDescent="0.35">
      <c r="A2030"/>
      <c r="B2030"/>
      <c r="C2030"/>
      <c r="D2030"/>
    </row>
    <row r="2031" spans="1:4" x14ac:dyDescent="0.35">
      <c r="A2031"/>
      <c r="B2031"/>
      <c r="C2031"/>
      <c r="D2031"/>
    </row>
    <row r="2032" spans="1:4" x14ac:dyDescent="0.35">
      <c r="A2032"/>
      <c r="B2032"/>
      <c r="C2032"/>
      <c r="D2032"/>
    </row>
    <row r="2033" spans="1:4" x14ac:dyDescent="0.35">
      <c r="A2033"/>
      <c r="B2033"/>
      <c r="C2033"/>
      <c r="D2033"/>
    </row>
    <row r="2034" spans="1:4" x14ac:dyDescent="0.35">
      <c r="A2034"/>
      <c r="B2034"/>
      <c r="C2034"/>
      <c r="D2034"/>
    </row>
    <row r="2035" spans="1:4" x14ac:dyDescent="0.35">
      <c r="A2035"/>
      <c r="B2035"/>
      <c r="C2035"/>
      <c r="D2035"/>
    </row>
    <row r="2036" spans="1:4" x14ac:dyDescent="0.35">
      <c r="A2036"/>
      <c r="B2036"/>
      <c r="C2036"/>
      <c r="D2036"/>
    </row>
    <row r="2037" spans="1:4" x14ac:dyDescent="0.35">
      <c r="A2037"/>
      <c r="B2037"/>
      <c r="C2037"/>
      <c r="D2037"/>
    </row>
    <row r="2038" spans="1:4" x14ac:dyDescent="0.35">
      <c r="A2038"/>
      <c r="B2038"/>
      <c r="C2038"/>
      <c r="D2038"/>
    </row>
    <row r="2039" spans="1:4" x14ac:dyDescent="0.35">
      <c r="A2039"/>
      <c r="B2039"/>
      <c r="C2039"/>
      <c r="D2039"/>
    </row>
    <row r="2040" spans="1:4" x14ac:dyDescent="0.35">
      <c r="A2040"/>
      <c r="B2040"/>
      <c r="C2040"/>
      <c r="D2040"/>
    </row>
    <row r="2041" spans="1:4" x14ac:dyDescent="0.35">
      <c r="A2041"/>
      <c r="B2041"/>
      <c r="C2041"/>
      <c r="D2041"/>
    </row>
    <row r="2042" spans="1:4" x14ac:dyDescent="0.35">
      <c r="A2042"/>
      <c r="B2042"/>
      <c r="C2042"/>
      <c r="D2042"/>
    </row>
    <row r="2043" spans="1:4" x14ac:dyDescent="0.35">
      <c r="A2043"/>
      <c r="B2043"/>
      <c r="C2043"/>
      <c r="D2043"/>
    </row>
    <row r="2044" spans="1:4" x14ac:dyDescent="0.35">
      <c r="A2044"/>
      <c r="B2044"/>
      <c r="C2044"/>
      <c r="D2044"/>
    </row>
    <row r="2045" spans="1:4" x14ac:dyDescent="0.35">
      <c r="A2045"/>
      <c r="B2045"/>
      <c r="C2045"/>
      <c r="D2045"/>
    </row>
    <row r="2046" spans="1:4" x14ac:dyDescent="0.35">
      <c r="A2046"/>
      <c r="B2046"/>
      <c r="C2046"/>
      <c r="D2046"/>
    </row>
    <row r="2047" spans="1:4" x14ac:dyDescent="0.35">
      <c r="A2047"/>
      <c r="B2047"/>
      <c r="C2047"/>
      <c r="D2047"/>
    </row>
    <row r="2048" spans="1:4" x14ac:dyDescent="0.35">
      <c r="A2048"/>
      <c r="B2048"/>
      <c r="C2048"/>
      <c r="D2048"/>
    </row>
    <row r="2049" spans="1:4" x14ac:dyDescent="0.35">
      <c r="A2049"/>
      <c r="B2049"/>
      <c r="C2049"/>
      <c r="D2049"/>
    </row>
    <row r="2050" spans="1:4" x14ac:dyDescent="0.35">
      <c r="A2050"/>
      <c r="B2050"/>
      <c r="C2050"/>
      <c r="D2050"/>
    </row>
    <row r="2051" spans="1:4" x14ac:dyDescent="0.35">
      <c r="A2051"/>
      <c r="B2051"/>
      <c r="C2051"/>
      <c r="D2051"/>
    </row>
    <row r="2052" spans="1:4" x14ac:dyDescent="0.35">
      <c r="A2052"/>
      <c r="B2052"/>
      <c r="C2052"/>
      <c r="D2052"/>
    </row>
    <row r="2053" spans="1:4" x14ac:dyDescent="0.35">
      <c r="A2053"/>
      <c r="B2053"/>
      <c r="C2053"/>
      <c r="D2053"/>
    </row>
    <row r="2054" spans="1:4" x14ac:dyDescent="0.35">
      <c r="A2054"/>
      <c r="B2054"/>
      <c r="C2054"/>
      <c r="D2054"/>
    </row>
    <row r="2055" spans="1:4" x14ac:dyDescent="0.35">
      <c r="A2055"/>
      <c r="B2055"/>
      <c r="C2055"/>
      <c r="D2055"/>
    </row>
    <row r="2056" spans="1:4" x14ac:dyDescent="0.35">
      <c r="A2056"/>
      <c r="B2056"/>
      <c r="C2056"/>
      <c r="D2056"/>
    </row>
    <row r="2057" spans="1:4" x14ac:dyDescent="0.35">
      <c r="A2057"/>
      <c r="B2057"/>
      <c r="C2057"/>
      <c r="D2057"/>
    </row>
    <row r="2058" spans="1:4" x14ac:dyDescent="0.35">
      <c r="A2058"/>
      <c r="B2058"/>
      <c r="C2058"/>
      <c r="D2058"/>
    </row>
    <row r="2059" spans="1:4" x14ac:dyDescent="0.35">
      <c r="A2059"/>
      <c r="B2059"/>
      <c r="C2059"/>
      <c r="D2059"/>
    </row>
    <row r="2060" spans="1:4" x14ac:dyDescent="0.35">
      <c r="A2060"/>
      <c r="B2060"/>
      <c r="C2060"/>
      <c r="D2060"/>
    </row>
    <row r="2061" spans="1:4" x14ac:dyDescent="0.35">
      <c r="A2061"/>
      <c r="B2061"/>
      <c r="C2061"/>
      <c r="D2061"/>
    </row>
    <row r="2062" spans="1:4" x14ac:dyDescent="0.35">
      <c r="A2062"/>
      <c r="B2062"/>
      <c r="C2062"/>
      <c r="D2062"/>
    </row>
    <row r="2063" spans="1:4" x14ac:dyDescent="0.35">
      <c r="A2063"/>
      <c r="B2063"/>
      <c r="C2063"/>
      <c r="D2063"/>
    </row>
    <row r="2064" spans="1:4" x14ac:dyDescent="0.35">
      <c r="A2064"/>
      <c r="B2064"/>
      <c r="C2064"/>
      <c r="D2064"/>
    </row>
    <row r="2065" spans="1:4" x14ac:dyDescent="0.35">
      <c r="A2065"/>
      <c r="B2065"/>
      <c r="C2065"/>
      <c r="D2065"/>
    </row>
    <row r="2066" spans="1:4" x14ac:dyDescent="0.35">
      <c r="A2066"/>
      <c r="B2066"/>
      <c r="C2066"/>
      <c r="D2066"/>
    </row>
    <row r="2067" spans="1:4" x14ac:dyDescent="0.35">
      <c r="A2067"/>
      <c r="B2067"/>
      <c r="C2067"/>
      <c r="D2067"/>
    </row>
    <row r="2068" spans="1:4" x14ac:dyDescent="0.35">
      <c r="A2068"/>
      <c r="B2068"/>
      <c r="C2068"/>
      <c r="D2068"/>
    </row>
    <row r="2069" spans="1:4" x14ac:dyDescent="0.35">
      <c r="A2069"/>
      <c r="B2069"/>
      <c r="C2069"/>
      <c r="D2069"/>
    </row>
    <row r="2070" spans="1:4" x14ac:dyDescent="0.35">
      <c r="A2070"/>
      <c r="B2070"/>
      <c r="C2070"/>
      <c r="D2070"/>
    </row>
    <row r="2071" spans="1:4" x14ac:dyDescent="0.35">
      <c r="A2071"/>
      <c r="B2071"/>
      <c r="C2071"/>
      <c r="D2071"/>
    </row>
    <row r="2072" spans="1:4" x14ac:dyDescent="0.35">
      <c r="A2072"/>
      <c r="B2072"/>
      <c r="C2072"/>
      <c r="D2072"/>
    </row>
    <row r="2073" spans="1:4" x14ac:dyDescent="0.35">
      <c r="A2073"/>
      <c r="B2073"/>
      <c r="C2073"/>
      <c r="D2073"/>
    </row>
    <row r="2074" spans="1:4" x14ac:dyDescent="0.35">
      <c r="A2074"/>
      <c r="B2074"/>
      <c r="C2074"/>
      <c r="D2074"/>
    </row>
    <row r="2075" spans="1:4" x14ac:dyDescent="0.35">
      <c r="A2075"/>
      <c r="B2075"/>
      <c r="C2075"/>
      <c r="D2075"/>
    </row>
    <row r="2076" spans="1:4" x14ac:dyDescent="0.35">
      <c r="A2076"/>
      <c r="B2076"/>
      <c r="C2076"/>
      <c r="D2076"/>
    </row>
    <row r="2077" spans="1:4" x14ac:dyDescent="0.35">
      <c r="A2077"/>
      <c r="B2077"/>
      <c r="C2077"/>
      <c r="D2077"/>
    </row>
    <row r="2078" spans="1:4" x14ac:dyDescent="0.35">
      <c r="A2078"/>
      <c r="B2078"/>
      <c r="C2078"/>
      <c r="D2078"/>
    </row>
    <row r="2079" spans="1:4" x14ac:dyDescent="0.35">
      <c r="A2079"/>
      <c r="B2079"/>
      <c r="C2079"/>
      <c r="D2079"/>
    </row>
    <row r="2080" spans="1:4" x14ac:dyDescent="0.35">
      <c r="A2080"/>
      <c r="B2080"/>
      <c r="C2080"/>
      <c r="D2080"/>
    </row>
    <row r="2081" spans="1:4" x14ac:dyDescent="0.35">
      <c r="A2081"/>
      <c r="B2081"/>
      <c r="C2081"/>
      <c r="D2081"/>
    </row>
    <row r="2082" spans="1:4" x14ac:dyDescent="0.35">
      <c r="A2082"/>
      <c r="B2082"/>
      <c r="C2082"/>
      <c r="D2082"/>
    </row>
    <row r="2083" spans="1:4" x14ac:dyDescent="0.35">
      <c r="A2083"/>
      <c r="B2083"/>
      <c r="C2083"/>
      <c r="D2083"/>
    </row>
    <row r="2084" spans="1:4" x14ac:dyDescent="0.35">
      <c r="A2084"/>
      <c r="B2084"/>
      <c r="C2084"/>
      <c r="D2084"/>
    </row>
    <row r="2085" spans="1:4" x14ac:dyDescent="0.35">
      <c r="A2085"/>
      <c r="B2085"/>
      <c r="C2085"/>
      <c r="D2085"/>
    </row>
    <row r="2086" spans="1:4" x14ac:dyDescent="0.35">
      <c r="A2086"/>
      <c r="B2086"/>
      <c r="C2086"/>
      <c r="D2086"/>
    </row>
    <row r="2087" spans="1:4" x14ac:dyDescent="0.35">
      <c r="A2087"/>
      <c r="B2087"/>
      <c r="C2087"/>
      <c r="D2087"/>
    </row>
    <row r="2088" spans="1:4" x14ac:dyDescent="0.35">
      <c r="A2088"/>
      <c r="B2088"/>
      <c r="C2088"/>
      <c r="D2088"/>
    </row>
    <row r="2089" spans="1:4" x14ac:dyDescent="0.35">
      <c r="A2089"/>
      <c r="B2089"/>
      <c r="C2089"/>
      <c r="D2089"/>
    </row>
    <row r="2090" spans="1:4" x14ac:dyDescent="0.35">
      <c r="A2090"/>
      <c r="B2090"/>
      <c r="C2090"/>
      <c r="D2090"/>
    </row>
    <row r="2091" spans="1:4" x14ac:dyDescent="0.35">
      <c r="A2091"/>
      <c r="B2091"/>
      <c r="C2091"/>
      <c r="D2091"/>
    </row>
    <row r="2092" spans="1:4" x14ac:dyDescent="0.35">
      <c r="A2092"/>
      <c r="B2092"/>
      <c r="C2092"/>
      <c r="D2092"/>
    </row>
    <row r="2093" spans="1:4" x14ac:dyDescent="0.35">
      <c r="A2093"/>
      <c r="B2093"/>
      <c r="C2093"/>
      <c r="D2093"/>
    </row>
    <row r="2094" spans="1:4" x14ac:dyDescent="0.35">
      <c r="A2094"/>
      <c r="B2094"/>
      <c r="C2094"/>
      <c r="D2094"/>
    </row>
    <row r="2095" spans="1:4" x14ac:dyDescent="0.35">
      <c r="A2095"/>
      <c r="B2095"/>
      <c r="C2095"/>
      <c r="D2095"/>
    </row>
    <row r="2096" spans="1:4" x14ac:dyDescent="0.35">
      <c r="A2096"/>
      <c r="B2096"/>
      <c r="C2096"/>
      <c r="D2096"/>
    </row>
    <row r="2097" spans="1:4" x14ac:dyDescent="0.35">
      <c r="A2097"/>
      <c r="B2097"/>
      <c r="C2097"/>
      <c r="D2097"/>
    </row>
    <row r="2098" spans="1:4" x14ac:dyDescent="0.35">
      <c r="A2098"/>
      <c r="B2098"/>
      <c r="C2098"/>
      <c r="D2098"/>
    </row>
    <row r="2099" spans="1:4" x14ac:dyDescent="0.35">
      <c r="A2099"/>
      <c r="B2099"/>
      <c r="C2099"/>
      <c r="D2099"/>
    </row>
    <row r="2100" spans="1:4" x14ac:dyDescent="0.35">
      <c r="A2100"/>
      <c r="B2100"/>
      <c r="C2100"/>
      <c r="D2100"/>
    </row>
    <row r="2101" spans="1:4" x14ac:dyDescent="0.35">
      <c r="A2101"/>
      <c r="B2101"/>
      <c r="C2101"/>
      <c r="D2101"/>
    </row>
    <row r="2102" spans="1:4" x14ac:dyDescent="0.35">
      <c r="A2102"/>
      <c r="B2102"/>
      <c r="C2102"/>
      <c r="D2102"/>
    </row>
    <row r="2103" spans="1:4" x14ac:dyDescent="0.35">
      <c r="A2103"/>
      <c r="B2103"/>
      <c r="C2103"/>
      <c r="D2103"/>
    </row>
    <row r="2104" spans="1:4" x14ac:dyDescent="0.35">
      <c r="A2104"/>
      <c r="B2104"/>
      <c r="C2104"/>
      <c r="D2104"/>
    </row>
    <row r="2105" spans="1:4" x14ac:dyDescent="0.35">
      <c r="A2105"/>
      <c r="B2105"/>
      <c r="C2105"/>
      <c r="D2105"/>
    </row>
    <row r="2106" spans="1:4" x14ac:dyDescent="0.35">
      <c r="A2106"/>
      <c r="B2106"/>
      <c r="C2106"/>
      <c r="D2106"/>
    </row>
    <row r="2107" spans="1:4" x14ac:dyDescent="0.35">
      <c r="A2107"/>
      <c r="B2107"/>
      <c r="C2107"/>
      <c r="D2107"/>
    </row>
    <row r="2108" spans="1:4" x14ac:dyDescent="0.35">
      <c r="A2108"/>
      <c r="B2108"/>
      <c r="C2108"/>
      <c r="D2108"/>
    </row>
    <row r="2109" spans="1:4" x14ac:dyDescent="0.35">
      <c r="A2109"/>
      <c r="B2109"/>
      <c r="C2109"/>
      <c r="D2109"/>
    </row>
    <row r="2110" spans="1:4" x14ac:dyDescent="0.35">
      <c r="A2110"/>
      <c r="B2110"/>
      <c r="C2110"/>
      <c r="D2110"/>
    </row>
    <row r="2111" spans="1:4" x14ac:dyDescent="0.35">
      <c r="A2111"/>
      <c r="B2111"/>
      <c r="C2111"/>
      <c r="D2111"/>
    </row>
    <row r="2112" spans="1:4" x14ac:dyDescent="0.35">
      <c r="A2112"/>
      <c r="B2112"/>
      <c r="C2112"/>
      <c r="D2112"/>
    </row>
    <row r="2113" spans="1:4" x14ac:dyDescent="0.35">
      <c r="A2113"/>
      <c r="B2113"/>
      <c r="C2113"/>
      <c r="D2113"/>
    </row>
    <row r="2114" spans="1:4" x14ac:dyDescent="0.35">
      <c r="A2114"/>
      <c r="B2114"/>
      <c r="C2114"/>
      <c r="D2114"/>
    </row>
    <row r="2115" spans="1:4" x14ac:dyDescent="0.35">
      <c r="A2115"/>
      <c r="B2115"/>
      <c r="C2115"/>
      <c r="D2115"/>
    </row>
    <row r="2116" spans="1:4" x14ac:dyDescent="0.35">
      <c r="A2116"/>
      <c r="B2116"/>
      <c r="C2116"/>
      <c r="D2116"/>
    </row>
    <row r="2117" spans="1:4" x14ac:dyDescent="0.35">
      <c r="A2117"/>
      <c r="B2117"/>
      <c r="C2117"/>
      <c r="D2117"/>
    </row>
    <row r="2118" spans="1:4" x14ac:dyDescent="0.35">
      <c r="A2118"/>
      <c r="B2118"/>
      <c r="C2118"/>
      <c r="D2118"/>
    </row>
    <row r="2119" spans="1:4" x14ac:dyDescent="0.35">
      <c r="A2119"/>
      <c r="B2119"/>
      <c r="C2119"/>
      <c r="D2119"/>
    </row>
    <row r="2120" spans="1:4" x14ac:dyDescent="0.35">
      <c r="A2120"/>
      <c r="B2120"/>
      <c r="C2120"/>
      <c r="D2120"/>
    </row>
    <row r="2121" spans="1:4" x14ac:dyDescent="0.35">
      <c r="A2121"/>
      <c r="B2121"/>
      <c r="C2121"/>
      <c r="D2121"/>
    </row>
    <row r="2122" spans="1:4" x14ac:dyDescent="0.35">
      <c r="A2122"/>
      <c r="B2122"/>
      <c r="C2122"/>
      <c r="D2122"/>
    </row>
    <row r="2123" spans="1:4" x14ac:dyDescent="0.35">
      <c r="A2123"/>
      <c r="B2123"/>
      <c r="C2123"/>
      <c r="D2123"/>
    </row>
    <row r="2124" spans="1:4" x14ac:dyDescent="0.35">
      <c r="A2124"/>
      <c r="B2124"/>
      <c r="C2124"/>
      <c r="D2124"/>
    </row>
    <row r="2125" spans="1:4" x14ac:dyDescent="0.35">
      <c r="A2125"/>
      <c r="B2125"/>
      <c r="C2125"/>
      <c r="D2125"/>
    </row>
    <row r="2126" spans="1:4" x14ac:dyDescent="0.35">
      <c r="A2126"/>
      <c r="B2126"/>
      <c r="C2126"/>
      <c r="D2126"/>
    </row>
    <row r="2127" spans="1:4" x14ac:dyDescent="0.35">
      <c r="A2127"/>
      <c r="B2127"/>
      <c r="C2127"/>
      <c r="D2127"/>
    </row>
    <row r="2128" spans="1:4" x14ac:dyDescent="0.35">
      <c r="A2128"/>
      <c r="B2128"/>
      <c r="C2128"/>
      <c r="D2128"/>
    </row>
    <row r="2129" spans="1:4" x14ac:dyDescent="0.35">
      <c r="A2129"/>
      <c r="B2129"/>
      <c r="C2129"/>
      <c r="D2129"/>
    </row>
    <row r="2130" spans="1:4" x14ac:dyDescent="0.35">
      <c r="A2130"/>
      <c r="B2130"/>
      <c r="C2130"/>
      <c r="D2130"/>
    </row>
    <row r="2131" spans="1:4" x14ac:dyDescent="0.35">
      <c r="A2131"/>
      <c r="B2131"/>
      <c r="C2131"/>
      <c r="D2131"/>
    </row>
    <row r="2132" spans="1:4" x14ac:dyDescent="0.35">
      <c r="A2132"/>
      <c r="B2132"/>
      <c r="C2132"/>
      <c r="D2132"/>
    </row>
    <row r="2133" spans="1:4" x14ac:dyDescent="0.35">
      <c r="A2133"/>
      <c r="B2133"/>
      <c r="C2133"/>
      <c r="D2133"/>
    </row>
    <row r="2134" spans="1:4" x14ac:dyDescent="0.35">
      <c r="A2134"/>
      <c r="B2134"/>
      <c r="C2134"/>
      <c r="D2134"/>
    </row>
    <row r="2135" spans="1:4" x14ac:dyDescent="0.35">
      <c r="A2135"/>
      <c r="B2135"/>
      <c r="C2135"/>
      <c r="D2135"/>
    </row>
    <row r="2136" spans="1:4" x14ac:dyDescent="0.35">
      <c r="A2136"/>
      <c r="B2136"/>
      <c r="C2136"/>
      <c r="D2136"/>
    </row>
    <row r="2137" spans="1:4" x14ac:dyDescent="0.35">
      <c r="A2137"/>
      <c r="B2137"/>
      <c r="C2137"/>
      <c r="D2137"/>
    </row>
    <row r="2138" spans="1:4" x14ac:dyDescent="0.35">
      <c r="A2138"/>
      <c r="B2138"/>
      <c r="C2138"/>
      <c r="D2138"/>
    </row>
    <row r="2139" spans="1:4" x14ac:dyDescent="0.35">
      <c r="A2139"/>
      <c r="B2139"/>
      <c r="C2139"/>
      <c r="D2139"/>
    </row>
    <row r="2140" spans="1:4" x14ac:dyDescent="0.35">
      <c r="A2140"/>
      <c r="B2140"/>
      <c r="C2140"/>
      <c r="D2140"/>
    </row>
    <row r="2141" spans="1:4" x14ac:dyDescent="0.35">
      <c r="A2141"/>
      <c r="B2141"/>
      <c r="C2141"/>
      <c r="D2141"/>
    </row>
    <row r="2142" spans="1:4" x14ac:dyDescent="0.35">
      <c r="A2142"/>
      <c r="B2142"/>
      <c r="C2142"/>
      <c r="D2142"/>
    </row>
    <row r="2143" spans="1:4" x14ac:dyDescent="0.35">
      <c r="A2143"/>
      <c r="B2143"/>
      <c r="C2143"/>
      <c r="D2143"/>
    </row>
    <row r="2144" spans="1:4" x14ac:dyDescent="0.35">
      <c r="A2144"/>
      <c r="B2144"/>
      <c r="C2144"/>
      <c r="D2144"/>
    </row>
    <row r="2145" spans="1:4" x14ac:dyDescent="0.35">
      <c r="A2145"/>
      <c r="B2145"/>
      <c r="C2145"/>
      <c r="D2145"/>
    </row>
    <row r="2146" spans="1:4" x14ac:dyDescent="0.35">
      <c r="A2146"/>
      <c r="B2146"/>
      <c r="C2146"/>
      <c r="D2146"/>
    </row>
    <row r="2147" spans="1:4" x14ac:dyDescent="0.35">
      <c r="A2147"/>
      <c r="B2147"/>
      <c r="C2147"/>
      <c r="D2147"/>
    </row>
    <row r="2148" spans="1:4" x14ac:dyDescent="0.35">
      <c r="A2148"/>
      <c r="B2148"/>
      <c r="C2148"/>
      <c r="D2148"/>
    </row>
    <row r="2149" spans="1:4" x14ac:dyDescent="0.35">
      <c r="A2149"/>
      <c r="B2149"/>
      <c r="C2149"/>
      <c r="D2149"/>
    </row>
    <row r="2150" spans="1:4" x14ac:dyDescent="0.35">
      <c r="A2150"/>
      <c r="B2150"/>
      <c r="C2150"/>
      <c r="D2150"/>
    </row>
    <row r="2151" spans="1:4" x14ac:dyDescent="0.35">
      <c r="A2151"/>
      <c r="B2151"/>
      <c r="C2151"/>
      <c r="D2151"/>
    </row>
    <row r="2152" spans="1:4" x14ac:dyDescent="0.35">
      <c r="A2152"/>
      <c r="B2152"/>
      <c r="C2152"/>
      <c r="D2152"/>
    </row>
    <row r="2153" spans="1:4" x14ac:dyDescent="0.35">
      <c r="A2153"/>
      <c r="B2153"/>
      <c r="C2153"/>
      <c r="D2153"/>
    </row>
    <row r="2154" spans="1:4" x14ac:dyDescent="0.35">
      <c r="A2154"/>
      <c r="B2154"/>
      <c r="C2154"/>
      <c r="D2154"/>
    </row>
    <row r="2155" spans="1:4" x14ac:dyDescent="0.35">
      <c r="A2155"/>
      <c r="B2155"/>
      <c r="C2155"/>
      <c r="D2155"/>
    </row>
    <row r="2156" spans="1:4" x14ac:dyDescent="0.35">
      <c r="A2156"/>
      <c r="B2156"/>
      <c r="C2156"/>
      <c r="D2156"/>
    </row>
    <row r="2157" spans="1:4" x14ac:dyDescent="0.35">
      <c r="A2157"/>
      <c r="B2157"/>
      <c r="C2157"/>
      <c r="D2157"/>
    </row>
    <row r="2158" spans="1:4" x14ac:dyDescent="0.35">
      <c r="A2158"/>
      <c r="B2158"/>
      <c r="C2158"/>
      <c r="D2158"/>
    </row>
    <row r="2159" spans="1:4" x14ac:dyDescent="0.35">
      <c r="A2159"/>
      <c r="B2159"/>
      <c r="C2159"/>
      <c r="D2159"/>
    </row>
    <row r="2160" spans="1:4" x14ac:dyDescent="0.35">
      <c r="A2160"/>
      <c r="B2160"/>
      <c r="C2160"/>
      <c r="D2160"/>
    </row>
    <row r="2161" spans="1:4" x14ac:dyDescent="0.35">
      <c r="A2161"/>
      <c r="B2161"/>
      <c r="C2161"/>
      <c r="D2161"/>
    </row>
    <row r="2162" spans="1:4" x14ac:dyDescent="0.35">
      <c r="A2162"/>
      <c r="B2162"/>
      <c r="C2162"/>
      <c r="D2162"/>
    </row>
    <row r="2163" spans="1:4" x14ac:dyDescent="0.35">
      <c r="A2163"/>
      <c r="B2163"/>
      <c r="C2163"/>
      <c r="D2163"/>
    </row>
    <row r="2164" spans="1:4" x14ac:dyDescent="0.35">
      <c r="A2164"/>
      <c r="B2164"/>
      <c r="C2164"/>
      <c r="D2164"/>
    </row>
    <row r="2165" spans="1:4" x14ac:dyDescent="0.35">
      <c r="A2165"/>
      <c r="B2165"/>
      <c r="C2165"/>
      <c r="D2165"/>
    </row>
    <row r="2166" spans="1:4" x14ac:dyDescent="0.35">
      <c r="A2166"/>
      <c r="B2166"/>
      <c r="C2166"/>
      <c r="D2166"/>
    </row>
    <row r="2167" spans="1:4" x14ac:dyDescent="0.35">
      <c r="A2167"/>
      <c r="B2167"/>
      <c r="C2167"/>
      <c r="D2167"/>
    </row>
    <row r="2168" spans="1:4" x14ac:dyDescent="0.35">
      <c r="A2168"/>
      <c r="B2168"/>
      <c r="C2168"/>
      <c r="D2168"/>
    </row>
    <row r="2169" spans="1:4" x14ac:dyDescent="0.35">
      <c r="A2169"/>
      <c r="B2169"/>
      <c r="C2169"/>
      <c r="D2169"/>
    </row>
    <row r="2170" spans="1:4" x14ac:dyDescent="0.35">
      <c r="A2170"/>
      <c r="B2170"/>
      <c r="C2170"/>
      <c r="D2170"/>
    </row>
    <row r="2171" spans="1:4" x14ac:dyDescent="0.35">
      <c r="A2171"/>
      <c r="B2171"/>
      <c r="C2171"/>
      <c r="D2171"/>
    </row>
    <row r="2172" spans="1:4" x14ac:dyDescent="0.35">
      <c r="A2172"/>
      <c r="B2172"/>
      <c r="C2172"/>
      <c r="D2172"/>
    </row>
    <row r="2173" spans="1:4" x14ac:dyDescent="0.35">
      <c r="A2173"/>
      <c r="B2173"/>
      <c r="C2173"/>
      <c r="D2173"/>
    </row>
    <row r="2174" spans="1:4" x14ac:dyDescent="0.35">
      <c r="A2174"/>
      <c r="B2174"/>
      <c r="C2174"/>
      <c r="D2174"/>
    </row>
    <row r="2175" spans="1:4" x14ac:dyDescent="0.35">
      <c r="A2175"/>
      <c r="B2175"/>
      <c r="C2175"/>
      <c r="D2175"/>
    </row>
    <row r="2176" spans="1:4" x14ac:dyDescent="0.35">
      <c r="A2176"/>
      <c r="B2176"/>
      <c r="C2176"/>
      <c r="D2176"/>
    </row>
    <row r="2177" spans="1:4" x14ac:dyDescent="0.35">
      <c r="A2177"/>
      <c r="B2177"/>
      <c r="C2177"/>
      <c r="D2177"/>
    </row>
    <row r="2178" spans="1:4" x14ac:dyDescent="0.35">
      <c r="A2178"/>
      <c r="B2178"/>
      <c r="C2178"/>
      <c r="D2178"/>
    </row>
    <row r="2179" spans="1:4" x14ac:dyDescent="0.35">
      <c r="A2179"/>
      <c r="B2179"/>
      <c r="C2179"/>
      <c r="D2179"/>
    </row>
    <row r="2180" spans="1:4" x14ac:dyDescent="0.35">
      <c r="A2180"/>
      <c r="B2180"/>
      <c r="C2180"/>
      <c r="D2180"/>
    </row>
    <row r="2181" spans="1:4" x14ac:dyDescent="0.35">
      <c r="A2181"/>
      <c r="B2181"/>
      <c r="C2181"/>
      <c r="D2181"/>
    </row>
    <row r="2182" spans="1:4" x14ac:dyDescent="0.35">
      <c r="A2182"/>
      <c r="B2182"/>
      <c r="C2182"/>
      <c r="D2182"/>
    </row>
    <row r="2183" spans="1:4" x14ac:dyDescent="0.35">
      <c r="A2183"/>
      <c r="B2183"/>
      <c r="C2183"/>
      <c r="D2183"/>
    </row>
    <row r="2184" spans="1:4" x14ac:dyDescent="0.35">
      <c r="A2184"/>
      <c r="B2184"/>
      <c r="C2184"/>
      <c r="D2184"/>
    </row>
    <row r="2185" spans="1:4" x14ac:dyDescent="0.35">
      <c r="A2185"/>
      <c r="B2185"/>
      <c r="C2185"/>
      <c r="D2185"/>
    </row>
    <row r="2186" spans="1:4" x14ac:dyDescent="0.35">
      <c r="A2186"/>
      <c r="B2186"/>
      <c r="C2186"/>
      <c r="D2186"/>
    </row>
    <row r="2187" spans="1:4" x14ac:dyDescent="0.35">
      <c r="A2187"/>
      <c r="B2187"/>
      <c r="C2187"/>
      <c r="D2187"/>
    </row>
    <row r="2188" spans="1:4" x14ac:dyDescent="0.35">
      <c r="A2188"/>
      <c r="B2188"/>
      <c r="C2188"/>
      <c r="D2188"/>
    </row>
    <row r="2189" spans="1:4" x14ac:dyDescent="0.35">
      <c r="A2189"/>
      <c r="B2189"/>
      <c r="C2189"/>
      <c r="D2189"/>
    </row>
    <row r="2190" spans="1:4" x14ac:dyDescent="0.35">
      <c r="A2190"/>
      <c r="B2190"/>
      <c r="C2190"/>
      <c r="D2190"/>
    </row>
    <row r="2191" spans="1:4" x14ac:dyDescent="0.35">
      <c r="A2191"/>
      <c r="B2191"/>
      <c r="C2191"/>
      <c r="D2191"/>
    </row>
    <row r="2192" spans="1:4" x14ac:dyDescent="0.35">
      <c r="A2192"/>
      <c r="B2192"/>
      <c r="C2192"/>
      <c r="D2192"/>
    </row>
    <row r="2193" spans="1:4" x14ac:dyDescent="0.35">
      <c r="A2193"/>
      <c r="B2193"/>
      <c r="C2193"/>
      <c r="D2193"/>
    </row>
    <row r="2194" spans="1:4" x14ac:dyDescent="0.35">
      <c r="A2194"/>
      <c r="B2194"/>
      <c r="C2194"/>
      <c r="D2194"/>
    </row>
    <row r="2195" spans="1:4" x14ac:dyDescent="0.35">
      <c r="A2195"/>
      <c r="B2195"/>
      <c r="C2195"/>
      <c r="D2195"/>
    </row>
    <row r="2196" spans="1:4" x14ac:dyDescent="0.35">
      <c r="A2196"/>
      <c r="B2196"/>
      <c r="C2196"/>
      <c r="D2196"/>
    </row>
    <row r="2197" spans="1:4" x14ac:dyDescent="0.35">
      <c r="A2197"/>
      <c r="B2197"/>
      <c r="C2197"/>
      <c r="D2197"/>
    </row>
    <row r="2198" spans="1:4" x14ac:dyDescent="0.35">
      <c r="A2198"/>
      <c r="B2198"/>
      <c r="C2198"/>
      <c r="D2198"/>
    </row>
    <row r="2199" spans="1:4" x14ac:dyDescent="0.35">
      <c r="A2199"/>
      <c r="B2199"/>
      <c r="C2199"/>
      <c r="D2199"/>
    </row>
    <row r="2200" spans="1:4" x14ac:dyDescent="0.35">
      <c r="A2200"/>
      <c r="B2200"/>
      <c r="C2200"/>
      <c r="D2200"/>
    </row>
    <row r="2201" spans="1:4" x14ac:dyDescent="0.35">
      <c r="A2201"/>
      <c r="B2201"/>
      <c r="C2201"/>
      <c r="D2201"/>
    </row>
    <row r="2202" spans="1:4" x14ac:dyDescent="0.35">
      <c r="A2202"/>
      <c r="B2202"/>
      <c r="C2202"/>
      <c r="D2202"/>
    </row>
    <row r="2203" spans="1:4" x14ac:dyDescent="0.35">
      <c r="A2203"/>
      <c r="B2203"/>
      <c r="C2203"/>
      <c r="D2203"/>
    </row>
    <row r="2204" spans="1:4" x14ac:dyDescent="0.35">
      <c r="A2204"/>
      <c r="B2204"/>
      <c r="C2204"/>
      <c r="D2204"/>
    </row>
    <row r="2205" spans="1:4" x14ac:dyDescent="0.35">
      <c r="A2205"/>
      <c r="B2205"/>
      <c r="C2205"/>
      <c r="D2205"/>
    </row>
    <row r="2206" spans="1:4" x14ac:dyDescent="0.35">
      <c r="A2206"/>
      <c r="B2206"/>
      <c r="C2206"/>
      <c r="D2206"/>
    </row>
    <row r="2207" spans="1:4" x14ac:dyDescent="0.35">
      <c r="A2207"/>
      <c r="B2207"/>
      <c r="C2207"/>
      <c r="D2207"/>
    </row>
    <row r="2208" spans="1:4" x14ac:dyDescent="0.35">
      <c r="A2208"/>
      <c r="B2208"/>
      <c r="C2208"/>
      <c r="D2208"/>
    </row>
    <row r="2209" spans="1:4" x14ac:dyDescent="0.35">
      <c r="A2209"/>
      <c r="B2209"/>
      <c r="C2209"/>
      <c r="D2209"/>
    </row>
    <row r="2210" spans="1:4" x14ac:dyDescent="0.35">
      <c r="A2210"/>
      <c r="B2210"/>
      <c r="C2210"/>
      <c r="D2210"/>
    </row>
    <row r="2211" spans="1:4" x14ac:dyDescent="0.35">
      <c r="A2211"/>
      <c r="B2211"/>
      <c r="C2211"/>
      <c r="D2211"/>
    </row>
    <row r="2212" spans="1:4" x14ac:dyDescent="0.35">
      <c r="A2212"/>
      <c r="B2212"/>
      <c r="C2212"/>
      <c r="D2212"/>
    </row>
    <row r="2213" spans="1:4" x14ac:dyDescent="0.35">
      <c r="A2213"/>
      <c r="B2213"/>
      <c r="C2213"/>
      <c r="D2213"/>
    </row>
    <row r="2214" spans="1:4" x14ac:dyDescent="0.35">
      <c r="A2214"/>
      <c r="B2214"/>
      <c r="C2214"/>
      <c r="D2214"/>
    </row>
    <row r="2215" spans="1:4" x14ac:dyDescent="0.35">
      <c r="A2215"/>
      <c r="B2215"/>
      <c r="C2215"/>
      <c r="D2215"/>
    </row>
    <row r="2216" spans="1:4" x14ac:dyDescent="0.35">
      <c r="A2216"/>
      <c r="B2216"/>
      <c r="C2216"/>
      <c r="D2216"/>
    </row>
    <row r="2217" spans="1:4" x14ac:dyDescent="0.35">
      <c r="A2217"/>
      <c r="B2217"/>
      <c r="C2217"/>
      <c r="D2217"/>
    </row>
    <row r="2218" spans="1:4" x14ac:dyDescent="0.35">
      <c r="A2218"/>
      <c r="B2218"/>
      <c r="C2218"/>
      <c r="D2218"/>
    </row>
    <row r="2219" spans="1:4" x14ac:dyDescent="0.35">
      <c r="A2219"/>
      <c r="B2219"/>
      <c r="C2219"/>
      <c r="D2219"/>
    </row>
    <row r="2220" spans="1:4" x14ac:dyDescent="0.35">
      <c r="A2220"/>
      <c r="B2220"/>
      <c r="C2220"/>
      <c r="D2220"/>
    </row>
    <row r="2221" spans="1:4" x14ac:dyDescent="0.35">
      <c r="A2221"/>
      <c r="B2221"/>
      <c r="C2221"/>
      <c r="D2221"/>
    </row>
    <row r="2222" spans="1:4" x14ac:dyDescent="0.35">
      <c r="A2222"/>
      <c r="B2222"/>
      <c r="C2222"/>
      <c r="D2222"/>
    </row>
    <row r="2223" spans="1:4" x14ac:dyDescent="0.35">
      <c r="A2223"/>
      <c r="B2223"/>
      <c r="C2223"/>
      <c r="D2223"/>
    </row>
    <row r="2224" spans="1:4" x14ac:dyDescent="0.35">
      <c r="A2224"/>
      <c r="B2224"/>
      <c r="C2224"/>
      <c r="D2224"/>
    </row>
    <row r="2225" spans="1:4" x14ac:dyDescent="0.35">
      <c r="A2225"/>
      <c r="B2225"/>
      <c r="C2225"/>
      <c r="D2225"/>
    </row>
    <row r="2226" spans="1:4" x14ac:dyDescent="0.35">
      <c r="A2226"/>
      <c r="B2226"/>
      <c r="C2226"/>
      <c r="D2226"/>
    </row>
    <row r="2227" spans="1:4" x14ac:dyDescent="0.35">
      <c r="A2227"/>
      <c r="B2227"/>
      <c r="C2227"/>
      <c r="D2227"/>
    </row>
    <row r="2228" spans="1:4" x14ac:dyDescent="0.35">
      <c r="A2228"/>
      <c r="B2228"/>
      <c r="C2228"/>
      <c r="D2228"/>
    </row>
    <row r="2229" spans="1:4" x14ac:dyDescent="0.35">
      <c r="A2229"/>
      <c r="B2229"/>
      <c r="C2229"/>
      <c r="D2229"/>
    </row>
    <row r="2230" spans="1:4" x14ac:dyDescent="0.35">
      <c r="A2230"/>
      <c r="B2230"/>
      <c r="C2230"/>
      <c r="D2230"/>
    </row>
    <row r="2231" spans="1:4" x14ac:dyDescent="0.35">
      <c r="A2231"/>
      <c r="B2231"/>
      <c r="C2231"/>
      <c r="D2231"/>
    </row>
    <row r="2232" spans="1:4" x14ac:dyDescent="0.35">
      <c r="A2232"/>
      <c r="B2232"/>
      <c r="C2232"/>
      <c r="D2232"/>
    </row>
    <row r="2233" spans="1:4" x14ac:dyDescent="0.35">
      <c r="A2233"/>
      <c r="B2233"/>
      <c r="C2233"/>
      <c r="D2233"/>
    </row>
    <row r="2234" spans="1:4" x14ac:dyDescent="0.35">
      <c r="A2234"/>
      <c r="B2234"/>
      <c r="C2234"/>
      <c r="D2234"/>
    </row>
    <row r="2235" spans="1:4" x14ac:dyDescent="0.35">
      <c r="A2235"/>
      <c r="B2235"/>
      <c r="C2235"/>
      <c r="D2235"/>
    </row>
    <row r="2236" spans="1:4" x14ac:dyDescent="0.35">
      <c r="A2236"/>
      <c r="B2236"/>
      <c r="C2236"/>
      <c r="D2236"/>
    </row>
    <row r="2237" spans="1:4" x14ac:dyDescent="0.35">
      <c r="A2237"/>
      <c r="B2237"/>
      <c r="C2237"/>
      <c r="D2237"/>
    </row>
    <row r="2238" spans="1:4" x14ac:dyDescent="0.35">
      <c r="A2238"/>
      <c r="B2238"/>
      <c r="C2238"/>
      <c r="D2238"/>
    </row>
    <row r="2239" spans="1:4" x14ac:dyDescent="0.35">
      <c r="A2239"/>
      <c r="B2239"/>
      <c r="C2239"/>
      <c r="D2239"/>
    </row>
    <row r="2240" spans="1:4" x14ac:dyDescent="0.35">
      <c r="A2240"/>
      <c r="B2240"/>
      <c r="C2240"/>
      <c r="D2240"/>
    </row>
    <row r="2241" spans="1:4" x14ac:dyDescent="0.35">
      <c r="A2241"/>
      <c r="B2241"/>
      <c r="C2241"/>
      <c r="D2241"/>
    </row>
    <row r="2242" spans="1:4" x14ac:dyDescent="0.35">
      <c r="A2242"/>
      <c r="B2242"/>
      <c r="C2242"/>
      <c r="D2242"/>
    </row>
    <row r="2243" spans="1:4" x14ac:dyDescent="0.35">
      <c r="A2243"/>
      <c r="B2243"/>
      <c r="C2243"/>
      <c r="D2243"/>
    </row>
    <row r="2244" spans="1:4" x14ac:dyDescent="0.35">
      <c r="A2244"/>
      <c r="B2244"/>
      <c r="C2244"/>
      <c r="D2244"/>
    </row>
    <row r="2245" spans="1:4" x14ac:dyDescent="0.35">
      <c r="A2245"/>
      <c r="B2245"/>
      <c r="C2245"/>
      <c r="D2245"/>
    </row>
    <row r="2246" spans="1:4" x14ac:dyDescent="0.35">
      <c r="A2246"/>
      <c r="B2246"/>
      <c r="C2246"/>
      <c r="D2246"/>
    </row>
    <row r="2247" spans="1:4" x14ac:dyDescent="0.35">
      <c r="A2247"/>
      <c r="B2247"/>
      <c r="C2247"/>
      <c r="D2247"/>
    </row>
    <row r="2248" spans="1:4" x14ac:dyDescent="0.35">
      <c r="A2248"/>
      <c r="B2248"/>
      <c r="C2248"/>
      <c r="D2248"/>
    </row>
    <row r="2249" spans="1:4" x14ac:dyDescent="0.35">
      <c r="A2249"/>
      <c r="B2249"/>
      <c r="C2249"/>
      <c r="D2249"/>
    </row>
    <row r="2250" spans="1:4" x14ac:dyDescent="0.35">
      <c r="A2250"/>
      <c r="B2250"/>
      <c r="C2250"/>
      <c r="D2250"/>
    </row>
    <row r="2251" spans="1:4" x14ac:dyDescent="0.35">
      <c r="A2251"/>
      <c r="B2251"/>
      <c r="C2251"/>
      <c r="D2251"/>
    </row>
    <row r="2252" spans="1:4" x14ac:dyDescent="0.35">
      <c r="A2252"/>
      <c r="B2252"/>
      <c r="C2252"/>
      <c r="D2252"/>
    </row>
    <row r="2253" spans="1:4" x14ac:dyDescent="0.35">
      <c r="A2253"/>
      <c r="B2253"/>
      <c r="C2253"/>
      <c r="D2253"/>
    </row>
    <row r="2254" spans="1:4" x14ac:dyDescent="0.35">
      <c r="A2254"/>
      <c r="B2254"/>
      <c r="C2254"/>
      <c r="D2254"/>
    </row>
    <row r="2255" spans="1:4" x14ac:dyDescent="0.35">
      <c r="A2255"/>
      <c r="B2255"/>
      <c r="C2255"/>
      <c r="D2255"/>
    </row>
    <row r="2256" spans="1:4" x14ac:dyDescent="0.35">
      <c r="A2256"/>
      <c r="B2256"/>
      <c r="C2256"/>
      <c r="D2256"/>
    </row>
    <row r="2257" spans="1:4" x14ac:dyDescent="0.35">
      <c r="A2257"/>
      <c r="B2257"/>
      <c r="C2257"/>
      <c r="D2257"/>
    </row>
    <row r="2258" spans="1:4" x14ac:dyDescent="0.35">
      <c r="A2258"/>
      <c r="B2258"/>
      <c r="C2258"/>
      <c r="D2258"/>
    </row>
    <row r="2259" spans="1:4" x14ac:dyDescent="0.35">
      <c r="A2259"/>
      <c r="B2259"/>
      <c r="C2259"/>
      <c r="D2259"/>
    </row>
    <row r="2260" spans="1:4" x14ac:dyDescent="0.35">
      <c r="A2260"/>
      <c r="B2260"/>
      <c r="C2260"/>
      <c r="D2260"/>
    </row>
    <row r="2261" spans="1:4" x14ac:dyDescent="0.35">
      <c r="A2261"/>
      <c r="B2261"/>
      <c r="C2261"/>
      <c r="D2261"/>
    </row>
    <row r="2262" spans="1:4" x14ac:dyDescent="0.35">
      <c r="A2262"/>
      <c r="B2262"/>
      <c r="C2262"/>
      <c r="D2262"/>
    </row>
    <row r="2263" spans="1:4" x14ac:dyDescent="0.35">
      <c r="A2263"/>
      <c r="B2263"/>
      <c r="C2263"/>
      <c r="D2263"/>
    </row>
    <row r="2264" spans="1:4" x14ac:dyDescent="0.35">
      <c r="A2264"/>
      <c r="B2264"/>
      <c r="C2264"/>
      <c r="D2264"/>
    </row>
    <row r="2265" spans="1:4" x14ac:dyDescent="0.35">
      <c r="A2265"/>
      <c r="B2265"/>
      <c r="C2265"/>
      <c r="D2265"/>
    </row>
    <row r="2266" spans="1:4" x14ac:dyDescent="0.35">
      <c r="A2266"/>
      <c r="B2266"/>
      <c r="C2266"/>
      <c r="D2266"/>
    </row>
    <row r="2267" spans="1:4" x14ac:dyDescent="0.35">
      <c r="A2267"/>
      <c r="B2267"/>
      <c r="C2267"/>
      <c r="D2267"/>
    </row>
    <row r="2268" spans="1:4" x14ac:dyDescent="0.35">
      <c r="A2268"/>
      <c r="B2268"/>
      <c r="C2268"/>
      <c r="D2268"/>
    </row>
    <row r="2269" spans="1:4" x14ac:dyDescent="0.35">
      <c r="A2269"/>
      <c r="B2269"/>
      <c r="C2269"/>
      <c r="D2269"/>
    </row>
    <row r="2270" spans="1:4" x14ac:dyDescent="0.35">
      <c r="A2270"/>
      <c r="B2270"/>
      <c r="C2270"/>
      <c r="D2270"/>
    </row>
    <row r="2271" spans="1:4" x14ac:dyDescent="0.35">
      <c r="A2271"/>
      <c r="B2271"/>
      <c r="C2271"/>
      <c r="D2271"/>
    </row>
    <row r="2272" spans="1:4" x14ac:dyDescent="0.35">
      <c r="A2272"/>
      <c r="B2272"/>
      <c r="C2272"/>
      <c r="D2272"/>
    </row>
    <row r="2273" spans="1:4" x14ac:dyDescent="0.35">
      <c r="A2273"/>
      <c r="B2273"/>
      <c r="C2273"/>
      <c r="D2273"/>
    </row>
    <row r="2274" spans="1:4" x14ac:dyDescent="0.35">
      <c r="A2274"/>
      <c r="B2274"/>
      <c r="C2274"/>
      <c r="D2274"/>
    </row>
    <row r="2275" spans="1:4" x14ac:dyDescent="0.35">
      <c r="A2275"/>
      <c r="B2275"/>
      <c r="C2275"/>
      <c r="D2275"/>
    </row>
    <row r="2276" spans="1:4" x14ac:dyDescent="0.35">
      <c r="A2276"/>
      <c r="B2276"/>
      <c r="C2276"/>
      <c r="D2276"/>
    </row>
    <row r="2277" spans="1:4" x14ac:dyDescent="0.35">
      <c r="A2277"/>
      <c r="B2277"/>
      <c r="C2277"/>
      <c r="D2277"/>
    </row>
    <row r="2278" spans="1:4" x14ac:dyDescent="0.35">
      <c r="A2278"/>
      <c r="B2278"/>
      <c r="C2278"/>
      <c r="D2278"/>
    </row>
    <row r="2279" spans="1:4" x14ac:dyDescent="0.35">
      <c r="A2279"/>
      <c r="B2279"/>
      <c r="C2279"/>
      <c r="D2279"/>
    </row>
    <row r="2280" spans="1:4" x14ac:dyDescent="0.35">
      <c r="A2280"/>
      <c r="B2280"/>
      <c r="C2280"/>
      <c r="D2280"/>
    </row>
    <row r="2281" spans="1:4" x14ac:dyDescent="0.35">
      <c r="A2281"/>
      <c r="B2281"/>
      <c r="C2281"/>
      <c r="D2281"/>
    </row>
    <row r="2282" spans="1:4" x14ac:dyDescent="0.35">
      <c r="A2282"/>
      <c r="B2282"/>
      <c r="C2282"/>
      <c r="D2282"/>
    </row>
    <row r="2283" spans="1:4" x14ac:dyDescent="0.35">
      <c r="A2283"/>
      <c r="B2283"/>
      <c r="C2283"/>
      <c r="D2283"/>
    </row>
    <row r="2284" spans="1:4" x14ac:dyDescent="0.35">
      <c r="A2284"/>
      <c r="B2284"/>
      <c r="C2284"/>
      <c r="D2284"/>
    </row>
    <row r="2285" spans="1:4" x14ac:dyDescent="0.35">
      <c r="A2285"/>
      <c r="B2285"/>
      <c r="C2285"/>
      <c r="D2285"/>
    </row>
    <row r="2286" spans="1:4" x14ac:dyDescent="0.35">
      <c r="A2286"/>
      <c r="B2286"/>
      <c r="C2286"/>
      <c r="D2286"/>
    </row>
    <row r="2287" spans="1:4" x14ac:dyDescent="0.35">
      <c r="A2287"/>
      <c r="B2287"/>
      <c r="C2287"/>
      <c r="D2287"/>
    </row>
    <row r="2288" spans="1:4" x14ac:dyDescent="0.35">
      <c r="A2288"/>
      <c r="B2288"/>
      <c r="C2288"/>
      <c r="D2288"/>
    </row>
    <row r="2289" spans="1:4" x14ac:dyDescent="0.35">
      <c r="A2289"/>
      <c r="B2289"/>
      <c r="C2289"/>
      <c r="D2289"/>
    </row>
    <row r="2290" spans="1:4" x14ac:dyDescent="0.35">
      <c r="A2290"/>
      <c r="B2290"/>
      <c r="C2290"/>
      <c r="D2290"/>
    </row>
    <row r="2291" spans="1:4" x14ac:dyDescent="0.35">
      <c r="A2291"/>
      <c r="B2291"/>
      <c r="C2291"/>
      <c r="D2291"/>
    </row>
    <row r="2292" spans="1:4" x14ac:dyDescent="0.35">
      <c r="A2292"/>
      <c r="B2292"/>
      <c r="C2292"/>
      <c r="D2292"/>
    </row>
    <row r="2293" spans="1:4" x14ac:dyDescent="0.35">
      <c r="A2293"/>
      <c r="B2293"/>
      <c r="C2293"/>
      <c r="D2293"/>
    </row>
    <row r="2294" spans="1:4" x14ac:dyDescent="0.35">
      <c r="A2294"/>
      <c r="B2294"/>
      <c r="C2294"/>
      <c r="D2294"/>
    </row>
    <row r="2295" spans="1:4" x14ac:dyDescent="0.35">
      <c r="A2295"/>
      <c r="B2295"/>
      <c r="C2295"/>
      <c r="D2295"/>
    </row>
    <row r="2296" spans="1:4" x14ac:dyDescent="0.35">
      <c r="A2296"/>
      <c r="B2296"/>
      <c r="C2296"/>
      <c r="D2296"/>
    </row>
    <row r="2297" spans="1:4" x14ac:dyDescent="0.35">
      <c r="A2297"/>
      <c r="B2297"/>
      <c r="C2297"/>
      <c r="D2297"/>
    </row>
    <row r="2298" spans="1:4" x14ac:dyDescent="0.35">
      <c r="A2298"/>
      <c r="B2298"/>
      <c r="C2298"/>
      <c r="D2298"/>
    </row>
    <row r="2299" spans="1:4" x14ac:dyDescent="0.35">
      <c r="A2299"/>
      <c r="B2299"/>
      <c r="C2299"/>
      <c r="D2299"/>
    </row>
    <row r="2300" spans="1:4" x14ac:dyDescent="0.35">
      <c r="A2300"/>
      <c r="B2300"/>
      <c r="C2300"/>
      <c r="D2300"/>
    </row>
    <row r="2301" spans="1:4" x14ac:dyDescent="0.35">
      <c r="A2301"/>
      <c r="B2301"/>
      <c r="C2301"/>
      <c r="D2301"/>
    </row>
    <row r="2302" spans="1:4" x14ac:dyDescent="0.35">
      <c r="A2302"/>
      <c r="B2302"/>
      <c r="C2302"/>
      <c r="D2302"/>
    </row>
    <row r="2303" spans="1:4" x14ac:dyDescent="0.35">
      <c r="A2303"/>
      <c r="B2303"/>
      <c r="C2303"/>
      <c r="D2303"/>
    </row>
    <row r="2304" spans="1:4" x14ac:dyDescent="0.35">
      <c r="A2304"/>
      <c r="B2304"/>
      <c r="C2304"/>
      <c r="D2304"/>
    </row>
    <row r="2305" spans="1:4" x14ac:dyDescent="0.35">
      <c r="A2305"/>
      <c r="B2305"/>
      <c r="C2305"/>
      <c r="D2305"/>
    </row>
    <row r="2306" spans="1:4" x14ac:dyDescent="0.35">
      <c r="A2306"/>
      <c r="B2306"/>
      <c r="C2306"/>
      <c r="D2306"/>
    </row>
    <row r="2307" spans="1:4" x14ac:dyDescent="0.35">
      <c r="A2307"/>
      <c r="B2307"/>
      <c r="C2307"/>
      <c r="D2307"/>
    </row>
    <row r="2308" spans="1:4" x14ac:dyDescent="0.35">
      <c r="A2308"/>
      <c r="B2308"/>
      <c r="C2308"/>
      <c r="D2308"/>
    </row>
    <row r="2309" spans="1:4" x14ac:dyDescent="0.35">
      <c r="A2309"/>
      <c r="B2309"/>
      <c r="C2309"/>
      <c r="D2309"/>
    </row>
    <row r="2310" spans="1:4" x14ac:dyDescent="0.35">
      <c r="A2310"/>
      <c r="B2310"/>
      <c r="C2310"/>
      <c r="D2310"/>
    </row>
    <row r="2311" spans="1:4" x14ac:dyDescent="0.35">
      <c r="A2311"/>
      <c r="B2311"/>
      <c r="C2311"/>
      <c r="D2311"/>
    </row>
    <row r="2312" spans="1:4" x14ac:dyDescent="0.35">
      <c r="A2312"/>
      <c r="B2312"/>
      <c r="C2312"/>
      <c r="D2312"/>
    </row>
    <row r="2313" spans="1:4" x14ac:dyDescent="0.35">
      <c r="A2313"/>
      <c r="B2313"/>
      <c r="C2313"/>
      <c r="D2313"/>
    </row>
    <row r="2314" spans="1:4" x14ac:dyDescent="0.35">
      <c r="A2314"/>
      <c r="B2314"/>
      <c r="C2314"/>
      <c r="D2314"/>
    </row>
    <row r="2315" spans="1:4" x14ac:dyDescent="0.35">
      <c r="A2315"/>
      <c r="B2315"/>
      <c r="C2315"/>
      <c r="D2315"/>
    </row>
    <row r="2316" spans="1:4" x14ac:dyDescent="0.35">
      <c r="A2316"/>
      <c r="B2316"/>
      <c r="C2316"/>
      <c r="D2316"/>
    </row>
    <row r="2317" spans="1:4" x14ac:dyDescent="0.35">
      <c r="A2317"/>
      <c r="B2317"/>
      <c r="C2317"/>
      <c r="D2317"/>
    </row>
    <row r="2318" spans="1:4" x14ac:dyDescent="0.35">
      <c r="A2318"/>
      <c r="B2318"/>
      <c r="C2318"/>
      <c r="D2318"/>
    </row>
    <row r="2319" spans="1:4" x14ac:dyDescent="0.35">
      <c r="A2319"/>
      <c r="B2319"/>
      <c r="C2319"/>
      <c r="D2319"/>
    </row>
    <row r="2320" spans="1:4" x14ac:dyDescent="0.35">
      <c r="A2320"/>
      <c r="B2320"/>
      <c r="C2320"/>
      <c r="D2320"/>
    </row>
    <row r="2321" spans="1:4" x14ac:dyDescent="0.35">
      <c r="A2321"/>
      <c r="B2321"/>
      <c r="C2321"/>
      <c r="D2321"/>
    </row>
    <row r="2322" spans="1:4" x14ac:dyDescent="0.35">
      <c r="A2322"/>
      <c r="B2322"/>
      <c r="C2322"/>
      <c r="D2322"/>
    </row>
    <row r="2323" spans="1:4" x14ac:dyDescent="0.35">
      <c r="A2323"/>
      <c r="B2323"/>
      <c r="C2323"/>
      <c r="D2323"/>
    </row>
    <row r="2324" spans="1:4" x14ac:dyDescent="0.35">
      <c r="A2324"/>
      <c r="B2324"/>
      <c r="C2324"/>
      <c r="D2324"/>
    </row>
    <row r="2325" spans="1:4" x14ac:dyDescent="0.35">
      <c r="A2325"/>
      <c r="B2325"/>
      <c r="C2325"/>
      <c r="D2325"/>
    </row>
    <row r="2326" spans="1:4" x14ac:dyDescent="0.35">
      <c r="A2326"/>
      <c r="B2326"/>
      <c r="C2326"/>
      <c r="D2326"/>
    </row>
    <row r="2327" spans="1:4" x14ac:dyDescent="0.35">
      <c r="A2327"/>
      <c r="B2327"/>
      <c r="C2327"/>
      <c r="D2327"/>
    </row>
    <row r="2328" spans="1:4" x14ac:dyDescent="0.35">
      <c r="A2328"/>
      <c r="B2328"/>
      <c r="C2328"/>
      <c r="D2328"/>
    </row>
    <row r="2329" spans="1:4" x14ac:dyDescent="0.35">
      <c r="A2329"/>
      <c r="B2329"/>
      <c r="C2329"/>
      <c r="D2329"/>
    </row>
    <row r="2330" spans="1:4" x14ac:dyDescent="0.35">
      <c r="A2330"/>
      <c r="B2330"/>
      <c r="C2330"/>
      <c r="D2330"/>
    </row>
    <row r="2331" spans="1:4" x14ac:dyDescent="0.35">
      <c r="A2331"/>
      <c r="B2331"/>
      <c r="C2331"/>
      <c r="D2331"/>
    </row>
    <row r="2332" spans="1:4" x14ac:dyDescent="0.35">
      <c r="A2332"/>
      <c r="B2332"/>
      <c r="C2332"/>
      <c r="D2332"/>
    </row>
    <row r="2333" spans="1:4" x14ac:dyDescent="0.35">
      <c r="A2333"/>
      <c r="B2333"/>
      <c r="C2333"/>
      <c r="D2333"/>
    </row>
    <row r="2334" spans="1:4" x14ac:dyDescent="0.35">
      <c r="A2334"/>
      <c r="B2334"/>
      <c r="C2334"/>
      <c r="D2334"/>
    </row>
    <row r="2335" spans="1:4" x14ac:dyDescent="0.35">
      <c r="A2335"/>
      <c r="B2335"/>
      <c r="C2335"/>
      <c r="D2335"/>
    </row>
    <row r="2336" spans="1:4" x14ac:dyDescent="0.35">
      <c r="A2336"/>
      <c r="B2336"/>
      <c r="C2336"/>
      <c r="D2336"/>
    </row>
    <row r="2337" spans="1:4" x14ac:dyDescent="0.35">
      <c r="A2337"/>
      <c r="B2337"/>
      <c r="C2337"/>
      <c r="D2337"/>
    </row>
    <row r="2338" spans="1:4" x14ac:dyDescent="0.35">
      <c r="A2338"/>
      <c r="B2338"/>
      <c r="C2338"/>
      <c r="D2338"/>
    </row>
    <row r="2339" spans="1:4" x14ac:dyDescent="0.35">
      <c r="A2339"/>
      <c r="B2339"/>
      <c r="C2339"/>
      <c r="D2339"/>
    </row>
    <row r="2340" spans="1:4" x14ac:dyDescent="0.35">
      <c r="A2340"/>
      <c r="B2340"/>
      <c r="C2340"/>
      <c r="D2340"/>
    </row>
    <row r="2341" spans="1:4" x14ac:dyDescent="0.35">
      <c r="A2341"/>
      <c r="B2341"/>
      <c r="C2341"/>
      <c r="D2341"/>
    </row>
    <row r="2342" spans="1:4" x14ac:dyDescent="0.35">
      <c r="A2342"/>
      <c r="B2342"/>
      <c r="C2342"/>
      <c r="D2342"/>
    </row>
    <row r="2343" spans="1:4" x14ac:dyDescent="0.35">
      <c r="A2343"/>
      <c r="B2343"/>
      <c r="C2343"/>
      <c r="D2343"/>
    </row>
    <row r="2344" spans="1:4" x14ac:dyDescent="0.35">
      <c r="A2344"/>
      <c r="B2344"/>
      <c r="C2344"/>
      <c r="D2344"/>
    </row>
    <row r="2345" spans="1:4" x14ac:dyDescent="0.35">
      <c r="A2345"/>
      <c r="B2345"/>
      <c r="C2345"/>
      <c r="D2345"/>
    </row>
    <row r="2346" spans="1:4" x14ac:dyDescent="0.35">
      <c r="A2346"/>
      <c r="B2346"/>
      <c r="C2346"/>
      <c r="D2346"/>
    </row>
    <row r="2347" spans="1:4" x14ac:dyDescent="0.35">
      <c r="A2347"/>
      <c r="B2347"/>
      <c r="C2347"/>
      <c r="D2347"/>
    </row>
    <row r="2348" spans="1:4" x14ac:dyDescent="0.35">
      <c r="A2348"/>
      <c r="B2348"/>
      <c r="C2348"/>
      <c r="D2348"/>
    </row>
    <row r="2349" spans="1:4" x14ac:dyDescent="0.35">
      <c r="A2349"/>
      <c r="B2349"/>
      <c r="C2349"/>
      <c r="D2349"/>
    </row>
    <row r="2350" spans="1:4" x14ac:dyDescent="0.35">
      <c r="A2350"/>
      <c r="B2350"/>
      <c r="C2350"/>
      <c r="D2350"/>
    </row>
    <row r="2351" spans="1:4" x14ac:dyDescent="0.35">
      <c r="A2351"/>
      <c r="B2351"/>
      <c r="C2351"/>
      <c r="D2351"/>
    </row>
    <row r="2352" spans="1:4" x14ac:dyDescent="0.35">
      <c r="A2352"/>
      <c r="B2352"/>
      <c r="C2352"/>
      <c r="D2352"/>
    </row>
    <row r="2353" spans="1:4" x14ac:dyDescent="0.35">
      <c r="A2353"/>
      <c r="B2353"/>
      <c r="C2353"/>
      <c r="D2353"/>
    </row>
    <row r="2354" spans="1:4" x14ac:dyDescent="0.35">
      <c r="A2354"/>
      <c r="B2354"/>
      <c r="C2354"/>
      <c r="D2354"/>
    </row>
    <row r="2355" spans="1:4" x14ac:dyDescent="0.35">
      <c r="A2355"/>
      <c r="B2355"/>
      <c r="C2355"/>
      <c r="D2355"/>
    </row>
    <row r="2356" spans="1:4" x14ac:dyDescent="0.35">
      <c r="A2356"/>
      <c r="B2356"/>
      <c r="C2356"/>
      <c r="D2356"/>
    </row>
    <row r="2357" spans="1:4" x14ac:dyDescent="0.35">
      <c r="A2357"/>
      <c r="B2357"/>
      <c r="C2357"/>
      <c r="D2357"/>
    </row>
    <row r="2358" spans="1:4" x14ac:dyDescent="0.35">
      <c r="A2358"/>
      <c r="B2358"/>
      <c r="C2358"/>
      <c r="D2358"/>
    </row>
    <row r="2359" spans="1:4" x14ac:dyDescent="0.35">
      <c r="A2359"/>
      <c r="B2359"/>
      <c r="C2359"/>
      <c r="D2359"/>
    </row>
    <row r="2360" spans="1:4" x14ac:dyDescent="0.35">
      <c r="A2360"/>
      <c r="B2360"/>
      <c r="C2360"/>
      <c r="D2360"/>
    </row>
    <row r="2361" spans="1:4" x14ac:dyDescent="0.35">
      <c r="A2361"/>
      <c r="B2361"/>
      <c r="C2361"/>
      <c r="D2361"/>
    </row>
    <row r="2362" spans="1:4" x14ac:dyDescent="0.35">
      <c r="A2362"/>
      <c r="B2362"/>
      <c r="C2362"/>
      <c r="D2362"/>
    </row>
    <row r="2363" spans="1:4" x14ac:dyDescent="0.35">
      <c r="A2363"/>
      <c r="B2363"/>
      <c r="C2363"/>
      <c r="D2363"/>
    </row>
    <row r="2364" spans="1:4" x14ac:dyDescent="0.35">
      <c r="A2364"/>
      <c r="B2364"/>
      <c r="C2364"/>
      <c r="D2364"/>
    </row>
    <row r="2365" spans="1:4" x14ac:dyDescent="0.35">
      <c r="A2365"/>
      <c r="B2365"/>
      <c r="C2365"/>
      <c r="D2365"/>
    </row>
    <row r="2366" spans="1:4" x14ac:dyDescent="0.35">
      <c r="A2366"/>
      <c r="B2366"/>
      <c r="C2366"/>
      <c r="D2366"/>
    </row>
    <row r="2367" spans="1:4" x14ac:dyDescent="0.35">
      <c r="A2367"/>
      <c r="B2367"/>
      <c r="C2367"/>
      <c r="D2367"/>
    </row>
    <row r="2368" spans="1:4" x14ac:dyDescent="0.35">
      <c r="A2368"/>
      <c r="B2368"/>
      <c r="C2368"/>
      <c r="D2368"/>
    </row>
    <row r="2369" spans="1:4" x14ac:dyDescent="0.35">
      <c r="A2369"/>
      <c r="B2369"/>
      <c r="C2369"/>
      <c r="D2369"/>
    </row>
    <row r="2370" spans="1:4" x14ac:dyDescent="0.35">
      <c r="A2370"/>
      <c r="B2370"/>
      <c r="C2370"/>
      <c r="D2370"/>
    </row>
    <row r="2371" spans="1:4" x14ac:dyDescent="0.35">
      <c r="A2371"/>
      <c r="B2371"/>
      <c r="C2371"/>
      <c r="D2371"/>
    </row>
    <row r="2372" spans="1:4" x14ac:dyDescent="0.35">
      <c r="A2372"/>
      <c r="B2372"/>
      <c r="C2372"/>
      <c r="D2372"/>
    </row>
    <row r="2373" spans="1:4" x14ac:dyDescent="0.35">
      <c r="A2373"/>
      <c r="B2373"/>
      <c r="C2373"/>
      <c r="D2373"/>
    </row>
    <row r="2374" spans="1:4" x14ac:dyDescent="0.35">
      <c r="A2374"/>
      <c r="B2374"/>
      <c r="C2374"/>
      <c r="D2374"/>
    </row>
    <row r="2375" spans="1:4" x14ac:dyDescent="0.35">
      <c r="A2375"/>
      <c r="B2375"/>
      <c r="C2375"/>
      <c r="D2375"/>
    </row>
    <row r="2376" spans="1:4" x14ac:dyDescent="0.35">
      <c r="A2376"/>
      <c r="B2376"/>
      <c r="C2376"/>
      <c r="D2376"/>
    </row>
    <row r="2377" spans="1:4" x14ac:dyDescent="0.35">
      <c r="A2377"/>
      <c r="B2377"/>
      <c r="C2377"/>
      <c r="D2377"/>
    </row>
    <row r="2378" spans="1:4" x14ac:dyDescent="0.35">
      <c r="A2378"/>
      <c r="B2378"/>
      <c r="C2378"/>
      <c r="D2378"/>
    </row>
    <row r="2379" spans="1:4" x14ac:dyDescent="0.35">
      <c r="A2379"/>
      <c r="B2379"/>
      <c r="C2379"/>
      <c r="D2379"/>
    </row>
    <row r="2380" spans="1:4" x14ac:dyDescent="0.35">
      <c r="A2380"/>
      <c r="B2380"/>
      <c r="C2380"/>
      <c r="D2380"/>
    </row>
    <row r="2381" spans="1:4" x14ac:dyDescent="0.35">
      <c r="A2381"/>
      <c r="B2381"/>
      <c r="C2381"/>
      <c r="D2381"/>
    </row>
    <row r="2382" spans="1:4" x14ac:dyDescent="0.35">
      <c r="A2382"/>
      <c r="B2382"/>
      <c r="C2382"/>
      <c r="D2382"/>
    </row>
    <row r="2383" spans="1:4" x14ac:dyDescent="0.35">
      <c r="A2383"/>
      <c r="B2383"/>
      <c r="C2383"/>
      <c r="D2383"/>
    </row>
    <row r="2384" spans="1:4" x14ac:dyDescent="0.35">
      <c r="A2384"/>
      <c r="B2384"/>
      <c r="C2384"/>
      <c r="D2384"/>
    </row>
    <row r="2385" spans="1:4" x14ac:dyDescent="0.35">
      <c r="A2385"/>
      <c r="B2385"/>
      <c r="C2385"/>
      <c r="D2385"/>
    </row>
    <row r="2386" spans="1:4" x14ac:dyDescent="0.35">
      <c r="A2386"/>
      <c r="B2386"/>
      <c r="C2386"/>
      <c r="D2386"/>
    </row>
    <row r="2387" spans="1:4" x14ac:dyDescent="0.35">
      <c r="A2387"/>
      <c r="B2387"/>
      <c r="C2387"/>
      <c r="D2387"/>
    </row>
    <row r="2388" spans="1:4" x14ac:dyDescent="0.35">
      <c r="A2388"/>
      <c r="B2388"/>
      <c r="C2388"/>
      <c r="D2388"/>
    </row>
    <row r="2389" spans="1:4" x14ac:dyDescent="0.35">
      <c r="A2389"/>
      <c r="B2389"/>
      <c r="C2389"/>
      <c r="D2389"/>
    </row>
    <row r="2390" spans="1:4" x14ac:dyDescent="0.35">
      <c r="A2390"/>
      <c r="B2390"/>
      <c r="C2390"/>
      <c r="D2390"/>
    </row>
    <row r="2391" spans="1:4" x14ac:dyDescent="0.35">
      <c r="A2391"/>
      <c r="B2391"/>
      <c r="C2391"/>
      <c r="D2391"/>
    </row>
    <row r="2392" spans="1:4" x14ac:dyDescent="0.35">
      <c r="A2392"/>
      <c r="B2392"/>
      <c r="C2392"/>
      <c r="D2392"/>
    </row>
    <row r="2393" spans="1:4" x14ac:dyDescent="0.35">
      <c r="A2393"/>
      <c r="B2393"/>
      <c r="C2393"/>
      <c r="D2393"/>
    </row>
    <row r="2394" spans="1:4" x14ac:dyDescent="0.35">
      <c r="A2394"/>
      <c r="B2394"/>
      <c r="C2394"/>
      <c r="D2394"/>
    </row>
    <row r="2395" spans="1:4" x14ac:dyDescent="0.35">
      <c r="A2395"/>
      <c r="B2395"/>
      <c r="C2395"/>
      <c r="D2395"/>
    </row>
    <row r="2396" spans="1:4" x14ac:dyDescent="0.35">
      <c r="A2396"/>
      <c r="B2396"/>
      <c r="C2396"/>
      <c r="D2396"/>
    </row>
    <row r="2397" spans="1:4" x14ac:dyDescent="0.35">
      <c r="A2397"/>
      <c r="B2397"/>
      <c r="C2397"/>
      <c r="D2397"/>
    </row>
    <row r="2398" spans="1:4" x14ac:dyDescent="0.35">
      <c r="A2398"/>
      <c r="B2398"/>
      <c r="C2398"/>
      <c r="D2398"/>
    </row>
    <row r="2399" spans="1:4" x14ac:dyDescent="0.35">
      <c r="A2399"/>
      <c r="B2399"/>
      <c r="C2399"/>
      <c r="D2399"/>
    </row>
    <row r="2400" spans="1:4" x14ac:dyDescent="0.35">
      <c r="A2400"/>
      <c r="B2400"/>
      <c r="C2400"/>
      <c r="D2400"/>
    </row>
    <row r="2401" spans="1:4" x14ac:dyDescent="0.35">
      <c r="A2401"/>
      <c r="B2401"/>
      <c r="C2401"/>
      <c r="D2401"/>
    </row>
    <row r="2402" spans="1:4" x14ac:dyDescent="0.35">
      <c r="A2402"/>
      <c r="B2402"/>
      <c r="C2402"/>
      <c r="D2402"/>
    </row>
    <row r="2403" spans="1:4" x14ac:dyDescent="0.35">
      <c r="A2403"/>
      <c r="B2403"/>
      <c r="C2403"/>
      <c r="D2403"/>
    </row>
    <row r="2404" spans="1:4" x14ac:dyDescent="0.35">
      <c r="A2404"/>
      <c r="B2404"/>
      <c r="C2404"/>
      <c r="D2404"/>
    </row>
    <row r="2405" spans="1:4" x14ac:dyDescent="0.35">
      <c r="A2405"/>
      <c r="B2405"/>
      <c r="C2405"/>
      <c r="D2405"/>
    </row>
    <row r="2406" spans="1:4" x14ac:dyDescent="0.35">
      <c r="A2406"/>
      <c r="B2406"/>
      <c r="C2406"/>
      <c r="D2406"/>
    </row>
    <row r="2407" spans="1:4" x14ac:dyDescent="0.35">
      <c r="A2407"/>
      <c r="B2407"/>
      <c r="C2407"/>
      <c r="D2407"/>
    </row>
    <row r="2408" spans="1:4" x14ac:dyDescent="0.35">
      <c r="A2408"/>
      <c r="B2408"/>
      <c r="C2408"/>
      <c r="D2408"/>
    </row>
    <row r="2409" spans="1:4" x14ac:dyDescent="0.35">
      <c r="A2409"/>
      <c r="B2409"/>
      <c r="C2409"/>
      <c r="D2409"/>
    </row>
    <row r="2410" spans="1:4" x14ac:dyDescent="0.35">
      <c r="A2410"/>
      <c r="B2410"/>
      <c r="C2410"/>
      <c r="D2410"/>
    </row>
    <row r="2411" spans="1:4" x14ac:dyDescent="0.35">
      <c r="A2411"/>
      <c r="B2411"/>
      <c r="C2411"/>
      <c r="D2411"/>
    </row>
    <row r="2412" spans="1:4" x14ac:dyDescent="0.35">
      <c r="A2412"/>
      <c r="B2412"/>
      <c r="C2412"/>
      <c r="D2412"/>
    </row>
    <row r="2413" spans="1:4" x14ac:dyDescent="0.35">
      <c r="A2413"/>
      <c r="B2413"/>
      <c r="C2413"/>
      <c r="D2413"/>
    </row>
    <row r="2414" spans="1:4" x14ac:dyDescent="0.35">
      <c r="A2414"/>
      <c r="B2414"/>
      <c r="C2414"/>
      <c r="D2414"/>
    </row>
    <row r="2415" spans="1:4" x14ac:dyDescent="0.35">
      <c r="A2415"/>
      <c r="B2415"/>
      <c r="C2415"/>
      <c r="D2415"/>
    </row>
    <row r="2416" spans="1:4" x14ac:dyDescent="0.35">
      <c r="A2416"/>
      <c r="B2416"/>
      <c r="C2416"/>
      <c r="D2416"/>
    </row>
    <row r="2417" spans="1:4" x14ac:dyDescent="0.35">
      <c r="A2417"/>
      <c r="B2417"/>
      <c r="C2417"/>
      <c r="D2417"/>
    </row>
    <row r="2418" spans="1:4" x14ac:dyDescent="0.35">
      <c r="A2418"/>
      <c r="B2418"/>
      <c r="C2418"/>
      <c r="D2418"/>
    </row>
    <row r="2419" spans="1:4" x14ac:dyDescent="0.35">
      <c r="A2419"/>
      <c r="B2419"/>
      <c r="C2419"/>
      <c r="D2419"/>
    </row>
    <row r="2420" spans="1:4" x14ac:dyDescent="0.35">
      <c r="A2420"/>
      <c r="B2420"/>
      <c r="C2420"/>
      <c r="D2420"/>
    </row>
    <row r="2421" spans="1:4" x14ac:dyDescent="0.35">
      <c r="A2421"/>
      <c r="B2421"/>
      <c r="C2421"/>
      <c r="D2421"/>
    </row>
    <row r="2422" spans="1:4" x14ac:dyDescent="0.35">
      <c r="A2422"/>
      <c r="B2422"/>
      <c r="C2422"/>
      <c r="D2422"/>
    </row>
    <row r="2423" spans="1:4" x14ac:dyDescent="0.35">
      <c r="A2423"/>
      <c r="B2423"/>
      <c r="C2423"/>
      <c r="D2423"/>
    </row>
    <row r="2424" spans="1:4" x14ac:dyDescent="0.35">
      <c r="A2424"/>
      <c r="B2424"/>
      <c r="C2424"/>
      <c r="D2424"/>
    </row>
    <row r="2425" spans="1:4" x14ac:dyDescent="0.35">
      <c r="A2425"/>
      <c r="B2425"/>
      <c r="C2425"/>
      <c r="D2425"/>
    </row>
    <row r="2426" spans="1:4" x14ac:dyDescent="0.35">
      <c r="A2426"/>
      <c r="B2426"/>
      <c r="C2426"/>
      <c r="D2426"/>
    </row>
    <row r="2427" spans="1:4" x14ac:dyDescent="0.35">
      <c r="A2427"/>
      <c r="B2427"/>
      <c r="C2427"/>
      <c r="D2427"/>
    </row>
    <row r="2428" spans="1:4" x14ac:dyDescent="0.35">
      <c r="A2428"/>
      <c r="B2428"/>
      <c r="C2428"/>
      <c r="D2428"/>
    </row>
    <row r="2429" spans="1:4" x14ac:dyDescent="0.35">
      <c r="A2429"/>
      <c r="B2429"/>
      <c r="C2429"/>
      <c r="D2429"/>
    </row>
    <row r="2430" spans="1:4" x14ac:dyDescent="0.35">
      <c r="A2430"/>
      <c r="B2430"/>
      <c r="C2430"/>
      <c r="D2430"/>
    </row>
    <row r="2431" spans="1:4" x14ac:dyDescent="0.35">
      <c r="A2431"/>
      <c r="B2431"/>
      <c r="C2431"/>
      <c r="D2431"/>
    </row>
    <row r="2432" spans="1:4" x14ac:dyDescent="0.35">
      <c r="A2432"/>
      <c r="B2432"/>
      <c r="C2432"/>
      <c r="D2432"/>
    </row>
    <row r="2433" spans="1:4" x14ac:dyDescent="0.35">
      <c r="A2433"/>
      <c r="B2433"/>
      <c r="C2433"/>
      <c r="D2433"/>
    </row>
    <row r="2434" spans="1:4" x14ac:dyDescent="0.35">
      <c r="A2434"/>
      <c r="B2434"/>
      <c r="C2434"/>
      <c r="D2434"/>
    </row>
    <row r="2435" spans="1:4" x14ac:dyDescent="0.35">
      <c r="A2435"/>
      <c r="B2435"/>
      <c r="C2435"/>
      <c r="D2435"/>
    </row>
    <row r="2436" spans="1:4" x14ac:dyDescent="0.35">
      <c r="A2436"/>
      <c r="B2436"/>
      <c r="C2436"/>
      <c r="D2436"/>
    </row>
    <row r="2437" spans="1:4" x14ac:dyDescent="0.35">
      <c r="A2437"/>
      <c r="B2437"/>
      <c r="C2437"/>
      <c r="D2437"/>
    </row>
    <row r="2438" spans="1:4" x14ac:dyDescent="0.35">
      <c r="A2438"/>
      <c r="B2438"/>
      <c r="C2438"/>
      <c r="D2438"/>
    </row>
    <row r="2439" spans="1:4" x14ac:dyDescent="0.35">
      <c r="A2439"/>
      <c r="B2439"/>
      <c r="C2439"/>
      <c r="D2439"/>
    </row>
    <row r="2440" spans="1:4" x14ac:dyDescent="0.35">
      <c r="A2440"/>
      <c r="B2440"/>
      <c r="C2440"/>
      <c r="D2440"/>
    </row>
    <row r="2441" spans="1:4" x14ac:dyDescent="0.35">
      <c r="A2441"/>
      <c r="B2441"/>
      <c r="C2441"/>
      <c r="D2441"/>
    </row>
    <row r="2442" spans="1:4" x14ac:dyDescent="0.35">
      <c r="A2442"/>
      <c r="B2442"/>
      <c r="C2442"/>
      <c r="D2442"/>
    </row>
    <row r="2443" spans="1:4" x14ac:dyDescent="0.35">
      <c r="A2443"/>
      <c r="B2443"/>
      <c r="C2443"/>
      <c r="D2443"/>
    </row>
    <row r="2444" spans="1:4" x14ac:dyDescent="0.35">
      <c r="A2444"/>
      <c r="B2444"/>
      <c r="C2444"/>
      <c r="D2444"/>
    </row>
    <row r="2445" spans="1:4" x14ac:dyDescent="0.35">
      <c r="A2445"/>
      <c r="B2445"/>
      <c r="C2445"/>
      <c r="D2445"/>
    </row>
    <row r="2446" spans="1:4" x14ac:dyDescent="0.35">
      <c r="A2446"/>
      <c r="B2446"/>
      <c r="C2446"/>
      <c r="D2446"/>
    </row>
    <row r="2447" spans="1:4" x14ac:dyDescent="0.35">
      <c r="A2447"/>
      <c r="B2447"/>
      <c r="C2447"/>
      <c r="D2447"/>
    </row>
    <row r="2448" spans="1:4" x14ac:dyDescent="0.35">
      <c r="A2448"/>
      <c r="B2448"/>
      <c r="C2448"/>
      <c r="D2448"/>
    </row>
    <row r="2449" spans="1:4" x14ac:dyDescent="0.35">
      <c r="A2449"/>
      <c r="B2449"/>
      <c r="C2449"/>
      <c r="D2449"/>
    </row>
    <row r="2450" spans="1:4" x14ac:dyDescent="0.35">
      <c r="A2450"/>
      <c r="B2450"/>
      <c r="C2450"/>
      <c r="D2450"/>
    </row>
    <row r="2451" spans="1:4" x14ac:dyDescent="0.35">
      <c r="A2451"/>
      <c r="B2451"/>
      <c r="C2451"/>
      <c r="D2451"/>
    </row>
    <row r="2452" spans="1:4" x14ac:dyDescent="0.35">
      <c r="A2452"/>
      <c r="B2452"/>
      <c r="C2452"/>
      <c r="D2452"/>
    </row>
    <row r="2453" spans="1:4" x14ac:dyDescent="0.35">
      <c r="A2453"/>
      <c r="B2453"/>
      <c r="C2453"/>
      <c r="D2453"/>
    </row>
    <row r="2454" spans="1:4" x14ac:dyDescent="0.35">
      <c r="A2454"/>
      <c r="B2454"/>
      <c r="C2454"/>
      <c r="D2454"/>
    </row>
    <row r="2455" spans="1:4" x14ac:dyDescent="0.35">
      <c r="A2455"/>
      <c r="B2455"/>
      <c r="C2455"/>
      <c r="D2455"/>
    </row>
    <row r="2456" spans="1:4" x14ac:dyDescent="0.35">
      <c r="A2456"/>
      <c r="B2456"/>
      <c r="C2456"/>
      <c r="D2456"/>
    </row>
    <row r="2457" spans="1:4" x14ac:dyDescent="0.35">
      <c r="A2457"/>
      <c r="B2457"/>
      <c r="C2457"/>
      <c r="D2457"/>
    </row>
    <row r="2458" spans="1:4" x14ac:dyDescent="0.35">
      <c r="A2458"/>
      <c r="B2458"/>
      <c r="C2458"/>
      <c r="D2458"/>
    </row>
    <row r="2459" spans="1:4" x14ac:dyDescent="0.35">
      <c r="A2459"/>
      <c r="B2459"/>
      <c r="C2459"/>
      <c r="D2459"/>
    </row>
    <row r="2460" spans="1:4" x14ac:dyDescent="0.35">
      <c r="A2460"/>
      <c r="B2460"/>
      <c r="C2460"/>
      <c r="D2460"/>
    </row>
    <row r="2461" spans="1:4" x14ac:dyDescent="0.35">
      <c r="A2461"/>
      <c r="B2461"/>
      <c r="C2461"/>
      <c r="D2461"/>
    </row>
    <row r="2462" spans="1:4" x14ac:dyDescent="0.35">
      <c r="A2462"/>
      <c r="B2462"/>
      <c r="C2462"/>
      <c r="D2462"/>
    </row>
    <row r="2463" spans="1:4" x14ac:dyDescent="0.35">
      <c r="A2463"/>
      <c r="B2463"/>
      <c r="C2463"/>
      <c r="D2463"/>
    </row>
    <row r="2464" spans="1:4" x14ac:dyDescent="0.35">
      <c r="A2464"/>
      <c r="B2464"/>
      <c r="C2464"/>
      <c r="D2464"/>
    </row>
    <row r="2465" spans="1:4" x14ac:dyDescent="0.35">
      <c r="A2465"/>
      <c r="B2465"/>
      <c r="C2465"/>
      <c r="D2465"/>
    </row>
    <row r="2466" spans="1:4" x14ac:dyDescent="0.35">
      <c r="A2466"/>
      <c r="B2466"/>
      <c r="C2466"/>
      <c r="D2466"/>
    </row>
    <row r="2467" spans="1:4" x14ac:dyDescent="0.35">
      <c r="A2467"/>
      <c r="B2467"/>
      <c r="C2467"/>
      <c r="D2467"/>
    </row>
    <row r="2468" spans="1:4" x14ac:dyDescent="0.35">
      <c r="A2468"/>
      <c r="B2468"/>
      <c r="C2468"/>
      <c r="D2468"/>
    </row>
    <row r="2469" spans="1:4" x14ac:dyDescent="0.35">
      <c r="A2469"/>
      <c r="B2469"/>
      <c r="C2469"/>
      <c r="D2469"/>
    </row>
    <row r="2470" spans="1:4" x14ac:dyDescent="0.35">
      <c r="A2470"/>
      <c r="B2470"/>
      <c r="C2470"/>
      <c r="D2470"/>
    </row>
    <row r="2471" spans="1:4" x14ac:dyDescent="0.35">
      <c r="A2471"/>
      <c r="B2471"/>
      <c r="C2471"/>
      <c r="D2471"/>
    </row>
    <row r="2472" spans="1:4" x14ac:dyDescent="0.35">
      <c r="A2472"/>
      <c r="B2472"/>
      <c r="C2472"/>
      <c r="D2472"/>
    </row>
    <row r="2473" spans="1:4" x14ac:dyDescent="0.35">
      <c r="A2473"/>
      <c r="B2473"/>
      <c r="C2473"/>
      <c r="D2473"/>
    </row>
    <row r="2474" spans="1:4" x14ac:dyDescent="0.35">
      <c r="A2474"/>
      <c r="B2474"/>
      <c r="C2474"/>
      <c r="D2474"/>
    </row>
    <row r="2475" spans="1:4" x14ac:dyDescent="0.35">
      <c r="A2475"/>
      <c r="B2475"/>
      <c r="C2475"/>
      <c r="D2475"/>
    </row>
    <row r="2476" spans="1:4" x14ac:dyDescent="0.35">
      <c r="A2476"/>
      <c r="B2476"/>
      <c r="C2476"/>
      <c r="D2476"/>
    </row>
    <row r="2477" spans="1:4" x14ac:dyDescent="0.35">
      <c r="A2477"/>
      <c r="B2477"/>
      <c r="C2477"/>
      <c r="D2477"/>
    </row>
    <row r="2478" spans="1:4" x14ac:dyDescent="0.35">
      <c r="A2478"/>
      <c r="B2478"/>
      <c r="C2478"/>
      <c r="D2478"/>
    </row>
    <row r="2479" spans="1:4" x14ac:dyDescent="0.35">
      <c r="A2479"/>
      <c r="B2479"/>
      <c r="C2479"/>
      <c r="D2479"/>
    </row>
    <row r="2480" spans="1:4" x14ac:dyDescent="0.35">
      <c r="A2480"/>
      <c r="B2480"/>
      <c r="C2480"/>
      <c r="D2480"/>
    </row>
    <row r="2481" spans="1:4" x14ac:dyDescent="0.35">
      <c r="A2481"/>
      <c r="B2481"/>
      <c r="C2481"/>
      <c r="D2481"/>
    </row>
    <row r="2482" spans="1:4" x14ac:dyDescent="0.35">
      <c r="A2482"/>
      <c r="B2482"/>
      <c r="C2482"/>
      <c r="D2482"/>
    </row>
    <row r="2483" spans="1:4" x14ac:dyDescent="0.35">
      <c r="A2483"/>
      <c r="B2483"/>
      <c r="C2483"/>
      <c r="D2483"/>
    </row>
    <row r="2484" spans="1:4" x14ac:dyDescent="0.35">
      <c r="A2484"/>
      <c r="B2484"/>
      <c r="C2484"/>
      <c r="D2484"/>
    </row>
    <row r="2485" spans="1:4" x14ac:dyDescent="0.35">
      <c r="A2485"/>
      <c r="B2485"/>
      <c r="C2485"/>
      <c r="D2485"/>
    </row>
    <row r="2486" spans="1:4" x14ac:dyDescent="0.35">
      <c r="A2486"/>
      <c r="B2486"/>
      <c r="C2486"/>
      <c r="D2486"/>
    </row>
    <row r="2487" spans="1:4" x14ac:dyDescent="0.35">
      <c r="A2487"/>
      <c r="B2487"/>
      <c r="C2487"/>
      <c r="D2487"/>
    </row>
    <row r="2488" spans="1:4" x14ac:dyDescent="0.35">
      <c r="A2488"/>
      <c r="B2488"/>
      <c r="C2488"/>
      <c r="D2488"/>
    </row>
    <row r="2489" spans="1:4" x14ac:dyDescent="0.35">
      <c r="A2489"/>
      <c r="B2489"/>
      <c r="C2489"/>
      <c r="D2489"/>
    </row>
    <row r="2490" spans="1:4" x14ac:dyDescent="0.35">
      <c r="A2490"/>
      <c r="B2490"/>
      <c r="C2490"/>
      <c r="D2490"/>
    </row>
    <row r="2491" spans="1:4" x14ac:dyDescent="0.35">
      <c r="A2491"/>
      <c r="B2491"/>
      <c r="C2491"/>
      <c r="D2491"/>
    </row>
    <row r="2492" spans="1:4" x14ac:dyDescent="0.35">
      <c r="A2492"/>
      <c r="B2492"/>
      <c r="C2492"/>
      <c r="D2492"/>
    </row>
    <row r="2493" spans="1:4" x14ac:dyDescent="0.35">
      <c r="A2493"/>
      <c r="B2493"/>
      <c r="C2493"/>
      <c r="D2493"/>
    </row>
    <row r="2494" spans="1:4" x14ac:dyDescent="0.35">
      <c r="A2494"/>
      <c r="B2494"/>
      <c r="C2494"/>
      <c r="D2494"/>
    </row>
    <row r="2495" spans="1:4" x14ac:dyDescent="0.35">
      <c r="A2495"/>
      <c r="B2495"/>
      <c r="C2495"/>
      <c r="D2495"/>
    </row>
    <row r="2496" spans="1:4" x14ac:dyDescent="0.35">
      <c r="A2496"/>
      <c r="B2496"/>
      <c r="C2496"/>
      <c r="D2496"/>
    </row>
    <row r="2497" spans="1:4" x14ac:dyDescent="0.35">
      <c r="A2497"/>
      <c r="B2497"/>
      <c r="C2497"/>
      <c r="D2497"/>
    </row>
    <row r="2498" spans="1:4" x14ac:dyDescent="0.35">
      <c r="A2498"/>
      <c r="B2498"/>
      <c r="C2498"/>
      <c r="D2498"/>
    </row>
    <row r="2499" spans="1:4" x14ac:dyDescent="0.35">
      <c r="A2499"/>
      <c r="B2499"/>
      <c r="C2499"/>
      <c r="D2499"/>
    </row>
    <row r="2500" spans="1:4" x14ac:dyDescent="0.35">
      <c r="A2500"/>
      <c r="B2500"/>
      <c r="C2500"/>
      <c r="D2500"/>
    </row>
    <row r="2501" spans="1:4" x14ac:dyDescent="0.35">
      <c r="A2501"/>
      <c r="B2501"/>
      <c r="C2501"/>
      <c r="D2501"/>
    </row>
    <row r="2502" spans="1:4" x14ac:dyDescent="0.35">
      <c r="A2502"/>
      <c r="B2502"/>
      <c r="C2502"/>
      <c r="D2502"/>
    </row>
    <row r="2503" spans="1:4" x14ac:dyDescent="0.35">
      <c r="A2503"/>
      <c r="B2503"/>
      <c r="C2503"/>
      <c r="D2503"/>
    </row>
    <row r="2504" spans="1:4" x14ac:dyDescent="0.35">
      <c r="A2504"/>
      <c r="B2504"/>
      <c r="C2504"/>
      <c r="D2504"/>
    </row>
    <row r="2505" spans="1:4" x14ac:dyDescent="0.35">
      <c r="A2505"/>
      <c r="B2505"/>
      <c r="C2505"/>
      <c r="D2505"/>
    </row>
    <row r="2506" spans="1:4" x14ac:dyDescent="0.35">
      <c r="A2506"/>
      <c r="B2506"/>
      <c r="C2506"/>
      <c r="D2506"/>
    </row>
    <row r="2507" spans="1:4" x14ac:dyDescent="0.35">
      <c r="A2507"/>
      <c r="B2507"/>
      <c r="C2507"/>
      <c r="D2507"/>
    </row>
    <row r="2508" spans="1:4" x14ac:dyDescent="0.35">
      <c r="A2508"/>
      <c r="B2508"/>
      <c r="C2508"/>
      <c r="D2508"/>
    </row>
    <row r="2509" spans="1:4" x14ac:dyDescent="0.35">
      <c r="A2509"/>
      <c r="B2509"/>
      <c r="C2509"/>
      <c r="D2509"/>
    </row>
    <row r="2510" spans="1:4" x14ac:dyDescent="0.35">
      <c r="A2510"/>
      <c r="B2510"/>
      <c r="C2510"/>
      <c r="D2510"/>
    </row>
    <row r="2511" spans="1:4" x14ac:dyDescent="0.35">
      <c r="A2511"/>
      <c r="B2511"/>
      <c r="C2511"/>
      <c r="D2511"/>
    </row>
    <row r="2512" spans="1:4" x14ac:dyDescent="0.35">
      <c r="A2512"/>
      <c r="B2512"/>
      <c r="C2512"/>
      <c r="D2512"/>
    </row>
    <row r="2513" spans="1:4" x14ac:dyDescent="0.35">
      <c r="A2513"/>
      <c r="B2513"/>
      <c r="C2513"/>
      <c r="D2513"/>
    </row>
    <row r="2514" spans="1:4" x14ac:dyDescent="0.35">
      <c r="A2514"/>
      <c r="B2514"/>
      <c r="C2514"/>
      <c r="D2514"/>
    </row>
    <row r="2515" spans="1:4" x14ac:dyDescent="0.35">
      <c r="A2515"/>
      <c r="B2515"/>
      <c r="C2515"/>
      <c r="D2515"/>
    </row>
    <row r="2516" spans="1:4" x14ac:dyDescent="0.35">
      <c r="A2516"/>
      <c r="B2516"/>
      <c r="C2516"/>
      <c r="D2516"/>
    </row>
    <row r="2517" spans="1:4" x14ac:dyDescent="0.35">
      <c r="A2517"/>
      <c r="B2517"/>
      <c r="C2517"/>
      <c r="D2517"/>
    </row>
    <row r="2518" spans="1:4" x14ac:dyDescent="0.35">
      <c r="A2518"/>
      <c r="B2518"/>
      <c r="C2518"/>
      <c r="D2518"/>
    </row>
    <row r="2519" spans="1:4" x14ac:dyDescent="0.35">
      <c r="A2519"/>
      <c r="B2519"/>
      <c r="C2519"/>
      <c r="D2519"/>
    </row>
    <row r="2520" spans="1:4" x14ac:dyDescent="0.35">
      <c r="A2520"/>
      <c r="B2520"/>
      <c r="C2520"/>
      <c r="D2520"/>
    </row>
    <row r="2521" spans="1:4" x14ac:dyDescent="0.35">
      <c r="A2521"/>
      <c r="B2521"/>
      <c r="C2521"/>
      <c r="D2521"/>
    </row>
    <row r="2522" spans="1:4" x14ac:dyDescent="0.35">
      <c r="A2522"/>
      <c r="B2522"/>
      <c r="C2522"/>
      <c r="D2522"/>
    </row>
    <row r="2523" spans="1:4" x14ac:dyDescent="0.35">
      <c r="A2523"/>
      <c r="B2523"/>
      <c r="C2523"/>
      <c r="D2523"/>
    </row>
    <row r="2524" spans="1:4" x14ac:dyDescent="0.35">
      <c r="A2524"/>
      <c r="B2524"/>
      <c r="C2524"/>
      <c r="D2524"/>
    </row>
    <row r="2525" spans="1:4" x14ac:dyDescent="0.35">
      <c r="A2525"/>
      <c r="B2525"/>
      <c r="C2525"/>
      <c r="D2525"/>
    </row>
    <row r="2526" spans="1:4" x14ac:dyDescent="0.35">
      <c r="A2526"/>
      <c r="B2526"/>
      <c r="C2526"/>
      <c r="D2526"/>
    </row>
    <row r="2527" spans="1:4" x14ac:dyDescent="0.35">
      <c r="A2527"/>
      <c r="B2527"/>
      <c r="C2527"/>
      <c r="D2527"/>
    </row>
    <row r="2528" spans="1:4" x14ac:dyDescent="0.35">
      <c r="A2528"/>
      <c r="B2528"/>
      <c r="C2528"/>
      <c r="D2528"/>
    </row>
    <row r="2529" spans="1:4" x14ac:dyDescent="0.35">
      <c r="A2529"/>
      <c r="B2529"/>
      <c r="C2529"/>
      <c r="D2529"/>
    </row>
    <row r="2530" spans="1:4" x14ac:dyDescent="0.35">
      <c r="A2530"/>
      <c r="B2530"/>
      <c r="C2530"/>
      <c r="D2530"/>
    </row>
    <row r="2531" spans="1:4" x14ac:dyDescent="0.35">
      <c r="A2531"/>
      <c r="B2531"/>
      <c r="C2531"/>
      <c r="D2531"/>
    </row>
    <row r="2532" spans="1:4" x14ac:dyDescent="0.35">
      <c r="A2532"/>
      <c r="B2532"/>
      <c r="C2532"/>
      <c r="D2532"/>
    </row>
    <row r="2533" spans="1:4" x14ac:dyDescent="0.35">
      <c r="A2533"/>
      <c r="B2533"/>
      <c r="C2533"/>
      <c r="D2533"/>
    </row>
    <row r="2534" spans="1:4" x14ac:dyDescent="0.35">
      <c r="A2534"/>
      <c r="B2534"/>
      <c r="C2534"/>
      <c r="D2534"/>
    </row>
    <row r="2535" spans="1:4" x14ac:dyDescent="0.35">
      <c r="A2535"/>
      <c r="B2535"/>
      <c r="C2535"/>
      <c r="D2535"/>
    </row>
    <row r="2536" spans="1:4" x14ac:dyDescent="0.35">
      <c r="A2536"/>
      <c r="B2536"/>
      <c r="C2536"/>
      <c r="D2536"/>
    </row>
    <row r="2537" spans="1:4" x14ac:dyDescent="0.35">
      <c r="A2537"/>
      <c r="B2537"/>
      <c r="C2537"/>
      <c r="D2537"/>
    </row>
    <row r="2538" spans="1:4" x14ac:dyDescent="0.35">
      <c r="A2538"/>
      <c r="B2538"/>
      <c r="C2538"/>
      <c r="D2538"/>
    </row>
    <row r="2539" spans="1:4" x14ac:dyDescent="0.35">
      <c r="A2539"/>
      <c r="B2539"/>
      <c r="C2539"/>
      <c r="D2539"/>
    </row>
    <row r="2540" spans="1:4" x14ac:dyDescent="0.35">
      <c r="A2540"/>
      <c r="B2540"/>
      <c r="C2540"/>
      <c r="D2540"/>
    </row>
    <row r="2541" spans="1:4" x14ac:dyDescent="0.35">
      <c r="A2541"/>
      <c r="B2541"/>
      <c r="C2541"/>
      <c r="D2541"/>
    </row>
    <row r="2542" spans="1:4" x14ac:dyDescent="0.35">
      <c r="A2542"/>
      <c r="B2542"/>
      <c r="C2542"/>
      <c r="D2542"/>
    </row>
    <row r="2543" spans="1:4" x14ac:dyDescent="0.35">
      <c r="A2543"/>
      <c r="B2543"/>
      <c r="C2543"/>
      <c r="D2543"/>
    </row>
    <row r="2544" spans="1:4" x14ac:dyDescent="0.35">
      <c r="A2544"/>
      <c r="B2544"/>
      <c r="C2544"/>
      <c r="D2544"/>
    </row>
    <row r="2545" spans="1:4" x14ac:dyDescent="0.35">
      <c r="A2545"/>
      <c r="B2545"/>
      <c r="C2545"/>
      <c r="D2545"/>
    </row>
    <row r="2546" spans="1:4" x14ac:dyDescent="0.35">
      <c r="A2546"/>
      <c r="B2546"/>
      <c r="C2546"/>
      <c r="D2546"/>
    </row>
    <row r="2547" spans="1:4" x14ac:dyDescent="0.35">
      <c r="A2547"/>
      <c r="B2547"/>
      <c r="C2547"/>
      <c r="D2547"/>
    </row>
    <row r="2548" spans="1:4" x14ac:dyDescent="0.35">
      <c r="A2548"/>
      <c r="B2548"/>
      <c r="C2548"/>
      <c r="D2548"/>
    </row>
    <row r="2549" spans="1:4" x14ac:dyDescent="0.35">
      <c r="A2549"/>
      <c r="B2549"/>
      <c r="C2549"/>
      <c r="D2549"/>
    </row>
    <row r="2550" spans="1:4" x14ac:dyDescent="0.35">
      <c r="A2550"/>
      <c r="B2550"/>
      <c r="C2550"/>
      <c r="D2550"/>
    </row>
    <row r="2551" spans="1:4" x14ac:dyDescent="0.35">
      <c r="A2551"/>
      <c r="B2551"/>
      <c r="C2551"/>
      <c r="D2551"/>
    </row>
    <row r="2552" spans="1:4" x14ac:dyDescent="0.35">
      <c r="A2552"/>
      <c r="B2552"/>
      <c r="C2552"/>
      <c r="D2552"/>
    </row>
    <row r="2553" spans="1:4" x14ac:dyDescent="0.35">
      <c r="A2553"/>
      <c r="B2553"/>
      <c r="C2553"/>
      <c r="D2553"/>
    </row>
    <row r="2554" spans="1:4" x14ac:dyDescent="0.35">
      <c r="A2554"/>
      <c r="B2554"/>
      <c r="C2554"/>
      <c r="D2554"/>
    </row>
    <row r="2555" spans="1:4" x14ac:dyDescent="0.35">
      <c r="A2555"/>
      <c r="B2555"/>
      <c r="C2555"/>
      <c r="D2555"/>
    </row>
    <row r="2556" spans="1:4" x14ac:dyDescent="0.35">
      <c r="A2556"/>
      <c r="B2556"/>
      <c r="C2556"/>
      <c r="D2556"/>
    </row>
    <row r="2557" spans="1:4" x14ac:dyDescent="0.35">
      <c r="A2557"/>
      <c r="B2557"/>
      <c r="C2557"/>
      <c r="D2557"/>
    </row>
    <row r="2558" spans="1:4" x14ac:dyDescent="0.35">
      <c r="A2558"/>
      <c r="B2558"/>
      <c r="C2558"/>
      <c r="D2558"/>
    </row>
    <row r="2559" spans="1:4" x14ac:dyDescent="0.35">
      <c r="A2559"/>
      <c r="B2559"/>
      <c r="C2559"/>
      <c r="D2559"/>
    </row>
    <row r="2560" spans="1:4" x14ac:dyDescent="0.35">
      <c r="A2560"/>
      <c r="B2560"/>
      <c r="C2560"/>
      <c r="D2560"/>
    </row>
    <row r="2561" spans="1:4" x14ac:dyDescent="0.35">
      <c r="A2561"/>
      <c r="B2561"/>
      <c r="C2561"/>
      <c r="D2561"/>
    </row>
    <row r="2562" spans="1:4" x14ac:dyDescent="0.35">
      <c r="A2562"/>
      <c r="B2562"/>
      <c r="C2562"/>
      <c r="D2562"/>
    </row>
    <row r="2563" spans="1:4" x14ac:dyDescent="0.35">
      <c r="A2563"/>
      <c r="B2563"/>
      <c r="C2563"/>
      <c r="D2563"/>
    </row>
    <row r="2564" spans="1:4" x14ac:dyDescent="0.35">
      <c r="A2564"/>
      <c r="B2564"/>
      <c r="C2564"/>
      <c r="D2564"/>
    </row>
    <row r="2565" spans="1:4" x14ac:dyDescent="0.35">
      <c r="A2565"/>
      <c r="B2565"/>
      <c r="C2565"/>
      <c r="D2565"/>
    </row>
    <row r="2566" spans="1:4" x14ac:dyDescent="0.35">
      <c r="A2566"/>
      <c r="B2566"/>
      <c r="C2566"/>
      <c r="D2566"/>
    </row>
    <row r="2567" spans="1:4" x14ac:dyDescent="0.35">
      <c r="A2567"/>
      <c r="B2567"/>
      <c r="C2567"/>
      <c r="D2567"/>
    </row>
    <row r="2568" spans="1:4" x14ac:dyDescent="0.35">
      <c r="A2568"/>
      <c r="B2568"/>
      <c r="C2568"/>
      <c r="D2568"/>
    </row>
    <row r="2569" spans="1:4" x14ac:dyDescent="0.35">
      <c r="A2569"/>
      <c r="B2569"/>
      <c r="C2569"/>
      <c r="D2569"/>
    </row>
    <row r="2570" spans="1:4" x14ac:dyDescent="0.35">
      <c r="A2570"/>
      <c r="B2570"/>
      <c r="C2570"/>
      <c r="D2570"/>
    </row>
    <row r="2571" spans="1:4" x14ac:dyDescent="0.35">
      <c r="A2571"/>
      <c r="B2571"/>
      <c r="C2571"/>
      <c r="D2571"/>
    </row>
    <row r="2572" spans="1:4" x14ac:dyDescent="0.35">
      <c r="A2572"/>
      <c r="B2572"/>
      <c r="C2572"/>
      <c r="D2572"/>
    </row>
    <row r="2573" spans="1:4" x14ac:dyDescent="0.35">
      <c r="A2573"/>
      <c r="B2573"/>
      <c r="C2573"/>
      <c r="D2573"/>
    </row>
    <row r="2574" spans="1:4" x14ac:dyDescent="0.35">
      <c r="A2574"/>
      <c r="B2574"/>
      <c r="C2574"/>
      <c r="D2574"/>
    </row>
    <row r="2575" spans="1:4" x14ac:dyDescent="0.35">
      <c r="A2575"/>
      <c r="B2575"/>
      <c r="C2575"/>
      <c r="D2575"/>
    </row>
    <row r="2576" spans="1:4" x14ac:dyDescent="0.35">
      <c r="A2576"/>
      <c r="B2576"/>
      <c r="C2576"/>
      <c r="D2576"/>
    </row>
    <row r="2577" spans="1:4" x14ac:dyDescent="0.35">
      <c r="A2577"/>
      <c r="B2577"/>
      <c r="C2577"/>
      <c r="D2577"/>
    </row>
    <row r="2578" spans="1:4" x14ac:dyDescent="0.35">
      <c r="A2578"/>
      <c r="B2578"/>
      <c r="C2578"/>
      <c r="D2578"/>
    </row>
    <row r="2579" spans="1:4" x14ac:dyDescent="0.35">
      <c r="A2579"/>
      <c r="B2579"/>
      <c r="C2579"/>
      <c r="D2579"/>
    </row>
    <row r="2580" spans="1:4" x14ac:dyDescent="0.35">
      <c r="A2580"/>
      <c r="B2580"/>
      <c r="C2580"/>
      <c r="D2580"/>
    </row>
    <row r="2581" spans="1:4" x14ac:dyDescent="0.35">
      <c r="A2581"/>
      <c r="B2581"/>
      <c r="C2581"/>
      <c r="D2581"/>
    </row>
    <row r="2582" spans="1:4" x14ac:dyDescent="0.35">
      <c r="A2582"/>
      <c r="B2582"/>
      <c r="C2582"/>
      <c r="D2582"/>
    </row>
    <row r="2583" spans="1:4" x14ac:dyDescent="0.35">
      <c r="A2583"/>
      <c r="B2583"/>
      <c r="C2583"/>
      <c r="D2583"/>
    </row>
    <row r="2584" spans="1:4" x14ac:dyDescent="0.35">
      <c r="A2584"/>
      <c r="B2584"/>
      <c r="C2584"/>
      <c r="D2584"/>
    </row>
    <row r="2585" spans="1:4" x14ac:dyDescent="0.35">
      <c r="A2585"/>
      <c r="B2585"/>
      <c r="C2585"/>
      <c r="D2585"/>
    </row>
    <row r="2586" spans="1:4" x14ac:dyDescent="0.35">
      <c r="A2586"/>
      <c r="B2586"/>
      <c r="C2586"/>
      <c r="D2586"/>
    </row>
    <row r="2587" spans="1:4" x14ac:dyDescent="0.35">
      <c r="A2587"/>
      <c r="B2587"/>
      <c r="C2587"/>
      <c r="D2587"/>
    </row>
    <row r="2588" spans="1:4" x14ac:dyDescent="0.35">
      <c r="A2588"/>
      <c r="B2588"/>
      <c r="C2588"/>
      <c r="D2588"/>
    </row>
    <row r="2589" spans="1:4" x14ac:dyDescent="0.35">
      <c r="A2589"/>
      <c r="B2589"/>
      <c r="C2589"/>
      <c r="D2589"/>
    </row>
    <row r="2590" spans="1:4" x14ac:dyDescent="0.35">
      <c r="A2590"/>
      <c r="B2590"/>
      <c r="C2590"/>
      <c r="D2590"/>
    </row>
    <row r="2591" spans="1:4" x14ac:dyDescent="0.35">
      <c r="A2591"/>
      <c r="B2591"/>
      <c r="C2591"/>
      <c r="D2591"/>
    </row>
    <row r="2592" spans="1:4" x14ac:dyDescent="0.35">
      <c r="A2592"/>
      <c r="B2592"/>
      <c r="C2592"/>
      <c r="D2592"/>
    </row>
    <row r="2593" spans="1:4" x14ac:dyDescent="0.35">
      <c r="A2593"/>
      <c r="B2593"/>
      <c r="C2593"/>
      <c r="D2593"/>
    </row>
    <row r="2594" spans="1:4" x14ac:dyDescent="0.35">
      <c r="A2594"/>
      <c r="B2594"/>
      <c r="C2594"/>
      <c r="D2594"/>
    </row>
    <row r="2595" spans="1:4" x14ac:dyDescent="0.35">
      <c r="A2595"/>
      <c r="B2595"/>
      <c r="C2595"/>
      <c r="D2595"/>
    </row>
    <row r="2596" spans="1:4" x14ac:dyDescent="0.35">
      <c r="A2596"/>
      <c r="B2596"/>
      <c r="C2596"/>
      <c r="D2596"/>
    </row>
    <row r="2597" spans="1:4" x14ac:dyDescent="0.35">
      <c r="A2597"/>
      <c r="B2597"/>
      <c r="C2597"/>
      <c r="D2597"/>
    </row>
    <row r="2598" spans="1:4" x14ac:dyDescent="0.35">
      <c r="A2598"/>
      <c r="B2598"/>
      <c r="C2598"/>
      <c r="D2598"/>
    </row>
    <row r="2599" spans="1:4" x14ac:dyDescent="0.35">
      <c r="A2599"/>
      <c r="B2599"/>
      <c r="C2599"/>
      <c r="D2599"/>
    </row>
    <row r="2600" spans="1:4" x14ac:dyDescent="0.35">
      <c r="A2600"/>
      <c r="B2600"/>
      <c r="C2600"/>
      <c r="D2600"/>
    </row>
    <row r="2601" spans="1:4" x14ac:dyDescent="0.35">
      <c r="A2601"/>
      <c r="B2601"/>
      <c r="C2601"/>
      <c r="D2601"/>
    </row>
    <row r="2602" spans="1:4" x14ac:dyDescent="0.35">
      <c r="A2602"/>
      <c r="B2602"/>
      <c r="C2602"/>
      <c r="D2602"/>
    </row>
    <row r="2603" spans="1:4" x14ac:dyDescent="0.35">
      <c r="A2603"/>
      <c r="B2603"/>
      <c r="C2603"/>
      <c r="D2603"/>
    </row>
    <row r="2604" spans="1:4" x14ac:dyDescent="0.35">
      <c r="A2604"/>
      <c r="B2604"/>
      <c r="C2604"/>
      <c r="D2604"/>
    </row>
    <row r="2605" spans="1:4" x14ac:dyDescent="0.35">
      <c r="A2605"/>
      <c r="B2605"/>
      <c r="C2605"/>
      <c r="D2605"/>
    </row>
    <row r="2606" spans="1:4" x14ac:dyDescent="0.35">
      <c r="A2606"/>
      <c r="B2606"/>
      <c r="C2606"/>
      <c r="D2606"/>
    </row>
    <row r="2607" spans="1:4" x14ac:dyDescent="0.35">
      <c r="A2607"/>
      <c r="B2607"/>
      <c r="C2607"/>
      <c r="D2607"/>
    </row>
    <row r="2608" spans="1:4" x14ac:dyDescent="0.35">
      <c r="A2608"/>
      <c r="B2608"/>
      <c r="C2608"/>
      <c r="D2608"/>
    </row>
    <row r="2609" spans="1:4" x14ac:dyDescent="0.35">
      <c r="A2609"/>
      <c r="B2609"/>
      <c r="C2609"/>
      <c r="D2609"/>
    </row>
    <row r="2610" spans="1:4" x14ac:dyDescent="0.35">
      <c r="A2610"/>
      <c r="B2610"/>
      <c r="C2610"/>
      <c r="D2610"/>
    </row>
    <row r="2611" spans="1:4" x14ac:dyDescent="0.35">
      <c r="A2611"/>
      <c r="B2611"/>
      <c r="C2611"/>
      <c r="D2611"/>
    </row>
    <row r="2612" spans="1:4" x14ac:dyDescent="0.35">
      <c r="A2612"/>
      <c r="B2612"/>
      <c r="C2612"/>
      <c r="D2612"/>
    </row>
    <row r="2613" spans="1:4" x14ac:dyDescent="0.35">
      <c r="A2613"/>
      <c r="B2613"/>
      <c r="C2613"/>
      <c r="D2613"/>
    </row>
    <row r="2614" spans="1:4" x14ac:dyDescent="0.35">
      <c r="A2614"/>
      <c r="B2614"/>
      <c r="C2614"/>
      <c r="D2614"/>
    </row>
    <row r="2615" spans="1:4" x14ac:dyDescent="0.35">
      <c r="A2615"/>
      <c r="B2615"/>
      <c r="C2615"/>
      <c r="D2615"/>
    </row>
    <row r="2616" spans="1:4" x14ac:dyDescent="0.35">
      <c r="A2616"/>
      <c r="B2616"/>
      <c r="C2616"/>
      <c r="D2616"/>
    </row>
    <row r="2617" spans="1:4" x14ac:dyDescent="0.35">
      <c r="A2617"/>
      <c r="B2617"/>
      <c r="C2617"/>
      <c r="D2617"/>
    </row>
    <row r="2618" spans="1:4" x14ac:dyDescent="0.35">
      <c r="A2618"/>
      <c r="B2618"/>
      <c r="C2618"/>
      <c r="D2618"/>
    </row>
    <row r="2619" spans="1:4" x14ac:dyDescent="0.35">
      <c r="A2619"/>
      <c r="B2619"/>
      <c r="C2619"/>
      <c r="D2619"/>
    </row>
    <row r="2620" spans="1:4" x14ac:dyDescent="0.35">
      <c r="A2620"/>
      <c r="B2620"/>
      <c r="C2620"/>
      <c r="D2620"/>
    </row>
    <row r="2621" spans="1:4" x14ac:dyDescent="0.35">
      <c r="A2621"/>
      <c r="B2621"/>
      <c r="C2621"/>
      <c r="D2621"/>
    </row>
    <row r="2622" spans="1:4" x14ac:dyDescent="0.35">
      <c r="A2622"/>
      <c r="B2622"/>
      <c r="C2622"/>
      <c r="D2622"/>
    </row>
    <row r="2623" spans="1:4" x14ac:dyDescent="0.35">
      <c r="A2623"/>
      <c r="B2623"/>
      <c r="C2623"/>
      <c r="D2623"/>
    </row>
    <row r="2624" spans="1:4" x14ac:dyDescent="0.35">
      <c r="A2624"/>
      <c r="B2624"/>
      <c r="C2624"/>
      <c r="D2624"/>
    </row>
    <row r="2625" spans="1:4" x14ac:dyDescent="0.35">
      <c r="A2625"/>
      <c r="B2625"/>
      <c r="C2625"/>
      <c r="D2625"/>
    </row>
    <row r="2626" spans="1:4" x14ac:dyDescent="0.35">
      <c r="A2626"/>
      <c r="B2626"/>
      <c r="C2626"/>
      <c r="D2626"/>
    </row>
    <row r="2627" spans="1:4" x14ac:dyDescent="0.35">
      <c r="A2627"/>
      <c r="B2627"/>
      <c r="C2627"/>
      <c r="D2627"/>
    </row>
    <row r="2628" spans="1:4" x14ac:dyDescent="0.35">
      <c r="A2628"/>
      <c r="B2628"/>
      <c r="C2628"/>
      <c r="D2628"/>
    </row>
    <row r="2629" spans="1:4" x14ac:dyDescent="0.35">
      <c r="A2629"/>
      <c r="B2629"/>
      <c r="C2629"/>
      <c r="D2629"/>
    </row>
    <row r="2630" spans="1:4" x14ac:dyDescent="0.35">
      <c r="A2630"/>
      <c r="B2630"/>
      <c r="C2630"/>
      <c r="D2630"/>
    </row>
    <row r="2631" spans="1:4" x14ac:dyDescent="0.35">
      <c r="A2631"/>
      <c r="B2631"/>
      <c r="C2631"/>
      <c r="D2631"/>
    </row>
    <row r="2632" spans="1:4" x14ac:dyDescent="0.35">
      <c r="A2632"/>
      <c r="B2632"/>
      <c r="C2632"/>
      <c r="D2632"/>
    </row>
    <row r="2633" spans="1:4" x14ac:dyDescent="0.35">
      <c r="A2633"/>
      <c r="B2633"/>
      <c r="C2633"/>
      <c r="D2633"/>
    </row>
    <row r="2634" spans="1:4" x14ac:dyDescent="0.35">
      <c r="A2634"/>
      <c r="B2634"/>
      <c r="C2634"/>
      <c r="D2634"/>
    </row>
    <row r="2635" spans="1:4" x14ac:dyDescent="0.35">
      <c r="A2635"/>
      <c r="B2635"/>
      <c r="C2635"/>
      <c r="D2635"/>
    </row>
    <row r="2636" spans="1:4" x14ac:dyDescent="0.35">
      <c r="A2636"/>
      <c r="B2636"/>
      <c r="C2636"/>
      <c r="D2636"/>
    </row>
    <row r="2637" spans="1:4" x14ac:dyDescent="0.35">
      <c r="A2637"/>
      <c r="B2637"/>
      <c r="C2637"/>
      <c r="D2637"/>
    </row>
    <row r="2638" spans="1:4" x14ac:dyDescent="0.35">
      <c r="A2638"/>
      <c r="B2638"/>
      <c r="C2638"/>
      <c r="D2638"/>
    </row>
    <row r="2639" spans="1:4" x14ac:dyDescent="0.35">
      <c r="A2639"/>
      <c r="B2639"/>
      <c r="C2639"/>
      <c r="D2639"/>
    </row>
    <row r="2640" spans="1:4" x14ac:dyDescent="0.35">
      <c r="A2640"/>
      <c r="B2640"/>
      <c r="C2640"/>
      <c r="D2640"/>
    </row>
    <row r="2641" spans="1:4" x14ac:dyDescent="0.35">
      <c r="A2641"/>
      <c r="B2641"/>
      <c r="C2641"/>
      <c r="D2641"/>
    </row>
    <row r="2642" spans="1:4" x14ac:dyDescent="0.35">
      <c r="A2642"/>
      <c r="B2642"/>
      <c r="C2642"/>
      <c r="D2642"/>
    </row>
    <row r="2643" spans="1:4" x14ac:dyDescent="0.35">
      <c r="A2643"/>
      <c r="B2643"/>
      <c r="C2643"/>
      <c r="D2643"/>
    </row>
    <row r="2644" spans="1:4" x14ac:dyDescent="0.35">
      <c r="A2644"/>
      <c r="B2644"/>
      <c r="C2644"/>
      <c r="D2644"/>
    </row>
    <row r="2645" spans="1:4" x14ac:dyDescent="0.35">
      <c r="A2645"/>
      <c r="B2645"/>
      <c r="C2645"/>
      <c r="D2645"/>
    </row>
    <row r="2646" spans="1:4" x14ac:dyDescent="0.35">
      <c r="A2646"/>
      <c r="B2646"/>
      <c r="C2646"/>
      <c r="D2646"/>
    </row>
    <row r="2647" spans="1:4" x14ac:dyDescent="0.35">
      <c r="A2647"/>
      <c r="B2647"/>
      <c r="C2647"/>
      <c r="D2647"/>
    </row>
    <row r="2648" spans="1:4" x14ac:dyDescent="0.35">
      <c r="A2648"/>
      <c r="B2648"/>
      <c r="C2648"/>
      <c r="D2648"/>
    </row>
    <row r="2649" spans="1:4" x14ac:dyDescent="0.35">
      <c r="A2649"/>
      <c r="B2649"/>
      <c r="C2649"/>
      <c r="D2649"/>
    </row>
    <row r="2650" spans="1:4" x14ac:dyDescent="0.35">
      <c r="A2650"/>
      <c r="B2650"/>
      <c r="C2650"/>
      <c r="D2650"/>
    </row>
    <row r="2651" spans="1:4" x14ac:dyDescent="0.35">
      <c r="A2651"/>
      <c r="B2651"/>
      <c r="C2651"/>
      <c r="D2651"/>
    </row>
    <row r="2652" spans="1:4" x14ac:dyDescent="0.35">
      <c r="A2652"/>
      <c r="B2652"/>
      <c r="C2652"/>
      <c r="D2652"/>
    </row>
    <row r="2653" spans="1:4" x14ac:dyDescent="0.35">
      <c r="A2653"/>
      <c r="B2653"/>
      <c r="C2653"/>
      <c r="D2653"/>
    </row>
    <row r="2654" spans="1:4" x14ac:dyDescent="0.35">
      <c r="A2654"/>
      <c r="B2654"/>
      <c r="C2654"/>
      <c r="D2654"/>
    </row>
    <row r="2655" spans="1:4" x14ac:dyDescent="0.35">
      <c r="A2655"/>
      <c r="B2655"/>
      <c r="C2655"/>
      <c r="D2655"/>
    </row>
    <row r="2656" spans="1:4" x14ac:dyDescent="0.35">
      <c r="A2656"/>
      <c r="B2656"/>
      <c r="C2656"/>
      <c r="D2656"/>
    </row>
    <row r="2657" spans="1:4" x14ac:dyDescent="0.35">
      <c r="A2657"/>
      <c r="B2657"/>
      <c r="C2657"/>
      <c r="D2657"/>
    </row>
    <row r="2658" spans="1:4" x14ac:dyDescent="0.35">
      <c r="A2658"/>
      <c r="B2658"/>
      <c r="C2658"/>
      <c r="D2658"/>
    </row>
    <row r="2659" spans="1:4" x14ac:dyDescent="0.35">
      <c r="A2659"/>
      <c r="B2659"/>
      <c r="C2659"/>
      <c r="D2659"/>
    </row>
    <row r="2660" spans="1:4" x14ac:dyDescent="0.35">
      <c r="A2660"/>
      <c r="B2660"/>
      <c r="C2660"/>
      <c r="D2660"/>
    </row>
    <row r="2661" spans="1:4" x14ac:dyDescent="0.35">
      <c r="A2661"/>
      <c r="B2661"/>
      <c r="C2661"/>
      <c r="D2661"/>
    </row>
    <row r="2662" spans="1:4" x14ac:dyDescent="0.35">
      <c r="A2662"/>
      <c r="B2662"/>
      <c r="C2662"/>
      <c r="D2662"/>
    </row>
    <row r="2663" spans="1:4" x14ac:dyDescent="0.35">
      <c r="A2663"/>
      <c r="B2663"/>
      <c r="C2663"/>
      <c r="D2663"/>
    </row>
    <row r="2664" spans="1:4" x14ac:dyDescent="0.35">
      <c r="A2664"/>
      <c r="B2664"/>
      <c r="C2664"/>
      <c r="D2664"/>
    </row>
    <row r="2665" spans="1:4" x14ac:dyDescent="0.35">
      <c r="A2665"/>
      <c r="B2665"/>
      <c r="C2665"/>
      <c r="D2665"/>
    </row>
    <row r="2666" spans="1:4" x14ac:dyDescent="0.35">
      <c r="A2666"/>
      <c r="B2666"/>
      <c r="C2666"/>
      <c r="D2666"/>
    </row>
    <row r="2667" spans="1:4" x14ac:dyDescent="0.35">
      <c r="A2667"/>
      <c r="B2667"/>
      <c r="C2667"/>
      <c r="D2667"/>
    </row>
    <row r="2668" spans="1:4" x14ac:dyDescent="0.35">
      <c r="A2668"/>
      <c r="B2668"/>
      <c r="C2668"/>
      <c r="D2668"/>
    </row>
    <row r="2669" spans="1:4" x14ac:dyDescent="0.35">
      <c r="A2669"/>
      <c r="B2669"/>
      <c r="C2669"/>
      <c r="D2669"/>
    </row>
    <row r="2670" spans="1:4" x14ac:dyDescent="0.35">
      <c r="A2670"/>
      <c r="B2670"/>
      <c r="C2670"/>
      <c r="D2670"/>
    </row>
    <row r="2671" spans="1:4" x14ac:dyDescent="0.35">
      <c r="A2671"/>
      <c r="B2671"/>
      <c r="C2671"/>
      <c r="D2671"/>
    </row>
    <row r="2672" spans="1:4" x14ac:dyDescent="0.35">
      <c r="A2672"/>
      <c r="B2672"/>
      <c r="C2672"/>
      <c r="D2672"/>
    </row>
    <row r="2673" spans="1:4" x14ac:dyDescent="0.35">
      <c r="A2673"/>
      <c r="B2673"/>
      <c r="C2673"/>
      <c r="D2673"/>
    </row>
    <row r="2674" spans="1:4" x14ac:dyDescent="0.35">
      <c r="A2674"/>
      <c r="B2674"/>
      <c r="C2674"/>
      <c r="D2674"/>
    </row>
    <row r="2675" spans="1:4" x14ac:dyDescent="0.35">
      <c r="A2675"/>
      <c r="B2675"/>
      <c r="C2675"/>
      <c r="D2675"/>
    </row>
    <row r="2676" spans="1:4" x14ac:dyDescent="0.35">
      <c r="A2676"/>
      <c r="B2676"/>
      <c r="C2676"/>
      <c r="D2676"/>
    </row>
    <row r="2677" spans="1:4" x14ac:dyDescent="0.35">
      <c r="A2677"/>
      <c r="B2677"/>
      <c r="C2677"/>
      <c r="D2677"/>
    </row>
    <row r="2678" spans="1:4" x14ac:dyDescent="0.35">
      <c r="A2678"/>
      <c r="B2678"/>
      <c r="C2678"/>
      <c r="D2678"/>
    </row>
    <row r="2679" spans="1:4" x14ac:dyDescent="0.35">
      <c r="A2679"/>
      <c r="B2679"/>
      <c r="C2679"/>
      <c r="D2679"/>
    </row>
    <row r="2680" spans="1:4" x14ac:dyDescent="0.35">
      <c r="A2680"/>
      <c r="B2680"/>
      <c r="C2680"/>
      <c r="D2680"/>
    </row>
    <row r="2681" spans="1:4" x14ac:dyDescent="0.35">
      <c r="A2681"/>
      <c r="B2681"/>
      <c r="C2681"/>
      <c r="D2681"/>
    </row>
    <row r="2682" spans="1:4" x14ac:dyDescent="0.35">
      <c r="A2682"/>
      <c r="B2682"/>
      <c r="C2682"/>
      <c r="D2682"/>
    </row>
    <row r="2683" spans="1:4" x14ac:dyDescent="0.35">
      <c r="A2683"/>
      <c r="B2683"/>
      <c r="C2683"/>
      <c r="D2683"/>
    </row>
    <row r="2684" spans="1:4" x14ac:dyDescent="0.35">
      <c r="A2684"/>
      <c r="B2684"/>
      <c r="C2684"/>
      <c r="D2684"/>
    </row>
    <row r="2685" spans="1:4" x14ac:dyDescent="0.35">
      <c r="A2685"/>
      <c r="B2685"/>
      <c r="C2685"/>
      <c r="D2685"/>
    </row>
    <row r="2686" spans="1:4" x14ac:dyDescent="0.35">
      <c r="A2686"/>
      <c r="B2686"/>
      <c r="C2686"/>
      <c r="D2686"/>
    </row>
    <row r="2687" spans="1:4" x14ac:dyDescent="0.35">
      <c r="A2687"/>
      <c r="B2687"/>
      <c r="C2687"/>
      <c r="D2687"/>
    </row>
    <row r="2688" spans="1:4" x14ac:dyDescent="0.35">
      <c r="A2688"/>
      <c r="B2688"/>
      <c r="C2688"/>
      <c r="D2688"/>
    </row>
    <row r="2689" spans="1:4" x14ac:dyDescent="0.35">
      <c r="A2689"/>
      <c r="B2689"/>
      <c r="C2689"/>
      <c r="D2689"/>
    </row>
    <row r="2690" spans="1:4" x14ac:dyDescent="0.35">
      <c r="A2690"/>
      <c r="B2690"/>
      <c r="C2690"/>
      <c r="D2690"/>
    </row>
    <row r="2691" spans="1:4" x14ac:dyDescent="0.35">
      <c r="A2691"/>
      <c r="B2691"/>
      <c r="C2691"/>
      <c r="D2691"/>
    </row>
    <row r="2692" spans="1:4" x14ac:dyDescent="0.35">
      <c r="A2692"/>
      <c r="B2692"/>
      <c r="C2692"/>
      <c r="D2692"/>
    </row>
    <row r="2693" spans="1:4" x14ac:dyDescent="0.35">
      <c r="A2693"/>
      <c r="B2693"/>
      <c r="C2693"/>
      <c r="D2693"/>
    </row>
    <row r="2694" spans="1:4" x14ac:dyDescent="0.35">
      <c r="A2694"/>
      <c r="B2694"/>
      <c r="C2694"/>
      <c r="D2694"/>
    </row>
    <row r="2695" spans="1:4" x14ac:dyDescent="0.35">
      <c r="A2695"/>
      <c r="B2695"/>
      <c r="C2695"/>
      <c r="D2695"/>
    </row>
    <row r="2696" spans="1:4" x14ac:dyDescent="0.35">
      <c r="A2696"/>
      <c r="B2696"/>
      <c r="C2696"/>
      <c r="D2696"/>
    </row>
    <row r="2697" spans="1:4" x14ac:dyDescent="0.35">
      <c r="A2697"/>
      <c r="B2697"/>
      <c r="C2697"/>
      <c r="D2697"/>
    </row>
    <row r="2698" spans="1:4" x14ac:dyDescent="0.35">
      <c r="A2698"/>
      <c r="B2698"/>
      <c r="C2698"/>
      <c r="D2698"/>
    </row>
    <row r="2699" spans="1:4" x14ac:dyDescent="0.35">
      <c r="A2699"/>
      <c r="B2699"/>
      <c r="C2699"/>
      <c r="D2699"/>
    </row>
    <row r="2700" spans="1:4" x14ac:dyDescent="0.35">
      <c r="A2700"/>
      <c r="B2700"/>
      <c r="C2700"/>
      <c r="D2700"/>
    </row>
    <row r="2701" spans="1:4" x14ac:dyDescent="0.35">
      <c r="A2701"/>
      <c r="B2701"/>
      <c r="C2701"/>
      <c r="D2701"/>
    </row>
    <row r="2702" spans="1:4" x14ac:dyDescent="0.35">
      <c r="A2702"/>
      <c r="B2702"/>
      <c r="C2702"/>
      <c r="D2702"/>
    </row>
    <row r="2703" spans="1:4" x14ac:dyDescent="0.35">
      <c r="A2703"/>
      <c r="B2703"/>
      <c r="C2703"/>
      <c r="D2703"/>
    </row>
    <row r="2704" spans="1:4" x14ac:dyDescent="0.35">
      <c r="A2704"/>
      <c r="B2704"/>
      <c r="C2704"/>
      <c r="D2704"/>
    </row>
    <row r="2705" spans="1:4" x14ac:dyDescent="0.35">
      <c r="A2705"/>
      <c r="B2705"/>
      <c r="C2705"/>
      <c r="D2705"/>
    </row>
    <row r="2706" spans="1:4" x14ac:dyDescent="0.35">
      <c r="A2706"/>
      <c r="B2706"/>
      <c r="C2706"/>
      <c r="D2706"/>
    </row>
    <row r="2707" spans="1:4" x14ac:dyDescent="0.35">
      <c r="A2707"/>
      <c r="B2707"/>
      <c r="C2707"/>
      <c r="D2707"/>
    </row>
    <row r="2708" spans="1:4" x14ac:dyDescent="0.35">
      <c r="A2708"/>
      <c r="B2708"/>
      <c r="C2708"/>
      <c r="D2708"/>
    </row>
    <row r="2709" spans="1:4" x14ac:dyDescent="0.35">
      <c r="A2709"/>
      <c r="B2709"/>
      <c r="C2709"/>
      <c r="D2709"/>
    </row>
    <row r="2710" spans="1:4" x14ac:dyDescent="0.35">
      <c r="A2710"/>
      <c r="B2710"/>
      <c r="C2710"/>
      <c r="D2710"/>
    </row>
    <row r="2711" spans="1:4" x14ac:dyDescent="0.35">
      <c r="A2711"/>
      <c r="B2711"/>
      <c r="C2711"/>
      <c r="D2711"/>
    </row>
    <row r="2712" spans="1:4" x14ac:dyDescent="0.35">
      <c r="A2712"/>
      <c r="B2712"/>
      <c r="C2712"/>
      <c r="D2712"/>
    </row>
    <row r="2713" spans="1:4" x14ac:dyDescent="0.35">
      <c r="A2713"/>
      <c r="B2713"/>
      <c r="C2713"/>
      <c r="D2713"/>
    </row>
    <row r="2714" spans="1:4" x14ac:dyDescent="0.35">
      <c r="A2714"/>
      <c r="B2714"/>
      <c r="C2714"/>
      <c r="D2714"/>
    </row>
    <row r="2715" spans="1:4" x14ac:dyDescent="0.35">
      <c r="A2715"/>
      <c r="B2715"/>
      <c r="C2715"/>
      <c r="D2715"/>
    </row>
    <row r="2716" spans="1:4" x14ac:dyDescent="0.35">
      <c r="A2716"/>
      <c r="B2716"/>
      <c r="C2716"/>
      <c r="D2716"/>
    </row>
    <row r="2717" spans="1:4" x14ac:dyDescent="0.35">
      <c r="A2717"/>
      <c r="B2717"/>
      <c r="C2717"/>
      <c r="D2717"/>
    </row>
    <row r="2718" spans="1:4" x14ac:dyDescent="0.35">
      <c r="A2718"/>
      <c r="B2718"/>
      <c r="C2718"/>
      <c r="D2718"/>
    </row>
    <row r="2719" spans="1:4" x14ac:dyDescent="0.35">
      <c r="A2719"/>
      <c r="B2719"/>
      <c r="C2719"/>
      <c r="D2719"/>
    </row>
    <row r="2720" spans="1:4" x14ac:dyDescent="0.35">
      <c r="A2720"/>
      <c r="B2720"/>
      <c r="C2720"/>
      <c r="D2720"/>
    </row>
    <row r="2721" spans="1:4" x14ac:dyDescent="0.35">
      <c r="A2721"/>
      <c r="B2721"/>
      <c r="C2721"/>
      <c r="D2721"/>
    </row>
    <row r="2722" spans="1:4" x14ac:dyDescent="0.35">
      <c r="A2722"/>
      <c r="B2722"/>
      <c r="C2722"/>
      <c r="D2722"/>
    </row>
    <row r="2723" spans="1:4" x14ac:dyDescent="0.35">
      <c r="A2723"/>
      <c r="B2723"/>
      <c r="C2723"/>
      <c r="D2723"/>
    </row>
    <row r="2724" spans="1:4" x14ac:dyDescent="0.35">
      <c r="A2724"/>
      <c r="B2724"/>
      <c r="C2724"/>
      <c r="D2724"/>
    </row>
    <row r="2725" spans="1:4" x14ac:dyDescent="0.35">
      <c r="A2725"/>
      <c r="B2725"/>
      <c r="C2725"/>
      <c r="D2725"/>
    </row>
    <row r="2726" spans="1:4" x14ac:dyDescent="0.35">
      <c r="A2726"/>
      <c r="B2726"/>
      <c r="C2726"/>
      <c r="D2726"/>
    </row>
    <row r="2727" spans="1:4" x14ac:dyDescent="0.35">
      <c r="A2727"/>
      <c r="B2727"/>
      <c r="C2727"/>
      <c r="D2727"/>
    </row>
    <row r="2728" spans="1:4" x14ac:dyDescent="0.35">
      <c r="A2728"/>
      <c r="B2728"/>
      <c r="C2728"/>
      <c r="D2728"/>
    </row>
    <row r="2729" spans="1:4" x14ac:dyDescent="0.35">
      <c r="A2729"/>
      <c r="B2729"/>
      <c r="C2729"/>
      <c r="D2729"/>
    </row>
    <row r="2730" spans="1:4" x14ac:dyDescent="0.35">
      <c r="A2730"/>
      <c r="B2730"/>
      <c r="C2730"/>
      <c r="D2730"/>
    </row>
    <row r="2731" spans="1:4" x14ac:dyDescent="0.35">
      <c r="A2731"/>
      <c r="B2731"/>
      <c r="C2731"/>
      <c r="D2731"/>
    </row>
    <row r="2732" spans="1:4" x14ac:dyDescent="0.35">
      <c r="A2732"/>
      <c r="B2732"/>
      <c r="C2732"/>
      <c r="D2732"/>
    </row>
    <row r="2733" spans="1:4" x14ac:dyDescent="0.35">
      <c r="A2733"/>
      <c r="B2733"/>
      <c r="C2733"/>
      <c r="D2733"/>
    </row>
    <row r="2734" spans="1:4" x14ac:dyDescent="0.35">
      <c r="A2734"/>
      <c r="B2734"/>
      <c r="C2734"/>
      <c r="D2734"/>
    </row>
    <row r="2735" spans="1:4" x14ac:dyDescent="0.35">
      <c r="A2735"/>
      <c r="B2735"/>
      <c r="C2735"/>
      <c r="D2735"/>
    </row>
    <row r="2736" spans="1:4" x14ac:dyDescent="0.35">
      <c r="A2736"/>
      <c r="B2736"/>
      <c r="C2736"/>
      <c r="D2736"/>
    </row>
    <row r="2737" spans="1:4" x14ac:dyDescent="0.35">
      <c r="A2737"/>
      <c r="B2737"/>
      <c r="C2737"/>
      <c r="D2737"/>
    </row>
    <row r="2738" spans="1:4" x14ac:dyDescent="0.35">
      <c r="A2738"/>
      <c r="B2738"/>
      <c r="C2738"/>
      <c r="D2738"/>
    </row>
    <row r="2739" spans="1:4" x14ac:dyDescent="0.35">
      <c r="A2739"/>
      <c r="B2739"/>
      <c r="C2739"/>
      <c r="D2739"/>
    </row>
    <row r="2740" spans="1:4" x14ac:dyDescent="0.35">
      <c r="A2740"/>
      <c r="B2740"/>
      <c r="C2740"/>
      <c r="D2740"/>
    </row>
    <row r="2741" spans="1:4" x14ac:dyDescent="0.35">
      <c r="A2741"/>
      <c r="B2741"/>
      <c r="C2741"/>
      <c r="D2741"/>
    </row>
    <row r="2742" spans="1:4" x14ac:dyDescent="0.35">
      <c r="A2742"/>
      <c r="B2742"/>
      <c r="C2742"/>
      <c r="D2742"/>
    </row>
    <row r="2743" spans="1:4" x14ac:dyDescent="0.35">
      <c r="A2743"/>
      <c r="B2743"/>
      <c r="C2743"/>
      <c r="D2743"/>
    </row>
    <row r="2744" spans="1:4" x14ac:dyDescent="0.35">
      <c r="A2744"/>
      <c r="B2744"/>
      <c r="C2744"/>
      <c r="D2744"/>
    </row>
    <row r="2745" spans="1:4" x14ac:dyDescent="0.35">
      <c r="A2745"/>
      <c r="B2745"/>
      <c r="C2745"/>
      <c r="D2745"/>
    </row>
    <row r="2746" spans="1:4" x14ac:dyDescent="0.35">
      <c r="A2746"/>
      <c r="B2746"/>
      <c r="C2746"/>
      <c r="D2746"/>
    </row>
    <row r="2747" spans="1:4" x14ac:dyDescent="0.35">
      <c r="A2747"/>
      <c r="B2747"/>
      <c r="C2747"/>
      <c r="D2747"/>
    </row>
    <row r="2748" spans="1:4" x14ac:dyDescent="0.35">
      <c r="A2748"/>
      <c r="B2748"/>
      <c r="C2748"/>
      <c r="D2748"/>
    </row>
    <row r="2749" spans="1:4" x14ac:dyDescent="0.35">
      <c r="A2749"/>
      <c r="B2749"/>
      <c r="C2749"/>
      <c r="D2749"/>
    </row>
    <row r="2750" spans="1:4" x14ac:dyDescent="0.35">
      <c r="A2750"/>
      <c r="B2750"/>
      <c r="C2750"/>
      <c r="D2750"/>
    </row>
    <row r="2751" spans="1:4" x14ac:dyDescent="0.35">
      <c r="A2751"/>
      <c r="B2751"/>
      <c r="C2751"/>
      <c r="D2751"/>
    </row>
    <row r="2752" spans="1:4" x14ac:dyDescent="0.35">
      <c r="A2752"/>
      <c r="B2752"/>
      <c r="C2752"/>
      <c r="D2752"/>
    </row>
    <row r="2753" spans="1:4" x14ac:dyDescent="0.35">
      <c r="A2753"/>
      <c r="B2753"/>
      <c r="C2753"/>
      <c r="D2753"/>
    </row>
    <row r="2754" spans="1:4" x14ac:dyDescent="0.35">
      <c r="A2754"/>
      <c r="B2754"/>
      <c r="C2754"/>
      <c r="D2754"/>
    </row>
    <row r="2755" spans="1:4" x14ac:dyDescent="0.35">
      <c r="A2755"/>
      <c r="B2755"/>
      <c r="C2755"/>
      <c r="D2755"/>
    </row>
    <row r="2756" spans="1:4" x14ac:dyDescent="0.35">
      <c r="A2756"/>
      <c r="B2756"/>
      <c r="C2756"/>
      <c r="D2756"/>
    </row>
    <row r="2757" spans="1:4" x14ac:dyDescent="0.35">
      <c r="A2757"/>
      <c r="B2757"/>
      <c r="C2757"/>
      <c r="D2757"/>
    </row>
    <row r="2758" spans="1:4" x14ac:dyDescent="0.35">
      <c r="A2758"/>
      <c r="B2758"/>
      <c r="C2758"/>
      <c r="D2758"/>
    </row>
    <row r="2759" spans="1:4" x14ac:dyDescent="0.35">
      <c r="A2759"/>
      <c r="B2759"/>
      <c r="C2759"/>
      <c r="D2759"/>
    </row>
    <row r="2760" spans="1:4" x14ac:dyDescent="0.35">
      <c r="A2760"/>
      <c r="B2760"/>
      <c r="C2760"/>
      <c r="D2760"/>
    </row>
    <row r="2761" spans="1:4" x14ac:dyDescent="0.35">
      <c r="A2761"/>
      <c r="B2761"/>
      <c r="C2761"/>
      <c r="D2761"/>
    </row>
    <row r="2762" spans="1:4" x14ac:dyDescent="0.35">
      <c r="A2762"/>
      <c r="B2762"/>
      <c r="C2762"/>
      <c r="D2762"/>
    </row>
    <row r="2763" spans="1:4" x14ac:dyDescent="0.35">
      <c r="A2763"/>
      <c r="B2763"/>
      <c r="C2763"/>
      <c r="D2763"/>
    </row>
    <row r="2764" spans="1:4" x14ac:dyDescent="0.35">
      <c r="A2764"/>
      <c r="B2764"/>
      <c r="C2764"/>
      <c r="D2764"/>
    </row>
    <row r="2765" spans="1:4" x14ac:dyDescent="0.35">
      <c r="A2765"/>
      <c r="B2765"/>
      <c r="C2765"/>
      <c r="D2765"/>
    </row>
    <row r="2766" spans="1:4" x14ac:dyDescent="0.35">
      <c r="A2766"/>
      <c r="B2766"/>
      <c r="C2766"/>
      <c r="D2766"/>
    </row>
    <row r="2767" spans="1:4" x14ac:dyDescent="0.35">
      <c r="A2767"/>
      <c r="B2767"/>
      <c r="C2767"/>
      <c r="D2767"/>
    </row>
    <row r="2768" spans="1:4" x14ac:dyDescent="0.35">
      <c r="A2768"/>
      <c r="B2768"/>
      <c r="C2768"/>
      <c r="D2768"/>
    </row>
    <row r="2769" spans="1:4" x14ac:dyDescent="0.35">
      <c r="A2769"/>
      <c r="B2769"/>
      <c r="C2769"/>
      <c r="D2769"/>
    </row>
    <row r="2770" spans="1:4" x14ac:dyDescent="0.35">
      <c r="A2770"/>
      <c r="B2770"/>
      <c r="C2770"/>
      <c r="D2770"/>
    </row>
    <row r="2771" spans="1:4" x14ac:dyDescent="0.35">
      <c r="A2771"/>
      <c r="B2771"/>
      <c r="C2771"/>
      <c r="D2771"/>
    </row>
    <row r="2772" spans="1:4" x14ac:dyDescent="0.35">
      <c r="A2772"/>
      <c r="B2772"/>
      <c r="C2772"/>
      <c r="D2772"/>
    </row>
    <row r="2773" spans="1:4" x14ac:dyDescent="0.35">
      <c r="A2773"/>
      <c r="B2773"/>
      <c r="C2773"/>
      <c r="D2773"/>
    </row>
    <row r="2774" spans="1:4" x14ac:dyDescent="0.35">
      <c r="A2774"/>
      <c r="B2774"/>
      <c r="C2774"/>
      <c r="D2774"/>
    </row>
    <row r="2775" spans="1:4" x14ac:dyDescent="0.35">
      <c r="A2775"/>
      <c r="B2775"/>
      <c r="C2775"/>
      <c r="D2775"/>
    </row>
    <row r="2776" spans="1:4" x14ac:dyDescent="0.35">
      <c r="A2776"/>
      <c r="B2776"/>
      <c r="C2776"/>
      <c r="D2776"/>
    </row>
    <row r="2777" spans="1:4" x14ac:dyDescent="0.35">
      <c r="A2777"/>
      <c r="B2777"/>
      <c r="C2777"/>
      <c r="D2777"/>
    </row>
    <row r="2778" spans="1:4" x14ac:dyDescent="0.35">
      <c r="A2778"/>
      <c r="B2778"/>
      <c r="C2778"/>
      <c r="D2778"/>
    </row>
    <row r="2779" spans="1:4" x14ac:dyDescent="0.35">
      <c r="A2779"/>
      <c r="B2779"/>
      <c r="C2779"/>
      <c r="D2779"/>
    </row>
    <row r="2780" spans="1:4" x14ac:dyDescent="0.35">
      <c r="A2780"/>
      <c r="B2780"/>
      <c r="C2780"/>
      <c r="D2780"/>
    </row>
    <row r="2781" spans="1:4" x14ac:dyDescent="0.35">
      <c r="A2781"/>
      <c r="B2781"/>
      <c r="C2781"/>
      <c r="D2781"/>
    </row>
    <row r="2782" spans="1:4" x14ac:dyDescent="0.35">
      <c r="A2782"/>
      <c r="B2782"/>
      <c r="C2782"/>
      <c r="D2782"/>
    </row>
    <row r="2783" spans="1:4" x14ac:dyDescent="0.35">
      <c r="A2783"/>
      <c r="B2783"/>
      <c r="C2783"/>
      <c r="D2783"/>
    </row>
    <row r="2784" spans="1:4" x14ac:dyDescent="0.35">
      <c r="A2784"/>
      <c r="B2784"/>
      <c r="C2784"/>
      <c r="D2784"/>
    </row>
    <row r="2785" spans="1:4" x14ac:dyDescent="0.35">
      <c r="A2785"/>
      <c r="B2785"/>
      <c r="C2785"/>
      <c r="D2785"/>
    </row>
    <row r="2786" spans="1:4" x14ac:dyDescent="0.35">
      <c r="A2786"/>
      <c r="B2786"/>
      <c r="C2786"/>
      <c r="D2786"/>
    </row>
    <row r="2787" spans="1:4" x14ac:dyDescent="0.35">
      <c r="A2787"/>
      <c r="B2787"/>
      <c r="C2787"/>
      <c r="D2787"/>
    </row>
    <row r="2788" spans="1:4" x14ac:dyDescent="0.35">
      <c r="A2788"/>
      <c r="B2788"/>
      <c r="C2788"/>
      <c r="D2788"/>
    </row>
    <row r="2789" spans="1:4" x14ac:dyDescent="0.35">
      <c r="A2789"/>
      <c r="B2789"/>
      <c r="C2789"/>
      <c r="D2789"/>
    </row>
    <row r="2790" spans="1:4" x14ac:dyDescent="0.35">
      <c r="A2790"/>
      <c r="B2790"/>
      <c r="C2790"/>
      <c r="D2790"/>
    </row>
    <row r="2791" spans="1:4" x14ac:dyDescent="0.35">
      <c r="A2791"/>
      <c r="B2791"/>
      <c r="C2791"/>
      <c r="D2791"/>
    </row>
    <row r="2792" spans="1:4" x14ac:dyDescent="0.35">
      <c r="A2792"/>
      <c r="B2792"/>
      <c r="C2792"/>
      <c r="D2792"/>
    </row>
    <row r="2793" spans="1:4" x14ac:dyDescent="0.35">
      <c r="A2793"/>
      <c r="B2793"/>
      <c r="C2793"/>
      <c r="D2793"/>
    </row>
    <row r="2794" spans="1:4" x14ac:dyDescent="0.35">
      <c r="A2794"/>
      <c r="B2794"/>
      <c r="C2794"/>
      <c r="D2794"/>
    </row>
    <row r="2795" spans="1:4" x14ac:dyDescent="0.35">
      <c r="A2795"/>
      <c r="B2795"/>
      <c r="C2795"/>
      <c r="D2795"/>
    </row>
    <row r="2796" spans="1:4" x14ac:dyDescent="0.35">
      <c r="A2796"/>
      <c r="B2796"/>
      <c r="C2796"/>
      <c r="D2796"/>
    </row>
    <row r="2797" spans="1:4" x14ac:dyDescent="0.35">
      <c r="A2797"/>
      <c r="B2797"/>
      <c r="C2797"/>
      <c r="D2797"/>
    </row>
    <row r="2798" spans="1:4" x14ac:dyDescent="0.35">
      <c r="A2798"/>
      <c r="B2798"/>
      <c r="C2798"/>
      <c r="D2798"/>
    </row>
    <row r="2799" spans="1:4" x14ac:dyDescent="0.35">
      <c r="A2799"/>
      <c r="B2799"/>
      <c r="C2799"/>
      <c r="D2799"/>
    </row>
    <row r="2800" spans="1:4" x14ac:dyDescent="0.35">
      <c r="A2800"/>
      <c r="B2800"/>
      <c r="C2800"/>
      <c r="D2800"/>
    </row>
    <row r="2801" spans="1:4" x14ac:dyDescent="0.35">
      <c r="A2801"/>
      <c r="B2801"/>
      <c r="C2801"/>
      <c r="D2801"/>
    </row>
    <row r="2802" spans="1:4" x14ac:dyDescent="0.35">
      <c r="A2802"/>
      <c r="B2802"/>
      <c r="C2802"/>
      <c r="D2802"/>
    </row>
    <row r="2803" spans="1:4" x14ac:dyDescent="0.35">
      <c r="A2803"/>
      <c r="B2803"/>
      <c r="C2803"/>
      <c r="D2803"/>
    </row>
    <row r="2804" spans="1:4" x14ac:dyDescent="0.35">
      <c r="A2804"/>
      <c r="B2804"/>
      <c r="C2804"/>
      <c r="D2804"/>
    </row>
    <row r="2805" spans="1:4" x14ac:dyDescent="0.35">
      <c r="A2805"/>
      <c r="B2805"/>
      <c r="C2805"/>
      <c r="D2805"/>
    </row>
    <row r="2806" spans="1:4" x14ac:dyDescent="0.35">
      <c r="A2806"/>
      <c r="B2806"/>
      <c r="C2806"/>
      <c r="D2806"/>
    </row>
    <row r="2807" spans="1:4" x14ac:dyDescent="0.35">
      <c r="A2807"/>
      <c r="B2807"/>
      <c r="C2807"/>
      <c r="D2807"/>
    </row>
    <row r="2808" spans="1:4" x14ac:dyDescent="0.35">
      <c r="A2808"/>
      <c r="B2808"/>
      <c r="C2808"/>
      <c r="D2808"/>
    </row>
    <row r="2809" spans="1:4" x14ac:dyDescent="0.35">
      <c r="A2809"/>
      <c r="B2809"/>
      <c r="C2809"/>
      <c r="D2809"/>
    </row>
    <row r="2810" spans="1:4" x14ac:dyDescent="0.35">
      <c r="A2810"/>
      <c r="B2810"/>
      <c r="C2810"/>
      <c r="D2810"/>
    </row>
    <row r="2811" spans="1:4" x14ac:dyDescent="0.35">
      <c r="A2811"/>
      <c r="B2811"/>
      <c r="C2811"/>
      <c r="D2811"/>
    </row>
    <row r="2812" spans="1:4" x14ac:dyDescent="0.35">
      <c r="A2812"/>
      <c r="B2812"/>
      <c r="C2812"/>
      <c r="D2812"/>
    </row>
    <row r="2813" spans="1:4" x14ac:dyDescent="0.35">
      <c r="A2813"/>
      <c r="B2813"/>
      <c r="C2813"/>
      <c r="D2813"/>
    </row>
    <row r="2814" spans="1:4" x14ac:dyDescent="0.35">
      <c r="A2814"/>
      <c r="B2814"/>
      <c r="C2814"/>
      <c r="D2814"/>
    </row>
    <row r="2815" spans="1:4" x14ac:dyDescent="0.35">
      <c r="A2815"/>
      <c r="B2815"/>
      <c r="C2815"/>
      <c r="D2815"/>
    </row>
    <row r="2816" spans="1:4" x14ac:dyDescent="0.35">
      <c r="A2816"/>
      <c r="B2816"/>
      <c r="C2816"/>
      <c r="D2816"/>
    </row>
    <row r="2817" spans="1:4" x14ac:dyDescent="0.35">
      <c r="A2817"/>
      <c r="B2817"/>
      <c r="C2817"/>
      <c r="D2817"/>
    </row>
    <row r="2818" spans="1:4" x14ac:dyDescent="0.35">
      <c r="A2818"/>
      <c r="B2818"/>
      <c r="C2818"/>
      <c r="D2818"/>
    </row>
    <row r="2819" spans="1:4" x14ac:dyDescent="0.35">
      <c r="A2819"/>
      <c r="B2819"/>
      <c r="C2819"/>
      <c r="D2819"/>
    </row>
    <row r="2820" spans="1:4" x14ac:dyDescent="0.35">
      <c r="A2820"/>
      <c r="B2820"/>
      <c r="C2820"/>
      <c r="D2820"/>
    </row>
    <row r="2821" spans="1:4" x14ac:dyDescent="0.35">
      <c r="A2821"/>
      <c r="B2821"/>
      <c r="C2821"/>
      <c r="D2821"/>
    </row>
    <row r="2822" spans="1:4" x14ac:dyDescent="0.35">
      <c r="A2822"/>
      <c r="B2822"/>
      <c r="C2822"/>
      <c r="D2822"/>
    </row>
    <row r="2823" spans="1:4" x14ac:dyDescent="0.35">
      <c r="A2823"/>
      <c r="B2823"/>
      <c r="C2823"/>
      <c r="D2823"/>
    </row>
    <row r="2824" spans="1:4" x14ac:dyDescent="0.35">
      <c r="A2824"/>
      <c r="B2824"/>
      <c r="C2824"/>
      <c r="D2824"/>
    </row>
    <row r="2825" spans="1:4" x14ac:dyDescent="0.35">
      <c r="A2825"/>
      <c r="B2825"/>
      <c r="C2825"/>
      <c r="D2825"/>
    </row>
    <row r="2826" spans="1:4" x14ac:dyDescent="0.35">
      <c r="A2826"/>
      <c r="B2826"/>
      <c r="C2826"/>
      <c r="D2826"/>
    </row>
    <row r="2827" spans="1:4" x14ac:dyDescent="0.35">
      <c r="A2827"/>
      <c r="B2827"/>
      <c r="C2827"/>
      <c r="D2827"/>
    </row>
    <row r="2828" spans="1:4" x14ac:dyDescent="0.35">
      <c r="A2828"/>
      <c r="B2828"/>
      <c r="C2828"/>
      <c r="D2828"/>
    </row>
    <row r="2829" spans="1:4" x14ac:dyDescent="0.35">
      <c r="A2829"/>
      <c r="B2829"/>
      <c r="C2829"/>
      <c r="D2829"/>
    </row>
    <row r="2830" spans="1:4" x14ac:dyDescent="0.35">
      <c r="A2830"/>
      <c r="B2830"/>
      <c r="C2830"/>
      <c r="D2830"/>
    </row>
    <row r="2831" spans="1:4" x14ac:dyDescent="0.35">
      <c r="A2831"/>
      <c r="B2831"/>
      <c r="C2831"/>
      <c r="D2831"/>
    </row>
    <row r="2832" spans="1:4" x14ac:dyDescent="0.35">
      <c r="A2832"/>
      <c r="B2832"/>
      <c r="C2832"/>
      <c r="D2832"/>
    </row>
    <row r="2833" spans="1:4" x14ac:dyDescent="0.35">
      <c r="A2833"/>
      <c r="B2833"/>
      <c r="C2833"/>
      <c r="D2833"/>
    </row>
    <row r="2834" spans="1:4" x14ac:dyDescent="0.35">
      <c r="A2834"/>
      <c r="B2834"/>
      <c r="C2834"/>
      <c r="D2834"/>
    </row>
    <row r="2835" spans="1:4" x14ac:dyDescent="0.35">
      <c r="A2835"/>
      <c r="B2835"/>
      <c r="C2835"/>
      <c r="D2835"/>
    </row>
    <row r="2836" spans="1:4" x14ac:dyDescent="0.35">
      <c r="A2836"/>
      <c r="B2836"/>
      <c r="C2836"/>
      <c r="D2836"/>
    </row>
    <row r="2837" spans="1:4" x14ac:dyDescent="0.35">
      <c r="A2837"/>
      <c r="B2837"/>
      <c r="C2837"/>
      <c r="D2837"/>
    </row>
    <row r="2838" spans="1:4" x14ac:dyDescent="0.35">
      <c r="A2838"/>
      <c r="B2838"/>
      <c r="C2838"/>
      <c r="D2838"/>
    </row>
    <row r="2839" spans="1:4" x14ac:dyDescent="0.35">
      <c r="A2839"/>
      <c r="B2839"/>
      <c r="C2839"/>
      <c r="D2839"/>
    </row>
    <row r="2840" spans="1:4" x14ac:dyDescent="0.35">
      <c r="A2840"/>
      <c r="B2840"/>
      <c r="C2840"/>
      <c r="D2840"/>
    </row>
    <row r="2841" spans="1:4" x14ac:dyDescent="0.35">
      <c r="A2841"/>
      <c r="B2841"/>
      <c r="C2841"/>
      <c r="D2841"/>
    </row>
    <row r="2842" spans="1:4" x14ac:dyDescent="0.35">
      <c r="A2842"/>
      <c r="B2842"/>
      <c r="C2842"/>
      <c r="D2842"/>
    </row>
    <row r="2843" spans="1:4" x14ac:dyDescent="0.35">
      <c r="A2843"/>
      <c r="B2843"/>
      <c r="C2843"/>
      <c r="D2843"/>
    </row>
    <row r="2844" spans="1:4" x14ac:dyDescent="0.35">
      <c r="A2844"/>
      <c r="B2844"/>
      <c r="C2844"/>
      <c r="D2844"/>
    </row>
    <row r="2845" spans="1:4" x14ac:dyDescent="0.35">
      <c r="A2845"/>
      <c r="B2845"/>
      <c r="C2845"/>
      <c r="D2845"/>
    </row>
    <row r="2846" spans="1:4" x14ac:dyDescent="0.35">
      <c r="A2846"/>
      <c r="B2846"/>
      <c r="C2846"/>
      <c r="D2846"/>
    </row>
    <row r="2847" spans="1:4" x14ac:dyDescent="0.35">
      <c r="A2847"/>
      <c r="B2847"/>
      <c r="C2847"/>
      <c r="D2847"/>
    </row>
    <row r="2848" spans="1:4" x14ac:dyDescent="0.35">
      <c r="A2848"/>
      <c r="B2848"/>
      <c r="C2848"/>
      <c r="D2848"/>
    </row>
    <row r="2849" spans="1:4" x14ac:dyDescent="0.35">
      <c r="A2849"/>
      <c r="B2849"/>
      <c r="C2849"/>
      <c r="D2849"/>
    </row>
    <row r="2850" spans="1:4" x14ac:dyDescent="0.35">
      <c r="A2850"/>
      <c r="B2850"/>
      <c r="C2850"/>
      <c r="D2850"/>
    </row>
    <row r="2851" spans="1:4" x14ac:dyDescent="0.35">
      <c r="A2851"/>
      <c r="B2851"/>
      <c r="C2851"/>
      <c r="D2851"/>
    </row>
    <row r="2852" spans="1:4" x14ac:dyDescent="0.35">
      <c r="A2852"/>
      <c r="B2852"/>
      <c r="C2852"/>
      <c r="D2852"/>
    </row>
    <row r="2853" spans="1:4" x14ac:dyDescent="0.35">
      <c r="A2853"/>
      <c r="B2853"/>
      <c r="C2853"/>
      <c r="D2853"/>
    </row>
    <row r="2854" spans="1:4" x14ac:dyDescent="0.35">
      <c r="A2854"/>
      <c r="B2854"/>
      <c r="C2854"/>
      <c r="D2854"/>
    </row>
    <row r="2855" spans="1:4" x14ac:dyDescent="0.35">
      <c r="A2855"/>
      <c r="B2855"/>
      <c r="C2855"/>
      <c r="D2855"/>
    </row>
    <row r="2856" spans="1:4" x14ac:dyDescent="0.35">
      <c r="A2856"/>
      <c r="B2856"/>
      <c r="C2856"/>
      <c r="D2856"/>
    </row>
    <row r="2857" spans="1:4" x14ac:dyDescent="0.35">
      <c r="A2857"/>
      <c r="B2857"/>
      <c r="C2857"/>
      <c r="D2857"/>
    </row>
    <row r="2858" spans="1:4" x14ac:dyDescent="0.35">
      <c r="A2858"/>
      <c r="B2858"/>
      <c r="C2858"/>
      <c r="D2858"/>
    </row>
    <row r="2859" spans="1:4" x14ac:dyDescent="0.35">
      <c r="A2859"/>
      <c r="B2859"/>
      <c r="C2859"/>
      <c r="D2859"/>
    </row>
    <row r="2860" spans="1:4" x14ac:dyDescent="0.35">
      <c r="A2860"/>
      <c r="B2860"/>
      <c r="C2860"/>
      <c r="D2860"/>
    </row>
    <row r="2861" spans="1:4" x14ac:dyDescent="0.35">
      <c r="A2861"/>
      <c r="B2861"/>
      <c r="C2861"/>
      <c r="D2861"/>
    </row>
    <row r="2862" spans="1:4" x14ac:dyDescent="0.35">
      <c r="A2862"/>
      <c r="B2862"/>
      <c r="C2862"/>
      <c r="D2862"/>
    </row>
    <row r="2863" spans="1:4" x14ac:dyDescent="0.35">
      <c r="A2863"/>
      <c r="B2863"/>
      <c r="C2863"/>
      <c r="D2863"/>
    </row>
    <row r="2864" spans="1:4" x14ac:dyDescent="0.35">
      <c r="A2864"/>
      <c r="B2864"/>
      <c r="C2864"/>
      <c r="D2864"/>
    </row>
    <row r="2865" spans="1:4" x14ac:dyDescent="0.35">
      <c r="A2865"/>
      <c r="B2865"/>
      <c r="C2865"/>
      <c r="D2865"/>
    </row>
    <row r="2866" spans="1:4" x14ac:dyDescent="0.35">
      <c r="A2866"/>
      <c r="B2866"/>
      <c r="C2866"/>
      <c r="D2866"/>
    </row>
    <row r="2867" spans="1:4" x14ac:dyDescent="0.35">
      <c r="A2867"/>
      <c r="B2867"/>
      <c r="C2867"/>
      <c r="D2867"/>
    </row>
    <row r="2868" spans="1:4" x14ac:dyDescent="0.35">
      <c r="A2868"/>
      <c r="B2868"/>
      <c r="C2868"/>
      <c r="D2868"/>
    </row>
    <row r="2869" spans="1:4" x14ac:dyDescent="0.35">
      <c r="A2869"/>
      <c r="B2869"/>
      <c r="C2869"/>
      <c r="D2869"/>
    </row>
    <row r="2870" spans="1:4" x14ac:dyDescent="0.35">
      <c r="A2870"/>
      <c r="B2870"/>
      <c r="C2870"/>
      <c r="D2870"/>
    </row>
    <row r="2871" spans="1:4" x14ac:dyDescent="0.35">
      <c r="A2871"/>
      <c r="B2871"/>
      <c r="C2871"/>
      <c r="D2871"/>
    </row>
    <row r="2872" spans="1:4" x14ac:dyDescent="0.35">
      <c r="A2872"/>
      <c r="B2872"/>
      <c r="C2872"/>
      <c r="D2872"/>
    </row>
    <row r="2873" spans="1:4" x14ac:dyDescent="0.35">
      <c r="A2873"/>
      <c r="B2873"/>
      <c r="C2873"/>
      <c r="D2873"/>
    </row>
    <row r="2874" spans="1:4" x14ac:dyDescent="0.35">
      <c r="A2874"/>
      <c r="B2874"/>
      <c r="C2874"/>
      <c r="D2874"/>
    </row>
    <row r="2875" spans="1:4" x14ac:dyDescent="0.35">
      <c r="A2875"/>
      <c r="B2875"/>
      <c r="C2875"/>
      <c r="D2875"/>
    </row>
    <row r="2876" spans="1:4" x14ac:dyDescent="0.35">
      <c r="A2876"/>
      <c r="B2876"/>
      <c r="C2876"/>
      <c r="D2876"/>
    </row>
    <row r="2877" spans="1:4" x14ac:dyDescent="0.35">
      <c r="A2877"/>
      <c r="B2877"/>
      <c r="C2877"/>
      <c r="D2877"/>
    </row>
    <row r="2878" spans="1:4" x14ac:dyDescent="0.35">
      <c r="A2878"/>
      <c r="B2878"/>
      <c r="C2878"/>
      <c r="D2878"/>
    </row>
    <row r="2879" spans="1:4" x14ac:dyDescent="0.35">
      <c r="A2879"/>
      <c r="B2879"/>
      <c r="C2879"/>
      <c r="D2879"/>
    </row>
    <row r="2880" spans="1:4" x14ac:dyDescent="0.35">
      <c r="A2880"/>
      <c r="B2880"/>
      <c r="C2880"/>
      <c r="D2880"/>
    </row>
    <row r="2881" spans="1:4" x14ac:dyDescent="0.35">
      <c r="A2881"/>
      <c r="B2881"/>
      <c r="C2881"/>
      <c r="D2881"/>
    </row>
    <row r="2882" spans="1:4" x14ac:dyDescent="0.35">
      <c r="A2882"/>
      <c r="B2882"/>
      <c r="C2882"/>
      <c r="D2882"/>
    </row>
    <row r="2883" spans="1:4" x14ac:dyDescent="0.35">
      <c r="A2883"/>
      <c r="B2883"/>
      <c r="C2883"/>
      <c r="D2883"/>
    </row>
    <row r="2884" spans="1:4" x14ac:dyDescent="0.35">
      <c r="A2884"/>
      <c r="B2884"/>
      <c r="C2884"/>
      <c r="D2884"/>
    </row>
    <row r="2885" spans="1:4" x14ac:dyDescent="0.35">
      <c r="A2885"/>
      <c r="B2885"/>
      <c r="C2885"/>
      <c r="D2885"/>
    </row>
    <row r="2886" spans="1:4" x14ac:dyDescent="0.35">
      <c r="A2886"/>
      <c r="B2886"/>
      <c r="C2886"/>
      <c r="D2886"/>
    </row>
    <row r="2887" spans="1:4" x14ac:dyDescent="0.35">
      <c r="A2887"/>
      <c r="B2887"/>
      <c r="C2887"/>
      <c r="D2887"/>
    </row>
    <row r="2888" spans="1:4" x14ac:dyDescent="0.35">
      <c r="A2888"/>
      <c r="B2888"/>
      <c r="C2888"/>
      <c r="D2888"/>
    </row>
    <row r="2889" spans="1:4" x14ac:dyDescent="0.35">
      <c r="A2889"/>
      <c r="B2889"/>
      <c r="C2889"/>
      <c r="D2889"/>
    </row>
    <row r="2890" spans="1:4" x14ac:dyDescent="0.35">
      <c r="A2890"/>
      <c r="B2890"/>
      <c r="C2890"/>
      <c r="D2890"/>
    </row>
    <row r="2891" spans="1:4" x14ac:dyDescent="0.35">
      <c r="A2891"/>
      <c r="B2891"/>
      <c r="C2891"/>
      <c r="D2891"/>
    </row>
    <row r="2892" spans="1:4" x14ac:dyDescent="0.35">
      <c r="A2892"/>
      <c r="B2892"/>
      <c r="C2892"/>
      <c r="D2892"/>
    </row>
    <row r="2893" spans="1:4" x14ac:dyDescent="0.35">
      <c r="A2893"/>
      <c r="B2893"/>
      <c r="C2893"/>
      <c r="D2893"/>
    </row>
    <row r="2894" spans="1:4" x14ac:dyDescent="0.35">
      <c r="A2894"/>
      <c r="B2894"/>
      <c r="C2894"/>
      <c r="D2894"/>
    </row>
    <row r="2895" spans="1:4" x14ac:dyDescent="0.35">
      <c r="A2895"/>
      <c r="B2895"/>
      <c r="C2895"/>
      <c r="D2895"/>
    </row>
    <row r="2896" spans="1:4" x14ac:dyDescent="0.35">
      <c r="A2896"/>
      <c r="B2896"/>
      <c r="C2896"/>
      <c r="D2896"/>
    </row>
    <row r="2897" spans="1:4" x14ac:dyDescent="0.35">
      <c r="A2897"/>
      <c r="B2897"/>
      <c r="C2897"/>
      <c r="D2897"/>
    </row>
    <row r="2898" spans="1:4" x14ac:dyDescent="0.35">
      <c r="A2898"/>
      <c r="B2898"/>
      <c r="C2898"/>
      <c r="D2898"/>
    </row>
    <row r="2899" spans="1:4" x14ac:dyDescent="0.35">
      <c r="A2899"/>
      <c r="B2899"/>
      <c r="C2899"/>
      <c r="D2899"/>
    </row>
    <row r="2900" spans="1:4" x14ac:dyDescent="0.35">
      <c r="A2900"/>
      <c r="B2900"/>
      <c r="C2900"/>
      <c r="D2900"/>
    </row>
    <row r="2901" spans="1:4" x14ac:dyDescent="0.35">
      <c r="A2901"/>
      <c r="B2901"/>
      <c r="C2901"/>
      <c r="D2901"/>
    </row>
    <row r="2902" spans="1:4" x14ac:dyDescent="0.35">
      <c r="A2902"/>
      <c r="B2902"/>
      <c r="C2902"/>
      <c r="D2902"/>
    </row>
    <row r="2903" spans="1:4" x14ac:dyDescent="0.35">
      <c r="A2903"/>
      <c r="B2903"/>
      <c r="C2903"/>
      <c r="D2903"/>
    </row>
    <row r="2904" spans="1:4" x14ac:dyDescent="0.35">
      <c r="A2904"/>
      <c r="B2904"/>
      <c r="C2904"/>
      <c r="D2904"/>
    </row>
    <row r="2905" spans="1:4" x14ac:dyDescent="0.35">
      <c r="A2905"/>
      <c r="B2905"/>
      <c r="C2905"/>
      <c r="D2905"/>
    </row>
    <row r="2906" spans="1:4" x14ac:dyDescent="0.35">
      <c r="A2906"/>
      <c r="B2906"/>
      <c r="C2906"/>
      <c r="D2906"/>
    </row>
    <row r="2907" spans="1:4" x14ac:dyDescent="0.35">
      <c r="A2907"/>
      <c r="B2907"/>
      <c r="C2907"/>
      <c r="D2907"/>
    </row>
    <row r="2908" spans="1:4" x14ac:dyDescent="0.35">
      <c r="A2908"/>
      <c r="B2908"/>
      <c r="C2908"/>
      <c r="D2908"/>
    </row>
    <row r="2909" spans="1:4" x14ac:dyDescent="0.35">
      <c r="A2909"/>
      <c r="B2909"/>
      <c r="C2909"/>
      <c r="D2909"/>
    </row>
    <row r="2910" spans="1:4" x14ac:dyDescent="0.35">
      <c r="A2910"/>
      <c r="B2910"/>
      <c r="C2910"/>
      <c r="D2910"/>
    </row>
    <row r="2911" spans="1:4" x14ac:dyDescent="0.35">
      <c r="A2911"/>
      <c r="B2911"/>
      <c r="C2911"/>
      <c r="D2911"/>
    </row>
    <row r="2912" spans="1:4" x14ac:dyDescent="0.35">
      <c r="A2912"/>
      <c r="B2912"/>
      <c r="C2912"/>
      <c r="D2912"/>
    </row>
    <row r="2913" spans="1:4" x14ac:dyDescent="0.35">
      <c r="A2913"/>
      <c r="B2913"/>
      <c r="C2913"/>
      <c r="D2913"/>
    </row>
    <row r="2914" spans="1:4" x14ac:dyDescent="0.35">
      <c r="A2914"/>
      <c r="B2914"/>
      <c r="C2914"/>
      <c r="D2914"/>
    </row>
    <row r="2915" spans="1:4" x14ac:dyDescent="0.35">
      <c r="A2915"/>
      <c r="B2915"/>
      <c r="C2915"/>
      <c r="D2915"/>
    </row>
    <row r="2916" spans="1:4" x14ac:dyDescent="0.35">
      <c r="A2916"/>
      <c r="B2916"/>
      <c r="C2916"/>
      <c r="D2916"/>
    </row>
    <row r="2917" spans="1:4" x14ac:dyDescent="0.35">
      <c r="A2917"/>
      <c r="B2917"/>
      <c r="C2917"/>
      <c r="D2917"/>
    </row>
    <row r="2918" spans="1:4" x14ac:dyDescent="0.35">
      <c r="A2918"/>
      <c r="B2918"/>
      <c r="C2918"/>
      <c r="D2918"/>
    </row>
    <row r="2919" spans="1:4" x14ac:dyDescent="0.35">
      <c r="A2919"/>
      <c r="B2919"/>
      <c r="C2919"/>
      <c r="D2919"/>
    </row>
    <row r="2920" spans="1:4" x14ac:dyDescent="0.35">
      <c r="A2920"/>
      <c r="B2920"/>
      <c r="C2920"/>
      <c r="D2920"/>
    </row>
    <row r="2921" spans="1:4" x14ac:dyDescent="0.35">
      <c r="A2921"/>
      <c r="B2921"/>
      <c r="C2921"/>
      <c r="D2921"/>
    </row>
    <row r="2922" spans="1:4" x14ac:dyDescent="0.35">
      <c r="A2922"/>
      <c r="B2922"/>
      <c r="C2922"/>
      <c r="D2922"/>
    </row>
    <row r="2923" spans="1:4" x14ac:dyDescent="0.35">
      <c r="A2923"/>
      <c r="B2923"/>
      <c r="C2923"/>
      <c r="D2923"/>
    </row>
    <row r="2924" spans="1:4" x14ac:dyDescent="0.35">
      <c r="A2924"/>
      <c r="B2924"/>
      <c r="C2924"/>
      <c r="D2924"/>
    </row>
    <row r="2925" spans="1:4" x14ac:dyDescent="0.35">
      <c r="A2925"/>
      <c r="B2925"/>
      <c r="C2925"/>
      <c r="D2925"/>
    </row>
    <row r="2926" spans="1:4" x14ac:dyDescent="0.35">
      <c r="A2926"/>
      <c r="B2926"/>
      <c r="C2926"/>
      <c r="D2926"/>
    </row>
    <row r="2927" spans="1:4" x14ac:dyDescent="0.35">
      <c r="A2927"/>
      <c r="B2927"/>
      <c r="C2927"/>
      <c r="D2927"/>
    </row>
    <row r="2928" spans="1:4" x14ac:dyDescent="0.35">
      <c r="A2928"/>
      <c r="B2928"/>
      <c r="C2928"/>
      <c r="D2928"/>
    </row>
    <row r="2929" spans="1:4" x14ac:dyDescent="0.35">
      <c r="A2929"/>
      <c r="B2929"/>
      <c r="C2929"/>
      <c r="D2929"/>
    </row>
    <row r="2930" spans="1:4" x14ac:dyDescent="0.35">
      <c r="A2930"/>
      <c r="B2930"/>
      <c r="C2930"/>
      <c r="D2930"/>
    </row>
    <row r="2931" spans="1:4" x14ac:dyDescent="0.35">
      <c r="A2931"/>
      <c r="B2931"/>
      <c r="C2931"/>
      <c r="D2931"/>
    </row>
    <row r="2932" spans="1:4" x14ac:dyDescent="0.35">
      <c r="A2932"/>
      <c r="B2932"/>
      <c r="C2932"/>
      <c r="D2932"/>
    </row>
    <row r="2933" spans="1:4" x14ac:dyDescent="0.35">
      <c r="A2933"/>
      <c r="B2933"/>
      <c r="C2933"/>
      <c r="D2933"/>
    </row>
    <row r="2934" spans="1:4" x14ac:dyDescent="0.35">
      <c r="A2934"/>
      <c r="B2934"/>
      <c r="C2934"/>
      <c r="D2934"/>
    </row>
    <row r="2935" spans="1:4" x14ac:dyDescent="0.35">
      <c r="A2935"/>
      <c r="B2935"/>
      <c r="C2935"/>
      <c r="D2935"/>
    </row>
    <row r="2936" spans="1:4" x14ac:dyDescent="0.35">
      <c r="A2936"/>
      <c r="B2936"/>
      <c r="C2936"/>
      <c r="D2936"/>
    </row>
    <row r="2937" spans="1:4" x14ac:dyDescent="0.35">
      <c r="A2937"/>
      <c r="B2937"/>
      <c r="C2937"/>
      <c r="D2937"/>
    </row>
    <row r="2938" spans="1:4" x14ac:dyDescent="0.35">
      <c r="A2938"/>
      <c r="B2938"/>
      <c r="C2938"/>
      <c r="D2938"/>
    </row>
    <row r="2939" spans="1:4" x14ac:dyDescent="0.35">
      <c r="A2939"/>
      <c r="B2939"/>
      <c r="C2939"/>
      <c r="D2939"/>
    </row>
    <row r="2940" spans="1:4" x14ac:dyDescent="0.35">
      <c r="A2940"/>
      <c r="B2940"/>
      <c r="C2940"/>
      <c r="D2940"/>
    </row>
    <row r="2941" spans="1:4" x14ac:dyDescent="0.35">
      <c r="A2941"/>
      <c r="B2941"/>
      <c r="C2941"/>
      <c r="D2941"/>
    </row>
    <row r="2942" spans="1:4" x14ac:dyDescent="0.35">
      <c r="A2942"/>
      <c r="B2942"/>
      <c r="C2942"/>
      <c r="D2942"/>
    </row>
    <row r="2943" spans="1:4" x14ac:dyDescent="0.35">
      <c r="A2943"/>
      <c r="B2943"/>
      <c r="C2943"/>
      <c r="D2943"/>
    </row>
    <row r="2944" spans="1:4" x14ac:dyDescent="0.35">
      <c r="A2944"/>
      <c r="B2944"/>
      <c r="C2944"/>
      <c r="D2944"/>
    </row>
    <row r="2945" spans="1:4" x14ac:dyDescent="0.35">
      <c r="A2945"/>
      <c r="B2945"/>
      <c r="C2945"/>
      <c r="D2945"/>
    </row>
    <row r="2946" spans="1:4" x14ac:dyDescent="0.35">
      <c r="A2946"/>
      <c r="B2946"/>
      <c r="C2946"/>
      <c r="D2946"/>
    </row>
    <row r="2947" spans="1:4" x14ac:dyDescent="0.35">
      <c r="A2947"/>
      <c r="B2947"/>
      <c r="C2947"/>
      <c r="D2947"/>
    </row>
    <row r="2948" spans="1:4" x14ac:dyDescent="0.35">
      <c r="A2948"/>
      <c r="B2948"/>
      <c r="C2948"/>
      <c r="D2948"/>
    </row>
    <row r="2949" spans="1:4" x14ac:dyDescent="0.35">
      <c r="A2949"/>
      <c r="B2949"/>
      <c r="C2949"/>
      <c r="D2949"/>
    </row>
    <row r="2950" spans="1:4" x14ac:dyDescent="0.35">
      <c r="A2950"/>
      <c r="B2950"/>
      <c r="C2950"/>
      <c r="D2950"/>
    </row>
    <row r="2951" spans="1:4" x14ac:dyDescent="0.35">
      <c r="A2951"/>
      <c r="B2951"/>
      <c r="C2951"/>
      <c r="D2951"/>
    </row>
    <row r="2952" spans="1:4" x14ac:dyDescent="0.35">
      <c r="A2952"/>
      <c r="B2952"/>
      <c r="C2952"/>
      <c r="D2952"/>
    </row>
    <row r="2953" spans="1:4" x14ac:dyDescent="0.35">
      <c r="A2953"/>
      <c r="B2953"/>
      <c r="C2953"/>
      <c r="D2953"/>
    </row>
    <row r="2954" spans="1:4" x14ac:dyDescent="0.35">
      <c r="A2954"/>
      <c r="B2954"/>
      <c r="C2954"/>
      <c r="D2954"/>
    </row>
    <row r="2955" spans="1:4" x14ac:dyDescent="0.35">
      <c r="A2955"/>
      <c r="B2955"/>
      <c r="C2955"/>
      <c r="D2955"/>
    </row>
    <row r="2956" spans="1:4" x14ac:dyDescent="0.35">
      <c r="A2956"/>
      <c r="B2956"/>
      <c r="C2956"/>
      <c r="D2956"/>
    </row>
    <row r="2957" spans="1:4" x14ac:dyDescent="0.35">
      <c r="A2957"/>
      <c r="B2957"/>
      <c r="C2957"/>
      <c r="D2957"/>
    </row>
    <row r="2958" spans="1:4" x14ac:dyDescent="0.35">
      <c r="A2958"/>
      <c r="B2958"/>
      <c r="C2958"/>
      <c r="D2958"/>
    </row>
    <row r="2959" spans="1:4" x14ac:dyDescent="0.35">
      <c r="A2959"/>
      <c r="B2959"/>
      <c r="C2959"/>
      <c r="D2959"/>
    </row>
    <row r="2960" spans="1:4" x14ac:dyDescent="0.35">
      <c r="A2960"/>
      <c r="B2960"/>
      <c r="C2960"/>
      <c r="D2960"/>
    </row>
    <row r="2961" spans="1:4" x14ac:dyDescent="0.35">
      <c r="A2961"/>
      <c r="B2961"/>
      <c r="C2961"/>
      <c r="D2961"/>
    </row>
    <row r="2962" spans="1:4" x14ac:dyDescent="0.35">
      <c r="A2962"/>
      <c r="B2962"/>
      <c r="C2962"/>
      <c r="D2962"/>
    </row>
    <row r="2963" spans="1:4" x14ac:dyDescent="0.35">
      <c r="A2963"/>
      <c r="B2963"/>
      <c r="C2963"/>
      <c r="D2963"/>
    </row>
    <row r="2964" spans="1:4" x14ac:dyDescent="0.35">
      <c r="A2964"/>
      <c r="B2964"/>
      <c r="C2964"/>
      <c r="D2964"/>
    </row>
    <row r="2965" spans="1:4" x14ac:dyDescent="0.35">
      <c r="A2965"/>
      <c r="B2965"/>
      <c r="C2965"/>
      <c r="D2965"/>
    </row>
    <row r="2966" spans="1:4" x14ac:dyDescent="0.35">
      <c r="A2966"/>
      <c r="B2966"/>
      <c r="C2966"/>
      <c r="D2966"/>
    </row>
    <row r="2967" spans="1:4" x14ac:dyDescent="0.35">
      <c r="A2967"/>
      <c r="B2967"/>
      <c r="C2967"/>
      <c r="D2967"/>
    </row>
    <row r="2968" spans="1:4" x14ac:dyDescent="0.35">
      <c r="A2968"/>
      <c r="B2968"/>
      <c r="C2968"/>
      <c r="D2968"/>
    </row>
    <row r="2969" spans="1:4" x14ac:dyDescent="0.35">
      <c r="A2969"/>
      <c r="B2969"/>
      <c r="C2969"/>
      <c r="D2969"/>
    </row>
    <row r="2970" spans="1:4" x14ac:dyDescent="0.35">
      <c r="A2970"/>
      <c r="B2970"/>
      <c r="C2970"/>
      <c r="D2970"/>
    </row>
    <row r="2971" spans="1:4" x14ac:dyDescent="0.35">
      <c r="A2971"/>
      <c r="B2971"/>
      <c r="C2971"/>
      <c r="D2971"/>
    </row>
    <row r="2972" spans="1:4" x14ac:dyDescent="0.35">
      <c r="A2972"/>
      <c r="B2972"/>
      <c r="C2972"/>
      <c r="D2972"/>
    </row>
    <row r="2973" spans="1:4" x14ac:dyDescent="0.35">
      <c r="A2973"/>
      <c r="B2973"/>
      <c r="C2973"/>
      <c r="D2973"/>
    </row>
    <row r="2974" spans="1:4" x14ac:dyDescent="0.35">
      <c r="A2974"/>
      <c r="B2974"/>
      <c r="C2974"/>
      <c r="D2974"/>
    </row>
    <row r="2975" spans="1:4" x14ac:dyDescent="0.35">
      <c r="A2975"/>
      <c r="B2975"/>
      <c r="C2975"/>
      <c r="D2975"/>
    </row>
    <row r="2976" spans="1:4" x14ac:dyDescent="0.35">
      <c r="A2976"/>
      <c r="B2976"/>
      <c r="C2976"/>
      <c r="D2976"/>
    </row>
    <row r="2977" spans="1:4" x14ac:dyDescent="0.35">
      <c r="A2977"/>
      <c r="B2977"/>
      <c r="C2977"/>
      <c r="D2977"/>
    </row>
    <row r="2978" spans="1:4" x14ac:dyDescent="0.35">
      <c r="A2978"/>
      <c r="B2978"/>
      <c r="C2978"/>
      <c r="D2978"/>
    </row>
    <row r="2979" spans="1:4" x14ac:dyDescent="0.35">
      <c r="A2979"/>
      <c r="B2979"/>
      <c r="C2979"/>
      <c r="D2979"/>
    </row>
    <row r="2980" spans="1:4" x14ac:dyDescent="0.35">
      <c r="A2980"/>
      <c r="B2980"/>
      <c r="C2980"/>
      <c r="D2980"/>
    </row>
    <row r="2981" spans="1:4" x14ac:dyDescent="0.35">
      <c r="A2981"/>
      <c r="B2981"/>
      <c r="C2981"/>
      <c r="D2981"/>
    </row>
    <row r="2982" spans="1:4" x14ac:dyDescent="0.35">
      <c r="A2982"/>
      <c r="B2982"/>
      <c r="C2982"/>
      <c r="D2982"/>
    </row>
    <row r="2983" spans="1:4" x14ac:dyDescent="0.35">
      <c r="A2983"/>
      <c r="B2983"/>
      <c r="C2983"/>
      <c r="D2983"/>
    </row>
    <row r="2984" spans="1:4" x14ac:dyDescent="0.35">
      <c r="A2984"/>
      <c r="B2984"/>
      <c r="C2984"/>
      <c r="D2984"/>
    </row>
    <row r="2985" spans="1:4" x14ac:dyDescent="0.35">
      <c r="A2985"/>
      <c r="B2985"/>
      <c r="C2985"/>
      <c r="D2985"/>
    </row>
    <row r="2986" spans="1:4" x14ac:dyDescent="0.35">
      <c r="A2986"/>
      <c r="B2986"/>
      <c r="C2986"/>
      <c r="D2986"/>
    </row>
    <row r="2987" spans="1:4" x14ac:dyDescent="0.35">
      <c r="A2987"/>
      <c r="B2987"/>
      <c r="C2987"/>
      <c r="D2987"/>
    </row>
    <row r="2988" spans="1:4" x14ac:dyDescent="0.35">
      <c r="A2988"/>
      <c r="B2988"/>
      <c r="C2988"/>
      <c r="D2988"/>
    </row>
    <row r="2989" spans="1:4" x14ac:dyDescent="0.35">
      <c r="A2989"/>
      <c r="B2989"/>
      <c r="C2989"/>
      <c r="D2989"/>
    </row>
    <row r="2990" spans="1:4" x14ac:dyDescent="0.35">
      <c r="A2990"/>
      <c r="B2990"/>
      <c r="C2990"/>
      <c r="D2990"/>
    </row>
    <row r="2991" spans="1:4" x14ac:dyDescent="0.35">
      <c r="A2991"/>
      <c r="B2991"/>
      <c r="C2991"/>
      <c r="D2991"/>
    </row>
    <row r="2992" spans="1:4" x14ac:dyDescent="0.35">
      <c r="A2992"/>
      <c r="B2992"/>
      <c r="C2992"/>
      <c r="D2992"/>
    </row>
    <row r="2993" spans="1:4" x14ac:dyDescent="0.35">
      <c r="A2993"/>
      <c r="B2993"/>
      <c r="C2993"/>
      <c r="D2993"/>
    </row>
    <row r="2994" spans="1:4" x14ac:dyDescent="0.35">
      <c r="A2994"/>
      <c r="B2994"/>
      <c r="C2994"/>
      <c r="D2994"/>
    </row>
    <row r="2995" spans="1:4" x14ac:dyDescent="0.35">
      <c r="A2995"/>
      <c r="B2995"/>
      <c r="C2995"/>
      <c r="D2995"/>
    </row>
    <row r="2996" spans="1:4" x14ac:dyDescent="0.35">
      <c r="A2996"/>
      <c r="B2996"/>
      <c r="C2996"/>
      <c r="D2996"/>
    </row>
    <row r="2997" spans="1:4" x14ac:dyDescent="0.35">
      <c r="A2997"/>
      <c r="B2997"/>
      <c r="C2997"/>
      <c r="D2997"/>
    </row>
    <row r="2998" spans="1:4" x14ac:dyDescent="0.35">
      <c r="A2998"/>
      <c r="B2998"/>
      <c r="C2998"/>
      <c r="D2998"/>
    </row>
    <row r="2999" spans="1:4" x14ac:dyDescent="0.35">
      <c r="A2999"/>
      <c r="B2999"/>
      <c r="C2999"/>
      <c r="D2999"/>
    </row>
    <row r="3000" spans="1:4" x14ac:dyDescent="0.35">
      <c r="A3000"/>
      <c r="B3000"/>
      <c r="C3000"/>
      <c r="D3000"/>
    </row>
    <row r="3001" spans="1:4" x14ac:dyDescent="0.35">
      <c r="A3001"/>
      <c r="B3001"/>
      <c r="C3001"/>
      <c r="D3001"/>
    </row>
    <row r="3002" spans="1:4" x14ac:dyDescent="0.35">
      <c r="A3002"/>
      <c r="B3002"/>
      <c r="C3002"/>
      <c r="D3002"/>
    </row>
    <row r="3003" spans="1:4" x14ac:dyDescent="0.35">
      <c r="A3003"/>
      <c r="B3003"/>
      <c r="C3003"/>
      <c r="D3003"/>
    </row>
    <row r="3004" spans="1:4" x14ac:dyDescent="0.35">
      <c r="A3004"/>
      <c r="B3004"/>
      <c r="C3004"/>
      <c r="D3004"/>
    </row>
    <row r="3005" spans="1:4" x14ac:dyDescent="0.35">
      <c r="A3005"/>
      <c r="B3005"/>
      <c r="C3005"/>
      <c r="D3005"/>
    </row>
    <row r="3006" spans="1:4" x14ac:dyDescent="0.35">
      <c r="A3006"/>
      <c r="B3006"/>
      <c r="C3006"/>
      <c r="D3006"/>
    </row>
    <row r="3007" spans="1:4" x14ac:dyDescent="0.35">
      <c r="A3007"/>
      <c r="B3007"/>
      <c r="C3007"/>
      <c r="D3007"/>
    </row>
    <row r="3008" spans="1:4" x14ac:dyDescent="0.35">
      <c r="A3008"/>
      <c r="B3008"/>
      <c r="C3008"/>
      <c r="D3008"/>
    </row>
    <row r="3009" spans="1:4" x14ac:dyDescent="0.35">
      <c r="A3009"/>
      <c r="B3009"/>
      <c r="C3009"/>
      <c r="D3009"/>
    </row>
    <row r="3010" spans="1:4" x14ac:dyDescent="0.35">
      <c r="A3010"/>
      <c r="B3010"/>
      <c r="C3010"/>
      <c r="D3010"/>
    </row>
    <row r="3011" spans="1:4" x14ac:dyDescent="0.35">
      <c r="A3011"/>
      <c r="B3011"/>
      <c r="C3011"/>
      <c r="D3011"/>
    </row>
    <row r="3012" spans="1:4" x14ac:dyDescent="0.35">
      <c r="A3012"/>
      <c r="B3012"/>
      <c r="C3012"/>
      <c r="D3012"/>
    </row>
    <row r="3013" spans="1:4" x14ac:dyDescent="0.35">
      <c r="A3013"/>
      <c r="B3013"/>
      <c r="C3013"/>
      <c r="D3013"/>
    </row>
    <row r="3014" spans="1:4" x14ac:dyDescent="0.35">
      <c r="A3014"/>
      <c r="B3014"/>
      <c r="C3014"/>
      <c r="D3014"/>
    </row>
    <row r="3015" spans="1:4" x14ac:dyDescent="0.35">
      <c r="A3015"/>
      <c r="B3015"/>
      <c r="C3015"/>
      <c r="D3015"/>
    </row>
    <row r="3016" spans="1:4" x14ac:dyDescent="0.35">
      <c r="A3016"/>
      <c r="B3016"/>
      <c r="C3016"/>
      <c r="D3016"/>
    </row>
    <row r="3017" spans="1:4" x14ac:dyDescent="0.35">
      <c r="A3017"/>
      <c r="B3017"/>
      <c r="C3017"/>
      <c r="D3017"/>
    </row>
    <row r="3018" spans="1:4" x14ac:dyDescent="0.35">
      <c r="A3018"/>
      <c r="B3018"/>
      <c r="C3018"/>
      <c r="D3018"/>
    </row>
    <row r="3019" spans="1:4" x14ac:dyDescent="0.35">
      <c r="A3019"/>
      <c r="B3019"/>
      <c r="C3019"/>
      <c r="D3019"/>
    </row>
    <row r="3020" spans="1:4" x14ac:dyDescent="0.35">
      <c r="A3020"/>
      <c r="B3020"/>
      <c r="C3020"/>
      <c r="D3020"/>
    </row>
    <row r="3021" spans="1:4" x14ac:dyDescent="0.35">
      <c r="A3021"/>
      <c r="B3021"/>
      <c r="C3021"/>
      <c r="D3021"/>
    </row>
    <row r="3022" spans="1:4" x14ac:dyDescent="0.35">
      <c r="A3022"/>
      <c r="B3022"/>
      <c r="C3022"/>
      <c r="D3022"/>
    </row>
    <row r="3023" spans="1:4" x14ac:dyDescent="0.35">
      <c r="A3023"/>
      <c r="B3023"/>
      <c r="C3023"/>
      <c r="D3023"/>
    </row>
    <row r="3024" spans="1:4" x14ac:dyDescent="0.35">
      <c r="A3024"/>
      <c r="B3024"/>
      <c r="C3024"/>
      <c r="D3024"/>
    </row>
    <row r="3025" spans="1:4" x14ac:dyDescent="0.35">
      <c r="A3025"/>
      <c r="B3025"/>
      <c r="C3025"/>
      <c r="D3025"/>
    </row>
    <row r="3026" spans="1:4" x14ac:dyDescent="0.35">
      <c r="A3026"/>
      <c r="B3026"/>
      <c r="C3026"/>
      <c r="D3026"/>
    </row>
    <row r="3027" spans="1:4" x14ac:dyDescent="0.35">
      <c r="A3027"/>
      <c r="B3027"/>
      <c r="C3027"/>
      <c r="D3027"/>
    </row>
    <row r="3028" spans="1:4" x14ac:dyDescent="0.35">
      <c r="A3028"/>
      <c r="B3028"/>
      <c r="C3028"/>
      <c r="D3028"/>
    </row>
    <row r="3029" spans="1:4" x14ac:dyDescent="0.35">
      <c r="A3029"/>
      <c r="B3029"/>
      <c r="C3029"/>
      <c r="D3029"/>
    </row>
    <row r="3030" spans="1:4" x14ac:dyDescent="0.35">
      <c r="A3030"/>
      <c r="B3030"/>
      <c r="C3030"/>
      <c r="D3030"/>
    </row>
    <row r="3031" spans="1:4" x14ac:dyDescent="0.35">
      <c r="A3031"/>
      <c r="B3031"/>
      <c r="C3031"/>
      <c r="D3031"/>
    </row>
    <row r="3032" spans="1:4" x14ac:dyDescent="0.35">
      <c r="A3032"/>
      <c r="B3032"/>
      <c r="C3032"/>
      <c r="D3032"/>
    </row>
    <row r="3033" spans="1:4" x14ac:dyDescent="0.35">
      <c r="A3033"/>
      <c r="B3033"/>
      <c r="C3033"/>
      <c r="D3033"/>
    </row>
    <row r="3034" spans="1:4" x14ac:dyDescent="0.35">
      <c r="A3034"/>
      <c r="B3034"/>
      <c r="C3034"/>
      <c r="D3034"/>
    </row>
    <row r="3035" spans="1:4" x14ac:dyDescent="0.35">
      <c r="A3035"/>
      <c r="B3035"/>
      <c r="C3035"/>
      <c r="D3035"/>
    </row>
    <row r="3036" spans="1:4" x14ac:dyDescent="0.35">
      <c r="A3036"/>
      <c r="B3036"/>
      <c r="C3036"/>
      <c r="D3036"/>
    </row>
    <row r="3037" spans="1:4" x14ac:dyDescent="0.35">
      <c r="A3037"/>
      <c r="B3037"/>
      <c r="C3037"/>
      <c r="D3037"/>
    </row>
    <row r="3038" spans="1:4" x14ac:dyDescent="0.35">
      <c r="A3038"/>
      <c r="B3038"/>
      <c r="C3038"/>
      <c r="D3038"/>
    </row>
    <row r="3039" spans="1:4" x14ac:dyDescent="0.35">
      <c r="A3039"/>
      <c r="B3039"/>
      <c r="C3039"/>
      <c r="D3039"/>
    </row>
    <row r="3040" spans="1:4" x14ac:dyDescent="0.35">
      <c r="A3040"/>
      <c r="B3040"/>
      <c r="C3040"/>
      <c r="D3040"/>
    </row>
    <row r="3041" spans="1:4" x14ac:dyDescent="0.35">
      <c r="A3041"/>
      <c r="B3041"/>
      <c r="C3041"/>
      <c r="D3041"/>
    </row>
    <row r="3042" spans="1:4" x14ac:dyDescent="0.35">
      <c r="A3042"/>
      <c r="B3042"/>
      <c r="C3042"/>
      <c r="D3042"/>
    </row>
    <row r="3043" spans="1:4" x14ac:dyDescent="0.35">
      <c r="A3043"/>
      <c r="B3043"/>
      <c r="C3043"/>
      <c r="D3043"/>
    </row>
    <row r="3044" spans="1:4" x14ac:dyDescent="0.35">
      <c r="A3044"/>
      <c r="B3044"/>
      <c r="C3044"/>
      <c r="D3044"/>
    </row>
    <row r="3045" spans="1:4" x14ac:dyDescent="0.35">
      <c r="A3045"/>
      <c r="B3045"/>
      <c r="C3045"/>
      <c r="D3045"/>
    </row>
    <row r="3046" spans="1:4" x14ac:dyDescent="0.35">
      <c r="A3046"/>
      <c r="B3046"/>
      <c r="C3046"/>
      <c r="D3046"/>
    </row>
    <row r="3047" spans="1:4" x14ac:dyDescent="0.35">
      <c r="A3047"/>
      <c r="B3047"/>
      <c r="C3047"/>
      <c r="D3047"/>
    </row>
    <row r="3048" spans="1:4" x14ac:dyDescent="0.35">
      <c r="A3048"/>
      <c r="B3048"/>
      <c r="C3048"/>
      <c r="D3048"/>
    </row>
    <row r="3049" spans="1:4" x14ac:dyDescent="0.35">
      <c r="A3049"/>
      <c r="B3049"/>
      <c r="C3049"/>
      <c r="D3049"/>
    </row>
    <row r="3050" spans="1:4" x14ac:dyDescent="0.35">
      <c r="A3050"/>
      <c r="B3050"/>
      <c r="C3050"/>
      <c r="D3050"/>
    </row>
    <row r="3051" spans="1:4" x14ac:dyDescent="0.35">
      <c r="A3051"/>
      <c r="B3051"/>
      <c r="C3051"/>
      <c r="D3051"/>
    </row>
    <row r="3052" spans="1:4" x14ac:dyDescent="0.35">
      <c r="A3052"/>
      <c r="B3052"/>
      <c r="C3052"/>
      <c r="D3052"/>
    </row>
    <row r="3053" spans="1:4" x14ac:dyDescent="0.35">
      <c r="A3053"/>
      <c r="B3053"/>
      <c r="C3053"/>
      <c r="D3053"/>
    </row>
    <row r="3054" spans="1:4" x14ac:dyDescent="0.35">
      <c r="A3054"/>
      <c r="B3054"/>
      <c r="C3054"/>
      <c r="D3054"/>
    </row>
    <row r="3055" spans="1:4" x14ac:dyDescent="0.35">
      <c r="A3055"/>
      <c r="B3055"/>
      <c r="C3055"/>
      <c r="D3055"/>
    </row>
    <row r="3056" spans="1:4" x14ac:dyDescent="0.35">
      <c r="A3056"/>
      <c r="B3056"/>
      <c r="C3056"/>
      <c r="D3056"/>
    </row>
    <row r="3057" spans="1:4" x14ac:dyDescent="0.35">
      <c r="A3057"/>
      <c r="B3057"/>
      <c r="C3057"/>
      <c r="D3057"/>
    </row>
    <row r="3058" spans="1:4" x14ac:dyDescent="0.35">
      <c r="A3058"/>
      <c r="B3058"/>
      <c r="C3058"/>
      <c r="D3058"/>
    </row>
    <row r="3059" spans="1:4" x14ac:dyDescent="0.35">
      <c r="A3059"/>
      <c r="B3059"/>
      <c r="C3059"/>
      <c r="D3059"/>
    </row>
    <row r="3060" spans="1:4" x14ac:dyDescent="0.35">
      <c r="A3060"/>
      <c r="B3060"/>
      <c r="C3060"/>
      <c r="D3060"/>
    </row>
    <row r="3061" spans="1:4" x14ac:dyDescent="0.35">
      <c r="A3061"/>
      <c r="B3061"/>
      <c r="C3061"/>
      <c r="D3061"/>
    </row>
    <row r="3062" spans="1:4" x14ac:dyDescent="0.35">
      <c r="A3062"/>
      <c r="B3062"/>
      <c r="C3062"/>
      <c r="D3062"/>
    </row>
    <row r="3063" spans="1:4" x14ac:dyDescent="0.35">
      <c r="A3063"/>
      <c r="B3063"/>
      <c r="C3063"/>
      <c r="D3063"/>
    </row>
    <row r="3064" spans="1:4" x14ac:dyDescent="0.35">
      <c r="A3064"/>
      <c r="B3064"/>
      <c r="C3064"/>
      <c r="D3064"/>
    </row>
    <row r="3065" spans="1:4" x14ac:dyDescent="0.35">
      <c r="A3065"/>
      <c r="B3065"/>
      <c r="C3065"/>
      <c r="D3065"/>
    </row>
    <row r="3066" spans="1:4" x14ac:dyDescent="0.35">
      <c r="A3066"/>
      <c r="B3066"/>
      <c r="C3066"/>
      <c r="D3066"/>
    </row>
    <row r="3067" spans="1:4" x14ac:dyDescent="0.35">
      <c r="A3067"/>
      <c r="B3067"/>
      <c r="C3067"/>
      <c r="D3067"/>
    </row>
    <row r="3068" spans="1:4" x14ac:dyDescent="0.35">
      <c r="A3068"/>
      <c r="B3068"/>
      <c r="C3068"/>
      <c r="D3068"/>
    </row>
    <row r="3069" spans="1:4" x14ac:dyDescent="0.35">
      <c r="A3069"/>
      <c r="B3069"/>
      <c r="C3069"/>
      <c r="D3069"/>
    </row>
    <row r="3070" spans="1:4" x14ac:dyDescent="0.35">
      <c r="A3070"/>
      <c r="B3070"/>
      <c r="C3070"/>
      <c r="D3070"/>
    </row>
    <row r="3071" spans="1:4" x14ac:dyDescent="0.35">
      <c r="A3071"/>
      <c r="B3071"/>
      <c r="C3071"/>
      <c r="D3071"/>
    </row>
    <row r="3072" spans="1:4" x14ac:dyDescent="0.35">
      <c r="A3072"/>
      <c r="B3072"/>
      <c r="C3072"/>
      <c r="D3072"/>
    </row>
    <row r="3073" spans="1:4" x14ac:dyDescent="0.35">
      <c r="A3073"/>
      <c r="B3073"/>
      <c r="C3073"/>
      <c r="D3073"/>
    </row>
    <row r="3074" spans="1:4" x14ac:dyDescent="0.35">
      <c r="A3074"/>
      <c r="B3074"/>
      <c r="C3074"/>
      <c r="D3074"/>
    </row>
    <row r="3075" spans="1:4" x14ac:dyDescent="0.35">
      <c r="A3075"/>
      <c r="B3075"/>
      <c r="C3075"/>
      <c r="D3075"/>
    </row>
    <row r="3076" spans="1:4" x14ac:dyDescent="0.35">
      <c r="A3076"/>
      <c r="B3076"/>
      <c r="C3076"/>
      <c r="D3076"/>
    </row>
    <row r="3077" spans="1:4" x14ac:dyDescent="0.35">
      <c r="A3077"/>
      <c r="B3077"/>
      <c r="C3077"/>
      <c r="D3077"/>
    </row>
    <row r="3078" spans="1:4" x14ac:dyDescent="0.35">
      <c r="A3078"/>
      <c r="B3078"/>
      <c r="C3078"/>
      <c r="D3078"/>
    </row>
    <row r="3079" spans="1:4" x14ac:dyDescent="0.35">
      <c r="A3079"/>
      <c r="B3079"/>
      <c r="C3079"/>
      <c r="D3079"/>
    </row>
    <row r="3080" spans="1:4" x14ac:dyDescent="0.35">
      <c r="A3080"/>
      <c r="B3080"/>
      <c r="C3080"/>
      <c r="D3080"/>
    </row>
    <row r="3081" spans="1:4" x14ac:dyDescent="0.35">
      <c r="A3081"/>
      <c r="B3081"/>
      <c r="C3081"/>
      <c r="D3081"/>
    </row>
    <row r="3082" spans="1:4" x14ac:dyDescent="0.35">
      <c r="A3082"/>
      <c r="B3082"/>
      <c r="C3082"/>
      <c r="D3082"/>
    </row>
    <row r="3083" spans="1:4" x14ac:dyDescent="0.35">
      <c r="A3083"/>
      <c r="B3083"/>
      <c r="C3083"/>
      <c r="D3083"/>
    </row>
    <row r="3084" spans="1:4" x14ac:dyDescent="0.35">
      <c r="A3084"/>
      <c r="B3084"/>
      <c r="C3084"/>
      <c r="D3084"/>
    </row>
    <row r="3085" spans="1:4" x14ac:dyDescent="0.35">
      <c r="A3085"/>
      <c r="B3085"/>
      <c r="C3085"/>
      <c r="D3085"/>
    </row>
    <row r="3086" spans="1:4" x14ac:dyDescent="0.35">
      <c r="A3086"/>
      <c r="B3086"/>
      <c r="C3086"/>
      <c r="D3086"/>
    </row>
    <row r="3087" spans="1:4" x14ac:dyDescent="0.35">
      <c r="A3087"/>
      <c r="B3087"/>
      <c r="C3087"/>
      <c r="D3087"/>
    </row>
    <row r="3088" spans="1:4" x14ac:dyDescent="0.35">
      <c r="A3088"/>
      <c r="B3088"/>
      <c r="C3088"/>
      <c r="D3088"/>
    </row>
    <row r="3089" spans="1:4" x14ac:dyDescent="0.35">
      <c r="A3089"/>
      <c r="B3089"/>
      <c r="C3089"/>
      <c r="D3089"/>
    </row>
    <row r="3090" spans="1:4" x14ac:dyDescent="0.35">
      <c r="A3090"/>
      <c r="B3090"/>
      <c r="C3090"/>
      <c r="D3090"/>
    </row>
    <row r="3091" spans="1:4" x14ac:dyDescent="0.35">
      <c r="A3091"/>
      <c r="B3091"/>
      <c r="C3091"/>
      <c r="D3091"/>
    </row>
    <row r="3092" spans="1:4" x14ac:dyDescent="0.35">
      <c r="A3092"/>
      <c r="B3092"/>
      <c r="C3092"/>
      <c r="D3092"/>
    </row>
    <row r="3093" spans="1:4" x14ac:dyDescent="0.35">
      <c r="A3093"/>
      <c r="B3093"/>
      <c r="C3093"/>
      <c r="D3093"/>
    </row>
    <row r="3094" spans="1:4" x14ac:dyDescent="0.35">
      <c r="A3094"/>
      <c r="B3094"/>
      <c r="C3094"/>
      <c r="D3094"/>
    </row>
    <row r="3095" spans="1:4" x14ac:dyDescent="0.35">
      <c r="A3095"/>
      <c r="B3095"/>
      <c r="C3095"/>
      <c r="D3095"/>
    </row>
    <row r="3096" spans="1:4" x14ac:dyDescent="0.35">
      <c r="A3096"/>
      <c r="B3096"/>
      <c r="C3096"/>
      <c r="D3096"/>
    </row>
    <row r="3097" spans="1:4" x14ac:dyDescent="0.35">
      <c r="A3097"/>
      <c r="B3097"/>
      <c r="C3097"/>
      <c r="D3097"/>
    </row>
    <row r="3098" spans="1:4" x14ac:dyDescent="0.35">
      <c r="A3098"/>
      <c r="B3098"/>
      <c r="C3098"/>
      <c r="D3098"/>
    </row>
    <row r="3099" spans="1:4" x14ac:dyDescent="0.35">
      <c r="A3099"/>
      <c r="B3099"/>
      <c r="C3099"/>
      <c r="D3099"/>
    </row>
    <row r="3100" spans="1:4" x14ac:dyDescent="0.35">
      <c r="A3100"/>
      <c r="B3100"/>
      <c r="C3100"/>
      <c r="D3100"/>
    </row>
    <row r="3101" spans="1:4" x14ac:dyDescent="0.35">
      <c r="A3101"/>
      <c r="B3101"/>
      <c r="C3101"/>
      <c r="D3101"/>
    </row>
    <row r="3102" spans="1:4" x14ac:dyDescent="0.35">
      <c r="A3102"/>
      <c r="B3102"/>
      <c r="C3102"/>
      <c r="D3102"/>
    </row>
    <row r="3103" spans="1:4" x14ac:dyDescent="0.35">
      <c r="A3103"/>
      <c r="B3103"/>
      <c r="C3103"/>
      <c r="D3103"/>
    </row>
    <row r="3104" spans="1:4" x14ac:dyDescent="0.35">
      <c r="A3104"/>
      <c r="B3104"/>
      <c r="C3104"/>
      <c r="D3104"/>
    </row>
    <row r="3105" spans="1:4" x14ac:dyDescent="0.35">
      <c r="A3105"/>
      <c r="B3105"/>
      <c r="C3105"/>
      <c r="D3105"/>
    </row>
    <row r="3106" spans="1:4" x14ac:dyDescent="0.35">
      <c r="A3106"/>
      <c r="B3106"/>
      <c r="C3106"/>
      <c r="D3106"/>
    </row>
    <row r="3107" spans="1:4" x14ac:dyDescent="0.35">
      <c r="A3107"/>
      <c r="B3107"/>
      <c r="C3107"/>
      <c r="D3107"/>
    </row>
    <row r="3108" spans="1:4" x14ac:dyDescent="0.35">
      <c r="A3108"/>
      <c r="B3108"/>
      <c r="C3108"/>
      <c r="D3108"/>
    </row>
    <row r="3109" spans="1:4" x14ac:dyDescent="0.35">
      <c r="A3109"/>
      <c r="B3109"/>
      <c r="C3109"/>
      <c r="D3109"/>
    </row>
    <row r="3110" spans="1:4" x14ac:dyDescent="0.35">
      <c r="A3110"/>
      <c r="B3110"/>
      <c r="C3110"/>
      <c r="D3110"/>
    </row>
    <row r="3111" spans="1:4" x14ac:dyDescent="0.35">
      <c r="A3111"/>
      <c r="B3111"/>
      <c r="C3111"/>
      <c r="D3111"/>
    </row>
    <row r="3112" spans="1:4" x14ac:dyDescent="0.35">
      <c r="A3112"/>
      <c r="B3112"/>
      <c r="C3112"/>
      <c r="D3112"/>
    </row>
    <row r="3113" spans="1:4" x14ac:dyDescent="0.35">
      <c r="A3113"/>
      <c r="B3113"/>
      <c r="C3113"/>
      <c r="D3113"/>
    </row>
    <row r="3114" spans="1:4" x14ac:dyDescent="0.35">
      <c r="A3114"/>
      <c r="B3114"/>
      <c r="C3114"/>
      <c r="D3114"/>
    </row>
    <row r="3115" spans="1:4" x14ac:dyDescent="0.35">
      <c r="A3115"/>
      <c r="B3115"/>
      <c r="C3115"/>
      <c r="D3115"/>
    </row>
    <row r="3116" spans="1:4" x14ac:dyDescent="0.35">
      <c r="A3116"/>
      <c r="B3116"/>
      <c r="C3116"/>
      <c r="D3116"/>
    </row>
    <row r="3117" spans="1:4" x14ac:dyDescent="0.35">
      <c r="A3117"/>
      <c r="B3117"/>
      <c r="C3117"/>
      <c r="D3117"/>
    </row>
    <row r="3118" spans="1:4" x14ac:dyDescent="0.35">
      <c r="A3118"/>
      <c r="B3118"/>
      <c r="C3118"/>
      <c r="D3118"/>
    </row>
    <row r="3119" spans="1:4" x14ac:dyDescent="0.35">
      <c r="A3119"/>
      <c r="B3119"/>
      <c r="C3119"/>
      <c r="D3119"/>
    </row>
    <row r="3120" spans="1:4" x14ac:dyDescent="0.35">
      <c r="A3120"/>
      <c r="B3120"/>
      <c r="C3120"/>
      <c r="D3120"/>
    </row>
    <row r="3121" spans="1:4" x14ac:dyDescent="0.35">
      <c r="A3121"/>
      <c r="B3121"/>
      <c r="C3121"/>
      <c r="D3121"/>
    </row>
    <row r="3122" spans="1:4" x14ac:dyDescent="0.35">
      <c r="A3122"/>
      <c r="B3122"/>
      <c r="C3122"/>
      <c r="D3122"/>
    </row>
    <row r="3123" spans="1:4" x14ac:dyDescent="0.35">
      <c r="A3123"/>
      <c r="B3123"/>
      <c r="C3123"/>
      <c r="D3123"/>
    </row>
    <row r="3124" spans="1:4" x14ac:dyDescent="0.35">
      <c r="A3124"/>
      <c r="B3124"/>
      <c r="C3124"/>
      <c r="D3124"/>
    </row>
    <row r="3125" spans="1:4" x14ac:dyDescent="0.35">
      <c r="A3125"/>
      <c r="B3125"/>
      <c r="C3125"/>
      <c r="D3125"/>
    </row>
    <row r="3126" spans="1:4" x14ac:dyDescent="0.35">
      <c r="A3126"/>
      <c r="B3126"/>
      <c r="C3126"/>
      <c r="D3126"/>
    </row>
    <row r="3127" spans="1:4" x14ac:dyDescent="0.35">
      <c r="A3127"/>
      <c r="B3127"/>
      <c r="C3127"/>
      <c r="D3127"/>
    </row>
    <row r="3128" spans="1:4" x14ac:dyDescent="0.35">
      <c r="A3128"/>
      <c r="B3128"/>
      <c r="C3128"/>
      <c r="D3128"/>
    </row>
    <row r="3129" spans="1:4" x14ac:dyDescent="0.35">
      <c r="A3129"/>
      <c r="B3129"/>
      <c r="C3129"/>
      <c r="D3129"/>
    </row>
    <row r="3130" spans="1:4" x14ac:dyDescent="0.35">
      <c r="A3130"/>
      <c r="B3130"/>
      <c r="C3130"/>
      <c r="D3130"/>
    </row>
    <row r="3131" spans="1:4" x14ac:dyDescent="0.35">
      <c r="A3131"/>
      <c r="B3131"/>
      <c r="C3131"/>
      <c r="D3131"/>
    </row>
    <row r="3132" spans="1:4" x14ac:dyDescent="0.35">
      <c r="A3132"/>
      <c r="B3132"/>
      <c r="C3132"/>
      <c r="D3132"/>
    </row>
    <row r="3133" spans="1:4" x14ac:dyDescent="0.35">
      <c r="A3133"/>
      <c r="B3133"/>
      <c r="C3133"/>
      <c r="D3133"/>
    </row>
    <row r="3134" spans="1:4" x14ac:dyDescent="0.35">
      <c r="A3134"/>
      <c r="B3134"/>
      <c r="C3134"/>
      <c r="D3134"/>
    </row>
    <row r="3135" spans="1:4" x14ac:dyDescent="0.35">
      <c r="A3135"/>
      <c r="B3135"/>
      <c r="C3135"/>
      <c r="D3135"/>
    </row>
    <row r="3136" spans="1:4" x14ac:dyDescent="0.35">
      <c r="A3136"/>
      <c r="B3136"/>
      <c r="C3136"/>
      <c r="D3136"/>
    </row>
    <row r="3137" spans="1:4" x14ac:dyDescent="0.35">
      <c r="A3137"/>
      <c r="B3137"/>
      <c r="C3137"/>
      <c r="D3137"/>
    </row>
    <row r="3138" spans="1:4" x14ac:dyDescent="0.35">
      <c r="A3138"/>
      <c r="B3138"/>
      <c r="C3138"/>
      <c r="D3138"/>
    </row>
    <row r="3139" spans="1:4" x14ac:dyDescent="0.35">
      <c r="A3139"/>
      <c r="B3139"/>
      <c r="C3139"/>
      <c r="D3139"/>
    </row>
    <row r="3140" spans="1:4" x14ac:dyDescent="0.35">
      <c r="A3140"/>
      <c r="B3140"/>
      <c r="C3140"/>
      <c r="D3140"/>
    </row>
    <row r="3141" spans="1:4" x14ac:dyDescent="0.35">
      <c r="A3141"/>
      <c r="B3141"/>
      <c r="C3141"/>
      <c r="D3141"/>
    </row>
    <row r="3142" spans="1:4" x14ac:dyDescent="0.35">
      <c r="A3142"/>
      <c r="B3142"/>
      <c r="C3142"/>
      <c r="D3142"/>
    </row>
    <row r="3143" spans="1:4" x14ac:dyDescent="0.35">
      <c r="A3143"/>
      <c r="B3143"/>
      <c r="C3143"/>
      <c r="D3143"/>
    </row>
    <row r="3144" spans="1:4" x14ac:dyDescent="0.35">
      <c r="A3144"/>
      <c r="B3144"/>
      <c r="C3144"/>
      <c r="D3144"/>
    </row>
    <row r="3145" spans="1:4" x14ac:dyDescent="0.35">
      <c r="A3145"/>
      <c r="B3145"/>
      <c r="C3145"/>
      <c r="D3145"/>
    </row>
    <row r="3146" spans="1:4" x14ac:dyDescent="0.35">
      <c r="A3146"/>
      <c r="B3146"/>
      <c r="C3146"/>
      <c r="D3146"/>
    </row>
    <row r="3147" spans="1:4" x14ac:dyDescent="0.35">
      <c r="A3147"/>
      <c r="B3147"/>
      <c r="C3147"/>
      <c r="D3147"/>
    </row>
    <row r="3148" spans="1:4" x14ac:dyDescent="0.35">
      <c r="A3148"/>
      <c r="B3148"/>
      <c r="C3148"/>
      <c r="D3148"/>
    </row>
    <row r="3149" spans="1:4" x14ac:dyDescent="0.35">
      <c r="A3149"/>
      <c r="B3149"/>
      <c r="C3149"/>
      <c r="D3149"/>
    </row>
    <row r="3150" spans="1:4" x14ac:dyDescent="0.35">
      <c r="A3150"/>
      <c r="B3150"/>
      <c r="C3150"/>
      <c r="D3150"/>
    </row>
    <row r="3151" spans="1:4" x14ac:dyDescent="0.35">
      <c r="A3151"/>
      <c r="B3151"/>
      <c r="C3151"/>
      <c r="D3151"/>
    </row>
    <row r="3152" spans="1:4" x14ac:dyDescent="0.35">
      <c r="A3152"/>
      <c r="B3152"/>
      <c r="C3152"/>
      <c r="D3152"/>
    </row>
    <row r="3153" spans="1:4" x14ac:dyDescent="0.35">
      <c r="A3153"/>
      <c r="B3153"/>
      <c r="C3153"/>
      <c r="D3153"/>
    </row>
    <row r="3154" spans="1:4" x14ac:dyDescent="0.35">
      <c r="A3154"/>
      <c r="B3154"/>
      <c r="C3154"/>
      <c r="D3154"/>
    </row>
    <row r="3155" spans="1:4" x14ac:dyDescent="0.35">
      <c r="A3155"/>
      <c r="B3155"/>
      <c r="C3155"/>
      <c r="D3155"/>
    </row>
    <row r="3156" spans="1:4" x14ac:dyDescent="0.35">
      <c r="A3156"/>
      <c r="B3156"/>
      <c r="C3156"/>
      <c r="D3156"/>
    </row>
    <row r="3157" spans="1:4" x14ac:dyDescent="0.35">
      <c r="A3157"/>
      <c r="B3157"/>
      <c r="C3157"/>
      <c r="D3157"/>
    </row>
    <row r="3158" spans="1:4" x14ac:dyDescent="0.35">
      <c r="A3158"/>
      <c r="B3158"/>
      <c r="C3158"/>
      <c r="D3158"/>
    </row>
    <row r="3159" spans="1:4" x14ac:dyDescent="0.35">
      <c r="A3159"/>
      <c r="B3159"/>
      <c r="C3159"/>
      <c r="D3159"/>
    </row>
    <row r="3160" spans="1:4" x14ac:dyDescent="0.35">
      <c r="A3160"/>
      <c r="B3160"/>
      <c r="C3160"/>
      <c r="D3160"/>
    </row>
    <row r="3161" spans="1:4" x14ac:dyDescent="0.35">
      <c r="A3161"/>
      <c r="B3161"/>
      <c r="C3161"/>
      <c r="D3161"/>
    </row>
    <row r="3162" spans="1:4" x14ac:dyDescent="0.35">
      <c r="A3162"/>
      <c r="B3162"/>
      <c r="C3162"/>
      <c r="D3162"/>
    </row>
    <row r="3163" spans="1:4" x14ac:dyDescent="0.35">
      <c r="A3163"/>
      <c r="B3163"/>
      <c r="C3163"/>
      <c r="D3163"/>
    </row>
    <row r="3164" spans="1:4" x14ac:dyDescent="0.35">
      <c r="A3164"/>
      <c r="B3164"/>
      <c r="C3164"/>
      <c r="D3164"/>
    </row>
    <row r="3165" spans="1:4" x14ac:dyDescent="0.35">
      <c r="A3165"/>
      <c r="B3165"/>
      <c r="C3165"/>
      <c r="D3165"/>
    </row>
    <row r="3166" spans="1:4" x14ac:dyDescent="0.35">
      <c r="A3166"/>
      <c r="B3166"/>
      <c r="C3166"/>
      <c r="D3166"/>
    </row>
    <row r="3167" spans="1:4" x14ac:dyDescent="0.35">
      <c r="A3167"/>
      <c r="B3167"/>
      <c r="C3167"/>
      <c r="D3167"/>
    </row>
    <row r="3168" spans="1:4" x14ac:dyDescent="0.35">
      <c r="A3168"/>
      <c r="B3168"/>
      <c r="C3168"/>
      <c r="D3168"/>
    </row>
    <row r="3169" spans="1:4" x14ac:dyDescent="0.35">
      <c r="A3169"/>
      <c r="B3169"/>
      <c r="C3169"/>
      <c r="D3169"/>
    </row>
    <row r="3170" spans="1:4" x14ac:dyDescent="0.35">
      <c r="A3170"/>
      <c r="B3170"/>
      <c r="C3170"/>
      <c r="D3170"/>
    </row>
    <row r="3171" spans="1:4" x14ac:dyDescent="0.35">
      <c r="A3171"/>
      <c r="B3171"/>
      <c r="C3171"/>
      <c r="D3171"/>
    </row>
    <row r="3172" spans="1:4" x14ac:dyDescent="0.35">
      <c r="A3172"/>
      <c r="B3172"/>
      <c r="C3172"/>
      <c r="D3172"/>
    </row>
    <row r="3173" spans="1:4" x14ac:dyDescent="0.35">
      <c r="A3173"/>
      <c r="B3173"/>
      <c r="C3173"/>
      <c r="D3173"/>
    </row>
    <row r="3174" spans="1:4" x14ac:dyDescent="0.35">
      <c r="A3174"/>
      <c r="B3174"/>
      <c r="C3174"/>
      <c r="D3174"/>
    </row>
    <row r="3175" spans="1:4" x14ac:dyDescent="0.35">
      <c r="A3175"/>
      <c r="B3175"/>
      <c r="C3175"/>
      <c r="D3175"/>
    </row>
    <row r="3176" spans="1:4" x14ac:dyDescent="0.35">
      <c r="A3176"/>
      <c r="B3176"/>
      <c r="C3176"/>
      <c r="D3176"/>
    </row>
    <row r="3177" spans="1:4" x14ac:dyDescent="0.35">
      <c r="A3177"/>
      <c r="B3177"/>
      <c r="C3177"/>
      <c r="D3177"/>
    </row>
    <row r="3178" spans="1:4" x14ac:dyDescent="0.35">
      <c r="A3178"/>
      <c r="B3178"/>
      <c r="C3178"/>
      <c r="D3178"/>
    </row>
    <row r="3179" spans="1:4" x14ac:dyDescent="0.35">
      <c r="A3179"/>
      <c r="B3179"/>
      <c r="C3179"/>
      <c r="D3179"/>
    </row>
    <row r="3180" spans="1:4" x14ac:dyDescent="0.35">
      <c r="A3180"/>
      <c r="B3180"/>
      <c r="C3180"/>
      <c r="D3180"/>
    </row>
    <row r="3181" spans="1:4" x14ac:dyDescent="0.35">
      <c r="A3181"/>
      <c r="B3181"/>
      <c r="C3181"/>
      <c r="D3181"/>
    </row>
    <row r="3182" spans="1:4" x14ac:dyDescent="0.35">
      <c r="A3182"/>
      <c r="B3182"/>
      <c r="C3182"/>
      <c r="D3182"/>
    </row>
    <row r="3183" spans="1:4" x14ac:dyDescent="0.35">
      <c r="A3183"/>
      <c r="B3183"/>
      <c r="C3183"/>
      <c r="D3183"/>
    </row>
    <row r="3184" spans="1:4" x14ac:dyDescent="0.35">
      <c r="A3184"/>
      <c r="B3184"/>
      <c r="C3184"/>
      <c r="D3184"/>
    </row>
    <row r="3185" spans="1:4" x14ac:dyDescent="0.35">
      <c r="A3185"/>
      <c r="B3185"/>
      <c r="C3185"/>
      <c r="D3185"/>
    </row>
    <row r="3186" spans="1:4" x14ac:dyDescent="0.35">
      <c r="A3186"/>
      <c r="B3186"/>
      <c r="C3186"/>
      <c r="D3186"/>
    </row>
    <row r="3187" spans="1:4" x14ac:dyDescent="0.35">
      <c r="A3187"/>
      <c r="B3187"/>
      <c r="C3187"/>
      <c r="D3187"/>
    </row>
    <row r="3188" spans="1:4" x14ac:dyDescent="0.35">
      <c r="A3188"/>
      <c r="B3188"/>
      <c r="C3188"/>
      <c r="D3188"/>
    </row>
    <row r="3189" spans="1:4" x14ac:dyDescent="0.35">
      <c r="A3189"/>
      <c r="B3189"/>
      <c r="C3189"/>
      <c r="D3189"/>
    </row>
    <row r="3190" spans="1:4" x14ac:dyDescent="0.35">
      <c r="A3190"/>
      <c r="B3190"/>
      <c r="C3190"/>
      <c r="D3190"/>
    </row>
    <row r="3191" spans="1:4" x14ac:dyDescent="0.35">
      <c r="A3191"/>
      <c r="B3191"/>
      <c r="C3191"/>
      <c r="D3191"/>
    </row>
    <row r="3192" spans="1:4" x14ac:dyDescent="0.35">
      <c r="A3192"/>
      <c r="B3192"/>
      <c r="C3192"/>
      <c r="D3192"/>
    </row>
    <row r="3193" spans="1:4" x14ac:dyDescent="0.35">
      <c r="A3193"/>
      <c r="B3193"/>
      <c r="C3193"/>
      <c r="D3193"/>
    </row>
    <row r="3194" spans="1:4" x14ac:dyDescent="0.35">
      <c r="A3194"/>
      <c r="B3194"/>
      <c r="C3194"/>
      <c r="D3194"/>
    </row>
    <row r="3195" spans="1:4" x14ac:dyDescent="0.35">
      <c r="A3195"/>
      <c r="B3195"/>
      <c r="C3195"/>
      <c r="D3195"/>
    </row>
    <row r="3196" spans="1:4" x14ac:dyDescent="0.35">
      <c r="A3196"/>
      <c r="B3196"/>
      <c r="C3196"/>
      <c r="D3196"/>
    </row>
    <row r="3197" spans="1:4" x14ac:dyDescent="0.35">
      <c r="A3197"/>
      <c r="B3197"/>
      <c r="C3197"/>
      <c r="D3197"/>
    </row>
    <row r="3198" spans="1:4" x14ac:dyDescent="0.35">
      <c r="A3198"/>
      <c r="B3198"/>
      <c r="C3198"/>
      <c r="D3198"/>
    </row>
    <row r="3199" spans="1:4" x14ac:dyDescent="0.35">
      <c r="A3199"/>
      <c r="B3199"/>
      <c r="C3199"/>
      <c r="D3199"/>
    </row>
    <row r="3200" spans="1:4" x14ac:dyDescent="0.35">
      <c r="A3200"/>
      <c r="B3200"/>
      <c r="C3200"/>
      <c r="D3200"/>
    </row>
    <row r="3201" spans="1:4" x14ac:dyDescent="0.35">
      <c r="A3201"/>
      <c r="B3201"/>
      <c r="C3201"/>
      <c r="D3201"/>
    </row>
    <row r="3202" spans="1:4" x14ac:dyDescent="0.35">
      <c r="A3202"/>
      <c r="B3202"/>
      <c r="C3202"/>
      <c r="D3202"/>
    </row>
    <row r="3203" spans="1:4" x14ac:dyDescent="0.35">
      <c r="A3203"/>
      <c r="B3203"/>
      <c r="C3203"/>
      <c r="D3203"/>
    </row>
    <row r="3204" spans="1:4" x14ac:dyDescent="0.35">
      <c r="A3204"/>
      <c r="B3204"/>
      <c r="C3204"/>
      <c r="D3204"/>
    </row>
    <row r="3205" spans="1:4" x14ac:dyDescent="0.35">
      <c r="A3205"/>
      <c r="B3205"/>
      <c r="C3205"/>
      <c r="D3205"/>
    </row>
    <row r="3206" spans="1:4" x14ac:dyDescent="0.35">
      <c r="A3206"/>
      <c r="B3206"/>
      <c r="C3206"/>
      <c r="D3206"/>
    </row>
    <row r="3207" spans="1:4" x14ac:dyDescent="0.35">
      <c r="A3207"/>
      <c r="B3207"/>
      <c r="C3207"/>
      <c r="D3207"/>
    </row>
    <row r="3208" spans="1:4" x14ac:dyDescent="0.35">
      <c r="A3208"/>
      <c r="B3208"/>
      <c r="C3208"/>
      <c r="D3208"/>
    </row>
    <row r="3209" spans="1:4" x14ac:dyDescent="0.35">
      <c r="A3209"/>
      <c r="B3209"/>
      <c r="C3209"/>
      <c r="D3209"/>
    </row>
    <row r="3210" spans="1:4" x14ac:dyDescent="0.35">
      <c r="A3210"/>
      <c r="B3210"/>
      <c r="C3210"/>
      <c r="D3210"/>
    </row>
    <row r="3211" spans="1:4" x14ac:dyDescent="0.35">
      <c r="A3211"/>
      <c r="B3211"/>
      <c r="C3211"/>
      <c r="D3211"/>
    </row>
    <row r="3212" spans="1:4" x14ac:dyDescent="0.35">
      <c r="A3212"/>
      <c r="B3212"/>
      <c r="C3212"/>
      <c r="D3212"/>
    </row>
    <row r="3213" spans="1:4" x14ac:dyDescent="0.35">
      <c r="A3213"/>
      <c r="B3213"/>
      <c r="C3213"/>
      <c r="D3213"/>
    </row>
    <row r="3214" spans="1:4" x14ac:dyDescent="0.35">
      <c r="A3214"/>
      <c r="B3214"/>
      <c r="C3214"/>
      <c r="D3214"/>
    </row>
    <row r="3215" spans="1:4" x14ac:dyDescent="0.35">
      <c r="A3215"/>
      <c r="B3215"/>
      <c r="C3215"/>
      <c r="D3215"/>
    </row>
    <row r="3216" spans="1:4" x14ac:dyDescent="0.35">
      <c r="A3216"/>
      <c r="B3216"/>
      <c r="C3216"/>
      <c r="D3216"/>
    </row>
    <row r="3217" spans="1:4" x14ac:dyDescent="0.35">
      <c r="A3217"/>
      <c r="B3217"/>
      <c r="C3217"/>
      <c r="D3217"/>
    </row>
    <row r="3218" spans="1:4" x14ac:dyDescent="0.35">
      <c r="A3218"/>
      <c r="B3218"/>
      <c r="C3218"/>
      <c r="D3218"/>
    </row>
    <row r="3219" spans="1:4" x14ac:dyDescent="0.35">
      <c r="A3219"/>
      <c r="B3219"/>
      <c r="C3219"/>
      <c r="D3219"/>
    </row>
    <row r="3220" spans="1:4" x14ac:dyDescent="0.35">
      <c r="A3220"/>
      <c r="B3220"/>
      <c r="C3220"/>
      <c r="D3220"/>
    </row>
    <row r="3221" spans="1:4" x14ac:dyDescent="0.35">
      <c r="A3221"/>
      <c r="B3221"/>
      <c r="C3221"/>
      <c r="D3221"/>
    </row>
    <row r="3222" spans="1:4" x14ac:dyDescent="0.35">
      <c r="A3222"/>
      <c r="B3222"/>
      <c r="C3222"/>
      <c r="D3222"/>
    </row>
    <row r="3223" spans="1:4" x14ac:dyDescent="0.35">
      <c r="A3223"/>
      <c r="B3223"/>
      <c r="C3223"/>
      <c r="D3223"/>
    </row>
    <row r="3224" spans="1:4" x14ac:dyDescent="0.35">
      <c r="A3224"/>
      <c r="B3224"/>
      <c r="C3224"/>
      <c r="D3224"/>
    </row>
    <row r="3225" spans="1:4" x14ac:dyDescent="0.35">
      <c r="A3225"/>
      <c r="B3225"/>
      <c r="C3225"/>
      <c r="D3225"/>
    </row>
    <row r="3226" spans="1:4" x14ac:dyDescent="0.35">
      <c r="A3226"/>
      <c r="B3226"/>
      <c r="C3226"/>
      <c r="D3226"/>
    </row>
    <row r="3227" spans="1:4" x14ac:dyDescent="0.35">
      <c r="A3227"/>
      <c r="B3227"/>
      <c r="C3227"/>
      <c r="D3227"/>
    </row>
    <row r="3228" spans="1:4" x14ac:dyDescent="0.35">
      <c r="A3228"/>
      <c r="B3228"/>
      <c r="C3228"/>
      <c r="D3228"/>
    </row>
    <row r="3229" spans="1:4" x14ac:dyDescent="0.35">
      <c r="A3229"/>
      <c r="B3229"/>
      <c r="C3229"/>
      <c r="D3229"/>
    </row>
    <row r="3230" spans="1:4" x14ac:dyDescent="0.35">
      <c r="A3230"/>
      <c r="B3230"/>
      <c r="C3230"/>
      <c r="D3230"/>
    </row>
    <row r="3231" spans="1:4" x14ac:dyDescent="0.35">
      <c r="A3231"/>
      <c r="B3231"/>
      <c r="C3231"/>
      <c r="D3231"/>
    </row>
    <row r="3232" spans="1:4" x14ac:dyDescent="0.35">
      <c r="A3232"/>
      <c r="B3232"/>
      <c r="C3232"/>
      <c r="D3232"/>
    </row>
    <row r="3233" spans="1:4" x14ac:dyDescent="0.35">
      <c r="A3233"/>
      <c r="B3233"/>
      <c r="C3233"/>
      <c r="D3233"/>
    </row>
    <row r="3234" spans="1:4" x14ac:dyDescent="0.35">
      <c r="A3234"/>
      <c r="B3234"/>
      <c r="C3234"/>
      <c r="D3234"/>
    </row>
    <row r="3235" spans="1:4" x14ac:dyDescent="0.35">
      <c r="A3235"/>
      <c r="B3235"/>
      <c r="C3235"/>
      <c r="D3235"/>
    </row>
    <row r="3236" spans="1:4" x14ac:dyDescent="0.35">
      <c r="A3236"/>
      <c r="B3236"/>
      <c r="C3236"/>
      <c r="D3236"/>
    </row>
    <row r="3237" spans="1:4" x14ac:dyDescent="0.35">
      <c r="A3237"/>
      <c r="B3237"/>
      <c r="C3237"/>
      <c r="D3237"/>
    </row>
    <row r="3238" spans="1:4" x14ac:dyDescent="0.35">
      <c r="A3238"/>
      <c r="B3238"/>
      <c r="C3238"/>
      <c r="D3238"/>
    </row>
    <row r="3239" spans="1:4" x14ac:dyDescent="0.35">
      <c r="A3239"/>
      <c r="B3239"/>
      <c r="C3239"/>
      <c r="D3239"/>
    </row>
    <row r="3240" spans="1:4" x14ac:dyDescent="0.35">
      <c r="A3240"/>
      <c r="B3240"/>
      <c r="C3240"/>
      <c r="D3240"/>
    </row>
    <row r="3241" spans="1:4" x14ac:dyDescent="0.35">
      <c r="A3241"/>
      <c r="B3241"/>
      <c r="C3241"/>
      <c r="D3241"/>
    </row>
    <row r="3242" spans="1:4" x14ac:dyDescent="0.35">
      <c r="A3242"/>
      <c r="B3242"/>
      <c r="C3242"/>
      <c r="D3242"/>
    </row>
    <row r="3243" spans="1:4" x14ac:dyDescent="0.35">
      <c r="A3243"/>
      <c r="B3243"/>
      <c r="C3243"/>
      <c r="D3243"/>
    </row>
    <row r="3244" spans="1:4" x14ac:dyDescent="0.35">
      <c r="A3244"/>
      <c r="B3244"/>
      <c r="C3244"/>
      <c r="D3244"/>
    </row>
    <row r="3245" spans="1:4" x14ac:dyDescent="0.35">
      <c r="A3245"/>
      <c r="B3245"/>
      <c r="C3245"/>
      <c r="D3245"/>
    </row>
    <row r="3246" spans="1:4" x14ac:dyDescent="0.35">
      <c r="A3246"/>
      <c r="B3246"/>
      <c r="C3246"/>
      <c r="D3246"/>
    </row>
    <row r="3247" spans="1:4" x14ac:dyDescent="0.35">
      <c r="A3247"/>
      <c r="B3247"/>
      <c r="C3247"/>
      <c r="D3247"/>
    </row>
    <row r="3248" spans="1:4" x14ac:dyDescent="0.35">
      <c r="A3248"/>
      <c r="B3248"/>
      <c r="C3248"/>
      <c r="D3248"/>
    </row>
    <row r="3249" spans="1:4" x14ac:dyDescent="0.35">
      <c r="A3249"/>
      <c r="B3249"/>
      <c r="C3249"/>
      <c r="D3249"/>
    </row>
    <row r="3250" spans="1:4" x14ac:dyDescent="0.35">
      <c r="A3250"/>
      <c r="B3250"/>
      <c r="C3250"/>
      <c r="D3250"/>
    </row>
    <row r="3251" spans="1:4" x14ac:dyDescent="0.35">
      <c r="A3251"/>
      <c r="B3251"/>
      <c r="C3251"/>
      <c r="D3251"/>
    </row>
    <row r="3252" spans="1:4" x14ac:dyDescent="0.35">
      <c r="A3252"/>
      <c r="B3252"/>
      <c r="C3252"/>
      <c r="D3252"/>
    </row>
    <row r="3253" spans="1:4" x14ac:dyDescent="0.35">
      <c r="A3253"/>
      <c r="B3253"/>
      <c r="C3253"/>
      <c r="D3253"/>
    </row>
    <row r="3254" spans="1:4" x14ac:dyDescent="0.35">
      <c r="A3254"/>
      <c r="B3254"/>
      <c r="C3254"/>
      <c r="D3254"/>
    </row>
    <row r="3255" spans="1:4" x14ac:dyDescent="0.35">
      <c r="A3255"/>
      <c r="B3255"/>
      <c r="C3255"/>
      <c r="D3255"/>
    </row>
    <row r="3256" spans="1:4" x14ac:dyDescent="0.35">
      <c r="A3256"/>
      <c r="B3256"/>
      <c r="C3256"/>
      <c r="D3256"/>
    </row>
    <row r="3257" spans="1:4" x14ac:dyDescent="0.35">
      <c r="A3257"/>
      <c r="B3257"/>
      <c r="C3257"/>
      <c r="D3257"/>
    </row>
    <row r="3258" spans="1:4" x14ac:dyDescent="0.35">
      <c r="A3258"/>
      <c r="B3258"/>
      <c r="C3258"/>
      <c r="D3258"/>
    </row>
    <row r="3259" spans="1:4" x14ac:dyDescent="0.35">
      <c r="A3259"/>
      <c r="B3259"/>
      <c r="C3259"/>
      <c r="D3259"/>
    </row>
    <row r="3260" spans="1:4" x14ac:dyDescent="0.35">
      <c r="A3260"/>
      <c r="B3260"/>
      <c r="C3260"/>
      <c r="D3260"/>
    </row>
    <row r="3261" spans="1:4" x14ac:dyDescent="0.35">
      <c r="A3261"/>
      <c r="B3261"/>
      <c r="C3261"/>
      <c r="D3261"/>
    </row>
    <row r="3262" spans="1:4" x14ac:dyDescent="0.35">
      <c r="A3262"/>
      <c r="B3262"/>
      <c r="C3262"/>
      <c r="D3262"/>
    </row>
    <row r="3263" spans="1:4" x14ac:dyDescent="0.35">
      <c r="A3263"/>
      <c r="B3263"/>
      <c r="C3263"/>
      <c r="D3263"/>
    </row>
    <row r="3264" spans="1:4" x14ac:dyDescent="0.35">
      <c r="A3264"/>
      <c r="B3264"/>
      <c r="C3264"/>
      <c r="D3264"/>
    </row>
    <row r="3265" spans="1:4" x14ac:dyDescent="0.35">
      <c r="A3265"/>
      <c r="B3265"/>
      <c r="C3265"/>
      <c r="D3265"/>
    </row>
    <row r="3266" spans="1:4" x14ac:dyDescent="0.35">
      <c r="A3266"/>
      <c r="B3266"/>
      <c r="C3266"/>
      <c r="D3266"/>
    </row>
    <row r="3267" spans="1:4" x14ac:dyDescent="0.35">
      <c r="A3267"/>
      <c r="B3267"/>
      <c r="C3267"/>
      <c r="D3267"/>
    </row>
    <row r="3268" spans="1:4" x14ac:dyDescent="0.35">
      <c r="A3268"/>
      <c r="B3268"/>
      <c r="C3268"/>
      <c r="D3268"/>
    </row>
    <row r="3269" spans="1:4" x14ac:dyDescent="0.35">
      <c r="A3269"/>
      <c r="B3269"/>
      <c r="C3269"/>
      <c r="D3269"/>
    </row>
    <row r="3270" spans="1:4" x14ac:dyDescent="0.35">
      <c r="A3270"/>
      <c r="B3270"/>
      <c r="C3270"/>
      <c r="D3270"/>
    </row>
    <row r="3271" spans="1:4" x14ac:dyDescent="0.35">
      <c r="A3271"/>
      <c r="B3271"/>
      <c r="C3271"/>
      <c r="D3271"/>
    </row>
    <row r="3272" spans="1:4" x14ac:dyDescent="0.35">
      <c r="A3272"/>
      <c r="B3272"/>
      <c r="C3272"/>
      <c r="D3272"/>
    </row>
    <row r="3273" spans="1:4" x14ac:dyDescent="0.35">
      <c r="A3273"/>
      <c r="B3273"/>
      <c r="C3273"/>
      <c r="D3273"/>
    </row>
    <row r="3274" spans="1:4" x14ac:dyDescent="0.35">
      <c r="A3274"/>
      <c r="B3274"/>
      <c r="C3274"/>
      <c r="D3274"/>
    </row>
    <row r="3275" spans="1:4" x14ac:dyDescent="0.35">
      <c r="A3275"/>
      <c r="B3275"/>
      <c r="C3275"/>
      <c r="D3275"/>
    </row>
    <row r="3276" spans="1:4" x14ac:dyDescent="0.35">
      <c r="A3276"/>
      <c r="B3276"/>
      <c r="C3276"/>
      <c r="D3276"/>
    </row>
    <row r="3277" spans="1:4" x14ac:dyDescent="0.35">
      <c r="A3277"/>
      <c r="B3277"/>
      <c r="C3277"/>
      <c r="D3277"/>
    </row>
    <row r="3278" spans="1:4" x14ac:dyDescent="0.35">
      <c r="A3278"/>
      <c r="B3278"/>
      <c r="C3278"/>
      <c r="D3278"/>
    </row>
    <row r="3279" spans="1:4" x14ac:dyDescent="0.35">
      <c r="A3279"/>
      <c r="B3279"/>
      <c r="C3279"/>
      <c r="D3279"/>
    </row>
    <row r="3280" spans="1:4" x14ac:dyDescent="0.35">
      <c r="A3280"/>
      <c r="B3280"/>
      <c r="C3280"/>
      <c r="D3280"/>
    </row>
    <row r="3281" spans="1:4" x14ac:dyDescent="0.35">
      <c r="A3281"/>
      <c r="B3281"/>
      <c r="C3281"/>
      <c r="D3281"/>
    </row>
    <row r="3282" spans="1:4" x14ac:dyDescent="0.35">
      <c r="A3282"/>
      <c r="B3282"/>
      <c r="C3282"/>
      <c r="D3282"/>
    </row>
    <row r="3283" spans="1:4" x14ac:dyDescent="0.35">
      <c r="A3283"/>
      <c r="B3283"/>
      <c r="C3283"/>
      <c r="D3283"/>
    </row>
    <row r="3284" spans="1:4" x14ac:dyDescent="0.35">
      <c r="A3284"/>
      <c r="B3284"/>
      <c r="C3284"/>
      <c r="D3284"/>
    </row>
    <row r="3285" spans="1:4" x14ac:dyDescent="0.35">
      <c r="A3285"/>
      <c r="B3285"/>
      <c r="C3285"/>
      <c r="D3285"/>
    </row>
    <row r="3286" spans="1:4" x14ac:dyDescent="0.35">
      <c r="A3286"/>
      <c r="B3286"/>
      <c r="C3286"/>
      <c r="D3286"/>
    </row>
    <row r="3287" spans="1:4" x14ac:dyDescent="0.35">
      <c r="A3287"/>
      <c r="B3287"/>
      <c r="C3287"/>
      <c r="D3287"/>
    </row>
    <row r="3288" spans="1:4" x14ac:dyDescent="0.35">
      <c r="A3288"/>
      <c r="B3288"/>
      <c r="C3288"/>
      <c r="D3288"/>
    </row>
    <row r="3289" spans="1:4" x14ac:dyDescent="0.35">
      <c r="A3289"/>
      <c r="B3289"/>
      <c r="C3289"/>
      <c r="D3289"/>
    </row>
    <row r="3290" spans="1:4" x14ac:dyDescent="0.35">
      <c r="A3290"/>
      <c r="B3290"/>
      <c r="C3290"/>
      <c r="D3290"/>
    </row>
    <row r="3291" spans="1:4" x14ac:dyDescent="0.35">
      <c r="A3291"/>
      <c r="B3291"/>
      <c r="C3291"/>
      <c r="D3291"/>
    </row>
    <row r="3292" spans="1:4" x14ac:dyDescent="0.35">
      <c r="A3292"/>
      <c r="B3292"/>
      <c r="C3292"/>
      <c r="D3292"/>
    </row>
    <row r="3293" spans="1:4" x14ac:dyDescent="0.35">
      <c r="A3293"/>
      <c r="B3293"/>
      <c r="C3293"/>
      <c r="D3293"/>
    </row>
    <row r="3294" spans="1:4" x14ac:dyDescent="0.35">
      <c r="A3294"/>
      <c r="B3294"/>
      <c r="C3294"/>
      <c r="D3294"/>
    </row>
    <row r="3295" spans="1:4" x14ac:dyDescent="0.35">
      <c r="A3295"/>
      <c r="B3295"/>
      <c r="C3295"/>
      <c r="D3295"/>
    </row>
    <row r="3296" spans="1:4" x14ac:dyDescent="0.35">
      <c r="A3296"/>
      <c r="B3296"/>
      <c r="C3296"/>
      <c r="D3296"/>
    </row>
    <row r="3297" spans="1:4" x14ac:dyDescent="0.35">
      <c r="A3297"/>
      <c r="B3297"/>
      <c r="C3297"/>
      <c r="D3297"/>
    </row>
    <row r="3298" spans="1:4" x14ac:dyDescent="0.35">
      <c r="A3298"/>
      <c r="B3298"/>
      <c r="C3298"/>
      <c r="D3298"/>
    </row>
    <row r="3299" spans="1:4" x14ac:dyDescent="0.35">
      <c r="A3299"/>
      <c r="B3299"/>
      <c r="C3299"/>
      <c r="D3299"/>
    </row>
    <row r="3300" spans="1:4" x14ac:dyDescent="0.35">
      <c r="A3300"/>
      <c r="B3300"/>
      <c r="C3300"/>
      <c r="D3300"/>
    </row>
    <row r="3301" spans="1:4" x14ac:dyDescent="0.35">
      <c r="A3301"/>
      <c r="B3301"/>
      <c r="C3301"/>
      <c r="D3301"/>
    </row>
    <row r="3302" spans="1:4" x14ac:dyDescent="0.35">
      <c r="A3302"/>
      <c r="B3302"/>
      <c r="C3302"/>
      <c r="D3302"/>
    </row>
    <row r="3303" spans="1:4" x14ac:dyDescent="0.35">
      <c r="A3303"/>
      <c r="B3303"/>
      <c r="C3303"/>
      <c r="D3303"/>
    </row>
    <row r="3304" spans="1:4" x14ac:dyDescent="0.35">
      <c r="A3304"/>
      <c r="B3304"/>
      <c r="C3304"/>
      <c r="D3304"/>
    </row>
    <row r="3305" spans="1:4" x14ac:dyDescent="0.35">
      <c r="A3305"/>
      <c r="B3305"/>
      <c r="C3305"/>
      <c r="D3305"/>
    </row>
    <row r="3306" spans="1:4" x14ac:dyDescent="0.35">
      <c r="A3306"/>
      <c r="B3306"/>
      <c r="C3306"/>
      <c r="D3306"/>
    </row>
    <row r="3307" spans="1:4" x14ac:dyDescent="0.35">
      <c r="A3307"/>
      <c r="B3307"/>
      <c r="C3307"/>
      <c r="D3307"/>
    </row>
    <row r="3308" spans="1:4" x14ac:dyDescent="0.35">
      <c r="A3308"/>
      <c r="B3308"/>
      <c r="C3308"/>
      <c r="D3308"/>
    </row>
    <row r="3309" spans="1:4" x14ac:dyDescent="0.35">
      <c r="A3309"/>
      <c r="B3309"/>
      <c r="C3309"/>
      <c r="D3309"/>
    </row>
    <row r="3310" spans="1:4" x14ac:dyDescent="0.35">
      <c r="A3310"/>
      <c r="B3310"/>
      <c r="C3310"/>
      <c r="D3310"/>
    </row>
    <row r="3311" spans="1:4" x14ac:dyDescent="0.35">
      <c r="A3311"/>
      <c r="B3311"/>
      <c r="C3311"/>
      <c r="D3311"/>
    </row>
    <row r="3312" spans="1:4" x14ac:dyDescent="0.35">
      <c r="A3312"/>
      <c r="B3312"/>
      <c r="C3312"/>
      <c r="D3312"/>
    </row>
    <row r="3313" spans="1:4" x14ac:dyDescent="0.35">
      <c r="A3313"/>
      <c r="B3313"/>
      <c r="C3313"/>
      <c r="D3313"/>
    </row>
    <row r="3314" spans="1:4" x14ac:dyDescent="0.35">
      <c r="A3314"/>
      <c r="B3314"/>
      <c r="C3314"/>
      <c r="D3314"/>
    </row>
    <row r="3315" spans="1:4" x14ac:dyDescent="0.35">
      <c r="A3315"/>
      <c r="B3315"/>
      <c r="C3315"/>
      <c r="D3315"/>
    </row>
    <row r="3316" spans="1:4" x14ac:dyDescent="0.35">
      <c r="A3316"/>
      <c r="B3316"/>
      <c r="C3316"/>
      <c r="D3316"/>
    </row>
    <row r="3317" spans="1:4" x14ac:dyDescent="0.35">
      <c r="A3317"/>
      <c r="B3317"/>
      <c r="C3317"/>
      <c r="D3317"/>
    </row>
    <row r="3318" spans="1:4" x14ac:dyDescent="0.35">
      <c r="A3318"/>
      <c r="B3318"/>
      <c r="C3318"/>
      <c r="D3318"/>
    </row>
    <row r="3319" spans="1:4" x14ac:dyDescent="0.35">
      <c r="A3319"/>
      <c r="B3319"/>
      <c r="C3319"/>
      <c r="D3319"/>
    </row>
    <row r="3320" spans="1:4" x14ac:dyDescent="0.35">
      <c r="A3320"/>
      <c r="B3320"/>
      <c r="C3320"/>
      <c r="D3320"/>
    </row>
    <row r="3321" spans="1:4" x14ac:dyDescent="0.35">
      <c r="A3321"/>
      <c r="B3321"/>
      <c r="C3321"/>
      <c r="D3321"/>
    </row>
    <row r="3322" spans="1:4" x14ac:dyDescent="0.35">
      <c r="A3322"/>
      <c r="B3322"/>
      <c r="C3322"/>
      <c r="D3322"/>
    </row>
    <row r="3323" spans="1:4" x14ac:dyDescent="0.35">
      <c r="A3323"/>
      <c r="B3323"/>
      <c r="C3323"/>
      <c r="D3323"/>
    </row>
    <row r="3324" spans="1:4" x14ac:dyDescent="0.35">
      <c r="A3324"/>
      <c r="B3324"/>
      <c r="C3324"/>
      <c r="D3324"/>
    </row>
    <row r="3325" spans="1:4" x14ac:dyDescent="0.35">
      <c r="A3325"/>
      <c r="B3325"/>
      <c r="C3325"/>
      <c r="D3325"/>
    </row>
    <row r="3326" spans="1:4" x14ac:dyDescent="0.35">
      <c r="A3326"/>
      <c r="B3326"/>
      <c r="C3326"/>
      <c r="D3326"/>
    </row>
    <row r="3327" spans="1:4" x14ac:dyDescent="0.35">
      <c r="A3327"/>
      <c r="B3327"/>
      <c r="C3327"/>
      <c r="D3327"/>
    </row>
    <row r="3328" spans="1:4" x14ac:dyDescent="0.35">
      <c r="A3328"/>
      <c r="B3328"/>
      <c r="C3328"/>
      <c r="D3328"/>
    </row>
    <row r="3329" spans="1:4" x14ac:dyDescent="0.35">
      <c r="A3329"/>
      <c r="B3329"/>
      <c r="C3329"/>
      <c r="D3329"/>
    </row>
    <row r="3330" spans="1:4" x14ac:dyDescent="0.35">
      <c r="A3330"/>
      <c r="B3330"/>
      <c r="C3330"/>
      <c r="D3330"/>
    </row>
    <row r="3331" spans="1:4" x14ac:dyDescent="0.35">
      <c r="A3331"/>
      <c r="B3331"/>
      <c r="C3331"/>
      <c r="D3331"/>
    </row>
    <row r="3332" spans="1:4" x14ac:dyDescent="0.35">
      <c r="A3332"/>
      <c r="B3332"/>
      <c r="C3332"/>
      <c r="D3332"/>
    </row>
    <row r="3333" spans="1:4" x14ac:dyDescent="0.35">
      <c r="A3333"/>
      <c r="B3333"/>
      <c r="C3333"/>
      <c r="D3333"/>
    </row>
    <row r="3334" spans="1:4" x14ac:dyDescent="0.35">
      <c r="A3334"/>
      <c r="B3334"/>
      <c r="C3334"/>
      <c r="D3334"/>
    </row>
    <row r="3335" spans="1:4" x14ac:dyDescent="0.35">
      <c r="A3335"/>
      <c r="B3335"/>
      <c r="C3335"/>
      <c r="D3335"/>
    </row>
    <row r="3336" spans="1:4" x14ac:dyDescent="0.35">
      <c r="A3336"/>
      <c r="B3336"/>
      <c r="C3336"/>
      <c r="D3336"/>
    </row>
    <row r="3337" spans="1:4" x14ac:dyDescent="0.35">
      <c r="A3337"/>
      <c r="B3337"/>
      <c r="C3337"/>
      <c r="D3337"/>
    </row>
    <row r="3338" spans="1:4" x14ac:dyDescent="0.35">
      <c r="A3338"/>
      <c r="B3338"/>
      <c r="C3338"/>
      <c r="D3338"/>
    </row>
    <row r="3339" spans="1:4" x14ac:dyDescent="0.35">
      <c r="A3339"/>
      <c r="B3339"/>
      <c r="C3339"/>
      <c r="D3339"/>
    </row>
    <row r="3340" spans="1:4" x14ac:dyDescent="0.35">
      <c r="A3340"/>
      <c r="B3340"/>
      <c r="C3340"/>
      <c r="D3340"/>
    </row>
    <row r="3341" spans="1:4" x14ac:dyDescent="0.35">
      <c r="A3341"/>
      <c r="B3341"/>
      <c r="C3341"/>
      <c r="D3341"/>
    </row>
    <row r="3342" spans="1:4" x14ac:dyDescent="0.35">
      <c r="A3342"/>
      <c r="B3342"/>
      <c r="C3342"/>
      <c r="D3342"/>
    </row>
    <row r="3343" spans="1:4" x14ac:dyDescent="0.35">
      <c r="A3343"/>
      <c r="B3343"/>
      <c r="C3343"/>
      <c r="D3343"/>
    </row>
    <row r="3344" spans="1:4" x14ac:dyDescent="0.35">
      <c r="A3344"/>
      <c r="B3344"/>
      <c r="C3344"/>
      <c r="D3344"/>
    </row>
    <row r="3345" spans="1:4" x14ac:dyDescent="0.35">
      <c r="A3345"/>
      <c r="B3345"/>
      <c r="C3345"/>
      <c r="D3345"/>
    </row>
    <row r="3346" spans="1:4" x14ac:dyDescent="0.35">
      <c r="A3346"/>
      <c r="B3346"/>
      <c r="C3346"/>
      <c r="D3346"/>
    </row>
    <row r="3347" spans="1:4" x14ac:dyDescent="0.35">
      <c r="A3347"/>
      <c r="B3347"/>
      <c r="C3347"/>
      <c r="D3347"/>
    </row>
    <row r="3348" spans="1:4" x14ac:dyDescent="0.35">
      <c r="A3348"/>
      <c r="B3348"/>
      <c r="C3348"/>
      <c r="D3348"/>
    </row>
    <row r="3349" spans="1:4" x14ac:dyDescent="0.35">
      <c r="A3349"/>
      <c r="B3349"/>
      <c r="C3349"/>
      <c r="D3349"/>
    </row>
    <row r="3350" spans="1:4" x14ac:dyDescent="0.35">
      <c r="A3350"/>
      <c r="B3350"/>
      <c r="C3350"/>
      <c r="D3350"/>
    </row>
    <row r="3351" spans="1:4" x14ac:dyDescent="0.35">
      <c r="A3351"/>
      <c r="B3351"/>
      <c r="C3351"/>
      <c r="D3351"/>
    </row>
    <row r="3352" spans="1:4" x14ac:dyDescent="0.35">
      <c r="A3352"/>
      <c r="B3352"/>
      <c r="C3352"/>
      <c r="D3352"/>
    </row>
    <row r="3353" spans="1:4" x14ac:dyDescent="0.35">
      <c r="A3353"/>
      <c r="B3353"/>
      <c r="C3353"/>
      <c r="D3353"/>
    </row>
    <row r="3354" spans="1:4" x14ac:dyDescent="0.35">
      <c r="A3354"/>
      <c r="B3354"/>
      <c r="C3354"/>
      <c r="D3354"/>
    </row>
    <row r="3355" spans="1:4" x14ac:dyDescent="0.35">
      <c r="A3355"/>
      <c r="B3355"/>
      <c r="C3355"/>
      <c r="D3355"/>
    </row>
    <row r="3356" spans="1:4" x14ac:dyDescent="0.35">
      <c r="A3356"/>
      <c r="B3356"/>
      <c r="C3356"/>
      <c r="D3356"/>
    </row>
    <row r="3357" spans="1:4" x14ac:dyDescent="0.35">
      <c r="A3357"/>
      <c r="B3357"/>
      <c r="C3357"/>
      <c r="D3357"/>
    </row>
    <row r="3358" spans="1:4" x14ac:dyDescent="0.35">
      <c r="A3358"/>
      <c r="B3358"/>
      <c r="C3358"/>
      <c r="D3358"/>
    </row>
    <row r="3359" spans="1:4" x14ac:dyDescent="0.35">
      <c r="A3359"/>
      <c r="B3359"/>
      <c r="C3359"/>
      <c r="D3359"/>
    </row>
    <row r="3360" spans="1:4" x14ac:dyDescent="0.35">
      <c r="A3360"/>
      <c r="B3360"/>
      <c r="C3360"/>
      <c r="D3360"/>
    </row>
    <row r="3361" spans="1:4" x14ac:dyDescent="0.35">
      <c r="A3361"/>
      <c r="B3361"/>
      <c r="C3361"/>
      <c r="D3361"/>
    </row>
    <row r="3362" spans="1:4" x14ac:dyDescent="0.35">
      <c r="A3362"/>
      <c r="B3362"/>
      <c r="C3362"/>
      <c r="D3362"/>
    </row>
    <row r="3363" spans="1:4" x14ac:dyDescent="0.35">
      <c r="A3363"/>
      <c r="B3363"/>
      <c r="C3363"/>
      <c r="D3363"/>
    </row>
    <row r="3364" spans="1:4" x14ac:dyDescent="0.35">
      <c r="A3364"/>
      <c r="B3364"/>
      <c r="C3364"/>
      <c r="D3364"/>
    </row>
    <row r="3365" spans="1:4" x14ac:dyDescent="0.35">
      <c r="A3365"/>
      <c r="B3365"/>
      <c r="C3365"/>
      <c r="D3365"/>
    </row>
    <row r="3366" spans="1:4" x14ac:dyDescent="0.35">
      <c r="A3366"/>
      <c r="B3366"/>
      <c r="C3366"/>
      <c r="D3366"/>
    </row>
    <row r="3367" spans="1:4" x14ac:dyDescent="0.35">
      <c r="A3367"/>
      <c r="B3367"/>
      <c r="C3367"/>
      <c r="D3367"/>
    </row>
    <row r="3368" spans="1:4" x14ac:dyDescent="0.35">
      <c r="A3368"/>
      <c r="B3368"/>
      <c r="C3368"/>
      <c r="D3368"/>
    </row>
    <row r="3369" spans="1:4" x14ac:dyDescent="0.35">
      <c r="A3369"/>
      <c r="B3369"/>
      <c r="C3369"/>
      <c r="D3369"/>
    </row>
    <row r="3370" spans="1:4" x14ac:dyDescent="0.35">
      <c r="A3370"/>
      <c r="B3370"/>
      <c r="C3370"/>
      <c r="D3370"/>
    </row>
    <row r="3371" spans="1:4" x14ac:dyDescent="0.35">
      <c r="A3371"/>
      <c r="B3371"/>
      <c r="C3371"/>
      <c r="D3371"/>
    </row>
    <row r="3372" spans="1:4" x14ac:dyDescent="0.35">
      <c r="A3372"/>
      <c r="B3372"/>
      <c r="C3372"/>
      <c r="D3372"/>
    </row>
    <row r="3373" spans="1:4" x14ac:dyDescent="0.35">
      <c r="A3373"/>
      <c r="B3373"/>
      <c r="C3373"/>
      <c r="D3373"/>
    </row>
    <row r="3374" spans="1:4" x14ac:dyDescent="0.35">
      <c r="A3374"/>
      <c r="B3374"/>
      <c r="C3374"/>
      <c r="D3374"/>
    </row>
    <row r="3375" spans="1:4" x14ac:dyDescent="0.35">
      <c r="A3375"/>
      <c r="B3375"/>
      <c r="C3375"/>
      <c r="D3375"/>
    </row>
    <row r="3376" spans="1:4" x14ac:dyDescent="0.35">
      <c r="A3376"/>
      <c r="B3376"/>
      <c r="C3376"/>
      <c r="D3376"/>
    </row>
    <row r="3377" spans="1:4" x14ac:dyDescent="0.35">
      <c r="A3377"/>
      <c r="B3377"/>
      <c r="C3377"/>
      <c r="D3377"/>
    </row>
    <row r="3378" spans="1:4" x14ac:dyDescent="0.35">
      <c r="A3378"/>
      <c r="B3378"/>
      <c r="C3378"/>
      <c r="D3378"/>
    </row>
    <row r="3379" spans="1:4" x14ac:dyDescent="0.35">
      <c r="A3379"/>
      <c r="B3379"/>
      <c r="C3379"/>
      <c r="D3379"/>
    </row>
    <row r="3380" spans="1:4" x14ac:dyDescent="0.35">
      <c r="A3380"/>
      <c r="B3380"/>
      <c r="C3380"/>
      <c r="D3380"/>
    </row>
    <row r="3381" spans="1:4" x14ac:dyDescent="0.35">
      <c r="A3381"/>
      <c r="B3381"/>
      <c r="C3381"/>
      <c r="D3381"/>
    </row>
    <row r="3382" spans="1:4" x14ac:dyDescent="0.35">
      <c r="A3382"/>
      <c r="B3382"/>
      <c r="C3382"/>
      <c r="D3382"/>
    </row>
    <row r="3383" spans="1:4" x14ac:dyDescent="0.35">
      <c r="A3383"/>
      <c r="B3383"/>
      <c r="C3383"/>
      <c r="D3383"/>
    </row>
    <row r="3384" spans="1:4" x14ac:dyDescent="0.35">
      <c r="A3384"/>
      <c r="B3384"/>
      <c r="C3384"/>
      <c r="D3384"/>
    </row>
    <row r="3385" spans="1:4" x14ac:dyDescent="0.35">
      <c r="A3385"/>
      <c r="B3385"/>
      <c r="C3385"/>
      <c r="D3385"/>
    </row>
    <row r="3386" spans="1:4" x14ac:dyDescent="0.35">
      <c r="A3386"/>
      <c r="B3386"/>
      <c r="C3386"/>
      <c r="D3386"/>
    </row>
    <row r="3387" spans="1:4" x14ac:dyDescent="0.35">
      <c r="A3387"/>
      <c r="B3387"/>
      <c r="C3387"/>
      <c r="D3387"/>
    </row>
    <row r="3388" spans="1:4" x14ac:dyDescent="0.35">
      <c r="A3388"/>
      <c r="B3388"/>
      <c r="C3388"/>
      <c r="D3388"/>
    </row>
    <row r="3389" spans="1:4" x14ac:dyDescent="0.35">
      <c r="A3389"/>
      <c r="B3389"/>
      <c r="C3389"/>
      <c r="D3389"/>
    </row>
    <row r="3390" spans="1:4" x14ac:dyDescent="0.35">
      <c r="A3390"/>
      <c r="B3390"/>
      <c r="C3390"/>
      <c r="D3390"/>
    </row>
    <row r="3391" spans="1:4" x14ac:dyDescent="0.35">
      <c r="A3391"/>
      <c r="B3391"/>
      <c r="C3391"/>
      <c r="D3391"/>
    </row>
    <row r="3392" spans="1:4" x14ac:dyDescent="0.35">
      <c r="A3392"/>
      <c r="B3392"/>
      <c r="C3392"/>
      <c r="D3392"/>
    </row>
    <row r="3393" spans="1:4" x14ac:dyDescent="0.35">
      <c r="A3393"/>
      <c r="B3393"/>
      <c r="C3393"/>
      <c r="D3393"/>
    </row>
    <row r="3394" spans="1:4" x14ac:dyDescent="0.35">
      <c r="A3394"/>
      <c r="B3394"/>
      <c r="C3394"/>
      <c r="D3394"/>
    </row>
    <row r="3395" spans="1:4" x14ac:dyDescent="0.35">
      <c r="A3395"/>
      <c r="B3395"/>
      <c r="C3395"/>
      <c r="D3395"/>
    </row>
    <row r="3396" spans="1:4" x14ac:dyDescent="0.35">
      <c r="A3396"/>
      <c r="B3396"/>
      <c r="C3396"/>
      <c r="D3396"/>
    </row>
    <row r="3397" spans="1:4" x14ac:dyDescent="0.35">
      <c r="A3397"/>
      <c r="B3397"/>
      <c r="C3397"/>
      <c r="D3397"/>
    </row>
    <row r="3398" spans="1:4" x14ac:dyDescent="0.35">
      <c r="A3398"/>
      <c r="B3398"/>
      <c r="C3398"/>
      <c r="D3398"/>
    </row>
    <row r="3399" spans="1:4" x14ac:dyDescent="0.35">
      <c r="A3399"/>
      <c r="B3399"/>
      <c r="C3399"/>
      <c r="D3399"/>
    </row>
    <row r="3400" spans="1:4" x14ac:dyDescent="0.35">
      <c r="A3400"/>
      <c r="B3400"/>
      <c r="C3400"/>
      <c r="D3400"/>
    </row>
    <row r="3401" spans="1:4" x14ac:dyDescent="0.35">
      <c r="A3401"/>
      <c r="B3401"/>
      <c r="C3401"/>
      <c r="D3401"/>
    </row>
    <row r="3402" spans="1:4" x14ac:dyDescent="0.35">
      <c r="A3402"/>
      <c r="B3402"/>
      <c r="C3402"/>
      <c r="D3402"/>
    </row>
    <row r="3403" spans="1:4" x14ac:dyDescent="0.35">
      <c r="A3403"/>
      <c r="B3403"/>
      <c r="C3403"/>
      <c r="D3403"/>
    </row>
    <row r="3404" spans="1:4" x14ac:dyDescent="0.35">
      <c r="A3404"/>
      <c r="B3404"/>
      <c r="C3404"/>
      <c r="D3404"/>
    </row>
    <row r="3405" spans="1:4" x14ac:dyDescent="0.35">
      <c r="A3405"/>
      <c r="B3405"/>
      <c r="C3405"/>
      <c r="D3405"/>
    </row>
    <row r="3406" spans="1:4" x14ac:dyDescent="0.35">
      <c r="A3406"/>
      <c r="B3406"/>
      <c r="C3406"/>
      <c r="D3406"/>
    </row>
    <row r="3407" spans="1:4" x14ac:dyDescent="0.35">
      <c r="A3407"/>
      <c r="B3407"/>
      <c r="C3407"/>
      <c r="D3407"/>
    </row>
    <row r="3408" spans="1:4" x14ac:dyDescent="0.35">
      <c r="A3408"/>
      <c r="B3408"/>
      <c r="C3408"/>
      <c r="D3408"/>
    </row>
    <row r="3409" spans="1:4" x14ac:dyDescent="0.35">
      <c r="A3409"/>
      <c r="B3409"/>
      <c r="C3409"/>
      <c r="D3409"/>
    </row>
    <row r="3410" spans="1:4" x14ac:dyDescent="0.35">
      <c r="A3410"/>
      <c r="B3410"/>
      <c r="C3410"/>
      <c r="D3410"/>
    </row>
    <row r="3411" spans="1:4" x14ac:dyDescent="0.35">
      <c r="A3411"/>
      <c r="B3411"/>
      <c r="C3411"/>
      <c r="D3411"/>
    </row>
    <row r="3412" spans="1:4" x14ac:dyDescent="0.35">
      <c r="A3412"/>
      <c r="B3412"/>
      <c r="C3412"/>
      <c r="D3412"/>
    </row>
    <row r="3413" spans="1:4" x14ac:dyDescent="0.35">
      <c r="A3413"/>
      <c r="B3413"/>
      <c r="C3413"/>
      <c r="D3413"/>
    </row>
    <row r="3414" spans="1:4" x14ac:dyDescent="0.35">
      <c r="A3414"/>
      <c r="B3414"/>
      <c r="C3414"/>
      <c r="D3414"/>
    </row>
    <row r="3415" spans="1:4" x14ac:dyDescent="0.35">
      <c r="A3415"/>
      <c r="B3415"/>
      <c r="C3415"/>
      <c r="D3415"/>
    </row>
    <row r="3416" spans="1:4" x14ac:dyDescent="0.35">
      <c r="A3416"/>
      <c r="B3416"/>
      <c r="C3416"/>
      <c r="D3416"/>
    </row>
    <row r="3417" spans="1:4" x14ac:dyDescent="0.35">
      <c r="A3417"/>
      <c r="B3417"/>
      <c r="C3417"/>
      <c r="D3417"/>
    </row>
    <row r="3418" spans="1:4" x14ac:dyDescent="0.35">
      <c r="A3418"/>
      <c r="B3418"/>
      <c r="C3418"/>
      <c r="D3418"/>
    </row>
    <row r="3419" spans="1:4" x14ac:dyDescent="0.35">
      <c r="A3419"/>
      <c r="B3419"/>
      <c r="C3419"/>
      <c r="D3419"/>
    </row>
    <row r="3420" spans="1:4" x14ac:dyDescent="0.35">
      <c r="A3420"/>
      <c r="B3420"/>
      <c r="C3420"/>
      <c r="D3420"/>
    </row>
    <row r="3421" spans="1:4" x14ac:dyDescent="0.35">
      <c r="A3421"/>
      <c r="B3421"/>
      <c r="C3421"/>
      <c r="D3421"/>
    </row>
    <row r="3422" spans="1:4" x14ac:dyDescent="0.35">
      <c r="A3422"/>
      <c r="B3422"/>
      <c r="C3422"/>
      <c r="D3422"/>
    </row>
    <row r="3423" spans="1:4" x14ac:dyDescent="0.35">
      <c r="A3423"/>
      <c r="B3423"/>
      <c r="C3423"/>
      <c r="D3423"/>
    </row>
    <row r="3424" spans="1:4" x14ac:dyDescent="0.35">
      <c r="A3424"/>
      <c r="B3424"/>
      <c r="C3424"/>
      <c r="D3424"/>
    </row>
    <row r="3425" spans="1:4" x14ac:dyDescent="0.35">
      <c r="A3425"/>
      <c r="B3425"/>
      <c r="C3425"/>
      <c r="D3425"/>
    </row>
    <row r="3426" spans="1:4" x14ac:dyDescent="0.35">
      <c r="A3426"/>
      <c r="B3426"/>
      <c r="C3426"/>
      <c r="D3426"/>
    </row>
    <row r="3427" spans="1:4" x14ac:dyDescent="0.35">
      <c r="A3427"/>
      <c r="B3427"/>
      <c r="C3427"/>
      <c r="D3427"/>
    </row>
    <row r="3428" spans="1:4" x14ac:dyDescent="0.35">
      <c r="A3428"/>
      <c r="B3428"/>
      <c r="C3428"/>
      <c r="D3428"/>
    </row>
    <row r="3429" spans="1:4" x14ac:dyDescent="0.35">
      <c r="A3429"/>
      <c r="B3429"/>
      <c r="C3429"/>
      <c r="D3429"/>
    </row>
    <row r="3430" spans="1:4" x14ac:dyDescent="0.35">
      <c r="A3430"/>
      <c r="B3430"/>
      <c r="C3430"/>
      <c r="D3430"/>
    </row>
    <row r="3431" spans="1:4" x14ac:dyDescent="0.35">
      <c r="A3431"/>
      <c r="B3431"/>
      <c r="C3431"/>
      <c r="D3431"/>
    </row>
    <row r="3432" spans="1:4" x14ac:dyDescent="0.35">
      <c r="A3432"/>
      <c r="B3432"/>
      <c r="C3432"/>
      <c r="D3432"/>
    </row>
    <row r="3433" spans="1:4" x14ac:dyDescent="0.35">
      <c r="A3433"/>
      <c r="B3433"/>
      <c r="C3433"/>
      <c r="D3433"/>
    </row>
    <row r="3434" spans="1:4" x14ac:dyDescent="0.35">
      <c r="A3434"/>
      <c r="B3434"/>
      <c r="C3434"/>
      <c r="D3434"/>
    </row>
    <row r="3435" spans="1:4" x14ac:dyDescent="0.35">
      <c r="A3435"/>
      <c r="B3435"/>
      <c r="C3435"/>
      <c r="D3435"/>
    </row>
    <row r="3436" spans="1:4" x14ac:dyDescent="0.35">
      <c r="A3436"/>
      <c r="B3436"/>
      <c r="C3436"/>
      <c r="D3436"/>
    </row>
    <row r="3437" spans="1:4" x14ac:dyDescent="0.35">
      <c r="A3437"/>
      <c r="B3437"/>
      <c r="C3437"/>
      <c r="D3437"/>
    </row>
    <row r="3438" spans="1:4" x14ac:dyDescent="0.35">
      <c r="A3438"/>
      <c r="B3438"/>
      <c r="C3438"/>
      <c r="D3438"/>
    </row>
    <row r="3439" spans="1:4" x14ac:dyDescent="0.35">
      <c r="A3439"/>
      <c r="B3439"/>
      <c r="C3439"/>
      <c r="D3439"/>
    </row>
    <row r="3440" spans="1:4" x14ac:dyDescent="0.35">
      <c r="A3440"/>
      <c r="B3440"/>
      <c r="C3440"/>
      <c r="D3440"/>
    </row>
    <row r="3441" spans="1:4" x14ac:dyDescent="0.35">
      <c r="A3441"/>
      <c r="B3441"/>
      <c r="C3441"/>
      <c r="D3441"/>
    </row>
    <row r="3442" spans="1:4" x14ac:dyDescent="0.35">
      <c r="A3442"/>
      <c r="B3442"/>
      <c r="C3442"/>
      <c r="D3442"/>
    </row>
    <row r="3443" spans="1:4" x14ac:dyDescent="0.35">
      <c r="A3443"/>
      <c r="B3443"/>
      <c r="C3443"/>
      <c r="D3443"/>
    </row>
    <row r="3444" spans="1:4" x14ac:dyDescent="0.35">
      <c r="A3444"/>
      <c r="B3444"/>
      <c r="C3444"/>
      <c r="D3444"/>
    </row>
    <row r="3445" spans="1:4" x14ac:dyDescent="0.35">
      <c r="A3445"/>
      <c r="B3445"/>
      <c r="C3445"/>
      <c r="D3445"/>
    </row>
    <row r="3446" spans="1:4" x14ac:dyDescent="0.35">
      <c r="A3446"/>
      <c r="B3446"/>
      <c r="C3446"/>
      <c r="D3446"/>
    </row>
    <row r="3447" spans="1:4" x14ac:dyDescent="0.35">
      <c r="A3447"/>
      <c r="B3447"/>
      <c r="C3447"/>
      <c r="D3447"/>
    </row>
    <row r="3448" spans="1:4" x14ac:dyDescent="0.35">
      <c r="A3448"/>
      <c r="B3448"/>
      <c r="C3448"/>
      <c r="D3448"/>
    </row>
    <row r="3449" spans="1:4" x14ac:dyDescent="0.35">
      <c r="A3449"/>
      <c r="B3449"/>
      <c r="C3449"/>
      <c r="D3449"/>
    </row>
    <row r="3450" spans="1:4" x14ac:dyDescent="0.35">
      <c r="A3450"/>
      <c r="B3450"/>
      <c r="C3450"/>
      <c r="D3450"/>
    </row>
    <row r="3451" spans="1:4" x14ac:dyDescent="0.35">
      <c r="A3451"/>
      <c r="B3451"/>
      <c r="C3451"/>
      <c r="D3451"/>
    </row>
    <row r="3452" spans="1:4" x14ac:dyDescent="0.35">
      <c r="A3452"/>
      <c r="B3452"/>
      <c r="C3452"/>
      <c r="D3452"/>
    </row>
    <row r="3453" spans="1:4" x14ac:dyDescent="0.35">
      <c r="A3453"/>
      <c r="B3453"/>
      <c r="C3453"/>
      <c r="D3453"/>
    </row>
    <row r="3454" spans="1:4" x14ac:dyDescent="0.35">
      <c r="A3454"/>
      <c r="B3454"/>
      <c r="C3454"/>
      <c r="D3454"/>
    </row>
    <row r="3455" spans="1:4" x14ac:dyDescent="0.35">
      <c r="A3455"/>
      <c r="B3455"/>
      <c r="C3455"/>
      <c r="D3455"/>
    </row>
    <row r="3456" spans="1:4" x14ac:dyDescent="0.35">
      <c r="A3456"/>
      <c r="B3456"/>
      <c r="C3456"/>
      <c r="D3456"/>
    </row>
    <row r="3457" spans="1:4" x14ac:dyDescent="0.35">
      <c r="A3457"/>
      <c r="B3457"/>
      <c r="C3457"/>
      <c r="D3457"/>
    </row>
    <row r="3458" spans="1:4" x14ac:dyDescent="0.35">
      <c r="A3458"/>
      <c r="B3458"/>
      <c r="C3458"/>
      <c r="D3458"/>
    </row>
    <row r="3459" spans="1:4" x14ac:dyDescent="0.35">
      <c r="A3459"/>
      <c r="B3459"/>
      <c r="C3459"/>
      <c r="D3459"/>
    </row>
    <row r="3460" spans="1:4" x14ac:dyDescent="0.35">
      <c r="A3460"/>
      <c r="B3460"/>
      <c r="C3460"/>
      <c r="D3460"/>
    </row>
    <row r="3461" spans="1:4" x14ac:dyDescent="0.35">
      <c r="A3461"/>
      <c r="B3461"/>
      <c r="C3461"/>
      <c r="D3461"/>
    </row>
    <row r="3462" spans="1:4" x14ac:dyDescent="0.35">
      <c r="A3462"/>
      <c r="B3462"/>
      <c r="C3462"/>
      <c r="D3462"/>
    </row>
    <row r="3463" spans="1:4" x14ac:dyDescent="0.35">
      <c r="A3463"/>
      <c r="B3463"/>
      <c r="C3463"/>
      <c r="D3463"/>
    </row>
    <row r="3464" spans="1:4" x14ac:dyDescent="0.35">
      <c r="A3464"/>
      <c r="B3464"/>
      <c r="C3464"/>
      <c r="D3464"/>
    </row>
    <row r="3465" spans="1:4" x14ac:dyDescent="0.35">
      <c r="A3465"/>
      <c r="B3465"/>
      <c r="C3465"/>
      <c r="D3465"/>
    </row>
    <row r="3466" spans="1:4" x14ac:dyDescent="0.35">
      <c r="A3466"/>
      <c r="B3466"/>
      <c r="C3466"/>
      <c r="D3466"/>
    </row>
    <row r="3467" spans="1:4" x14ac:dyDescent="0.35">
      <c r="A3467"/>
      <c r="B3467"/>
      <c r="C3467"/>
      <c r="D3467"/>
    </row>
    <row r="3468" spans="1:4" x14ac:dyDescent="0.35">
      <c r="A3468"/>
      <c r="B3468"/>
      <c r="C3468"/>
      <c r="D3468"/>
    </row>
    <row r="3469" spans="1:4" x14ac:dyDescent="0.35">
      <c r="A3469"/>
      <c r="B3469"/>
      <c r="C3469"/>
      <c r="D3469"/>
    </row>
    <row r="3470" spans="1:4" x14ac:dyDescent="0.35">
      <c r="A3470"/>
      <c r="B3470"/>
      <c r="C3470"/>
      <c r="D3470"/>
    </row>
    <row r="3471" spans="1:4" x14ac:dyDescent="0.35">
      <c r="A3471"/>
      <c r="B3471"/>
      <c r="C3471"/>
      <c r="D3471"/>
    </row>
    <row r="3472" spans="1:4" x14ac:dyDescent="0.35">
      <c r="A3472"/>
      <c r="B3472"/>
      <c r="C3472"/>
      <c r="D3472"/>
    </row>
    <row r="3473" spans="1:4" x14ac:dyDescent="0.35">
      <c r="A3473"/>
      <c r="B3473"/>
      <c r="C3473"/>
      <c r="D3473"/>
    </row>
    <row r="3474" spans="1:4" x14ac:dyDescent="0.35">
      <c r="A3474"/>
      <c r="B3474"/>
      <c r="C3474"/>
      <c r="D3474"/>
    </row>
    <row r="3475" spans="1:4" x14ac:dyDescent="0.35">
      <c r="A3475"/>
      <c r="B3475"/>
      <c r="C3475"/>
      <c r="D3475"/>
    </row>
    <row r="3476" spans="1:4" x14ac:dyDescent="0.35">
      <c r="A3476"/>
      <c r="B3476"/>
      <c r="C3476"/>
      <c r="D3476"/>
    </row>
    <row r="3477" spans="1:4" x14ac:dyDescent="0.35">
      <c r="A3477"/>
      <c r="B3477"/>
      <c r="C3477"/>
      <c r="D3477"/>
    </row>
    <row r="3478" spans="1:4" x14ac:dyDescent="0.35">
      <c r="A3478"/>
      <c r="B3478"/>
      <c r="C3478"/>
      <c r="D3478"/>
    </row>
    <row r="3479" spans="1:4" x14ac:dyDescent="0.35">
      <c r="A3479"/>
      <c r="B3479"/>
      <c r="C3479"/>
      <c r="D3479"/>
    </row>
    <row r="3480" spans="1:4" x14ac:dyDescent="0.35">
      <c r="A3480"/>
      <c r="B3480"/>
      <c r="C3480"/>
      <c r="D3480"/>
    </row>
    <row r="3481" spans="1:4" x14ac:dyDescent="0.35">
      <c r="A3481"/>
      <c r="B3481"/>
      <c r="C3481"/>
      <c r="D3481"/>
    </row>
    <row r="3482" spans="1:4" x14ac:dyDescent="0.35">
      <c r="A3482"/>
      <c r="B3482"/>
      <c r="C3482"/>
      <c r="D3482"/>
    </row>
    <row r="3483" spans="1:4" x14ac:dyDescent="0.35">
      <c r="A3483"/>
      <c r="B3483"/>
      <c r="C3483"/>
      <c r="D3483"/>
    </row>
    <row r="3484" spans="1:4" x14ac:dyDescent="0.35">
      <c r="A3484"/>
      <c r="B3484"/>
      <c r="C3484"/>
      <c r="D3484"/>
    </row>
    <row r="3485" spans="1:4" x14ac:dyDescent="0.35">
      <c r="A3485"/>
      <c r="B3485"/>
      <c r="C3485"/>
      <c r="D3485"/>
    </row>
    <row r="3486" spans="1:4" x14ac:dyDescent="0.35">
      <c r="A3486"/>
      <c r="B3486"/>
      <c r="C3486"/>
      <c r="D3486"/>
    </row>
    <row r="3487" spans="1:4" x14ac:dyDescent="0.35">
      <c r="A3487"/>
      <c r="B3487"/>
      <c r="C3487"/>
      <c r="D3487"/>
    </row>
    <row r="3488" spans="1:4" x14ac:dyDescent="0.35">
      <c r="A3488"/>
      <c r="B3488"/>
      <c r="C3488"/>
      <c r="D3488"/>
    </row>
    <row r="3489" spans="1:4" x14ac:dyDescent="0.35">
      <c r="A3489"/>
      <c r="B3489"/>
      <c r="C3489"/>
      <c r="D3489"/>
    </row>
    <row r="3490" spans="1:4" x14ac:dyDescent="0.35">
      <c r="A3490"/>
      <c r="B3490"/>
      <c r="C3490"/>
      <c r="D3490"/>
    </row>
    <row r="3491" spans="1:4" x14ac:dyDescent="0.35">
      <c r="A3491"/>
      <c r="B3491"/>
      <c r="C3491"/>
      <c r="D3491"/>
    </row>
    <row r="3492" spans="1:4" x14ac:dyDescent="0.35">
      <c r="A3492"/>
      <c r="B3492"/>
      <c r="C3492"/>
      <c r="D3492"/>
    </row>
    <row r="3493" spans="1:4" x14ac:dyDescent="0.35">
      <c r="A3493"/>
      <c r="B3493"/>
      <c r="C3493"/>
      <c r="D3493"/>
    </row>
    <row r="3494" spans="1:4" x14ac:dyDescent="0.35">
      <c r="A3494"/>
      <c r="B3494"/>
      <c r="C3494"/>
      <c r="D3494"/>
    </row>
    <row r="3495" spans="1:4" x14ac:dyDescent="0.35">
      <c r="A3495"/>
      <c r="B3495"/>
      <c r="C3495"/>
      <c r="D3495"/>
    </row>
    <row r="3496" spans="1:4" x14ac:dyDescent="0.35">
      <c r="A3496"/>
      <c r="B3496"/>
      <c r="C3496"/>
      <c r="D3496"/>
    </row>
    <row r="3497" spans="1:4" x14ac:dyDescent="0.35">
      <c r="A3497"/>
      <c r="B3497"/>
      <c r="C3497"/>
      <c r="D3497"/>
    </row>
    <row r="3498" spans="1:4" x14ac:dyDescent="0.35">
      <c r="A3498"/>
      <c r="B3498"/>
      <c r="C3498"/>
      <c r="D3498"/>
    </row>
    <row r="3499" spans="1:4" x14ac:dyDescent="0.35">
      <c r="A3499"/>
      <c r="B3499"/>
      <c r="C3499"/>
      <c r="D3499"/>
    </row>
    <row r="3500" spans="1:4" x14ac:dyDescent="0.35">
      <c r="A3500"/>
      <c r="B3500"/>
      <c r="C3500"/>
      <c r="D3500"/>
    </row>
    <row r="3501" spans="1:4" x14ac:dyDescent="0.35">
      <c r="A3501"/>
      <c r="B3501"/>
      <c r="C3501"/>
      <c r="D3501"/>
    </row>
    <row r="3502" spans="1:4" x14ac:dyDescent="0.35">
      <c r="A3502"/>
      <c r="B3502"/>
      <c r="C3502"/>
      <c r="D3502"/>
    </row>
    <row r="3503" spans="1:4" x14ac:dyDescent="0.35">
      <c r="A3503"/>
      <c r="B3503"/>
      <c r="C3503"/>
      <c r="D3503"/>
    </row>
    <row r="3504" spans="1:4" x14ac:dyDescent="0.35">
      <c r="A3504"/>
      <c r="B3504"/>
      <c r="C3504"/>
      <c r="D3504"/>
    </row>
    <row r="3505" spans="1:4" x14ac:dyDescent="0.35">
      <c r="A3505"/>
      <c r="B3505"/>
      <c r="C3505"/>
      <c r="D3505"/>
    </row>
    <row r="3506" spans="1:4" x14ac:dyDescent="0.35">
      <c r="A3506"/>
      <c r="B3506"/>
      <c r="C3506"/>
      <c r="D3506"/>
    </row>
    <row r="3507" spans="1:4" x14ac:dyDescent="0.35">
      <c r="A3507"/>
      <c r="B3507"/>
      <c r="C3507"/>
      <c r="D3507"/>
    </row>
    <row r="3508" spans="1:4" x14ac:dyDescent="0.35">
      <c r="A3508"/>
      <c r="B3508"/>
      <c r="C3508"/>
      <c r="D3508"/>
    </row>
    <row r="3509" spans="1:4" x14ac:dyDescent="0.35">
      <c r="A3509"/>
      <c r="B3509"/>
      <c r="C3509"/>
      <c r="D3509"/>
    </row>
    <row r="3510" spans="1:4" x14ac:dyDescent="0.35">
      <c r="A3510"/>
      <c r="B3510"/>
      <c r="C3510"/>
      <c r="D3510"/>
    </row>
    <row r="3511" spans="1:4" x14ac:dyDescent="0.35">
      <c r="A3511"/>
      <c r="B3511"/>
      <c r="C3511"/>
      <c r="D3511"/>
    </row>
    <row r="3512" spans="1:4" x14ac:dyDescent="0.35">
      <c r="A3512"/>
      <c r="B3512"/>
      <c r="C3512"/>
      <c r="D3512"/>
    </row>
    <row r="3513" spans="1:4" x14ac:dyDescent="0.35">
      <c r="A3513"/>
      <c r="B3513"/>
      <c r="C3513"/>
      <c r="D3513"/>
    </row>
    <row r="3514" spans="1:4" x14ac:dyDescent="0.35">
      <c r="A3514"/>
      <c r="B3514"/>
      <c r="C3514"/>
      <c r="D3514"/>
    </row>
    <row r="3515" spans="1:4" x14ac:dyDescent="0.35">
      <c r="A3515"/>
      <c r="B3515"/>
      <c r="C3515"/>
      <c r="D3515"/>
    </row>
    <row r="3516" spans="1:4" x14ac:dyDescent="0.35">
      <c r="A3516"/>
      <c r="B3516"/>
      <c r="C3516"/>
      <c r="D3516"/>
    </row>
    <row r="3517" spans="1:4" x14ac:dyDescent="0.35">
      <c r="A3517"/>
      <c r="B3517"/>
      <c r="C3517"/>
      <c r="D3517"/>
    </row>
    <row r="3518" spans="1:4" x14ac:dyDescent="0.35">
      <c r="A3518"/>
      <c r="B3518"/>
      <c r="C3518"/>
      <c r="D3518"/>
    </row>
    <row r="3519" spans="1:4" x14ac:dyDescent="0.35">
      <c r="A3519"/>
      <c r="B3519"/>
      <c r="C3519"/>
      <c r="D3519"/>
    </row>
    <row r="3520" spans="1:4" x14ac:dyDescent="0.35">
      <c r="A3520"/>
      <c r="B3520"/>
      <c r="C3520"/>
      <c r="D3520"/>
    </row>
    <row r="3521" spans="1:4" x14ac:dyDescent="0.35">
      <c r="A3521"/>
      <c r="B3521"/>
      <c r="C3521"/>
      <c r="D3521"/>
    </row>
    <row r="3522" spans="1:4" x14ac:dyDescent="0.35">
      <c r="A3522"/>
      <c r="B3522"/>
      <c r="C3522"/>
      <c r="D3522"/>
    </row>
    <row r="3523" spans="1:4" x14ac:dyDescent="0.35">
      <c r="A3523"/>
      <c r="B3523"/>
      <c r="C3523"/>
      <c r="D3523"/>
    </row>
    <row r="3524" spans="1:4" x14ac:dyDescent="0.35">
      <c r="A3524"/>
      <c r="B3524"/>
      <c r="C3524"/>
      <c r="D3524"/>
    </row>
    <row r="3525" spans="1:4" x14ac:dyDescent="0.35">
      <c r="A3525"/>
      <c r="B3525"/>
      <c r="C3525"/>
      <c r="D3525"/>
    </row>
    <row r="3526" spans="1:4" x14ac:dyDescent="0.35">
      <c r="A3526"/>
      <c r="B3526"/>
      <c r="C3526"/>
      <c r="D3526"/>
    </row>
    <row r="3527" spans="1:4" x14ac:dyDescent="0.35">
      <c r="A3527"/>
      <c r="B3527"/>
      <c r="C3527"/>
      <c r="D3527"/>
    </row>
    <row r="3528" spans="1:4" x14ac:dyDescent="0.35">
      <c r="A3528"/>
      <c r="B3528"/>
      <c r="C3528"/>
      <c r="D3528"/>
    </row>
    <row r="3529" spans="1:4" x14ac:dyDescent="0.35">
      <c r="A3529"/>
      <c r="B3529"/>
      <c r="C3529"/>
      <c r="D3529"/>
    </row>
    <row r="3530" spans="1:4" x14ac:dyDescent="0.35">
      <c r="A3530"/>
      <c r="B3530"/>
      <c r="C3530"/>
      <c r="D3530"/>
    </row>
    <row r="3531" spans="1:4" x14ac:dyDescent="0.35">
      <c r="A3531"/>
      <c r="B3531"/>
      <c r="C3531"/>
      <c r="D3531"/>
    </row>
    <row r="3532" spans="1:4" x14ac:dyDescent="0.35">
      <c r="A3532"/>
      <c r="B3532"/>
      <c r="C3532"/>
      <c r="D3532"/>
    </row>
    <row r="3533" spans="1:4" x14ac:dyDescent="0.35">
      <c r="A3533"/>
      <c r="B3533"/>
      <c r="C3533"/>
      <c r="D3533"/>
    </row>
    <row r="3534" spans="1:4" x14ac:dyDescent="0.35">
      <c r="A3534"/>
      <c r="B3534"/>
      <c r="C3534"/>
      <c r="D3534"/>
    </row>
    <row r="3535" spans="1:4" x14ac:dyDescent="0.35">
      <c r="A3535"/>
      <c r="B3535"/>
      <c r="C3535"/>
      <c r="D3535"/>
    </row>
    <row r="3536" spans="1:4" x14ac:dyDescent="0.35">
      <c r="A3536"/>
      <c r="B3536"/>
      <c r="C3536"/>
      <c r="D3536"/>
    </row>
    <row r="3537" spans="1:4" x14ac:dyDescent="0.35">
      <c r="A3537"/>
      <c r="B3537"/>
      <c r="C3537"/>
      <c r="D3537"/>
    </row>
    <row r="3538" spans="1:4" x14ac:dyDescent="0.35">
      <c r="A3538"/>
      <c r="B3538"/>
      <c r="C3538"/>
      <c r="D3538"/>
    </row>
    <row r="3539" spans="1:4" x14ac:dyDescent="0.35">
      <c r="A3539"/>
      <c r="B3539"/>
      <c r="C3539"/>
      <c r="D3539"/>
    </row>
    <row r="3540" spans="1:4" x14ac:dyDescent="0.35">
      <c r="A3540"/>
      <c r="B3540"/>
      <c r="C3540"/>
      <c r="D3540"/>
    </row>
    <row r="3541" spans="1:4" x14ac:dyDescent="0.35">
      <c r="A3541"/>
      <c r="B3541"/>
      <c r="C3541"/>
      <c r="D3541"/>
    </row>
    <row r="3542" spans="1:4" x14ac:dyDescent="0.35">
      <c r="A3542"/>
      <c r="B3542"/>
      <c r="C3542"/>
      <c r="D3542"/>
    </row>
    <row r="3543" spans="1:4" x14ac:dyDescent="0.35">
      <c r="A3543"/>
      <c r="B3543"/>
      <c r="C3543"/>
      <c r="D3543"/>
    </row>
    <row r="3544" spans="1:4" x14ac:dyDescent="0.35">
      <c r="A3544"/>
      <c r="B3544"/>
      <c r="C3544"/>
      <c r="D3544"/>
    </row>
    <row r="3545" spans="1:4" x14ac:dyDescent="0.35">
      <c r="A3545"/>
      <c r="B3545"/>
      <c r="C3545"/>
      <c r="D3545"/>
    </row>
    <row r="3546" spans="1:4" x14ac:dyDescent="0.35">
      <c r="A3546"/>
      <c r="B3546"/>
      <c r="C3546"/>
      <c r="D3546"/>
    </row>
    <row r="3547" spans="1:4" x14ac:dyDescent="0.35">
      <c r="A3547"/>
      <c r="B3547"/>
      <c r="C3547"/>
      <c r="D3547"/>
    </row>
    <row r="3548" spans="1:4" x14ac:dyDescent="0.35">
      <c r="A3548"/>
      <c r="B3548"/>
      <c r="C3548"/>
      <c r="D3548"/>
    </row>
    <row r="3549" spans="1:4" x14ac:dyDescent="0.35">
      <c r="A3549"/>
      <c r="B3549"/>
      <c r="C3549"/>
      <c r="D3549"/>
    </row>
    <row r="3550" spans="1:4" x14ac:dyDescent="0.35">
      <c r="A3550"/>
      <c r="B3550"/>
      <c r="C3550"/>
      <c r="D3550"/>
    </row>
    <row r="3551" spans="1:4" x14ac:dyDescent="0.35">
      <c r="A3551"/>
      <c r="B3551"/>
      <c r="C3551"/>
      <c r="D3551"/>
    </row>
    <row r="3552" spans="1:4" x14ac:dyDescent="0.35">
      <c r="A3552"/>
      <c r="B3552"/>
      <c r="C3552"/>
      <c r="D3552"/>
    </row>
    <row r="3553" spans="1:4" x14ac:dyDescent="0.35">
      <c r="A3553"/>
      <c r="B3553"/>
      <c r="C3553"/>
      <c r="D3553"/>
    </row>
    <row r="3554" spans="1:4" x14ac:dyDescent="0.35">
      <c r="A3554"/>
      <c r="B3554"/>
      <c r="C3554"/>
      <c r="D3554"/>
    </row>
    <row r="3555" spans="1:4" x14ac:dyDescent="0.35">
      <c r="A3555"/>
      <c r="B3555"/>
      <c r="C3555"/>
      <c r="D3555"/>
    </row>
    <row r="3556" spans="1:4" x14ac:dyDescent="0.35">
      <c r="A3556"/>
      <c r="B3556"/>
      <c r="C3556"/>
      <c r="D3556"/>
    </row>
    <row r="3557" spans="1:4" x14ac:dyDescent="0.35">
      <c r="A3557"/>
      <c r="B3557"/>
      <c r="C3557"/>
      <c r="D3557"/>
    </row>
    <row r="3558" spans="1:4" x14ac:dyDescent="0.35">
      <c r="A3558"/>
      <c r="B3558"/>
      <c r="C3558"/>
      <c r="D3558"/>
    </row>
    <row r="3559" spans="1:4" x14ac:dyDescent="0.35">
      <c r="A3559"/>
      <c r="B3559"/>
      <c r="C3559"/>
      <c r="D3559"/>
    </row>
    <row r="3560" spans="1:4" x14ac:dyDescent="0.35">
      <c r="A3560"/>
      <c r="B3560"/>
      <c r="C3560"/>
      <c r="D3560"/>
    </row>
    <row r="3561" spans="1:4" x14ac:dyDescent="0.35">
      <c r="A3561"/>
      <c r="B3561"/>
      <c r="C3561"/>
      <c r="D3561"/>
    </row>
    <row r="3562" spans="1:4" x14ac:dyDescent="0.35">
      <c r="A3562"/>
      <c r="B3562"/>
      <c r="C3562"/>
      <c r="D3562"/>
    </row>
    <row r="3563" spans="1:4" x14ac:dyDescent="0.35">
      <c r="A3563"/>
      <c r="B3563"/>
      <c r="C3563"/>
      <c r="D3563"/>
    </row>
    <row r="3564" spans="1:4" x14ac:dyDescent="0.35">
      <c r="A3564"/>
      <c r="B3564"/>
      <c r="C3564"/>
      <c r="D3564"/>
    </row>
    <row r="3565" spans="1:4" x14ac:dyDescent="0.35">
      <c r="A3565"/>
      <c r="B3565"/>
      <c r="C3565"/>
      <c r="D3565"/>
    </row>
    <row r="3566" spans="1:4" x14ac:dyDescent="0.35">
      <c r="A3566"/>
      <c r="B3566"/>
      <c r="C3566"/>
      <c r="D3566"/>
    </row>
    <row r="3567" spans="1:4" x14ac:dyDescent="0.35">
      <c r="A3567"/>
      <c r="B3567"/>
      <c r="C3567"/>
      <c r="D3567"/>
    </row>
    <row r="3568" spans="1:4" x14ac:dyDescent="0.35">
      <c r="A3568"/>
      <c r="B3568"/>
      <c r="C3568"/>
      <c r="D3568"/>
    </row>
    <row r="3569" spans="1:4" x14ac:dyDescent="0.35">
      <c r="A3569"/>
      <c r="B3569"/>
      <c r="C3569"/>
      <c r="D3569"/>
    </row>
    <row r="3570" spans="1:4" x14ac:dyDescent="0.35">
      <c r="A3570"/>
      <c r="B3570"/>
      <c r="C3570"/>
      <c r="D3570"/>
    </row>
    <row r="3571" spans="1:4" x14ac:dyDescent="0.35">
      <c r="A3571"/>
      <c r="B3571"/>
      <c r="C3571"/>
      <c r="D3571"/>
    </row>
    <row r="3572" spans="1:4" x14ac:dyDescent="0.35">
      <c r="A3572"/>
      <c r="B3572"/>
      <c r="C3572"/>
      <c r="D3572"/>
    </row>
    <row r="3573" spans="1:4" x14ac:dyDescent="0.35">
      <c r="A3573"/>
      <c r="B3573"/>
      <c r="C3573"/>
      <c r="D3573"/>
    </row>
    <row r="3574" spans="1:4" x14ac:dyDescent="0.35">
      <c r="A3574"/>
      <c r="B3574"/>
      <c r="C3574"/>
      <c r="D3574"/>
    </row>
    <row r="3575" spans="1:4" x14ac:dyDescent="0.35">
      <c r="A3575"/>
      <c r="B3575"/>
      <c r="C3575"/>
      <c r="D3575"/>
    </row>
    <row r="3576" spans="1:4" x14ac:dyDescent="0.35">
      <c r="A3576"/>
      <c r="B3576"/>
      <c r="C3576"/>
      <c r="D3576"/>
    </row>
    <row r="3577" spans="1:4" x14ac:dyDescent="0.35">
      <c r="A3577"/>
      <c r="B3577"/>
      <c r="C3577"/>
      <c r="D3577"/>
    </row>
    <row r="3578" spans="1:4" x14ac:dyDescent="0.35">
      <c r="A3578"/>
      <c r="B3578"/>
      <c r="C3578"/>
      <c r="D3578"/>
    </row>
    <row r="3579" spans="1:4" x14ac:dyDescent="0.35">
      <c r="A3579"/>
      <c r="B3579"/>
      <c r="C3579"/>
      <c r="D3579"/>
    </row>
    <row r="3580" spans="1:4" x14ac:dyDescent="0.35">
      <c r="A3580"/>
      <c r="B3580"/>
      <c r="C3580"/>
      <c r="D3580"/>
    </row>
    <row r="3581" spans="1:4" x14ac:dyDescent="0.35">
      <c r="A3581"/>
      <c r="B3581"/>
      <c r="C3581"/>
      <c r="D3581"/>
    </row>
    <row r="3582" spans="1:4" x14ac:dyDescent="0.35">
      <c r="A3582"/>
      <c r="B3582"/>
      <c r="C3582"/>
      <c r="D3582"/>
    </row>
    <row r="3583" spans="1:4" x14ac:dyDescent="0.35">
      <c r="A3583"/>
      <c r="B3583"/>
      <c r="C3583"/>
      <c r="D3583"/>
    </row>
    <row r="3584" spans="1:4" x14ac:dyDescent="0.35">
      <c r="A3584"/>
      <c r="B3584"/>
      <c r="C3584"/>
      <c r="D3584"/>
    </row>
    <row r="3585" spans="1:4" x14ac:dyDescent="0.35">
      <c r="A3585"/>
      <c r="B3585"/>
      <c r="C3585"/>
      <c r="D3585"/>
    </row>
    <row r="3586" spans="1:4" x14ac:dyDescent="0.35">
      <c r="A3586"/>
      <c r="B3586"/>
      <c r="C3586"/>
      <c r="D3586"/>
    </row>
    <row r="3587" spans="1:4" x14ac:dyDescent="0.35">
      <c r="A3587"/>
      <c r="B3587"/>
      <c r="C3587"/>
      <c r="D3587"/>
    </row>
    <row r="3588" spans="1:4" x14ac:dyDescent="0.35">
      <c r="A3588"/>
      <c r="B3588"/>
      <c r="C3588"/>
      <c r="D3588"/>
    </row>
    <row r="3589" spans="1:4" x14ac:dyDescent="0.35">
      <c r="A3589"/>
      <c r="B3589"/>
      <c r="C3589"/>
      <c r="D3589"/>
    </row>
    <row r="3590" spans="1:4" x14ac:dyDescent="0.35">
      <c r="A3590"/>
      <c r="B3590"/>
      <c r="C3590"/>
      <c r="D3590"/>
    </row>
    <row r="3591" spans="1:4" x14ac:dyDescent="0.35">
      <c r="A3591"/>
      <c r="B3591"/>
      <c r="C3591"/>
      <c r="D3591"/>
    </row>
    <row r="3592" spans="1:4" x14ac:dyDescent="0.35">
      <c r="A3592"/>
      <c r="B3592"/>
      <c r="C3592"/>
      <c r="D3592"/>
    </row>
    <row r="3593" spans="1:4" x14ac:dyDescent="0.35">
      <c r="A3593"/>
      <c r="B3593"/>
      <c r="C3593"/>
      <c r="D3593"/>
    </row>
    <row r="3594" spans="1:4" x14ac:dyDescent="0.35">
      <c r="A3594"/>
      <c r="B3594"/>
      <c r="C3594"/>
      <c r="D3594"/>
    </row>
    <row r="3595" spans="1:4" x14ac:dyDescent="0.35">
      <c r="A3595"/>
      <c r="B3595"/>
      <c r="C3595"/>
      <c r="D3595"/>
    </row>
    <row r="3596" spans="1:4" x14ac:dyDescent="0.35">
      <c r="A3596"/>
      <c r="B3596"/>
      <c r="C3596"/>
      <c r="D3596"/>
    </row>
    <row r="3597" spans="1:4" x14ac:dyDescent="0.35">
      <c r="A3597"/>
      <c r="B3597"/>
      <c r="C3597"/>
      <c r="D3597"/>
    </row>
    <row r="3598" spans="1:4" x14ac:dyDescent="0.35">
      <c r="A3598"/>
      <c r="B3598"/>
      <c r="C3598"/>
      <c r="D3598"/>
    </row>
    <row r="3599" spans="1:4" x14ac:dyDescent="0.35">
      <c r="A3599"/>
      <c r="B3599"/>
      <c r="C3599"/>
      <c r="D3599"/>
    </row>
    <row r="3600" spans="1:4" x14ac:dyDescent="0.35">
      <c r="A3600"/>
      <c r="B3600"/>
      <c r="C3600"/>
      <c r="D3600"/>
    </row>
    <row r="3601" spans="1:4" x14ac:dyDescent="0.35">
      <c r="A3601"/>
      <c r="B3601"/>
      <c r="C3601"/>
      <c r="D3601"/>
    </row>
    <row r="3602" spans="1:4" x14ac:dyDescent="0.35">
      <c r="A3602"/>
      <c r="B3602"/>
      <c r="C3602"/>
      <c r="D3602"/>
    </row>
    <row r="3603" spans="1:4" x14ac:dyDescent="0.35">
      <c r="A3603"/>
      <c r="B3603"/>
      <c r="C3603"/>
      <c r="D3603"/>
    </row>
    <row r="3604" spans="1:4" x14ac:dyDescent="0.35">
      <c r="A3604"/>
      <c r="B3604"/>
      <c r="C3604"/>
      <c r="D3604"/>
    </row>
    <row r="3605" spans="1:4" x14ac:dyDescent="0.35">
      <c r="A3605"/>
      <c r="B3605"/>
      <c r="C3605"/>
      <c r="D3605"/>
    </row>
    <row r="3606" spans="1:4" x14ac:dyDescent="0.35">
      <c r="A3606"/>
      <c r="B3606"/>
      <c r="C3606"/>
      <c r="D3606"/>
    </row>
    <row r="3607" spans="1:4" x14ac:dyDescent="0.35">
      <c r="A3607"/>
      <c r="B3607"/>
      <c r="C3607"/>
      <c r="D3607"/>
    </row>
    <row r="3608" spans="1:4" x14ac:dyDescent="0.35">
      <c r="A3608"/>
      <c r="B3608"/>
      <c r="C3608"/>
      <c r="D3608"/>
    </row>
    <row r="3609" spans="1:4" x14ac:dyDescent="0.35">
      <c r="A3609"/>
      <c r="B3609"/>
      <c r="C3609"/>
      <c r="D3609"/>
    </row>
    <row r="3610" spans="1:4" x14ac:dyDescent="0.35">
      <c r="A3610"/>
      <c r="B3610"/>
      <c r="C3610"/>
      <c r="D3610"/>
    </row>
    <row r="3611" spans="1:4" x14ac:dyDescent="0.35">
      <c r="A3611"/>
      <c r="B3611"/>
      <c r="C3611"/>
      <c r="D3611"/>
    </row>
    <row r="3612" spans="1:4" x14ac:dyDescent="0.35">
      <c r="A3612"/>
      <c r="B3612"/>
      <c r="C3612"/>
      <c r="D3612"/>
    </row>
    <row r="3613" spans="1:4" x14ac:dyDescent="0.35">
      <c r="A3613"/>
      <c r="B3613"/>
      <c r="C3613"/>
      <c r="D3613"/>
    </row>
    <row r="3614" spans="1:4" x14ac:dyDescent="0.35">
      <c r="A3614"/>
      <c r="B3614"/>
      <c r="C3614"/>
      <c r="D3614"/>
    </row>
    <row r="3615" spans="1:4" x14ac:dyDescent="0.35">
      <c r="A3615"/>
      <c r="B3615"/>
      <c r="C3615"/>
      <c r="D3615"/>
    </row>
    <row r="3616" spans="1:4" x14ac:dyDescent="0.35">
      <c r="A3616"/>
      <c r="B3616"/>
      <c r="C3616"/>
      <c r="D3616"/>
    </row>
    <row r="3617" spans="1:4" x14ac:dyDescent="0.35">
      <c r="A3617"/>
      <c r="B3617"/>
      <c r="C3617"/>
      <c r="D3617"/>
    </row>
    <row r="3618" spans="1:4" x14ac:dyDescent="0.35">
      <c r="A3618"/>
      <c r="B3618"/>
      <c r="C3618"/>
      <c r="D3618"/>
    </row>
    <row r="3619" spans="1:4" x14ac:dyDescent="0.35">
      <c r="A3619"/>
      <c r="B3619"/>
      <c r="C3619"/>
      <c r="D3619"/>
    </row>
    <row r="3620" spans="1:4" x14ac:dyDescent="0.35">
      <c r="A3620"/>
      <c r="B3620"/>
      <c r="C3620"/>
      <c r="D3620"/>
    </row>
    <row r="3621" spans="1:4" x14ac:dyDescent="0.35">
      <c r="A3621"/>
      <c r="B3621"/>
      <c r="C3621"/>
      <c r="D3621"/>
    </row>
    <row r="3622" spans="1:4" x14ac:dyDescent="0.35">
      <c r="A3622"/>
      <c r="B3622"/>
      <c r="C3622"/>
      <c r="D3622"/>
    </row>
    <row r="3623" spans="1:4" x14ac:dyDescent="0.35">
      <c r="A3623"/>
      <c r="B3623"/>
      <c r="C3623"/>
      <c r="D3623"/>
    </row>
    <row r="3624" spans="1:4" x14ac:dyDescent="0.35">
      <c r="A3624"/>
      <c r="B3624"/>
      <c r="C3624"/>
      <c r="D3624"/>
    </row>
    <row r="3625" spans="1:4" x14ac:dyDescent="0.35">
      <c r="A3625"/>
      <c r="B3625"/>
      <c r="C3625"/>
      <c r="D3625"/>
    </row>
    <row r="3626" spans="1:4" x14ac:dyDescent="0.35">
      <c r="A3626"/>
      <c r="B3626"/>
      <c r="C3626"/>
      <c r="D3626"/>
    </row>
    <row r="3627" spans="1:4" x14ac:dyDescent="0.35">
      <c r="A3627"/>
      <c r="B3627"/>
      <c r="C3627"/>
      <c r="D3627"/>
    </row>
    <row r="3628" spans="1:4" x14ac:dyDescent="0.35">
      <c r="A3628"/>
      <c r="B3628"/>
      <c r="C3628"/>
      <c r="D3628"/>
    </row>
    <row r="3629" spans="1:4" x14ac:dyDescent="0.35">
      <c r="A3629"/>
      <c r="B3629"/>
      <c r="C3629"/>
      <c r="D3629"/>
    </row>
    <row r="3630" spans="1:4" x14ac:dyDescent="0.35">
      <c r="A3630"/>
      <c r="B3630"/>
      <c r="C3630"/>
      <c r="D3630"/>
    </row>
    <row r="3631" spans="1:4" x14ac:dyDescent="0.35">
      <c r="A3631"/>
      <c r="B3631"/>
      <c r="C3631"/>
      <c r="D3631"/>
    </row>
    <row r="3632" spans="1:4" x14ac:dyDescent="0.35">
      <c r="A3632"/>
      <c r="B3632"/>
      <c r="C3632"/>
      <c r="D3632"/>
    </row>
    <row r="3633" spans="1:4" x14ac:dyDescent="0.35">
      <c r="A3633"/>
      <c r="B3633"/>
      <c r="C3633"/>
      <c r="D3633"/>
    </row>
    <row r="3634" spans="1:4" x14ac:dyDescent="0.35">
      <c r="A3634"/>
      <c r="B3634"/>
      <c r="C3634"/>
      <c r="D3634"/>
    </row>
    <row r="3635" spans="1:4" x14ac:dyDescent="0.35">
      <c r="A3635"/>
      <c r="B3635"/>
      <c r="C3635"/>
      <c r="D3635"/>
    </row>
    <row r="3636" spans="1:4" x14ac:dyDescent="0.35">
      <c r="A3636"/>
      <c r="B3636"/>
      <c r="C3636"/>
      <c r="D3636"/>
    </row>
    <row r="3637" spans="1:4" x14ac:dyDescent="0.35">
      <c r="A3637"/>
      <c r="B3637"/>
      <c r="C3637"/>
      <c r="D3637"/>
    </row>
    <row r="3638" spans="1:4" x14ac:dyDescent="0.35">
      <c r="A3638"/>
      <c r="B3638"/>
      <c r="C3638"/>
      <c r="D3638"/>
    </row>
    <row r="3639" spans="1:4" x14ac:dyDescent="0.35">
      <c r="A3639"/>
      <c r="B3639"/>
      <c r="C3639"/>
      <c r="D3639"/>
    </row>
    <row r="3640" spans="1:4" x14ac:dyDescent="0.35">
      <c r="A3640"/>
      <c r="B3640"/>
      <c r="C3640"/>
      <c r="D3640"/>
    </row>
    <row r="3641" spans="1:4" x14ac:dyDescent="0.35">
      <c r="A3641"/>
      <c r="B3641"/>
      <c r="C3641"/>
      <c r="D3641"/>
    </row>
    <row r="3642" spans="1:4" x14ac:dyDescent="0.35">
      <c r="A3642"/>
      <c r="B3642"/>
      <c r="C3642"/>
      <c r="D3642"/>
    </row>
    <row r="3643" spans="1:4" x14ac:dyDescent="0.35">
      <c r="A3643"/>
      <c r="B3643"/>
      <c r="C3643"/>
      <c r="D3643"/>
    </row>
    <row r="3644" spans="1:4" x14ac:dyDescent="0.35">
      <c r="A3644"/>
      <c r="B3644"/>
      <c r="C3644"/>
      <c r="D3644"/>
    </row>
    <row r="3645" spans="1:4" x14ac:dyDescent="0.35">
      <c r="A3645"/>
      <c r="B3645"/>
      <c r="C3645"/>
      <c r="D3645"/>
    </row>
    <row r="3646" spans="1:4" x14ac:dyDescent="0.35">
      <c r="A3646"/>
      <c r="B3646"/>
      <c r="C3646"/>
      <c r="D3646"/>
    </row>
    <row r="3647" spans="1:4" x14ac:dyDescent="0.35">
      <c r="A3647"/>
      <c r="B3647"/>
      <c r="C3647"/>
      <c r="D3647"/>
    </row>
    <row r="3648" spans="1:4" x14ac:dyDescent="0.35">
      <c r="A3648"/>
      <c r="B3648"/>
      <c r="C3648"/>
      <c r="D3648"/>
    </row>
    <row r="3649" spans="1:4" x14ac:dyDescent="0.35">
      <c r="A3649"/>
      <c r="B3649"/>
      <c r="C3649"/>
      <c r="D3649"/>
    </row>
    <row r="3650" spans="1:4" x14ac:dyDescent="0.35">
      <c r="A3650"/>
      <c r="B3650"/>
      <c r="C3650"/>
      <c r="D3650"/>
    </row>
    <row r="3651" spans="1:4" x14ac:dyDescent="0.35">
      <c r="A3651"/>
      <c r="B3651"/>
      <c r="C3651"/>
      <c r="D3651"/>
    </row>
    <row r="3652" spans="1:4" x14ac:dyDescent="0.35">
      <c r="A3652"/>
      <c r="B3652"/>
      <c r="C3652"/>
      <c r="D3652"/>
    </row>
    <row r="3653" spans="1:4" x14ac:dyDescent="0.35">
      <c r="A3653"/>
      <c r="B3653"/>
      <c r="C3653"/>
      <c r="D3653"/>
    </row>
    <row r="3654" spans="1:4" x14ac:dyDescent="0.35">
      <c r="A3654"/>
      <c r="B3654"/>
      <c r="C3654"/>
      <c r="D3654"/>
    </row>
    <row r="3655" spans="1:4" x14ac:dyDescent="0.35">
      <c r="A3655"/>
      <c r="B3655"/>
      <c r="C3655"/>
      <c r="D3655"/>
    </row>
    <row r="3656" spans="1:4" x14ac:dyDescent="0.35">
      <c r="A3656"/>
      <c r="B3656"/>
      <c r="C3656"/>
      <c r="D3656"/>
    </row>
    <row r="3657" spans="1:4" x14ac:dyDescent="0.35">
      <c r="A3657"/>
      <c r="B3657"/>
      <c r="C3657"/>
      <c r="D3657"/>
    </row>
    <row r="3658" spans="1:4" x14ac:dyDescent="0.35">
      <c r="A3658"/>
      <c r="B3658"/>
      <c r="C3658"/>
      <c r="D3658"/>
    </row>
    <row r="3659" spans="1:4" x14ac:dyDescent="0.35">
      <c r="A3659"/>
      <c r="B3659"/>
      <c r="C3659"/>
      <c r="D3659"/>
    </row>
    <row r="3660" spans="1:4" x14ac:dyDescent="0.35">
      <c r="A3660"/>
      <c r="B3660"/>
      <c r="C3660"/>
      <c r="D3660"/>
    </row>
    <row r="3661" spans="1:4" x14ac:dyDescent="0.35">
      <c r="A3661"/>
      <c r="B3661"/>
      <c r="C3661"/>
      <c r="D3661"/>
    </row>
    <row r="3662" spans="1:4" x14ac:dyDescent="0.35">
      <c r="A3662"/>
      <c r="B3662"/>
      <c r="C3662"/>
      <c r="D3662"/>
    </row>
    <row r="3663" spans="1:4" x14ac:dyDescent="0.35">
      <c r="A3663"/>
      <c r="B3663"/>
      <c r="C3663"/>
      <c r="D3663"/>
    </row>
    <row r="3664" spans="1:4" x14ac:dyDescent="0.35">
      <c r="A3664"/>
      <c r="B3664"/>
      <c r="C3664"/>
      <c r="D3664"/>
    </row>
    <row r="3665" spans="1:4" x14ac:dyDescent="0.35">
      <c r="A3665"/>
      <c r="B3665"/>
      <c r="C3665"/>
      <c r="D3665"/>
    </row>
    <row r="3666" spans="1:4" x14ac:dyDescent="0.35">
      <c r="A3666"/>
      <c r="B3666"/>
      <c r="C3666"/>
      <c r="D3666"/>
    </row>
    <row r="3667" spans="1:4" x14ac:dyDescent="0.35">
      <c r="A3667"/>
      <c r="B3667"/>
      <c r="C3667"/>
      <c r="D3667"/>
    </row>
    <row r="3668" spans="1:4" x14ac:dyDescent="0.35">
      <c r="A3668"/>
      <c r="B3668"/>
      <c r="C3668"/>
      <c r="D3668"/>
    </row>
    <row r="3669" spans="1:4" x14ac:dyDescent="0.35">
      <c r="A3669"/>
      <c r="B3669"/>
      <c r="C3669"/>
      <c r="D3669"/>
    </row>
    <row r="3670" spans="1:4" x14ac:dyDescent="0.35">
      <c r="A3670"/>
      <c r="B3670"/>
      <c r="C3670"/>
      <c r="D3670"/>
    </row>
    <row r="3671" spans="1:4" x14ac:dyDescent="0.35">
      <c r="A3671"/>
      <c r="B3671"/>
      <c r="C3671"/>
      <c r="D3671"/>
    </row>
    <row r="3672" spans="1:4" x14ac:dyDescent="0.35">
      <c r="A3672"/>
      <c r="B3672"/>
      <c r="C3672"/>
      <c r="D3672"/>
    </row>
    <row r="3673" spans="1:4" x14ac:dyDescent="0.35">
      <c r="A3673"/>
      <c r="B3673"/>
      <c r="C3673"/>
      <c r="D3673"/>
    </row>
    <row r="3674" spans="1:4" x14ac:dyDescent="0.35">
      <c r="A3674"/>
      <c r="B3674"/>
      <c r="C3674"/>
      <c r="D3674"/>
    </row>
    <row r="3675" spans="1:4" x14ac:dyDescent="0.35">
      <c r="A3675"/>
      <c r="B3675"/>
      <c r="C3675"/>
      <c r="D3675"/>
    </row>
    <row r="3676" spans="1:4" x14ac:dyDescent="0.35">
      <c r="A3676"/>
      <c r="B3676"/>
      <c r="C3676"/>
      <c r="D3676"/>
    </row>
    <row r="3677" spans="1:4" x14ac:dyDescent="0.35">
      <c r="A3677"/>
      <c r="B3677"/>
      <c r="C3677"/>
      <c r="D3677"/>
    </row>
    <row r="3678" spans="1:4" x14ac:dyDescent="0.35">
      <c r="A3678"/>
      <c r="B3678"/>
      <c r="C3678"/>
      <c r="D3678"/>
    </row>
    <row r="3679" spans="1:4" x14ac:dyDescent="0.35">
      <c r="A3679"/>
      <c r="B3679"/>
      <c r="C3679"/>
      <c r="D3679"/>
    </row>
    <row r="3680" spans="1:4" x14ac:dyDescent="0.35">
      <c r="A3680"/>
      <c r="B3680"/>
      <c r="C3680"/>
      <c r="D3680"/>
    </row>
    <row r="3681" spans="1:4" x14ac:dyDescent="0.35">
      <c r="A3681"/>
      <c r="B3681"/>
      <c r="C3681"/>
      <c r="D3681"/>
    </row>
    <row r="3682" spans="1:4" x14ac:dyDescent="0.35">
      <c r="A3682"/>
      <c r="B3682"/>
      <c r="C3682"/>
      <c r="D3682"/>
    </row>
    <row r="3683" spans="1:4" x14ac:dyDescent="0.35">
      <c r="A3683"/>
      <c r="B3683"/>
      <c r="C3683"/>
      <c r="D3683"/>
    </row>
    <row r="3684" spans="1:4" x14ac:dyDescent="0.35">
      <c r="A3684"/>
      <c r="B3684"/>
      <c r="C3684"/>
      <c r="D3684"/>
    </row>
    <row r="3685" spans="1:4" x14ac:dyDescent="0.35">
      <c r="A3685"/>
      <c r="B3685"/>
      <c r="C3685"/>
      <c r="D3685"/>
    </row>
    <row r="3686" spans="1:4" x14ac:dyDescent="0.35">
      <c r="A3686"/>
      <c r="B3686"/>
      <c r="C3686"/>
      <c r="D3686"/>
    </row>
    <row r="3687" spans="1:4" x14ac:dyDescent="0.35">
      <c r="A3687"/>
      <c r="B3687"/>
      <c r="C3687"/>
      <c r="D3687"/>
    </row>
    <row r="3688" spans="1:4" x14ac:dyDescent="0.35">
      <c r="A3688"/>
      <c r="B3688"/>
      <c r="C3688"/>
      <c r="D3688"/>
    </row>
    <row r="3689" spans="1:4" x14ac:dyDescent="0.35">
      <c r="A3689"/>
      <c r="B3689"/>
      <c r="C3689"/>
      <c r="D3689"/>
    </row>
    <row r="3690" spans="1:4" x14ac:dyDescent="0.35">
      <c r="A3690"/>
      <c r="B3690"/>
      <c r="C3690"/>
      <c r="D3690"/>
    </row>
    <row r="3691" spans="1:4" x14ac:dyDescent="0.35">
      <c r="A3691"/>
      <c r="B3691"/>
      <c r="C3691"/>
      <c r="D3691"/>
    </row>
    <row r="3692" spans="1:4" x14ac:dyDescent="0.35">
      <c r="A3692"/>
      <c r="B3692"/>
      <c r="C3692"/>
      <c r="D3692"/>
    </row>
    <row r="3693" spans="1:4" x14ac:dyDescent="0.35">
      <c r="A3693"/>
      <c r="B3693"/>
      <c r="C3693"/>
      <c r="D3693"/>
    </row>
    <row r="3694" spans="1:4" x14ac:dyDescent="0.35">
      <c r="A3694"/>
      <c r="B3694"/>
      <c r="C3694"/>
      <c r="D3694"/>
    </row>
    <row r="3695" spans="1:4" x14ac:dyDescent="0.35">
      <c r="A3695"/>
      <c r="B3695"/>
      <c r="C3695"/>
      <c r="D3695"/>
    </row>
    <row r="3696" spans="1:4" x14ac:dyDescent="0.35">
      <c r="A3696"/>
      <c r="B3696"/>
      <c r="C3696"/>
      <c r="D3696"/>
    </row>
    <row r="3697" spans="1:4" x14ac:dyDescent="0.35">
      <c r="A3697"/>
      <c r="B3697"/>
      <c r="C3697"/>
      <c r="D3697"/>
    </row>
    <row r="3698" spans="1:4" x14ac:dyDescent="0.35">
      <c r="A3698"/>
      <c r="B3698"/>
      <c r="C3698"/>
      <c r="D3698"/>
    </row>
    <row r="3699" spans="1:4" x14ac:dyDescent="0.35">
      <c r="A3699"/>
      <c r="B3699"/>
      <c r="C3699"/>
      <c r="D3699"/>
    </row>
    <row r="3700" spans="1:4" x14ac:dyDescent="0.35">
      <c r="A3700"/>
      <c r="B3700"/>
      <c r="C3700"/>
      <c r="D3700"/>
    </row>
    <row r="3701" spans="1:4" x14ac:dyDescent="0.35">
      <c r="A3701"/>
      <c r="B3701"/>
      <c r="C3701"/>
      <c r="D3701"/>
    </row>
    <row r="3702" spans="1:4" x14ac:dyDescent="0.35">
      <c r="A3702"/>
      <c r="B3702"/>
      <c r="C3702"/>
      <c r="D3702"/>
    </row>
    <row r="3703" spans="1:4" x14ac:dyDescent="0.35">
      <c r="A3703"/>
      <c r="B3703"/>
      <c r="C3703"/>
      <c r="D3703"/>
    </row>
    <row r="3704" spans="1:4" x14ac:dyDescent="0.35">
      <c r="A3704"/>
      <c r="B3704"/>
      <c r="C3704"/>
      <c r="D3704"/>
    </row>
    <row r="3705" spans="1:4" x14ac:dyDescent="0.35">
      <c r="A3705"/>
      <c r="B3705"/>
      <c r="C3705"/>
      <c r="D3705"/>
    </row>
    <row r="3706" spans="1:4" x14ac:dyDescent="0.35">
      <c r="A3706"/>
      <c r="B3706"/>
      <c r="C3706"/>
      <c r="D3706"/>
    </row>
    <row r="3707" spans="1:4" x14ac:dyDescent="0.35">
      <c r="A3707"/>
      <c r="B3707"/>
      <c r="C3707"/>
      <c r="D3707"/>
    </row>
    <row r="3708" spans="1:4" x14ac:dyDescent="0.35">
      <c r="A3708"/>
      <c r="B3708"/>
      <c r="C3708"/>
      <c r="D3708"/>
    </row>
    <row r="3709" spans="1:4" x14ac:dyDescent="0.35">
      <c r="A3709"/>
      <c r="B3709"/>
      <c r="C3709"/>
      <c r="D3709"/>
    </row>
    <row r="3710" spans="1:4" x14ac:dyDescent="0.35">
      <c r="A3710"/>
      <c r="B3710"/>
      <c r="C3710"/>
      <c r="D3710"/>
    </row>
    <row r="3711" spans="1:4" x14ac:dyDescent="0.35">
      <c r="A3711"/>
      <c r="B3711"/>
      <c r="C3711"/>
      <c r="D3711"/>
    </row>
    <row r="3712" spans="1:4" x14ac:dyDescent="0.35">
      <c r="A3712"/>
      <c r="B3712"/>
      <c r="C3712"/>
      <c r="D3712"/>
    </row>
    <row r="3713" spans="1:4" x14ac:dyDescent="0.35">
      <c r="A3713"/>
      <c r="B3713"/>
      <c r="C3713"/>
      <c r="D3713"/>
    </row>
    <row r="3714" spans="1:4" x14ac:dyDescent="0.35">
      <c r="A3714"/>
      <c r="B3714"/>
      <c r="C3714"/>
      <c r="D3714"/>
    </row>
    <row r="3715" spans="1:4" x14ac:dyDescent="0.35">
      <c r="A3715"/>
      <c r="B3715"/>
      <c r="C3715"/>
      <c r="D3715"/>
    </row>
    <row r="3716" spans="1:4" x14ac:dyDescent="0.35">
      <c r="A3716"/>
      <c r="B3716"/>
      <c r="C3716"/>
      <c r="D3716"/>
    </row>
    <row r="3717" spans="1:4" x14ac:dyDescent="0.35">
      <c r="A3717"/>
      <c r="B3717"/>
      <c r="C3717"/>
      <c r="D3717"/>
    </row>
    <row r="3718" spans="1:4" x14ac:dyDescent="0.35">
      <c r="A3718"/>
      <c r="B3718"/>
      <c r="C3718"/>
      <c r="D3718"/>
    </row>
    <row r="3719" spans="1:4" x14ac:dyDescent="0.35">
      <c r="A3719"/>
      <c r="B3719"/>
      <c r="C3719"/>
      <c r="D3719"/>
    </row>
    <row r="3720" spans="1:4" x14ac:dyDescent="0.35">
      <c r="A3720"/>
      <c r="B3720"/>
      <c r="C3720"/>
      <c r="D3720"/>
    </row>
    <row r="3721" spans="1:4" x14ac:dyDescent="0.35">
      <c r="A3721"/>
      <c r="B3721"/>
      <c r="C3721"/>
      <c r="D3721"/>
    </row>
    <row r="3722" spans="1:4" x14ac:dyDescent="0.35">
      <c r="A3722"/>
      <c r="B3722"/>
      <c r="C3722"/>
      <c r="D3722"/>
    </row>
    <row r="3723" spans="1:4" x14ac:dyDescent="0.35">
      <c r="A3723"/>
      <c r="B3723"/>
      <c r="C3723"/>
      <c r="D3723"/>
    </row>
    <row r="3724" spans="1:4" x14ac:dyDescent="0.35">
      <c r="A3724"/>
      <c r="B3724"/>
      <c r="C3724"/>
      <c r="D3724"/>
    </row>
    <row r="3725" spans="1:4" x14ac:dyDescent="0.35">
      <c r="A3725"/>
      <c r="B3725"/>
      <c r="C3725"/>
      <c r="D3725"/>
    </row>
    <row r="3726" spans="1:4" x14ac:dyDescent="0.35">
      <c r="A3726"/>
      <c r="B3726"/>
      <c r="C3726"/>
      <c r="D3726"/>
    </row>
    <row r="3727" spans="1:4" x14ac:dyDescent="0.35">
      <c r="A3727"/>
      <c r="B3727"/>
      <c r="C3727"/>
      <c r="D3727"/>
    </row>
    <row r="3728" spans="1:4" x14ac:dyDescent="0.35">
      <c r="A3728"/>
      <c r="B3728"/>
      <c r="C3728"/>
      <c r="D3728"/>
    </row>
    <row r="3729" spans="1:4" x14ac:dyDescent="0.35">
      <c r="A3729"/>
      <c r="B3729"/>
      <c r="C3729"/>
      <c r="D3729"/>
    </row>
    <row r="3730" spans="1:4" x14ac:dyDescent="0.35">
      <c r="A3730"/>
      <c r="B3730"/>
      <c r="C3730"/>
      <c r="D3730"/>
    </row>
    <row r="3731" spans="1:4" x14ac:dyDescent="0.35">
      <c r="A3731"/>
      <c r="B3731"/>
      <c r="C3731"/>
      <c r="D3731"/>
    </row>
    <row r="3732" spans="1:4" x14ac:dyDescent="0.35">
      <c r="A3732"/>
      <c r="B3732"/>
      <c r="C3732"/>
      <c r="D3732"/>
    </row>
    <row r="3733" spans="1:4" x14ac:dyDescent="0.35">
      <c r="A3733"/>
      <c r="B3733"/>
      <c r="C3733"/>
      <c r="D3733"/>
    </row>
    <row r="3734" spans="1:4" x14ac:dyDescent="0.35">
      <c r="A3734"/>
      <c r="B3734"/>
      <c r="C3734"/>
      <c r="D3734"/>
    </row>
    <row r="3735" spans="1:4" x14ac:dyDescent="0.35">
      <c r="A3735"/>
      <c r="B3735"/>
      <c r="C3735"/>
      <c r="D3735"/>
    </row>
    <row r="3736" spans="1:4" x14ac:dyDescent="0.35">
      <c r="A3736"/>
      <c r="B3736"/>
      <c r="C3736"/>
      <c r="D3736"/>
    </row>
    <row r="3737" spans="1:4" x14ac:dyDescent="0.35">
      <c r="A3737"/>
      <c r="B3737"/>
      <c r="C3737"/>
      <c r="D3737"/>
    </row>
    <row r="3738" spans="1:4" x14ac:dyDescent="0.35">
      <c r="A3738"/>
      <c r="B3738"/>
      <c r="C3738"/>
      <c r="D3738"/>
    </row>
    <row r="3739" spans="1:4" x14ac:dyDescent="0.35">
      <c r="A3739"/>
      <c r="B3739"/>
      <c r="C3739"/>
      <c r="D3739"/>
    </row>
    <row r="3740" spans="1:4" x14ac:dyDescent="0.35">
      <c r="A3740"/>
      <c r="B3740"/>
      <c r="C3740"/>
      <c r="D3740"/>
    </row>
    <row r="3741" spans="1:4" x14ac:dyDescent="0.35">
      <c r="A3741"/>
      <c r="B3741"/>
      <c r="C3741"/>
      <c r="D3741"/>
    </row>
    <row r="3742" spans="1:4" x14ac:dyDescent="0.35">
      <c r="A3742"/>
      <c r="B3742"/>
      <c r="C3742"/>
      <c r="D3742"/>
    </row>
    <row r="3743" spans="1:4" x14ac:dyDescent="0.35">
      <c r="A3743"/>
      <c r="B3743"/>
      <c r="C3743"/>
      <c r="D3743"/>
    </row>
    <row r="3744" spans="1:4" x14ac:dyDescent="0.35">
      <c r="A3744"/>
      <c r="B3744"/>
      <c r="C3744"/>
      <c r="D3744"/>
    </row>
    <row r="3745" spans="1:4" x14ac:dyDescent="0.35">
      <c r="A3745"/>
      <c r="B3745"/>
      <c r="C3745"/>
      <c r="D3745"/>
    </row>
    <row r="3746" spans="1:4" x14ac:dyDescent="0.35">
      <c r="A3746"/>
      <c r="B3746"/>
      <c r="C3746"/>
      <c r="D3746"/>
    </row>
    <row r="3747" spans="1:4" x14ac:dyDescent="0.35">
      <c r="A3747"/>
      <c r="B3747"/>
      <c r="C3747"/>
      <c r="D3747"/>
    </row>
    <row r="3748" spans="1:4" x14ac:dyDescent="0.35">
      <c r="A3748"/>
      <c r="B3748"/>
      <c r="C3748"/>
      <c r="D3748"/>
    </row>
    <row r="3749" spans="1:4" x14ac:dyDescent="0.35">
      <c r="A3749"/>
      <c r="B3749"/>
      <c r="C3749"/>
      <c r="D3749"/>
    </row>
    <row r="3750" spans="1:4" x14ac:dyDescent="0.35">
      <c r="A3750"/>
      <c r="B3750"/>
      <c r="C3750"/>
      <c r="D3750"/>
    </row>
    <row r="3751" spans="1:4" x14ac:dyDescent="0.35">
      <c r="A3751"/>
      <c r="B3751"/>
      <c r="C3751"/>
      <c r="D3751"/>
    </row>
    <row r="3752" spans="1:4" x14ac:dyDescent="0.35">
      <c r="A3752"/>
      <c r="B3752"/>
      <c r="C3752"/>
      <c r="D3752"/>
    </row>
    <row r="3753" spans="1:4" x14ac:dyDescent="0.35">
      <c r="A3753"/>
      <c r="B3753"/>
      <c r="C3753"/>
      <c r="D3753"/>
    </row>
    <row r="3754" spans="1:4" x14ac:dyDescent="0.35">
      <c r="A3754"/>
      <c r="B3754"/>
      <c r="C3754"/>
      <c r="D3754"/>
    </row>
    <row r="3755" spans="1:4" x14ac:dyDescent="0.35">
      <c r="A3755"/>
      <c r="B3755"/>
      <c r="C3755"/>
      <c r="D3755"/>
    </row>
    <row r="3756" spans="1:4" x14ac:dyDescent="0.35">
      <c r="A3756"/>
      <c r="B3756"/>
      <c r="C3756"/>
      <c r="D3756"/>
    </row>
    <row r="3757" spans="1:4" x14ac:dyDescent="0.35">
      <c r="A3757"/>
      <c r="B3757"/>
      <c r="C3757"/>
      <c r="D3757"/>
    </row>
    <row r="3758" spans="1:4" x14ac:dyDescent="0.35">
      <c r="A3758"/>
      <c r="B3758"/>
      <c r="C3758"/>
      <c r="D3758"/>
    </row>
    <row r="3759" spans="1:4" x14ac:dyDescent="0.35">
      <c r="A3759"/>
      <c r="B3759"/>
      <c r="C3759"/>
      <c r="D3759"/>
    </row>
    <row r="3760" spans="1:4" x14ac:dyDescent="0.35">
      <c r="A3760"/>
      <c r="B3760"/>
      <c r="C3760"/>
      <c r="D3760"/>
    </row>
    <row r="3761" spans="1:4" x14ac:dyDescent="0.35">
      <c r="A3761"/>
      <c r="B3761"/>
      <c r="C3761"/>
      <c r="D3761"/>
    </row>
    <row r="3762" spans="1:4" x14ac:dyDescent="0.35">
      <c r="A3762"/>
      <c r="B3762"/>
      <c r="C3762"/>
      <c r="D3762"/>
    </row>
    <row r="3763" spans="1:4" x14ac:dyDescent="0.35">
      <c r="A3763"/>
      <c r="B3763"/>
      <c r="C3763"/>
      <c r="D3763"/>
    </row>
    <row r="3764" spans="1:4" x14ac:dyDescent="0.35">
      <c r="A3764"/>
      <c r="B3764"/>
      <c r="C3764"/>
      <c r="D3764"/>
    </row>
    <row r="3765" spans="1:4" x14ac:dyDescent="0.35">
      <c r="A3765"/>
      <c r="B3765"/>
      <c r="C3765"/>
      <c r="D3765"/>
    </row>
    <row r="3766" spans="1:4" x14ac:dyDescent="0.35">
      <c r="A3766"/>
      <c r="B3766"/>
      <c r="C3766"/>
      <c r="D3766"/>
    </row>
    <row r="3767" spans="1:4" x14ac:dyDescent="0.35">
      <c r="A3767"/>
      <c r="B3767"/>
      <c r="C3767"/>
      <c r="D3767"/>
    </row>
    <row r="3768" spans="1:4" x14ac:dyDescent="0.35">
      <c r="A3768"/>
      <c r="B3768"/>
      <c r="C3768"/>
      <c r="D3768"/>
    </row>
    <row r="3769" spans="1:4" x14ac:dyDescent="0.35">
      <c r="A3769"/>
      <c r="B3769"/>
      <c r="C3769"/>
      <c r="D3769"/>
    </row>
    <row r="3770" spans="1:4" x14ac:dyDescent="0.35">
      <c r="A3770"/>
      <c r="B3770"/>
      <c r="C3770"/>
      <c r="D3770"/>
    </row>
    <row r="3771" spans="1:4" x14ac:dyDescent="0.35">
      <c r="A3771"/>
      <c r="B3771"/>
      <c r="C3771"/>
      <c r="D3771"/>
    </row>
    <row r="3772" spans="1:4" x14ac:dyDescent="0.35">
      <c r="A3772"/>
      <c r="B3772"/>
      <c r="C3772"/>
      <c r="D3772"/>
    </row>
    <row r="3773" spans="1:4" x14ac:dyDescent="0.35">
      <c r="A3773"/>
      <c r="B3773"/>
      <c r="C3773"/>
      <c r="D3773"/>
    </row>
    <row r="3774" spans="1:4" x14ac:dyDescent="0.35">
      <c r="A3774"/>
      <c r="B3774"/>
      <c r="C3774"/>
      <c r="D3774"/>
    </row>
    <row r="3775" spans="1:4" x14ac:dyDescent="0.35">
      <c r="A3775"/>
      <c r="B3775"/>
      <c r="C3775"/>
      <c r="D3775"/>
    </row>
    <row r="3776" spans="1:4" x14ac:dyDescent="0.35">
      <c r="A3776"/>
      <c r="B3776"/>
      <c r="C3776"/>
      <c r="D3776"/>
    </row>
    <row r="3777" spans="1:4" x14ac:dyDescent="0.35">
      <c r="A3777"/>
      <c r="B3777"/>
      <c r="C3777"/>
      <c r="D3777"/>
    </row>
    <row r="3778" spans="1:4" x14ac:dyDescent="0.35">
      <c r="A3778"/>
      <c r="B3778"/>
      <c r="C3778"/>
      <c r="D3778"/>
    </row>
    <row r="3779" spans="1:4" x14ac:dyDescent="0.35">
      <c r="A3779"/>
      <c r="B3779"/>
      <c r="C3779"/>
      <c r="D3779"/>
    </row>
    <row r="3780" spans="1:4" x14ac:dyDescent="0.35">
      <c r="A3780"/>
      <c r="B3780"/>
      <c r="C3780"/>
      <c r="D3780"/>
    </row>
    <row r="3781" spans="1:4" x14ac:dyDescent="0.35">
      <c r="A3781"/>
      <c r="B3781"/>
      <c r="C3781"/>
      <c r="D3781"/>
    </row>
    <row r="3782" spans="1:4" x14ac:dyDescent="0.35">
      <c r="A3782"/>
      <c r="B3782"/>
      <c r="C3782"/>
      <c r="D3782"/>
    </row>
    <row r="3783" spans="1:4" x14ac:dyDescent="0.35">
      <c r="A3783"/>
      <c r="B3783"/>
      <c r="C3783"/>
      <c r="D3783"/>
    </row>
    <row r="3784" spans="1:4" x14ac:dyDescent="0.35">
      <c r="A3784"/>
      <c r="B3784"/>
      <c r="C3784"/>
      <c r="D3784"/>
    </row>
    <row r="3785" spans="1:4" x14ac:dyDescent="0.35">
      <c r="A3785"/>
      <c r="B3785"/>
      <c r="C3785"/>
      <c r="D3785"/>
    </row>
    <row r="3786" spans="1:4" x14ac:dyDescent="0.35">
      <c r="A3786"/>
      <c r="B3786"/>
      <c r="C3786"/>
      <c r="D3786"/>
    </row>
    <row r="3787" spans="1:4" x14ac:dyDescent="0.35">
      <c r="A3787"/>
      <c r="B3787"/>
      <c r="C3787"/>
      <c r="D3787"/>
    </row>
    <row r="3788" spans="1:4" x14ac:dyDescent="0.35">
      <c r="A3788"/>
      <c r="B3788"/>
      <c r="C3788"/>
      <c r="D3788"/>
    </row>
    <row r="3789" spans="1:4" x14ac:dyDescent="0.35">
      <c r="A3789"/>
      <c r="B3789"/>
      <c r="C3789"/>
      <c r="D3789"/>
    </row>
    <row r="3790" spans="1:4" x14ac:dyDescent="0.35">
      <c r="A3790"/>
      <c r="B3790"/>
      <c r="C3790"/>
      <c r="D3790"/>
    </row>
    <row r="3791" spans="1:4" x14ac:dyDescent="0.35">
      <c r="A3791"/>
      <c r="B3791"/>
      <c r="C3791"/>
      <c r="D3791"/>
    </row>
    <row r="3792" spans="1:4" x14ac:dyDescent="0.35">
      <c r="A3792"/>
      <c r="B3792"/>
      <c r="C3792"/>
      <c r="D3792"/>
    </row>
    <row r="3793" spans="1:4" x14ac:dyDescent="0.35">
      <c r="A3793"/>
      <c r="B3793"/>
      <c r="C3793"/>
      <c r="D3793"/>
    </row>
    <row r="3794" spans="1:4" x14ac:dyDescent="0.35">
      <c r="A3794"/>
      <c r="B3794"/>
      <c r="C3794"/>
      <c r="D3794"/>
    </row>
    <row r="3795" spans="1:4" x14ac:dyDescent="0.35">
      <c r="A3795"/>
      <c r="B3795"/>
      <c r="C3795"/>
      <c r="D3795"/>
    </row>
    <row r="3796" spans="1:4" x14ac:dyDescent="0.35">
      <c r="A3796"/>
      <c r="B3796"/>
      <c r="C3796"/>
      <c r="D3796"/>
    </row>
    <row r="3797" spans="1:4" x14ac:dyDescent="0.35">
      <c r="A3797"/>
      <c r="B3797"/>
      <c r="C3797"/>
      <c r="D3797"/>
    </row>
    <row r="3798" spans="1:4" x14ac:dyDescent="0.35">
      <c r="A3798"/>
      <c r="B3798"/>
      <c r="C3798"/>
      <c r="D3798"/>
    </row>
    <row r="3799" spans="1:4" x14ac:dyDescent="0.35">
      <c r="A3799"/>
      <c r="B3799"/>
      <c r="C3799"/>
      <c r="D3799"/>
    </row>
    <row r="3800" spans="1:4" x14ac:dyDescent="0.35">
      <c r="A3800"/>
      <c r="B3800"/>
      <c r="C3800"/>
      <c r="D3800"/>
    </row>
    <row r="3801" spans="1:4" x14ac:dyDescent="0.35">
      <c r="A3801"/>
      <c r="B3801"/>
      <c r="C3801"/>
      <c r="D3801"/>
    </row>
    <row r="3802" spans="1:4" x14ac:dyDescent="0.35">
      <c r="A3802"/>
      <c r="B3802"/>
      <c r="C3802"/>
      <c r="D3802"/>
    </row>
    <row r="3803" spans="1:4" x14ac:dyDescent="0.35">
      <c r="A3803"/>
      <c r="B3803"/>
      <c r="C3803"/>
      <c r="D3803"/>
    </row>
    <row r="3804" spans="1:4" x14ac:dyDescent="0.35">
      <c r="A3804"/>
      <c r="B3804"/>
      <c r="C3804"/>
      <c r="D3804"/>
    </row>
    <row r="3805" spans="1:4" x14ac:dyDescent="0.35">
      <c r="A3805"/>
      <c r="B3805"/>
      <c r="C3805"/>
      <c r="D3805"/>
    </row>
    <row r="3806" spans="1:4" x14ac:dyDescent="0.35">
      <c r="A3806"/>
      <c r="B3806"/>
      <c r="C3806"/>
      <c r="D3806"/>
    </row>
    <row r="3807" spans="1:4" x14ac:dyDescent="0.35">
      <c r="A3807"/>
      <c r="B3807"/>
      <c r="C3807"/>
      <c r="D3807"/>
    </row>
    <row r="3808" spans="1:4" x14ac:dyDescent="0.35">
      <c r="A3808"/>
      <c r="B3808"/>
      <c r="C3808"/>
      <c r="D3808"/>
    </row>
    <row r="3809" spans="1:4" x14ac:dyDescent="0.35">
      <c r="A3809"/>
      <c r="B3809"/>
      <c r="C3809"/>
      <c r="D3809"/>
    </row>
    <row r="3810" spans="1:4" x14ac:dyDescent="0.35">
      <c r="A3810"/>
      <c r="B3810"/>
      <c r="C3810"/>
      <c r="D3810"/>
    </row>
    <row r="3811" spans="1:4" x14ac:dyDescent="0.35">
      <c r="A3811"/>
      <c r="B3811"/>
      <c r="C3811"/>
      <c r="D3811"/>
    </row>
    <row r="3812" spans="1:4" x14ac:dyDescent="0.35">
      <c r="A3812"/>
      <c r="B3812"/>
      <c r="C3812"/>
      <c r="D3812"/>
    </row>
    <row r="3813" spans="1:4" x14ac:dyDescent="0.35">
      <c r="A3813"/>
      <c r="B3813"/>
      <c r="C3813"/>
      <c r="D3813"/>
    </row>
    <row r="3814" spans="1:4" x14ac:dyDescent="0.35">
      <c r="A3814"/>
      <c r="B3814"/>
      <c r="C3814"/>
      <c r="D3814"/>
    </row>
    <row r="3815" spans="1:4" x14ac:dyDescent="0.35">
      <c r="A3815"/>
      <c r="B3815"/>
      <c r="C3815"/>
      <c r="D3815"/>
    </row>
    <row r="3816" spans="1:4" x14ac:dyDescent="0.35">
      <c r="A3816"/>
      <c r="B3816"/>
      <c r="C3816"/>
      <c r="D3816"/>
    </row>
    <row r="3817" spans="1:4" x14ac:dyDescent="0.35">
      <c r="A3817"/>
      <c r="B3817"/>
      <c r="C3817"/>
      <c r="D3817"/>
    </row>
    <row r="3818" spans="1:4" x14ac:dyDescent="0.35">
      <c r="A3818"/>
      <c r="B3818"/>
      <c r="C3818"/>
      <c r="D3818"/>
    </row>
    <row r="3819" spans="1:4" x14ac:dyDescent="0.35">
      <c r="A3819"/>
      <c r="B3819"/>
      <c r="C3819"/>
      <c r="D3819"/>
    </row>
    <row r="3820" spans="1:4" x14ac:dyDescent="0.35">
      <c r="A3820"/>
      <c r="B3820"/>
      <c r="C3820"/>
      <c r="D3820"/>
    </row>
    <row r="3821" spans="1:4" x14ac:dyDescent="0.35">
      <c r="A3821"/>
      <c r="B3821"/>
      <c r="C3821"/>
      <c r="D3821"/>
    </row>
    <row r="3822" spans="1:4" x14ac:dyDescent="0.35">
      <c r="A3822"/>
      <c r="B3822"/>
      <c r="C3822"/>
      <c r="D3822"/>
    </row>
    <row r="3823" spans="1:4" x14ac:dyDescent="0.35">
      <c r="A3823"/>
      <c r="B3823"/>
      <c r="C3823"/>
      <c r="D3823"/>
    </row>
    <row r="3824" spans="1:4" x14ac:dyDescent="0.35">
      <c r="A3824"/>
      <c r="B3824"/>
      <c r="C3824"/>
      <c r="D3824"/>
    </row>
    <row r="3825" spans="1:4" x14ac:dyDescent="0.35">
      <c r="A3825"/>
      <c r="B3825"/>
      <c r="C3825"/>
      <c r="D3825"/>
    </row>
    <row r="3826" spans="1:4" x14ac:dyDescent="0.35">
      <c r="A3826"/>
      <c r="B3826"/>
      <c r="C3826"/>
      <c r="D3826"/>
    </row>
    <row r="3827" spans="1:4" x14ac:dyDescent="0.35">
      <c r="A3827"/>
      <c r="B3827"/>
      <c r="C3827"/>
      <c r="D3827"/>
    </row>
    <row r="3828" spans="1:4" x14ac:dyDescent="0.35">
      <c r="A3828"/>
      <c r="B3828"/>
      <c r="C3828"/>
      <c r="D3828"/>
    </row>
    <row r="3829" spans="1:4" x14ac:dyDescent="0.35">
      <c r="A3829"/>
      <c r="B3829"/>
      <c r="C3829"/>
      <c r="D3829"/>
    </row>
    <row r="3830" spans="1:4" x14ac:dyDescent="0.35">
      <c r="A3830"/>
      <c r="B3830"/>
      <c r="C3830"/>
      <c r="D3830"/>
    </row>
    <row r="3831" spans="1:4" x14ac:dyDescent="0.35">
      <c r="A3831"/>
      <c r="B3831"/>
      <c r="C3831"/>
      <c r="D3831"/>
    </row>
    <row r="3832" spans="1:4" x14ac:dyDescent="0.35">
      <c r="A3832"/>
      <c r="B3832"/>
      <c r="C3832"/>
      <c r="D3832"/>
    </row>
    <row r="3833" spans="1:4" x14ac:dyDescent="0.35">
      <c r="A3833"/>
      <c r="B3833"/>
      <c r="C3833"/>
      <c r="D3833"/>
    </row>
    <row r="3834" spans="1:4" x14ac:dyDescent="0.35">
      <c r="A3834"/>
      <c r="B3834"/>
      <c r="C3834"/>
      <c r="D3834"/>
    </row>
    <row r="3835" spans="1:4" x14ac:dyDescent="0.35">
      <c r="A3835"/>
      <c r="B3835"/>
      <c r="C3835"/>
      <c r="D3835"/>
    </row>
    <row r="3836" spans="1:4" x14ac:dyDescent="0.35">
      <c r="A3836"/>
      <c r="B3836"/>
      <c r="C3836"/>
      <c r="D3836"/>
    </row>
    <row r="3837" spans="1:4" x14ac:dyDescent="0.35">
      <c r="A3837"/>
      <c r="B3837"/>
      <c r="C3837"/>
      <c r="D3837"/>
    </row>
    <row r="3838" spans="1:4" x14ac:dyDescent="0.35">
      <c r="A3838"/>
      <c r="B3838"/>
      <c r="C3838"/>
      <c r="D3838"/>
    </row>
    <row r="3839" spans="1:4" x14ac:dyDescent="0.35">
      <c r="A3839"/>
      <c r="B3839"/>
      <c r="C3839"/>
      <c r="D3839"/>
    </row>
    <row r="3840" spans="1:4" x14ac:dyDescent="0.35">
      <c r="A3840"/>
      <c r="B3840"/>
      <c r="C3840"/>
      <c r="D3840"/>
    </row>
    <row r="3841" spans="1:4" x14ac:dyDescent="0.35">
      <c r="A3841"/>
      <c r="B3841"/>
      <c r="C3841"/>
      <c r="D3841"/>
    </row>
    <row r="3842" spans="1:4" x14ac:dyDescent="0.35">
      <c r="A3842"/>
      <c r="B3842"/>
      <c r="C3842"/>
      <c r="D3842"/>
    </row>
    <row r="3843" spans="1:4" x14ac:dyDescent="0.35">
      <c r="A3843"/>
      <c r="B3843"/>
      <c r="C3843"/>
      <c r="D3843"/>
    </row>
    <row r="3844" spans="1:4" x14ac:dyDescent="0.35">
      <c r="A3844"/>
      <c r="B3844"/>
      <c r="C3844"/>
      <c r="D3844"/>
    </row>
    <row r="3845" spans="1:4" x14ac:dyDescent="0.35">
      <c r="A3845"/>
      <c r="B3845"/>
      <c r="C3845"/>
      <c r="D3845"/>
    </row>
    <row r="3846" spans="1:4" x14ac:dyDescent="0.35">
      <c r="A3846"/>
      <c r="B3846"/>
      <c r="C3846"/>
      <c r="D3846"/>
    </row>
    <row r="3847" spans="1:4" x14ac:dyDescent="0.35">
      <c r="A3847"/>
      <c r="B3847"/>
      <c r="C3847"/>
      <c r="D3847"/>
    </row>
    <row r="3848" spans="1:4" x14ac:dyDescent="0.35">
      <c r="A3848"/>
      <c r="B3848"/>
      <c r="C3848"/>
      <c r="D3848"/>
    </row>
    <row r="3849" spans="1:4" x14ac:dyDescent="0.35">
      <c r="A3849"/>
      <c r="B3849"/>
      <c r="C3849"/>
      <c r="D3849"/>
    </row>
    <row r="3850" spans="1:4" x14ac:dyDescent="0.35">
      <c r="A3850"/>
      <c r="B3850"/>
      <c r="C3850"/>
      <c r="D3850"/>
    </row>
    <row r="3851" spans="1:4" x14ac:dyDescent="0.35">
      <c r="A3851"/>
      <c r="B3851"/>
      <c r="C3851"/>
      <c r="D3851"/>
    </row>
    <row r="3852" spans="1:4" x14ac:dyDescent="0.35">
      <c r="A3852"/>
      <c r="B3852"/>
      <c r="C3852"/>
      <c r="D3852"/>
    </row>
    <row r="3853" spans="1:4" x14ac:dyDescent="0.35">
      <c r="A3853"/>
      <c r="B3853"/>
      <c r="C3853"/>
      <c r="D3853"/>
    </row>
    <row r="3854" spans="1:4" x14ac:dyDescent="0.35">
      <c r="A3854"/>
      <c r="B3854"/>
      <c r="C3854"/>
      <c r="D3854"/>
    </row>
    <row r="3855" spans="1:4" x14ac:dyDescent="0.35">
      <c r="A3855"/>
      <c r="B3855"/>
      <c r="C3855"/>
      <c r="D3855"/>
    </row>
    <row r="3856" spans="1:4" x14ac:dyDescent="0.35">
      <c r="A3856"/>
      <c r="B3856"/>
      <c r="C3856"/>
      <c r="D3856"/>
    </row>
    <row r="3857" spans="1:4" x14ac:dyDescent="0.35">
      <c r="A3857"/>
      <c r="B3857"/>
      <c r="C3857"/>
      <c r="D3857"/>
    </row>
    <row r="3858" spans="1:4" x14ac:dyDescent="0.35">
      <c r="A3858"/>
      <c r="B3858"/>
      <c r="C3858"/>
      <c r="D3858"/>
    </row>
    <row r="3859" spans="1:4" x14ac:dyDescent="0.35">
      <c r="A3859"/>
      <c r="B3859"/>
      <c r="C3859"/>
      <c r="D3859"/>
    </row>
    <row r="3860" spans="1:4" x14ac:dyDescent="0.35">
      <c r="A3860"/>
      <c r="B3860"/>
      <c r="C3860"/>
      <c r="D3860"/>
    </row>
    <row r="3861" spans="1:4" x14ac:dyDescent="0.35">
      <c r="A3861"/>
      <c r="B3861"/>
      <c r="C3861"/>
      <c r="D3861"/>
    </row>
    <row r="3862" spans="1:4" x14ac:dyDescent="0.35">
      <c r="A3862"/>
      <c r="B3862"/>
      <c r="C3862"/>
      <c r="D3862"/>
    </row>
    <row r="3863" spans="1:4" x14ac:dyDescent="0.35">
      <c r="A3863"/>
      <c r="B3863"/>
      <c r="C3863"/>
      <c r="D3863"/>
    </row>
    <row r="3864" spans="1:4" x14ac:dyDescent="0.35">
      <c r="A3864"/>
      <c r="B3864"/>
      <c r="C3864"/>
      <c r="D3864"/>
    </row>
    <row r="3865" spans="1:4" x14ac:dyDescent="0.35">
      <c r="A3865"/>
      <c r="B3865"/>
      <c r="C3865"/>
      <c r="D3865"/>
    </row>
    <row r="3866" spans="1:4" x14ac:dyDescent="0.35">
      <c r="A3866"/>
      <c r="B3866"/>
      <c r="C3866"/>
      <c r="D3866"/>
    </row>
    <row r="3867" spans="1:4" x14ac:dyDescent="0.35">
      <c r="A3867"/>
      <c r="B3867"/>
      <c r="C3867"/>
      <c r="D3867"/>
    </row>
    <row r="3868" spans="1:4" x14ac:dyDescent="0.35">
      <c r="A3868"/>
      <c r="B3868"/>
      <c r="C3868"/>
      <c r="D3868"/>
    </row>
    <row r="3869" spans="1:4" x14ac:dyDescent="0.35">
      <c r="A3869"/>
      <c r="B3869"/>
      <c r="C3869"/>
      <c r="D3869"/>
    </row>
    <row r="3870" spans="1:4" x14ac:dyDescent="0.35">
      <c r="A3870"/>
      <c r="B3870"/>
      <c r="C3870"/>
      <c r="D3870"/>
    </row>
    <row r="3871" spans="1:4" x14ac:dyDescent="0.35">
      <c r="A3871"/>
      <c r="B3871"/>
      <c r="C3871"/>
      <c r="D3871"/>
    </row>
    <row r="3872" spans="1:4" x14ac:dyDescent="0.35">
      <c r="A3872"/>
      <c r="B3872"/>
      <c r="C3872"/>
      <c r="D3872"/>
    </row>
    <row r="3873" spans="1:4" x14ac:dyDescent="0.35">
      <c r="A3873"/>
      <c r="B3873"/>
      <c r="C3873"/>
      <c r="D3873"/>
    </row>
    <row r="3874" spans="1:4" x14ac:dyDescent="0.35">
      <c r="A3874"/>
      <c r="B3874"/>
      <c r="C3874"/>
      <c r="D3874"/>
    </row>
    <row r="3875" spans="1:4" x14ac:dyDescent="0.35">
      <c r="A3875"/>
      <c r="B3875"/>
      <c r="C3875"/>
      <c r="D3875"/>
    </row>
    <row r="3876" spans="1:4" x14ac:dyDescent="0.35">
      <c r="A3876"/>
      <c r="B3876"/>
      <c r="C3876"/>
      <c r="D3876"/>
    </row>
    <row r="3877" spans="1:4" x14ac:dyDescent="0.35">
      <c r="A3877"/>
      <c r="B3877"/>
      <c r="C3877"/>
      <c r="D3877"/>
    </row>
    <row r="3878" spans="1:4" x14ac:dyDescent="0.35">
      <c r="A3878"/>
      <c r="B3878"/>
      <c r="C3878"/>
      <c r="D3878"/>
    </row>
    <row r="3879" spans="1:4" x14ac:dyDescent="0.35">
      <c r="A3879"/>
      <c r="B3879"/>
      <c r="C3879"/>
      <c r="D3879"/>
    </row>
    <row r="3880" spans="1:4" x14ac:dyDescent="0.35">
      <c r="A3880"/>
      <c r="B3880"/>
      <c r="C3880"/>
      <c r="D3880"/>
    </row>
    <row r="3881" spans="1:4" x14ac:dyDescent="0.35">
      <c r="A3881"/>
      <c r="B3881"/>
      <c r="C3881"/>
      <c r="D3881"/>
    </row>
    <row r="3882" spans="1:4" x14ac:dyDescent="0.35">
      <c r="A3882"/>
      <c r="B3882"/>
      <c r="C3882"/>
      <c r="D3882"/>
    </row>
    <row r="3883" spans="1:4" x14ac:dyDescent="0.35">
      <c r="A3883"/>
      <c r="B3883"/>
      <c r="C3883"/>
      <c r="D3883"/>
    </row>
    <row r="3884" spans="1:4" x14ac:dyDescent="0.35">
      <c r="A3884"/>
      <c r="B3884"/>
      <c r="C3884"/>
      <c r="D3884"/>
    </row>
    <row r="3885" spans="1:4" x14ac:dyDescent="0.35">
      <c r="A3885"/>
      <c r="B3885"/>
      <c r="C3885"/>
      <c r="D3885"/>
    </row>
    <row r="3886" spans="1:4" x14ac:dyDescent="0.35">
      <c r="A3886"/>
      <c r="B3886"/>
      <c r="C3886"/>
      <c r="D3886"/>
    </row>
    <row r="3887" spans="1:4" x14ac:dyDescent="0.35">
      <c r="A3887"/>
      <c r="B3887"/>
      <c r="C3887"/>
      <c r="D3887"/>
    </row>
    <row r="3888" spans="1:4" x14ac:dyDescent="0.35">
      <c r="A3888"/>
      <c r="B3888"/>
      <c r="C3888"/>
      <c r="D3888"/>
    </row>
    <row r="3889" spans="1:4" x14ac:dyDescent="0.35">
      <c r="A3889"/>
      <c r="B3889"/>
      <c r="C3889"/>
      <c r="D3889"/>
    </row>
    <row r="3890" spans="1:4" x14ac:dyDescent="0.35">
      <c r="A3890"/>
      <c r="B3890"/>
      <c r="C3890"/>
      <c r="D3890"/>
    </row>
    <row r="3891" spans="1:4" x14ac:dyDescent="0.35">
      <c r="A3891"/>
      <c r="B3891"/>
      <c r="C3891"/>
      <c r="D3891"/>
    </row>
    <row r="3892" spans="1:4" x14ac:dyDescent="0.35">
      <c r="A3892"/>
      <c r="B3892"/>
      <c r="C3892"/>
      <c r="D3892"/>
    </row>
    <row r="3893" spans="1:4" x14ac:dyDescent="0.35">
      <c r="A3893"/>
      <c r="B3893"/>
      <c r="C3893"/>
      <c r="D3893"/>
    </row>
    <row r="3894" spans="1:4" x14ac:dyDescent="0.35">
      <c r="A3894"/>
      <c r="B3894"/>
      <c r="C3894"/>
      <c r="D3894"/>
    </row>
    <row r="3895" spans="1:4" x14ac:dyDescent="0.35">
      <c r="A3895"/>
      <c r="B3895"/>
      <c r="C3895"/>
      <c r="D3895"/>
    </row>
    <row r="3896" spans="1:4" x14ac:dyDescent="0.35">
      <c r="A3896"/>
      <c r="B3896"/>
      <c r="C3896"/>
      <c r="D3896"/>
    </row>
    <row r="3897" spans="1:4" x14ac:dyDescent="0.35">
      <c r="A3897"/>
      <c r="B3897"/>
      <c r="C3897"/>
      <c r="D3897"/>
    </row>
    <row r="3898" spans="1:4" x14ac:dyDescent="0.35">
      <c r="A3898"/>
      <c r="B3898"/>
      <c r="C3898"/>
      <c r="D3898"/>
    </row>
    <row r="3899" spans="1:4" x14ac:dyDescent="0.35">
      <c r="A3899"/>
      <c r="B3899"/>
      <c r="C3899"/>
      <c r="D3899"/>
    </row>
    <row r="3900" spans="1:4" x14ac:dyDescent="0.35">
      <c r="A3900"/>
      <c r="B3900"/>
      <c r="C3900"/>
      <c r="D3900"/>
    </row>
    <row r="3901" spans="1:4" x14ac:dyDescent="0.35">
      <c r="A3901"/>
      <c r="B3901"/>
      <c r="C3901"/>
      <c r="D3901"/>
    </row>
    <row r="3902" spans="1:4" x14ac:dyDescent="0.35">
      <c r="A3902"/>
      <c r="B3902"/>
      <c r="C3902"/>
      <c r="D3902"/>
    </row>
    <row r="3903" spans="1:4" x14ac:dyDescent="0.35">
      <c r="A3903"/>
      <c r="B3903"/>
      <c r="C3903"/>
      <c r="D3903"/>
    </row>
    <row r="3904" spans="1:4" x14ac:dyDescent="0.35">
      <c r="A3904"/>
      <c r="B3904"/>
      <c r="C3904"/>
      <c r="D3904"/>
    </row>
    <row r="3905" spans="1:4" x14ac:dyDescent="0.35">
      <c r="A3905"/>
      <c r="B3905"/>
      <c r="C3905"/>
      <c r="D3905"/>
    </row>
    <row r="3906" spans="1:4" x14ac:dyDescent="0.35">
      <c r="A3906"/>
      <c r="B3906"/>
      <c r="C3906"/>
      <c r="D3906"/>
    </row>
    <row r="3907" spans="1:4" x14ac:dyDescent="0.35">
      <c r="A3907"/>
      <c r="B3907"/>
      <c r="C3907"/>
      <c r="D3907"/>
    </row>
    <row r="3908" spans="1:4" x14ac:dyDescent="0.35">
      <c r="A3908"/>
      <c r="B3908"/>
      <c r="C3908"/>
      <c r="D3908"/>
    </row>
    <row r="3909" spans="1:4" x14ac:dyDescent="0.35">
      <c r="A3909"/>
      <c r="B3909"/>
      <c r="C3909"/>
      <c r="D3909"/>
    </row>
    <row r="3910" spans="1:4" x14ac:dyDescent="0.35">
      <c r="A3910"/>
      <c r="B3910"/>
      <c r="C3910"/>
      <c r="D3910"/>
    </row>
    <row r="3911" spans="1:4" x14ac:dyDescent="0.35">
      <c r="A3911"/>
      <c r="B3911"/>
      <c r="C3911"/>
      <c r="D3911"/>
    </row>
    <row r="3912" spans="1:4" x14ac:dyDescent="0.35">
      <c r="A3912"/>
      <c r="B3912"/>
      <c r="C3912"/>
      <c r="D3912"/>
    </row>
    <row r="3913" spans="1:4" x14ac:dyDescent="0.35">
      <c r="A3913"/>
      <c r="B3913"/>
      <c r="C3913"/>
      <c r="D3913"/>
    </row>
    <row r="3914" spans="1:4" x14ac:dyDescent="0.35">
      <c r="A3914"/>
      <c r="B3914"/>
      <c r="C3914"/>
      <c r="D3914"/>
    </row>
    <row r="3915" spans="1:4" x14ac:dyDescent="0.35">
      <c r="A3915"/>
      <c r="B3915"/>
      <c r="C3915"/>
      <c r="D3915"/>
    </row>
    <row r="3916" spans="1:4" x14ac:dyDescent="0.35">
      <c r="A3916"/>
      <c r="B3916"/>
      <c r="C3916"/>
      <c r="D3916"/>
    </row>
    <row r="3917" spans="1:4" x14ac:dyDescent="0.35">
      <c r="A3917"/>
      <c r="B3917"/>
      <c r="C3917"/>
      <c r="D3917"/>
    </row>
    <row r="3918" spans="1:4" x14ac:dyDescent="0.35">
      <c r="A3918"/>
      <c r="B3918"/>
      <c r="C3918"/>
      <c r="D3918"/>
    </row>
    <row r="3919" spans="1:4" x14ac:dyDescent="0.35">
      <c r="A3919"/>
      <c r="B3919"/>
      <c r="C3919"/>
      <c r="D3919"/>
    </row>
    <row r="3920" spans="1:4" x14ac:dyDescent="0.35">
      <c r="A3920"/>
      <c r="B3920"/>
      <c r="C3920"/>
      <c r="D3920"/>
    </row>
    <row r="3921" spans="1:4" x14ac:dyDescent="0.35">
      <c r="A3921"/>
      <c r="B3921"/>
      <c r="C3921"/>
      <c r="D3921"/>
    </row>
    <row r="3922" spans="1:4" x14ac:dyDescent="0.35">
      <c r="A3922"/>
      <c r="B3922"/>
      <c r="C3922"/>
      <c r="D3922"/>
    </row>
    <row r="3923" spans="1:4" x14ac:dyDescent="0.35">
      <c r="A3923"/>
      <c r="B3923"/>
      <c r="C3923"/>
      <c r="D3923"/>
    </row>
    <row r="3924" spans="1:4" x14ac:dyDescent="0.35">
      <c r="A3924"/>
      <c r="B3924"/>
      <c r="C3924"/>
      <c r="D3924"/>
    </row>
    <row r="3925" spans="1:4" x14ac:dyDescent="0.35">
      <c r="A3925"/>
      <c r="B3925"/>
      <c r="C3925"/>
      <c r="D3925"/>
    </row>
    <row r="3926" spans="1:4" x14ac:dyDescent="0.35">
      <c r="A3926"/>
      <c r="B3926"/>
      <c r="C3926"/>
      <c r="D3926"/>
    </row>
    <row r="3927" spans="1:4" x14ac:dyDescent="0.35">
      <c r="A3927"/>
      <c r="B3927"/>
      <c r="C3927"/>
      <c r="D3927"/>
    </row>
    <row r="3928" spans="1:4" x14ac:dyDescent="0.35">
      <c r="A3928"/>
      <c r="B3928"/>
      <c r="C3928"/>
      <c r="D3928"/>
    </row>
    <row r="3929" spans="1:4" x14ac:dyDescent="0.35">
      <c r="A3929"/>
      <c r="B3929"/>
      <c r="C3929"/>
      <c r="D3929"/>
    </row>
    <row r="3930" spans="1:4" x14ac:dyDescent="0.35">
      <c r="A3930"/>
      <c r="B3930"/>
      <c r="C3930"/>
      <c r="D3930"/>
    </row>
    <row r="3931" spans="1:4" x14ac:dyDescent="0.35">
      <c r="A3931"/>
      <c r="B3931"/>
      <c r="C3931"/>
      <c r="D3931"/>
    </row>
    <row r="3932" spans="1:4" x14ac:dyDescent="0.35">
      <c r="A3932"/>
      <c r="B3932"/>
      <c r="C3932"/>
      <c r="D3932"/>
    </row>
    <row r="3933" spans="1:4" x14ac:dyDescent="0.35">
      <c r="A3933"/>
      <c r="B3933"/>
      <c r="C3933"/>
      <c r="D3933"/>
    </row>
    <row r="3934" spans="1:4" x14ac:dyDescent="0.35">
      <c r="A3934"/>
      <c r="B3934"/>
      <c r="C3934"/>
      <c r="D3934"/>
    </row>
    <row r="3935" spans="1:4" x14ac:dyDescent="0.35">
      <c r="A3935"/>
      <c r="B3935"/>
      <c r="C3935"/>
      <c r="D3935"/>
    </row>
    <row r="3936" spans="1:4" x14ac:dyDescent="0.35">
      <c r="A3936"/>
      <c r="B3936"/>
      <c r="C3936"/>
      <c r="D3936"/>
    </row>
    <row r="3937" spans="1:4" x14ac:dyDescent="0.35">
      <c r="A3937"/>
      <c r="B3937"/>
      <c r="C3937"/>
      <c r="D3937"/>
    </row>
    <row r="3938" spans="1:4" x14ac:dyDescent="0.35">
      <c r="A3938"/>
      <c r="B3938"/>
      <c r="C3938"/>
      <c r="D3938"/>
    </row>
    <row r="3939" spans="1:4" x14ac:dyDescent="0.35">
      <c r="A3939"/>
      <c r="B3939"/>
      <c r="C3939"/>
      <c r="D3939"/>
    </row>
    <row r="3940" spans="1:4" x14ac:dyDescent="0.35">
      <c r="A3940"/>
      <c r="B3940"/>
      <c r="C3940"/>
      <c r="D3940"/>
    </row>
    <row r="3941" spans="1:4" x14ac:dyDescent="0.35">
      <c r="A3941"/>
      <c r="B3941"/>
      <c r="C3941"/>
      <c r="D3941"/>
    </row>
    <row r="3942" spans="1:4" x14ac:dyDescent="0.35">
      <c r="A3942"/>
      <c r="B3942"/>
      <c r="C3942"/>
      <c r="D3942"/>
    </row>
    <row r="3943" spans="1:4" x14ac:dyDescent="0.35">
      <c r="A3943"/>
      <c r="B3943"/>
      <c r="C3943"/>
      <c r="D3943"/>
    </row>
    <row r="3944" spans="1:4" x14ac:dyDescent="0.35">
      <c r="A3944"/>
      <c r="B3944"/>
      <c r="C3944"/>
      <c r="D3944"/>
    </row>
    <row r="3945" spans="1:4" x14ac:dyDescent="0.35">
      <c r="A3945"/>
      <c r="B3945"/>
      <c r="C3945"/>
      <c r="D3945"/>
    </row>
    <row r="3946" spans="1:4" x14ac:dyDescent="0.35">
      <c r="A3946"/>
      <c r="B3946"/>
      <c r="C3946"/>
      <c r="D3946"/>
    </row>
    <row r="3947" spans="1:4" x14ac:dyDescent="0.35">
      <c r="A3947"/>
      <c r="B3947"/>
      <c r="C3947"/>
      <c r="D3947"/>
    </row>
    <row r="3948" spans="1:4" x14ac:dyDescent="0.35">
      <c r="A3948"/>
      <c r="B3948"/>
      <c r="C3948"/>
      <c r="D3948"/>
    </row>
    <row r="3949" spans="1:4" x14ac:dyDescent="0.35">
      <c r="A3949"/>
      <c r="B3949"/>
      <c r="C3949"/>
      <c r="D3949"/>
    </row>
    <row r="3950" spans="1:4" x14ac:dyDescent="0.35">
      <c r="A3950"/>
      <c r="B3950"/>
      <c r="C3950"/>
      <c r="D3950"/>
    </row>
    <row r="3951" spans="1:4" x14ac:dyDescent="0.35">
      <c r="A3951"/>
      <c r="B3951"/>
      <c r="C3951"/>
      <c r="D3951"/>
    </row>
    <row r="3952" spans="1:4" x14ac:dyDescent="0.35">
      <c r="A3952"/>
      <c r="B3952"/>
      <c r="C3952"/>
      <c r="D3952"/>
    </row>
    <row r="3953" spans="1:4" x14ac:dyDescent="0.35">
      <c r="A3953"/>
      <c r="B3953"/>
      <c r="C3953"/>
      <c r="D3953"/>
    </row>
    <row r="3954" spans="1:4" x14ac:dyDescent="0.35">
      <c r="A3954"/>
      <c r="B3954"/>
      <c r="C3954"/>
      <c r="D3954"/>
    </row>
    <row r="3955" spans="1:4" x14ac:dyDescent="0.35">
      <c r="A3955"/>
      <c r="B3955"/>
      <c r="C3955"/>
      <c r="D3955"/>
    </row>
    <row r="3956" spans="1:4" x14ac:dyDescent="0.35">
      <c r="A3956"/>
      <c r="B3956"/>
      <c r="C3956"/>
      <c r="D3956"/>
    </row>
    <row r="3957" spans="1:4" x14ac:dyDescent="0.35">
      <c r="A3957"/>
      <c r="B3957"/>
      <c r="C3957"/>
      <c r="D3957"/>
    </row>
    <row r="3958" spans="1:4" x14ac:dyDescent="0.35">
      <c r="A3958"/>
      <c r="B3958"/>
      <c r="C3958"/>
      <c r="D3958"/>
    </row>
    <row r="3959" spans="1:4" x14ac:dyDescent="0.35">
      <c r="A3959"/>
      <c r="B3959"/>
      <c r="C3959"/>
      <c r="D3959"/>
    </row>
    <row r="3960" spans="1:4" x14ac:dyDescent="0.35">
      <c r="A3960"/>
      <c r="B3960"/>
      <c r="C3960"/>
      <c r="D3960"/>
    </row>
    <row r="3961" spans="1:4" x14ac:dyDescent="0.35">
      <c r="A3961"/>
      <c r="B3961"/>
      <c r="C3961"/>
      <c r="D3961"/>
    </row>
    <row r="3962" spans="1:4" x14ac:dyDescent="0.35">
      <c r="A3962"/>
      <c r="B3962"/>
      <c r="C3962"/>
      <c r="D3962"/>
    </row>
    <row r="3963" spans="1:4" x14ac:dyDescent="0.35">
      <c r="A3963"/>
      <c r="B3963"/>
      <c r="C3963"/>
      <c r="D3963"/>
    </row>
    <row r="3964" spans="1:4" x14ac:dyDescent="0.35">
      <c r="A3964"/>
      <c r="B3964"/>
      <c r="C3964"/>
      <c r="D3964"/>
    </row>
    <row r="3965" spans="1:4" x14ac:dyDescent="0.35">
      <c r="A3965"/>
      <c r="B3965"/>
      <c r="C3965"/>
      <c r="D3965"/>
    </row>
    <row r="3966" spans="1:4" x14ac:dyDescent="0.35">
      <c r="A3966"/>
      <c r="B3966"/>
      <c r="C3966"/>
      <c r="D3966"/>
    </row>
    <row r="3967" spans="1:4" x14ac:dyDescent="0.35">
      <c r="A3967"/>
      <c r="B3967"/>
      <c r="C3967"/>
      <c r="D3967"/>
    </row>
    <row r="3968" spans="1:4" x14ac:dyDescent="0.35">
      <c r="A3968"/>
      <c r="B3968"/>
      <c r="C3968"/>
      <c r="D3968"/>
    </row>
    <row r="3969" spans="1:4" x14ac:dyDescent="0.35">
      <c r="A3969"/>
      <c r="B3969"/>
      <c r="C3969"/>
      <c r="D3969"/>
    </row>
    <row r="3970" spans="1:4" x14ac:dyDescent="0.35">
      <c r="A3970"/>
      <c r="B3970"/>
      <c r="C3970"/>
      <c r="D3970"/>
    </row>
    <row r="3971" spans="1:4" x14ac:dyDescent="0.35">
      <c r="A3971"/>
      <c r="B3971"/>
      <c r="C3971"/>
      <c r="D3971"/>
    </row>
    <row r="3972" spans="1:4" x14ac:dyDescent="0.35">
      <c r="A3972"/>
      <c r="B3972"/>
      <c r="C3972"/>
      <c r="D3972"/>
    </row>
    <row r="3973" spans="1:4" x14ac:dyDescent="0.35">
      <c r="A3973"/>
      <c r="B3973"/>
      <c r="C3973"/>
      <c r="D3973"/>
    </row>
    <row r="3974" spans="1:4" x14ac:dyDescent="0.35">
      <c r="A3974"/>
      <c r="B3974"/>
      <c r="C3974"/>
      <c r="D3974"/>
    </row>
    <row r="3975" spans="1:4" x14ac:dyDescent="0.35">
      <c r="A3975"/>
      <c r="B3975"/>
      <c r="C3975"/>
      <c r="D3975"/>
    </row>
    <row r="3976" spans="1:4" x14ac:dyDescent="0.35">
      <c r="A3976"/>
      <c r="B3976"/>
      <c r="C3976"/>
      <c r="D3976"/>
    </row>
    <row r="3977" spans="1:4" x14ac:dyDescent="0.35">
      <c r="A3977"/>
      <c r="B3977"/>
      <c r="C3977"/>
      <c r="D3977"/>
    </row>
    <row r="3978" spans="1:4" x14ac:dyDescent="0.35">
      <c r="A3978"/>
      <c r="B3978"/>
      <c r="C3978"/>
      <c r="D3978"/>
    </row>
    <row r="3979" spans="1:4" x14ac:dyDescent="0.35">
      <c r="A3979"/>
      <c r="B3979"/>
      <c r="C3979"/>
      <c r="D3979"/>
    </row>
    <row r="3980" spans="1:4" x14ac:dyDescent="0.35">
      <c r="A3980"/>
      <c r="B3980"/>
      <c r="C3980"/>
      <c r="D3980"/>
    </row>
    <row r="3981" spans="1:4" x14ac:dyDescent="0.35">
      <c r="A3981"/>
      <c r="B3981"/>
      <c r="C3981"/>
      <c r="D3981"/>
    </row>
    <row r="3982" spans="1:4" x14ac:dyDescent="0.35">
      <c r="A3982"/>
      <c r="B3982"/>
      <c r="C3982"/>
      <c r="D3982"/>
    </row>
    <row r="3983" spans="1:4" x14ac:dyDescent="0.35">
      <c r="A3983"/>
      <c r="B3983"/>
      <c r="C3983"/>
      <c r="D3983"/>
    </row>
    <row r="3984" spans="1:4" x14ac:dyDescent="0.35">
      <c r="A3984"/>
      <c r="B3984"/>
      <c r="C3984"/>
      <c r="D3984"/>
    </row>
    <row r="3985" spans="1:4" x14ac:dyDescent="0.35">
      <c r="A3985"/>
      <c r="B3985"/>
      <c r="C3985"/>
      <c r="D3985"/>
    </row>
    <row r="3986" spans="1:4" x14ac:dyDescent="0.35">
      <c r="A3986"/>
      <c r="B3986"/>
      <c r="C3986"/>
      <c r="D3986"/>
    </row>
    <row r="3987" spans="1:4" x14ac:dyDescent="0.35">
      <c r="A3987"/>
      <c r="B3987"/>
      <c r="C3987"/>
      <c r="D3987"/>
    </row>
    <row r="3988" spans="1:4" x14ac:dyDescent="0.35">
      <c r="A3988"/>
      <c r="B3988"/>
      <c r="C3988"/>
      <c r="D3988"/>
    </row>
    <row r="3989" spans="1:4" x14ac:dyDescent="0.35">
      <c r="A3989"/>
      <c r="B3989"/>
      <c r="C3989"/>
      <c r="D3989"/>
    </row>
    <row r="3990" spans="1:4" x14ac:dyDescent="0.35">
      <c r="A3990"/>
      <c r="B3990"/>
      <c r="C3990"/>
      <c r="D3990"/>
    </row>
    <row r="3991" spans="1:4" x14ac:dyDescent="0.35">
      <c r="A3991"/>
      <c r="B3991"/>
      <c r="C3991"/>
      <c r="D3991"/>
    </row>
    <row r="3992" spans="1:4" x14ac:dyDescent="0.35">
      <c r="A3992"/>
      <c r="B3992"/>
      <c r="C3992"/>
      <c r="D3992"/>
    </row>
    <row r="3993" spans="1:4" x14ac:dyDescent="0.35">
      <c r="A3993"/>
      <c r="B3993"/>
      <c r="C3993"/>
      <c r="D3993"/>
    </row>
    <row r="3994" spans="1:4" x14ac:dyDescent="0.35">
      <c r="A3994"/>
      <c r="B3994"/>
      <c r="C3994"/>
      <c r="D3994"/>
    </row>
    <row r="3995" spans="1:4" x14ac:dyDescent="0.35">
      <c r="A3995"/>
      <c r="B3995"/>
      <c r="C3995"/>
      <c r="D3995"/>
    </row>
    <row r="3996" spans="1:4" x14ac:dyDescent="0.35">
      <c r="A3996"/>
      <c r="B3996"/>
      <c r="C3996"/>
      <c r="D3996"/>
    </row>
    <row r="3997" spans="1:4" x14ac:dyDescent="0.35">
      <c r="A3997"/>
      <c r="B3997"/>
      <c r="C3997"/>
      <c r="D3997"/>
    </row>
    <row r="3998" spans="1:4" x14ac:dyDescent="0.35">
      <c r="A3998"/>
      <c r="B3998"/>
      <c r="C3998"/>
      <c r="D3998"/>
    </row>
    <row r="3999" spans="1:4" x14ac:dyDescent="0.35">
      <c r="A3999"/>
      <c r="B3999"/>
      <c r="C3999"/>
      <c r="D3999"/>
    </row>
    <row r="4000" spans="1:4" x14ac:dyDescent="0.35">
      <c r="A4000"/>
      <c r="B4000"/>
      <c r="C4000"/>
      <c r="D4000"/>
    </row>
    <row r="4001" spans="1:4" x14ac:dyDescent="0.35">
      <c r="A4001"/>
      <c r="B4001"/>
      <c r="C4001"/>
      <c r="D4001"/>
    </row>
    <row r="4002" spans="1:4" x14ac:dyDescent="0.35">
      <c r="A4002"/>
      <c r="B4002"/>
      <c r="C4002"/>
      <c r="D4002"/>
    </row>
    <row r="4003" spans="1:4" x14ac:dyDescent="0.35">
      <c r="A4003"/>
      <c r="B4003"/>
      <c r="C4003"/>
      <c r="D4003"/>
    </row>
    <row r="4004" spans="1:4" x14ac:dyDescent="0.35">
      <c r="A4004"/>
      <c r="B4004"/>
      <c r="C4004"/>
      <c r="D4004"/>
    </row>
    <row r="4005" spans="1:4" x14ac:dyDescent="0.35">
      <c r="A4005"/>
      <c r="B4005"/>
      <c r="C4005"/>
      <c r="D4005"/>
    </row>
    <row r="4006" spans="1:4" x14ac:dyDescent="0.35">
      <c r="A4006"/>
      <c r="B4006"/>
      <c r="C4006"/>
      <c r="D4006"/>
    </row>
    <row r="4007" spans="1:4" x14ac:dyDescent="0.35">
      <c r="A4007"/>
      <c r="B4007"/>
      <c r="C4007"/>
      <c r="D4007"/>
    </row>
    <row r="4008" spans="1:4" x14ac:dyDescent="0.35">
      <c r="A4008"/>
      <c r="B4008"/>
      <c r="C4008"/>
      <c r="D4008"/>
    </row>
    <row r="4009" spans="1:4" x14ac:dyDescent="0.35">
      <c r="A4009"/>
      <c r="B4009"/>
      <c r="C4009"/>
      <c r="D4009"/>
    </row>
    <row r="4010" spans="1:4" x14ac:dyDescent="0.35">
      <c r="A4010"/>
      <c r="B4010"/>
      <c r="C4010"/>
      <c r="D4010"/>
    </row>
    <row r="4011" spans="1:4" x14ac:dyDescent="0.35">
      <c r="A4011"/>
      <c r="B4011"/>
      <c r="C4011"/>
      <c r="D4011"/>
    </row>
    <row r="4012" spans="1:4" x14ac:dyDescent="0.35">
      <c r="A4012"/>
      <c r="B4012"/>
      <c r="C4012"/>
      <c r="D4012"/>
    </row>
    <row r="4013" spans="1:4" x14ac:dyDescent="0.35">
      <c r="A4013"/>
      <c r="B4013"/>
      <c r="C4013"/>
      <c r="D4013"/>
    </row>
    <row r="4014" spans="1:4" x14ac:dyDescent="0.35">
      <c r="A4014"/>
      <c r="B4014"/>
      <c r="C4014"/>
      <c r="D4014"/>
    </row>
    <row r="4015" spans="1:4" x14ac:dyDescent="0.35">
      <c r="A4015"/>
      <c r="B4015"/>
      <c r="C4015"/>
      <c r="D4015"/>
    </row>
    <row r="4016" spans="1:4" x14ac:dyDescent="0.35">
      <c r="A4016"/>
      <c r="B4016"/>
      <c r="C4016"/>
      <c r="D4016"/>
    </row>
    <row r="4017" spans="1:4" x14ac:dyDescent="0.35">
      <c r="A4017"/>
      <c r="B4017"/>
      <c r="C4017"/>
      <c r="D4017"/>
    </row>
    <row r="4018" spans="1:4" x14ac:dyDescent="0.35">
      <c r="A4018"/>
      <c r="B4018"/>
      <c r="C4018"/>
      <c r="D4018"/>
    </row>
    <row r="4019" spans="1:4" x14ac:dyDescent="0.35">
      <c r="A4019"/>
      <c r="B4019"/>
      <c r="C4019"/>
      <c r="D4019"/>
    </row>
    <row r="4020" spans="1:4" x14ac:dyDescent="0.35">
      <c r="A4020"/>
      <c r="B4020"/>
      <c r="C4020"/>
      <c r="D4020"/>
    </row>
    <row r="4021" spans="1:4" x14ac:dyDescent="0.35">
      <c r="A4021"/>
      <c r="B4021"/>
      <c r="C4021"/>
      <c r="D4021"/>
    </row>
    <row r="4022" spans="1:4" x14ac:dyDescent="0.35">
      <c r="A4022"/>
      <c r="B4022"/>
      <c r="C4022"/>
      <c r="D4022"/>
    </row>
    <row r="4023" spans="1:4" x14ac:dyDescent="0.35">
      <c r="A4023"/>
      <c r="B4023"/>
      <c r="C4023"/>
      <c r="D4023"/>
    </row>
    <row r="4024" spans="1:4" x14ac:dyDescent="0.35">
      <c r="A4024"/>
      <c r="B4024"/>
      <c r="C4024"/>
      <c r="D4024"/>
    </row>
    <row r="4025" spans="1:4" x14ac:dyDescent="0.35">
      <c r="A4025"/>
      <c r="B4025"/>
      <c r="C4025"/>
      <c r="D4025"/>
    </row>
    <row r="4026" spans="1:4" x14ac:dyDescent="0.35">
      <c r="A4026"/>
      <c r="B4026"/>
      <c r="C4026"/>
      <c r="D4026"/>
    </row>
    <row r="4027" spans="1:4" x14ac:dyDescent="0.35">
      <c r="A4027"/>
      <c r="B4027"/>
      <c r="C4027"/>
      <c r="D4027"/>
    </row>
    <row r="4028" spans="1:4" x14ac:dyDescent="0.35">
      <c r="A4028"/>
      <c r="B4028"/>
      <c r="C4028"/>
      <c r="D4028"/>
    </row>
    <row r="4029" spans="1:4" x14ac:dyDescent="0.35">
      <c r="A4029"/>
      <c r="B4029"/>
      <c r="C4029"/>
      <c r="D4029"/>
    </row>
    <row r="4030" spans="1:4" x14ac:dyDescent="0.35">
      <c r="A4030"/>
      <c r="B4030"/>
      <c r="C4030"/>
      <c r="D4030"/>
    </row>
    <row r="4031" spans="1:4" x14ac:dyDescent="0.35">
      <c r="A4031"/>
      <c r="B4031"/>
      <c r="C4031"/>
      <c r="D4031"/>
    </row>
    <row r="4032" spans="1:4" x14ac:dyDescent="0.35">
      <c r="A4032"/>
      <c r="B4032"/>
      <c r="C4032"/>
      <c r="D4032"/>
    </row>
    <row r="4033" spans="1:4" x14ac:dyDescent="0.35">
      <c r="A4033"/>
      <c r="B4033"/>
      <c r="C4033"/>
      <c r="D4033"/>
    </row>
    <row r="4034" spans="1:4" x14ac:dyDescent="0.35">
      <c r="A4034"/>
      <c r="B4034"/>
      <c r="C4034"/>
      <c r="D4034"/>
    </row>
    <row r="4035" spans="1:4" x14ac:dyDescent="0.35">
      <c r="A4035"/>
      <c r="B4035"/>
      <c r="C4035"/>
      <c r="D4035"/>
    </row>
    <row r="4036" spans="1:4" x14ac:dyDescent="0.35">
      <c r="A4036"/>
      <c r="B4036"/>
      <c r="C4036"/>
      <c r="D4036"/>
    </row>
    <row r="4037" spans="1:4" x14ac:dyDescent="0.35">
      <c r="A4037"/>
      <c r="B4037"/>
      <c r="C4037"/>
      <c r="D4037"/>
    </row>
    <row r="4038" spans="1:4" x14ac:dyDescent="0.35">
      <c r="A4038"/>
      <c r="B4038"/>
      <c r="C4038"/>
      <c r="D4038"/>
    </row>
    <row r="4039" spans="1:4" x14ac:dyDescent="0.35">
      <c r="A4039"/>
      <c r="B4039"/>
      <c r="C4039"/>
      <c r="D4039"/>
    </row>
    <row r="4040" spans="1:4" x14ac:dyDescent="0.35">
      <c r="A4040"/>
      <c r="B4040"/>
      <c r="C4040"/>
      <c r="D4040"/>
    </row>
    <row r="4041" spans="1:4" x14ac:dyDescent="0.35">
      <c r="A4041"/>
      <c r="B4041"/>
      <c r="C4041"/>
      <c r="D4041"/>
    </row>
    <row r="4042" spans="1:4" x14ac:dyDescent="0.35">
      <c r="A4042"/>
      <c r="B4042"/>
      <c r="C4042"/>
      <c r="D4042"/>
    </row>
    <row r="4043" spans="1:4" x14ac:dyDescent="0.35">
      <c r="A4043"/>
      <c r="B4043"/>
      <c r="C4043"/>
      <c r="D4043"/>
    </row>
    <row r="4044" spans="1:4" x14ac:dyDescent="0.35">
      <c r="A4044"/>
      <c r="B4044"/>
      <c r="C4044"/>
      <c r="D4044"/>
    </row>
    <row r="4045" spans="1:4" x14ac:dyDescent="0.35">
      <c r="A4045"/>
      <c r="B4045"/>
      <c r="C4045"/>
      <c r="D4045"/>
    </row>
    <row r="4046" spans="1:4" x14ac:dyDescent="0.35">
      <c r="A4046"/>
      <c r="B4046"/>
      <c r="C4046"/>
      <c r="D4046"/>
    </row>
    <row r="4047" spans="1:4" x14ac:dyDescent="0.35">
      <c r="A4047"/>
      <c r="B4047"/>
      <c r="C4047"/>
      <c r="D4047"/>
    </row>
    <row r="4048" spans="1:4" x14ac:dyDescent="0.35">
      <c r="A4048"/>
      <c r="B4048"/>
      <c r="C4048"/>
      <c r="D4048"/>
    </row>
    <row r="4049" spans="1:4" x14ac:dyDescent="0.35">
      <c r="A4049"/>
      <c r="B4049"/>
      <c r="C4049"/>
      <c r="D4049"/>
    </row>
    <row r="4050" spans="1:4" x14ac:dyDescent="0.35">
      <c r="A4050"/>
      <c r="B4050"/>
      <c r="C4050"/>
      <c r="D4050"/>
    </row>
    <row r="4051" spans="1:4" x14ac:dyDescent="0.35">
      <c r="A4051"/>
      <c r="B4051"/>
      <c r="C4051"/>
      <c r="D4051"/>
    </row>
    <row r="4052" spans="1:4" x14ac:dyDescent="0.35">
      <c r="A4052"/>
      <c r="B4052"/>
      <c r="C4052"/>
      <c r="D4052"/>
    </row>
    <row r="4053" spans="1:4" x14ac:dyDescent="0.35">
      <c r="A4053"/>
      <c r="B4053"/>
      <c r="C4053"/>
      <c r="D4053"/>
    </row>
    <row r="4054" spans="1:4" x14ac:dyDescent="0.35">
      <c r="A4054"/>
      <c r="B4054"/>
      <c r="C4054"/>
      <c r="D4054"/>
    </row>
    <row r="4055" spans="1:4" x14ac:dyDescent="0.35">
      <c r="A4055"/>
      <c r="B4055"/>
      <c r="C4055"/>
      <c r="D4055"/>
    </row>
    <row r="4056" spans="1:4" x14ac:dyDescent="0.35">
      <c r="A4056"/>
      <c r="B4056"/>
      <c r="C4056"/>
      <c r="D4056"/>
    </row>
    <row r="4057" spans="1:4" x14ac:dyDescent="0.35">
      <c r="A4057"/>
      <c r="B4057"/>
      <c r="C4057"/>
      <c r="D4057"/>
    </row>
    <row r="4058" spans="1:4" x14ac:dyDescent="0.35">
      <c r="A4058"/>
      <c r="B4058"/>
      <c r="C4058"/>
      <c r="D4058"/>
    </row>
    <row r="4059" spans="1:4" x14ac:dyDescent="0.35">
      <c r="A4059"/>
      <c r="B4059"/>
      <c r="C4059"/>
      <c r="D4059"/>
    </row>
    <row r="4060" spans="1:4" x14ac:dyDescent="0.35">
      <c r="A4060"/>
      <c r="B4060"/>
      <c r="C4060"/>
      <c r="D4060"/>
    </row>
    <row r="4061" spans="1:4" x14ac:dyDescent="0.35">
      <c r="A4061"/>
      <c r="B4061"/>
      <c r="C4061"/>
      <c r="D4061"/>
    </row>
    <row r="4062" spans="1:4" x14ac:dyDescent="0.35">
      <c r="A4062"/>
      <c r="B4062"/>
      <c r="C4062"/>
      <c r="D4062"/>
    </row>
    <row r="4063" spans="1:4" x14ac:dyDescent="0.35">
      <c r="A4063"/>
      <c r="B4063"/>
      <c r="C4063"/>
      <c r="D4063"/>
    </row>
    <row r="4064" spans="1:4" x14ac:dyDescent="0.35">
      <c r="A4064"/>
      <c r="B4064"/>
      <c r="C4064"/>
      <c r="D4064"/>
    </row>
    <row r="4065" spans="1:4" x14ac:dyDescent="0.35">
      <c r="A4065"/>
      <c r="B4065"/>
      <c r="C4065"/>
      <c r="D4065"/>
    </row>
    <row r="4066" spans="1:4" x14ac:dyDescent="0.35">
      <c r="A4066"/>
      <c r="B4066"/>
      <c r="C4066"/>
      <c r="D4066"/>
    </row>
    <row r="4067" spans="1:4" x14ac:dyDescent="0.35">
      <c r="A4067"/>
      <c r="B4067"/>
      <c r="C4067"/>
      <c r="D4067"/>
    </row>
    <row r="4068" spans="1:4" x14ac:dyDescent="0.35">
      <c r="A4068"/>
      <c r="B4068"/>
      <c r="C4068"/>
      <c r="D4068"/>
    </row>
    <row r="4069" spans="1:4" x14ac:dyDescent="0.35">
      <c r="A4069"/>
      <c r="B4069"/>
      <c r="C4069"/>
      <c r="D4069"/>
    </row>
    <row r="4070" spans="1:4" x14ac:dyDescent="0.35">
      <c r="A4070"/>
      <c r="B4070"/>
      <c r="C4070"/>
      <c r="D4070"/>
    </row>
    <row r="4071" spans="1:4" x14ac:dyDescent="0.35">
      <c r="A4071"/>
      <c r="B4071"/>
      <c r="C4071"/>
      <c r="D4071"/>
    </row>
    <row r="4072" spans="1:4" x14ac:dyDescent="0.35">
      <c r="A4072"/>
      <c r="B4072"/>
      <c r="C4072"/>
      <c r="D4072"/>
    </row>
    <row r="4073" spans="1:4" x14ac:dyDescent="0.35">
      <c r="A4073"/>
      <c r="B4073"/>
      <c r="C4073"/>
      <c r="D4073"/>
    </row>
    <row r="4074" spans="1:4" x14ac:dyDescent="0.35">
      <c r="A4074"/>
      <c r="B4074"/>
      <c r="C4074"/>
      <c r="D4074"/>
    </row>
    <row r="4075" spans="1:4" x14ac:dyDescent="0.35">
      <c r="A4075"/>
      <c r="B4075"/>
      <c r="C4075"/>
      <c r="D4075"/>
    </row>
    <row r="4076" spans="1:4" x14ac:dyDescent="0.35">
      <c r="A4076"/>
      <c r="B4076"/>
      <c r="C4076"/>
      <c r="D4076"/>
    </row>
    <row r="4077" spans="1:4" x14ac:dyDescent="0.35">
      <c r="A4077"/>
      <c r="B4077"/>
      <c r="C4077"/>
      <c r="D4077"/>
    </row>
    <row r="4078" spans="1:4" x14ac:dyDescent="0.35">
      <c r="A4078"/>
      <c r="B4078"/>
      <c r="C4078"/>
      <c r="D4078"/>
    </row>
    <row r="4079" spans="1:4" x14ac:dyDescent="0.35">
      <c r="A4079"/>
      <c r="B4079"/>
      <c r="C4079"/>
      <c r="D4079"/>
    </row>
    <row r="4080" spans="1:4" x14ac:dyDescent="0.35">
      <c r="A4080"/>
      <c r="B4080"/>
      <c r="C4080"/>
      <c r="D4080"/>
    </row>
    <row r="4081" spans="1:4" x14ac:dyDescent="0.35">
      <c r="A4081"/>
      <c r="B4081"/>
      <c r="C4081"/>
      <c r="D4081"/>
    </row>
    <row r="4082" spans="1:4" x14ac:dyDescent="0.35">
      <c r="A4082"/>
      <c r="B4082"/>
      <c r="C4082"/>
      <c r="D4082"/>
    </row>
    <row r="4083" spans="1:4" x14ac:dyDescent="0.35">
      <c r="A4083"/>
      <c r="B4083"/>
      <c r="C4083"/>
      <c r="D4083"/>
    </row>
    <row r="4084" spans="1:4" x14ac:dyDescent="0.35">
      <c r="A4084"/>
      <c r="B4084"/>
      <c r="C4084"/>
      <c r="D4084"/>
    </row>
    <row r="4085" spans="1:4" x14ac:dyDescent="0.35">
      <c r="A4085"/>
      <c r="B4085"/>
      <c r="C4085"/>
      <c r="D4085"/>
    </row>
    <row r="4086" spans="1:4" x14ac:dyDescent="0.35">
      <c r="A4086"/>
      <c r="B4086"/>
      <c r="C4086"/>
      <c r="D4086"/>
    </row>
    <row r="4087" spans="1:4" x14ac:dyDescent="0.35">
      <c r="A4087"/>
      <c r="B4087"/>
      <c r="C4087"/>
      <c r="D4087"/>
    </row>
    <row r="4088" spans="1:4" x14ac:dyDescent="0.35">
      <c r="A4088"/>
      <c r="B4088"/>
      <c r="C4088"/>
      <c r="D4088"/>
    </row>
    <row r="4089" spans="1:4" x14ac:dyDescent="0.35">
      <c r="A4089"/>
      <c r="B4089"/>
      <c r="C4089"/>
      <c r="D4089"/>
    </row>
    <row r="4090" spans="1:4" x14ac:dyDescent="0.35">
      <c r="A4090"/>
      <c r="B4090"/>
      <c r="C4090"/>
      <c r="D4090"/>
    </row>
    <row r="4091" spans="1:4" x14ac:dyDescent="0.35">
      <c r="A4091"/>
      <c r="B4091"/>
      <c r="C4091"/>
      <c r="D4091"/>
    </row>
    <row r="4092" spans="1:4" x14ac:dyDescent="0.35">
      <c r="A4092"/>
      <c r="B4092"/>
      <c r="C4092"/>
      <c r="D4092"/>
    </row>
    <row r="4093" spans="1:4" x14ac:dyDescent="0.35">
      <c r="A4093"/>
      <c r="B4093"/>
      <c r="C4093"/>
      <c r="D4093"/>
    </row>
    <row r="4094" spans="1:4" x14ac:dyDescent="0.35">
      <c r="A4094"/>
      <c r="B4094"/>
      <c r="C4094"/>
      <c r="D4094"/>
    </row>
    <row r="4095" spans="1:4" x14ac:dyDescent="0.35">
      <c r="A4095"/>
      <c r="B4095"/>
      <c r="C4095"/>
      <c r="D4095"/>
    </row>
    <row r="4096" spans="1:4" x14ac:dyDescent="0.35">
      <c r="A4096"/>
      <c r="B4096"/>
      <c r="C4096"/>
      <c r="D4096"/>
    </row>
    <row r="4097" spans="1:4" x14ac:dyDescent="0.35">
      <c r="A4097"/>
      <c r="B4097"/>
      <c r="C4097"/>
      <c r="D4097"/>
    </row>
    <row r="4098" spans="1:4" x14ac:dyDescent="0.35">
      <c r="A4098"/>
      <c r="B4098"/>
      <c r="C4098"/>
      <c r="D4098"/>
    </row>
    <row r="4099" spans="1:4" x14ac:dyDescent="0.35">
      <c r="A4099"/>
      <c r="B4099"/>
      <c r="C4099"/>
      <c r="D4099"/>
    </row>
    <row r="4100" spans="1:4" x14ac:dyDescent="0.35">
      <c r="A4100"/>
      <c r="B4100"/>
      <c r="C4100"/>
      <c r="D4100"/>
    </row>
    <row r="4101" spans="1:4" x14ac:dyDescent="0.35">
      <c r="A4101"/>
      <c r="B4101"/>
      <c r="C4101"/>
      <c r="D4101"/>
    </row>
    <row r="4102" spans="1:4" x14ac:dyDescent="0.35">
      <c r="A4102"/>
      <c r="B4102"/>
      <c r="C4102"/>
      <c r="D4102"/>
    </row>
    <row r="4103" spans="1:4" x14ac:dyDescent="0.35">
      <c r="A4103"/>
      <c r="B4103"/>
      <c r="C4103"/>
      <c r="D4103"/>
    </row>
    <row r="4104" spans="1:4" x14ac:dyDescent="0.35">
      <c r="A4104"/>
      <c r="B4104"/>
      <c r="C4104"/>
      <c r="D4104"/>
    </row>
    <row r="4105" spans="1:4" x14ac:dyDescent="0.35">
      <c r="A4105"/>
      <c r="B4105"/>
      <c r="C4105"/>
      <c r="D4105"/>
    </row>
    <row r="4106" spans="1:4" x14ac:dyDescent="0.35">
      <c r="A4106"/>
      <c r="B4106"/>
      <c r="C4106"/>
      <c r="D4106"/>
    </row>
    <row r="4107" spans="1:4" x14ac:dyDescent="0.35">
      <c r="A4107"/>
      <c r="B4107"/>
      <c r="C4107"/>
      <c r="D4107"/>
    </row>
    <row r="4108" spans="1:4" x14ac:dyDescent="0.35">
      <c r="A4108"/>
      <c r="B4108"/>
      <c r="C4108"/>
      <c r="D4108"/>
    </row>
    <row r="4109" spans="1:4" x14ac:dyDescent="0.35">
      <c r="A4109"/>
      <c r="B4109"/>
      <c r="C4109"/>
      <c r="D4109"/>
    </row>
    <row r="4110" spans="1:4" x14ac:dyDescent="0.35">
      <c r="A4110"/>
      <c r="B4110"/>
      <c r="C4110"/>
      <c r="D4110"/>
    </row>
    <row r="4111" spans="1:4" x14ac:dyDescent="0.35">
      <c r="A4111"/>
      <c r="B4111"/>
      <c r="C4111"/>
      <c r="D4111"/>
    </row>
    <row r="4112" spans="1:4" x14ac:dyDescent="0.35">
      <c r="A4112"/>
      <c r="B4112"/>
      <c r="C4112"/>
      <c r="D4112"/>
    </row>
    <row r="4113" spans="1:4" x14ac:dyDescent="0.35">
      <c r="A4113"/>
      <c r="B4113"/>
      <c r="C4113"/>
      <c r="D4113"/>
    </row>
    <row r="4114" spans="1:4" x14ac:dyDescent="0.35">
      <c r="A4114"/>
      <c r="B4114"/>
      <c r="C4114"/>
      <c r="D4114"/>
    </row>
    <row r="4115" spans="1:4" x14ac:dyDescent="0.35">
      <c r="A4115"/>
      <c r="B4115"/>
      <c r="C4115"/>
      <c r="D4115"/>
    </row>
    <row r="4116" spans="1:4" x14ac:dyDescent="0.35">
      <c r="A4116"/>
      <c r="B4116"/>
      <c r="C4116"/>
      <c r="D4116"/>
    </row>
    <row r="4117" spans="1:4" x14ac:dyDescent="0.35">
      <c r="A4117"/>
      <c r="B4117"/>
      <c r="C4117"/>
      <c r="D4117"/>
    </row>
    <row r="4118" spans="1:4" x14ac:dyDescent="0.35">
      <c r="A4118"/>
      <c r="B4118"/>
      <c r="C4118"/>
      <c r="D4118"/>
    </row>
    <row r="4119" spans="1:4" x14ac:dyDescent="0.35">
      <c r="A4119"/>
      <c r="B4119"/>
      <c r="C4119"/>
      <c r="D4119"/>
    </row>
    <row r="4120" spans="1:4" x14ac:dyDescent="0.35">
      <c r="A4120"/>
      <c r="B4120"/>
      <c r="C4120"/>
      <c r="D4120"/>
    </row>
    <row r="4121" spans="1:4" x14ac:dyDescent="0.35">
      <c r="A4121"/>
      <c r="B4121"/>
      <c r="C4121"/>
      <c r="D4121"/>
    </row>
    <row r="4122" spans="1:4" x14ac:dyDescent="0.35">
      <c r="A4122"/>
      <c r="B4122"/>
      <c r="C4122"/>
      <c r="D4122"/>
    </row>
    <row r="4123" spans="1:4" x14ac:dyDescent="0.35">
      <c r="A4123"/>
      <c r="B4123"/>
      <c r="C4123"/>
      <c r="D4123"/>
    </row>
    <row r="4124" spans="1:4" x14ac:dyDescent="0.35">
      <c r="A4124"/>
      <c r="B4124"/>
      <c r="C4124"/>
      <c r="D4124"/>
    </row>
    <row r="4125" spans="1:4" x14ac:dyDescent="0.35">
      <c r="A4125"/>
      <c r="B4125"/>
      <c r="C4125"/>
      <c r="D4125"/>
    </row>
    <row r="4126" spans="1:4" x14ac:dyDescent="0.35">
      <c r="A4126"/>
      <c r="B4126"/>
      <c r="C4126"/>
      <c r="D4126"/>
    </row>
    <row r="4127" spans="1:4" x14ac:dyDescent="0.35">
      <c r="A4127"/>
      <c r="B4127"/>
      <c r="C4127"/>
      <c r="D4127"/>
    </row>
    <row r="4128" spans="1:4" x14ac:dyDescent="0.35">
      <c r="A4128"/>
      <c r="B4128"/>
      <c r="C4128"/>
      <c r="D4128"/>
    </row>
    <row r="4129" spans="1:4" x14ac:dyDescent="0.35">
      <c r="A4129"/>
      <c r="B4129"/>
      <c r="C4129"/>
      <c r="D4129"/>
    </row>
    <row r="4130" spans="1:4" x14ac:dyDescent="0.35">
      <c r="A4130"/>
      <c r="B4130"/>
      <c r="C4130"/>
      <c r="D4130"/>
    </row>
    <row r="4131" spans="1:4" x14ac:dyDescent="0.35">
      <c r="A4131"/>
      <c r="B4131"/>
      <c r="C4131"/>
      <c r="D4131"/>
    </row>
    <row r="4132" spans="1:4" x14ac:dyDescent="0.35">
      <c r="A4132"/>
      <c r="B4132"/>
      <c r="C4132"/>
      <c r="D4132"/>
    </row>
    <row r="4133" spans="1:4" x14ac:dyDescent="0.35">
      <c r="A4133"/>
      <c r="B4133"/>
      <c r="C4133"/>
      <c r="D4133"/>
    </row>
    <row r="4134" spans="1:4" x14ac:dyDescent="0.35">
      <c r="A4134"/>
      <c r="B4134"/>
      <c r="C4134"/>
      <c r="D4134"/>
    </row>
    <row r="4135" spans="1:4" x14ac:dyDescent="0.35">
      <c r="A4135"/>
      <c r="B4135"/>
      <c r="C4135"/>
      <c r="D4135"/>
    </row>
    <row r="4136" spans="1:4" x14ac:dyDescent="0.35">
      <c r="A4136"/>
      <c r="B4136"/>
      <c r="C4136"/>
      <c r="D4136"/>
    </row>
    <row r="4137" spans="1:4" x14ac:dyDescent="0.35">
      <c r="A4137"/>
      <c r="B4137"/>
      <c r="C4137"/>
      <c r="D4137"/>
    </row>
    <row r="4138" spans="1:4" x14ac:dyDescent="0.35">
      <c r="A4138"/>
      <c r="B4138"/>
      <c r="C4138"/>
      <c r="D4138"/>
    </row>
    <row r="4139" spans="1:4" x14ac:dyDescent="0.35">
      <c r="A4139"/>
      <c r="B4139"/>
      <c r="C4139"/>
      <c r="D4139"/>
    </row>
    <row r="4140" spans="1:4" x14ac:dyDescent="0.35">
      <c r="A4140"/>
      <c r="B4140"/>
      <c r="C4140"/>
      <c r="D4140"/>
    </row>
    <row r="4141" spans="1:4" x14ac:dyDescent="0.35">
      <c r="A4141"/>
      <c r="B4141"/>
      <c r="C4141"/>
      <c r="D4141"/>
    </row>
    <row r="4142" spans="1:4" x14ac:dyDescent="0.35">
      <c r="A4142"/>
      <c r="B4142"/>
      <c r="C4142"/>
      <c r="D4142"/>
    </row>
    <row r="4143" spans="1:4" x14ac:dyDescent="0.35">
      <c r="A4143"/>
      <c r="B4143"/>
      <c r="C4143"/>
      <c r="D4143"/>
    </row>
    <row r="4144" spans="1:4" x14ac:dyDescent="0.35">
      <c r="A4144"/>
      <c r="B4144"/>
      <c r="C4144"/>
      <c r="D4144"/>
    </row>
    <row r="4145" spans="1:4" x14ac:dyDescent="0.35">
      <c r="A4145"/>
      <c r="B4145"/>
      <c r="C4145"/>
      <c r="D4145"/>
    </row>
    <row r="4146" spans="1:4" x14ac:dyDescent="0.35">
      <c r="A4146"/>
      <c r="B4146"/>
      <c r="C4146"/>
      <c r="D4146"/>
    </row>
    <row r="4147" spans="1:4" x14ac:dyDescent="0.35">
      <c r="A4147"/>
      <c r="B4147"/>
      <c r="C4147"/>
      <c r="D4147"/>
    </row>
    <row r="4148" spans="1:4" x14ac:dyDescent="0.35">
      <c r="A4148"/>
      <c r="B4148"/>
      <c r="C4148"/>
      <c r="D4148"/>
    </row>
    <row r="4149" spans="1:4" x14ac:dyDescent="0.35">
      <c r="A4149"/>
      <c r="B4149"/>
      <c r="C4149"/>
      <c r="D4149"/>
    </row>
    <row r="4150" spans="1:4" x14ac:dyDescent="0.35">
      <c r="A4150"/>
      <c r="B4150"/>
      <c r="C4150"/>
      <c r="D4150"/>
    </row>
    <row r="4151" spans="1:4" x14ac:dyDescent="0.35">
      <c r="A4151"/>
      <c r="B4151"/>
      <c r="C4151"/>
      <c r="D4151"/>
    </row>
    <row r="4152" spans="1:4" x14ac:dyDescent="0.35">
      <c r="A4152"/>
      <c r="B4152"/>
      <c r="C4152"/>
      <c r="D4152"/>
    </row>
    <row r="4153" spans="1:4" x14ac:dyDescent="0.35">
      <c r="A4153"/>
      <c r="B4153"/>
      <c r="C4153"/>
      <c r="D4153"/>
    </row>
    <row r="4154" spans="1:4" x14ac:dyDescent="0.35">
      <c r="A4154"/>
      <c r="B4154"/>
      <c r="C4154"/>
      <c r="D4154"/>
    </row>
    <row r="4155" spans="1:4" x14ac:dyDescent="0.35">
      <c r="A4155"/>
      <c r="B4155"/>
      <c r="C4155"/>
      <c r="D4155"/>
    </row>
    <row r="4156" spans="1:4" x14ac:dyDescent="0.35">
      <c r="A4156"/>
      <c r="B4156"/>
      <c r="C4156"/>
      <c r="D4156"/>
    </row>
    <row r="4157" spans="1:4" x14ac:dyDescent="0.35">
      <c r="A4157"/>
      <c r="B4157"/>
      <c r="C4157"/>
      <c r="D4157"/>
    </row>
    <row r="4158" spans="1:4" x14ac:dyDescent="0.35">
      <c r="A4158"/>
      <c r="B4158"/>
      <c r="C4158"/>
      <c r="D4158"/>
    </row>
    <row r="4159" spans="1:4" x14ac:dyDescent="0.35">
      <c r="A4159"/>
      <c r="B4159"/>
      <c r="C4159"/>
      <c r="D4159"/>
    </row>
    <row r="4160" spans="1:4" x14ac:dyDescent="0.35">
      <c r="A4160"/>
      <c r="B4160"/>
      <c r="C4160"/>
      <c r="D4160"/>
    </row>
    <row r="4161" spans="1:4" x14ac:dyDescent="0.35">
      <c r="A4161"/>
      <c r="B4161"/>
      <c r="C4161"/>
      <c r="D4161"/>
    </row>
    <row r="4162" spans="1:4" x14ac:dyDescent="0.35">
      <c r="A4162"/>
      <c r="B4162"/>
      <c r="C4162"/>
      <c r="D4162"/>
    </row>
    <row r="4163" spans="1:4" x14ac:dyDescent="0.35">
      <c r="A4163"/>
      <c r="B4163"/>
      <c r="C4163"/>
      <c r="D4163"/>
    </row>
    <row r="4164" spans="1:4" x14ac:dyDescent="0.35">
      <c r="A4164"/>
      <c r="B4164"/>
      <c r="C4164"/>
      <c r="D4164"/>
    </row>
    <row r="4165" spans="1:4" x14ac:dyDescent="0.35">
      <c r="A4165"/>
      <c r="B4165"/>
      <c r="C4165"/>
      <c r="D4165"/>
    </row>
    <row r="4166" spans="1:4" x14ac:dyDescent="0.35">
      <c r="A4166"/>
      <c r="B4166"/>
      <c r="C4166"/>
      <c r="D4166"/>
    </row>
    <row r="4167" spans="1:4" x14ac:dyDescent="0.35">
      <c r="A4167"/>
      <c r="B4167"/>
      <c r="C4167"/>
      <c r="D4167"/>
    </row>
    <row r="4168" spans="1:4" x14ac:dyDescent="0.35">
      <c r="A4168"/>
      <c r="B4168"/>
      <c r="C4168"/>
      <c r="D4168"/>
    </row>
    <row r="4169" spans="1:4" x14ac:dyDescent="0.35">
      <c r="A4169"/>
      <c r="B4169"/>
      <c r="C4169"/>
      <c r="D4169"/>
    </row>
    <row r="4170" spans="1:4" x14ac:dyDescent="0.35">
      <c r="A4170"/>
      <c r="B4170"/>
      <c r="C4170"/>
      <c r="D4170"/>
    </row>
    <row r="4171" spans="1:4" x14ac:dyDescent="0.35">
      <c r="A4171"/>
      <c r="B4171"/>
      <c r="C4171"/>
      <c r="D4171"/>
    </row>
    <row r="4172" spans="1:4" x14ac:dyDescent="0.35">
      <c r="A4172"/>
      <c r="B4172"/>
      <c r="C4172"/>
      <c r="D4172"/>
    </row>
    <row r="4173" spans="1:4" x14ac:dyDescent="0.35">
      <c r="A4173"/>
      <c r="B4173"/>
      <c r="C4173"/>
      <c r="D4173"/>
    </row>
    <row r="4174" spans="1:4" x14ac:dyDescent="0.35">
      <c r="A4174"/>
      <c r="B4174"/>
      <c r="C4174"/>
      <c r="D4174"/>
    </row>
    <row r="4175" spans="1:4" x14ac:dyDescent="0.35">
      <c r="A4175"/>
      <c r="B4175"/>
      <c r="C4175"/>
      <c r="D4175"/>
    </row>
    <row r="4176" spans="1:4" x14ac:dyDescent="0.35">
      <c r="A4176"/>
      <c r="B4176"/>
      <c r="C4176"/>
      <c r="D4176"/>
    </row>
    <row r="4177" spans="1:4" x14ac:dyDescent="0.35">
      <c r="A4177"/>
      <c r="B4177"/>
      <c r="C4177"/>
      <c r="D4177"/>
    </row>
    <row r="4178" spans="1:4" x14ac:dyDescent="0.35">
      <c r="A4178"/>
      <c r="B4178"/>
      <c r="C4178"/>
      <c r="D4178"/>
    </row>
    <row r="4179" spans="1:4" x14ac:dyDescent="0.35">
      <c r="A4179"/>
      <c r="B4179"/>
      <c r="C4179"/>
      <c r="D4179"/>
    </row>
    <row r="4180" spans="1:4" x14ac:dyDescent="0.35">
      <c r="A4180"/>
      <c r="B4180"/>
      <c r="C4180"/>
      <c r="D4180"/>
    </row>
    <row r="4181" spans="1:4" x14ac:dyDescent="0.35">
      <c r="A4181"/>
      <c r="B4181"/>
      <c r="C4181"/>
      <c r="D4181"/>
    </row>
    <row r="4182" spans="1:4" x14ac:dyDescent="0.35">
      <c r="A4182"/>
      <c r="B4182"/>
      <c r="C4182"/>
      <c r="D4182"/>
    </row>
    <row r="4183" spans="1:4" x14ac:dyDescent="0.35">
      <c r="A4183"/>
      <c r="B4183"/>
      <c r="C4183"/>
      <c r="D4183"/>
    </row>
    <row r="4184" spans="1:4" x14ac:dyDescent="0.35">
      <c r="A4184"/>
      <c r="B4184"/>
      <c r="C4184"/>
      <c r="D4184"/>
    </row>
    <row r="4185" spans="1:4" x14ac:dyDescent="0.35">
      <c r="A4185"/>
      <c r="B4185"/>
      <c r="C4185"/>
      <c r="D4185"/>
    </row>
    <row r="4186" spans="1:4" x14ac:dyDescent="0.35">
      <c r="A4186"/>
      <c r="B4186"/>
      <c r="C4186"/>
      <c r="D4186"/>
    </row>
    <row r="4187" spans="1:4" x14ac:dyDescent="0.35">
      <c r="A4187"/>
      <c r="B4187"/>
      <c r="C4187"/>
      <c r="D4187"/>
    </row>
    <row r="4188" spans="1:4" x14ac:dyDescent="0.35">
      <c r="A4188"/>
      <c r="B4188"/>
      <c r="C4188"/>
      <c r="D4188"/>
    </row>
    <row r="4189" spans="1:4" x14ac:dyDescent="0.35">
      <c r="A4189"/>
      <c r="B4189"/>
      <c r="C4189"/>
      <c r="D4189"/>
    </row>
    <row r="4190" spans="1:4" x14ac:dyDescent="0.35">
      <c r="A4190"/>
      <c r="B4190"/>
      <c r="C4190"/>
      <c r="D4190"/>
    </row>
    <row r="4191" spans="1:4" x14ac:dyDescent="0.35">
      <c r="A4191"/>
      <c r="B4191"/>
      <c r="C4191"/>
      <c r="D4191"/>
    </row>
    <row r="4192" spans="1:4" x14ac:dyDescent="0.35">
      <c r="A4192"/>
      <c r="B4192"/>
      <c r="C4192"/>
      <c r="D4192"/>
    </row>
    <row r="4193" spans="1:4" x14ac:dyDescent="0.35">
      <c r="A4193"/>
      <c r="B4193"/>
      <c r="C4193"/>
      <c r="D4193"/>
    </row>
    <row r="4194" spans="1:4" x14ac:dyDescent="0.35">
      <c r="A4194"/>
      <c r="B4194"/>
      <c r="C4194"/>
      <c r="D4194"/>
    </row>
    <row r="4195" spans="1:4" x14ac:dyDescent="0.35">
      <c r="A4195"/>
      <c r="B4195"/>
      <c r="C4195"/>
      <c r="D4195"/>
    </row>
    <row r="4196" spans="1:4" x14ac:dyDescent="0.35">
      <c r="A4196"/>
      <c r="B4196"/>
      <c r="C4196"/>
      <c r="D4196"/>
    </row>
    <row r="4197" spans="1:4" x14ac:dyDescent="0.35">
      <c r="A4197"/>
      <c r="B4197"/>
      <c r="C4197"/>
      <c r="D4197"/>
    </row>
    <row r="4198" spans="1:4" x14ac:dyDescent="0.35">
      <c r="A4198"/>
      <c r="B4198"/>
      <c r="C4198"/>
      <c r="D4198"/>
    </row>
    <row r="4199" spans="1:4" x14ac:dyDescent="0.35">
      <c r="A4199"/>
      <c r="B4199"/>
      <c r="C4199"/>
      <c r="D4199"/>
    </row>
    <row r="4200" spans="1:4" x14ac:dyDescent="0.35">
      <c r="A4200"/>
      <c r="B4200"/>
      <c r="C4200"/>
      <c r="D4200"/>
    </row>
    <row r="4201" spans="1:4" x14ac:dyDescent="0.35">
      <c r="A4201"/>
      <c r="B4201"/>
      <c r="C4201"/>
      <c r="D4201"/>
    </row>
    <row r="4202" spans="1:4" x14ac:dyDescent="0.35">
      <c r="A4202"/>
      <c r="B4202"/>
      <c r="C4202"/>
      <c r="D4202"/>
    </row>
    <row r="4203" spans="1:4" x14ac:dyDescent="0.35">
      <c r="A4203"/>
      <c r="B4203"/>
      <c r="C4203"/>
      <c r="D4203"/>
    </row>
    <row r="4204" spans="1:4" x14ac:dyDescent="0.35">
      <c r="A4204"/>
      <c r="B4204"/>
      <c r="C4204"/>
      <c r="D4204"/>
    </row>
    <row r="4205" spans="1:4" x14ac:dyDescent="0.35">
      <c r="A4205"/>
      <c r="B4205"/>
      <c r="C4205"/>
      <c r="D4205"/>
    </row>
    <row r="4206" spans="1:4" x14ac:dyDescent="0.35">
      <c r="A4206"/>
      <c r="B4206"/>
      <c r="C4206"/>
      <c r="D4206"/>
    </row>
    <row r="4207" spans="1:4" x14ac:dyDescent="0.35">
      <c r="A4207"/>
      <c r="B4207"/>
      <c r="C4207"/>
      <c r="D4207"/>
    </row>
    <row r="4208" spans="1:4" x14ac:dyDescent="0.35">
      <c r="A4208"/>
      <c r="B4208"/>
      <c r="C4208"/>
      <c r="D4208"/>
    </row>
    <row r="4209" spans="1:4" x14ac:dyDescent="0.35">
      <c r="A4209"/>
      <c r="B4209"/>
      <c r="C4209"/>
      <c r="D4209"/>
    </row>
    <row r="4210" spans="1:4" x14ac:dyDescent="0.35">
      <c r="A4210"/>
      <c r="B4210"/>
      <c r="C4210"/>
      <c r="D4210"/>
    </row>
    <row r="4211" spans="1:4" x14ac:dyDescent="0.35">
      <c r="A4211"/>
      <c r="B4211"/>
      <c r="C4211"/>
      <c r="D4211"/>
    </row>
    <row r="4212" spans="1:4" x14ac:dyDescent="0.35">
      <c r="A4212"/>
      <c r="B4212"/>
      <c r="C4212"/>
      <c r="D4212"/>
    </row>
    <row r="4213" spans="1:4" x14ac:dyDescent="0.35">
      <c r="A4213"/>
      <c r="B4213"/>
      <c r="C4213"/>
      <c r="D4213"/>
    </row>
    <row r="4214" spans="1:4" x14ac:dyDescent="0.35">
      <c r="A4214"/>
      <c r="B4214"/>
      <c r="C4214"/>
      <c r="D4214"/>
    </row>
    <row r="4215" spans="1:4" x14ac:dyDescent="0.35">
      <c r="A4215"/>
      <c r="B4215"/>
      <c r="C4215"/>
      <c r="D4215"/>
    </row>
    <row r="4216" spans="1:4" x14ac:dyDescent="0.35">
      <c r="A4216"/>
      <c r="B4216"/>
      <c r="C4216"/>
      <c r="D4216"/>
    </row>
    <row r="4217" spans="1:4" x14ac:dyDescent="0.35">
      <c r="A4217"/>
      <c r="B4217"/>
      <c r="C4217"/>
      <c r="D4217"/>
    </row>
    <row r="4218" spans="1:4" x14ac:dyDescent="0.35">
      <c r="A4218"/>
      <c r="B4218"/>
      <c r="C4218"/>
      <c r="D4218"/>
    </row>
    <row r="4219" spans="1:4" x14ac:dyDescent="0.35">
      <c r="A4219"/>
      <c r="B4219"/>
      <c r="C4219"/>
      <c r="D4219"/>
    </row>
    <row r="4220" spans="1:4" x14ac:dyDescent="0.35">
      <c r="A4220"/>
      <c r="B4220"/>
      <c r="C4220"/>
      <c r="D4220"/>
    </row>
    <row r="4221" spans="1:4" x14ac:dyDescent="0.35">
      <c r="A4221"/>
      <c r="B4221"/>
      <c r="C4221"/>
      <c r="D4221"/>
    </row>
    <row r="4222" spans="1:4" x14ac:dyDescent="0.35">
      <c r="A4222"/>
      <c r="B4222"/>
      <c r="C4222"/>
      <c r="D4222"/>
    </row>
    <row r="4223" spans="1:4" x14ac:dyDescent="0.35">
      <c r="A4223"/>
      <c r="B4223"/>
      <c r="C4223"/>
      <c r="D4223"/>
    </row>
    <row r="4224" spans="1:4" x14ac:dyDescent="0.35">
      <c r="A4224"/>
      <c r="B4224"/>
      <c r="C4224"/>
      <c r="D4224"/>
    </row>
    <row r="4225" spans="1:4" x14ac:dyDescent="0.35">
      <c r="A4225"/>
      <c r="B4225"/>
      <c r="C4225"/>
      <c r="D4225"/>
    </row>
    <row r="4226" spans="1:4" x14ac:dyDescent="0.35">
      <c r="A4226"/>
      <c r="B4226"/>
      <c r="C4226"/>
      <c r="D4226"/>
    </row>
    <row r="4227" spans="1:4" x14ac:dyDescent="0.35">
      <c r="A4227"/>
      <c r="B4227"/>
      <c r="C4227"/>
      <c r="D4227"/>
    </row>
    <row r="4228" spans="1:4" x14ac:dyDescent="0.35">
      <c r="A4228"/>
      <c r="B4228"/>
      <c r="C4228"/>
      <c r="D4228"/>
    </row>
    <row r="4229" spans="1:4" x14ac:dyDescent="0.35">
      <c r="A4229"/>
      <c r="B4229"/>
      <c r="C4229"/>
      <c r="D4229"/>
    </row>
    <row r="4230" spans="1:4" x14ac:dyDescent="0.35">
      <c r="A4230"/>
      <c r="B4230"/>
      <c r="C4230"/>
      <c r="D4230"/>
    </row>
    <row r="4231" spans="1:4" x14ac:dyDescent="0.35">
      <c r="A4231"/>
      <c r="B4231"/>
      <c r="C4231"/>
      <c r="D4231"/>
    </row>
    <row r="4232" spans="1:4" x14ac:dyDescent="0.35">
      <c r="A4232"/>
      <c r="B4232"/>
      <c r="C4232"/>
      <c r="D4232"/>
    </row>
    <row r="4233" spans="1:4" x14ac:dyDescent="0.35">
      <c r="A4233"/>
      <c r="B4233"/>
      <c r="C4233"/>
      <c r="D4233"/>
    </row>
    <row r="4234" spans="1:4" x14ac:dyDescent="0.35">
      <c r="A4234"/>
      <c r="B4234"/>
      <c r="C4234"/>
      <c r="D4234"/>
    </row>
    <row r="4235" spans="1:4" x14ac:dyDescent="0.35">
      <c r="A4235"/>
      <c r="B4235"/>
      <c r="C4235"/>
      <c r="D4235"/>
    </row>
    <row r="4236" spans="1:4" x14ac:dyDescent="0.35">
      <c r="A4236"/>
      <c r="B4236"/>
      <c r="C4236"/>
      <c r="D4236"/>
    </row>
    <row r="4237" spans="1:4" x14ac:dyDescent="0.35">
      <c r="A4237"/>
      <c r="B4237"/>
      <c r="C4237"/>
      <c r="D4237"/>
    </row>
    <row r="4238" spans="1:4" x14ac:dyDescent="0.35">
      <c r="A4238"/>
      <c r="B4238"/>
      <c r="C4238"/>
      <c r="D4238"/>
    </row>
    <row r="4239" spans="1:4" x14ac:dyDescent="0.35">
      <c r="A4239"/>
      <c r="B4239"/>
      <c r="C4239"/>
      <c r="D4239"/>
    </row>
    <row r="4240" spans="1:4" x14ac:dyDescent="0.35">
      <c r="A4240"/>
      <c r="B4240"/>
      <c r="C4240"/>
      <c r="D4240"/>
    </row>
    <row r="4241" spans="1:4" x14ac:dyDescent="0.35">
      <c r="A4241"/>
      <c r="B4241"/>
      <c r="C4241"/>
      <c r="D4241"/>
    </row>
    <row r="4242" spans="1:4" x14ac:dyDescent="0.35">
      <c r="A4242"/>
      <c r="B4242"/>
      <c r="C4242"/>
      <c r="D4242"/>
    </row>
    <row r="4243" spans="1:4" x14ac:dyDescent="0.35">
      <c r="A4243"/>
      <c r="B4243"/>
      <c r="C4243"/>
      <c r="D4243"/>
    </row>
    <row r="4244" spans="1:4" x14ac:dyDescent="0.35">
      <c r="A4244"/>
      <c r="B4244"/>
      <c r="C4244"/>
      <c r="D4244"/>
    </row>
    <row r="4245" spans="1:4" x14ac:dyDescent="0.35">
      <c r="A4245"/>
      <c r="B4245"/>
      <c r="C4245"/>
      <c r="D4245"/>
    </row>
    <row r="4246" spans="1:4" x14ac:dyDescent="0.35">
      <c r="A4246"/>
      <c r="B4246"/>
      <c r="C4246"/>
      <c r="D4246"/>
    </row>
    <row r="4247" spans="1:4" x14ac:dyDescent="0.35">
      <c r="A4247"/>
      <c r="B4247"/>
      <c r="C4247"/>
      <c r="D4247"/>
    </row>
    <row r="4248" spans="1:4" x14ac:dyDescent="0.35">
      <c r="A4248"/>
      <c r="B4248"/>
      <c r="C4248"/>
      <c r="D4248"/>
    </row>
    <row r="4249" spans="1:4" x14ac:dyDescent="0.35">
      <c r="A4249"/>
      <c r="B4249"/>
      <c r="C4249"/>
      <c r="D4249"/>
    </row>
    <row r="4250" spans="1:4" x14ac:dyDescent="0.35">
      <c r="A4250"/>
      <c r="B4250"/>
      <c r="C4250"/>
      <c r="D4250"/>
    </row>
    <row r="4251" spans="1:4" x14ac:dyDescent="0.35">
      <c r="A4251"/>
      <c r="B4251"/>
      <c r="C4251"/>
      <c r="D4251"/>
    </row>
    <row r="4252" spans="1:4" x14ac:dyDescent="0.35">
      <c r="A4252"/>
      <c r="B4252"/>
      <c r="C4252"/>
      <c r="D4252"/>
    </row>
    <row r="4253" spans="1:4" x14ac:dyDescent="0.35">
      <c r="A4253"/>
      <c r="B4253"/>
      <c r="C4253"/>
      <c r="D4253"/>
    </row>
    <row r="4254" spans="1:4" x14ac:dyDescent="0.35">
      <c r="A4254"/>
      <c r="B4254"/>
      <c r="C4254"/>
      <c r="D4254"/>
    </row>
    <row r="4255" spans="1:4" x14ac:dyDescent="0.35">
      <c r="A4255"/>
      <c r="B4255"/>
      <c r="C4255"/>
      <c r="D4255"/>
    </row>
    <row r="4256" spans="1:4" x14ac:dyDescent="0.35">
      <c r="A4256"/>
      <c r="B4256"/>
      <c r="C4256"/>
      <c r="D4256"/>
    </row>
    <row r="4257" spans="1:4" x14ac:dyDescent="0.35">
      <c r="A4257"/>
      <c r="B4257"/>
      <c r="C4257"/>
      <c r="D4257"/>
    </row>
    <row r="4258" spans="1:4" x14ac:dyDescent="0.35">
      <c r="A4258"/>
      <c r="B4258"/>
      <c r="C4258"/>
      <c r="D4258"/>
    </row>
    <row r="4259" spans="1:4" x14ac:dyDescent="0.35">
      <c r="A4259"/>
      <c r="B4259"/>
      <c r="C4259"/>
      <c r="D4259"/>
    </row>
    <row r="4260" spans="1:4" x14ac:dyDescent="0.35">
      <c r="A4260"/>
      <c r="B4260"/>
      <c r="C4260"/>
      <c r="D4260"/>
    </row>
    <row r="4261" spans="1:4" x14ac:dyDescent="0.35">
      <c r="A4261"/>
      <c r="B4261"/>
      <c r="C4261"/>
      <c r="D4261"/>
    </row>
    <row r="4262" spans="1:4" x14ac:dyDescent="0.35">
      <c r="A4262"/>
      <c r="B4262"/>
      <c r="C4262"/>
      <c r="D4262"/>
    </row>
    <row r="4263" spans="1:4" x14ac:dyDescent="0.35">
      <c r="A4263"/>
      <c r="B4263"/>
      <c r="C4263"/>
      <c r="D4263"/>
    </row>
    <row r="4264" spans="1:4" x14ac:dyDescent="0.35">
      <c r="A4264"/>
      <c r="B4264"/>
      <c r="C4264"/>
      <c r="D4264"/>
    </row>
    <row r="4265" spans="1:4" x14ac:dyDescent="0.35">
      <c r="A4265"/>
      <c r="B4265"/>
      <c r="C4265"/>
      <c r="D4265"/>
    </row>
    <row r="4266" spans="1:4" x14ac:dyDescent="0.35">
      <c r="A4266"/>
      <c r="B4266"/>
      <c r="C4266"/>
      <c r="D4266"/>
    </row>
    <row r="4267" spans="1:4" x14ac:dyDescent="0.35">
      <c r="A4267"/>
      <c r="B4267"/>
      <c r="C4267"/>
      <c r="D4267"/>
    </row>
    <row r="4268" spans="1:4" x14ac:dyDescent="0.35">
      <c r="A4268"/>
      <c r="B4268"/>
      <c r="C4268"/>
      <c r="D4268"/>
    </row>
    <row r="4269" spans="1:4" x14ac:dyDescent="0.35">
      <c r="A4269"/>
      <c r="B4269"/>
      <c r="C4269"/>
      <c r="D4269"/>
    </row>
    <row r="4270" spans="1:4" x14ac:dyDescent="0.35">
      <c r="A4270"/>
      <c r="B4270"/>
      <c r="C4270"/>
      <c r="D4270"/>
    </row>
    <row r="4271" spans="1:4" x14ac:dyDescent="0.35">
      <c r="A4271"/>
      <c r="B4271"/>
      <c r="C4271"/>
      <c r="D4271"/>
    </row>
    <row r="4272" spans="1:4" x14ac:dyDescent="0.35">
      <c r="A4272"/>
      <c r="B4272"/>
      <c r="C4272"/>
      <c r="D4272"/>
    </row>
    <row r="4273" spans="1:4" x14ac:dyDescent="0.35">
      <c r="A4273"/>
      <c r="B4273"/>
      <c r="C4273"/>
      <c r="D4273"/>
    </row>
    <row r="4274" spans="1:4" x14ac:dyDescent="0.35">
      <c r="A4274"/>
      <c r="B4274"/>
      <c r="C4274"/>
      <c r="D4274"/>
    </row>
    <row r="4275" spans="1:4" x14ac:dyDescent="0.35">
      <c r="A4275"/>
      <c r="B4275"/>
      <c r="C4275"/>
      <c r="D4275"/>
    </row>
    <row r="4276" spans="1:4" x14ac:dyDescent="0.35">
      <c r="A4276"/>
      <c r="B4276"/>
      <c r="C4276"/>
      <c r="D4276"/>
    </row>
    <row r="4277" spans="1:4" x14ac:dyDescent="0.35">
      <c r="A4277"/>
      <c r="B4277"/>
      <c r="C4277"/>
      <c r="D4277"/>
    </row>
    <row r="4278" spans="1:4" x14ac:dyDescent="0.35">
      <c r="A4278"/>
      <c r="B4278"/>
      <c r="C4278"/>
      <c r="D4278"/>
    </row>
    <row r="4279" spans="1:4" x14ac:dyDescent="0.35">
      <c r="A4279"/>
      <c r="B4279"/>
      <c r="C4279"/>
      <c r="D4279"/>
    </row>
    <row r="4280" spans="1:4" x14ac:dyDescent="0.35">
      <c r="A4280"/>
      <c r="B4280"/>
      <c r="C4280"/>
      <c r="D4280"/>
    </row>
    <row r="4281" spans="1:4" x14ac:dyDescent="0.35">
      <c r="A4281"/>
      <c r="B4281"/>
      <c r="C4281"/>
      <c r="D4281"/>
    </row>
    <row r="4282" spans="1:4" x14ac:dyDescent="0.35">
      <c r="A4282"/>
      <c r="B4282"/>
      <c r="C4282"/>
      <c r="D4282"/>
    </row>
    <row r="4283" spans="1:4" x14ac:dyDescent="0.35">
      <c r="A4283"/>
      <c r="B4283"/>
      <c r="C4283"/>
      <c r="D4283"/>
    </row>
    <row r="4284" spans="1:4" x14ac:dyDescent="0.35">
      <c r="A4284"/>
      <c r="B4284"/>
      <c r="C4284"/>
      <c r="D4284"/>
    </row>
    <row r="4285" spans="1:4" x14ac:dyDescent="0.35">
      <c r="A4285"/>
      <c r="B4285"/>
      <c r="C4285"/>
      <c r="D4285"/>
    </row>
    <row r="4286" spans="1:4" x14ac:dyDescent="0.35">
      <c r="A4286"/>
      <c r="B4286"/>
      <c r="C4286"/>
      <c r="D4286"/>
    </row>
    <row r="4287" spans="1:4" x14ac:dyDescent="0.35">
      <c r="A4287"/>
      <c r="B4287"/>
      <c r="C4287"/>
      <c r="D4287"/>
    </row>
    <row r="4288" spans="1:4" x14ac:dyDescent="0.35">
      <c r="A4288"/>
      <c r="B4288"/>
      <c r="C4288"/>
      <c r="D4288"/>
    </row>
    <row r="4289" spans="1:4" x14ac:dyDescent="0.35">
      <c r="A4289"/>
      <c r="B4289"/>
      <c r="C4289"/>
      <c r="D4289"/>
    </row>
    <row r="4290" spans="1:4" x14ac:dyDescent="0.35">
      <c r="A4290"/>
      <c r="B4290"/>
      <c r="C4290"/>
      <c r="D4290"/>
    </row>
    <row r="4291" spans="1:4" x14ac:dyDescent="0.35">
      <c r="A4291"/>
      <c r="B4291"/>
      <c r="C4291"/>
      <c r="D4291"/>
    </row>
    <row r="4292" spans="1:4" x14ac:dyDescent="0.35">
      <c r="A4292"/>
      <c r="B4292"/>
      <c r="C4292"/>
      <c r="D4292"/>
    </row>
    <row r="4293" spans="1:4" x14ac:dyDescent="0.35">
      <c r="A4293"/>
      <c r="B4293"/>
      <c r="C4293"/>
      <c r="D4293"/>
    </row>
    <row r="4294" spans="1:4" x14ac:dyDescent="0.35">
      <c r="A4294"/>
      <c r="B4294"/>
      <c r="C4294"/>
      <c r="D4294"/>
    </row>
    <row r="4295" spans="1:4" x14ac:dyDescent="0.35">
      <c r="A4295"/>
      <c r="B4295"/>
      <c r="C4295"/>
      <c r="D4295"/>
    </row>
    <row r="4296" spans="1:4" x14ac:dyDescent="0.35">
      <c r="A4296"/>
      <c r="B4296"/>
      <c r="C4296"/>
      <c r="D4296"/>
    </row>
    <row r="4297" spans="1:4" x14ac:dyDescent="0.35">
      <c r="A4297"/>
      <c r="B4297"/>
      <c r="C4297"/>
      <c r="D4297"/>
    </row>
    <row r="4298" spans="1:4" x14ac:dyDescent="0.35">
      <c r="A4298"/>
      <c r="B4298"/>
      <c r="C4298"/>
      <c r="D4298"/>
    </row>
    <row r="4299" spans="1:4" x14ac:dyDescent="0.35">
      <c r="A4299"/>
      <c r="B4299"/>
      <c r="C4299"/>
      <c r="D4299"/>
    </row>
    <row r="4300" spans="1:4" x14ac:dyDescent="0.35">
      <c r="A4300"/>
      <c r="B4300"/>
      <c r="C4300"/>
      <c r="D4300"/>
    </row>
    <row r="4301" spans="1:4" x14ac:dyDescent="0.35">
      <c r="A4301"/>
      <c r="B4301"/>
      <c r="C4301"/>
      <c r="D4301"/>
    </row>
    <row r="4302" spans="1:4" x14ac:dyDescent="0.35">
      <c r="A4302"/>
      <c r="B4302"/>
      <c r="C4302"/>
      <c r="D4302"/>
    </row>
    <row r="4303" spans="1:4" x14ac:dyDescent="0.35">
      <c r="A4303"/>
      <c r="B4303"/>
      <c r="C4303"/>
      <c r="D4303"/>
    </row>
    <row r="4304" spans="1:4" x14ac:dyDescent="0.35">
      <c r="A4304"/>
      <c r="B4304"/>
      <c r="C4304"/>
      <c r="D4304"/>
    </row>
    <row r="4305" spans="1:4" x14ac:dyDescent="0.35">
      <c r="A4305"/>
      <c r="B4305"/>
      <c r="C4305"/>
      <c r="D4305"/>
    </row>
    <row r="4306" spans="1:4" x14ac:dyDescent="0.35">
      <c r="A4306"/>
      <c r="B4306"/>
      <c r="C4306"/>
      <c r="D4306"/>
    </row>
    <row r="4307" spans="1:4" x14ac:dyDescent="0.35">
      <c r="A4307"/>
      <c r="B4307"/>
      <c r="C4307"/>
      <c r="D4307"/>
    </row>
    <row r="4308" spans="1:4" x14ac:dyDescent="0.35">
      <c r="A4308"/>
      <c r="B4308"/>
      <c r="C4308"/>
      <c r="D4308"/>
    </row>
    <row r="4309" spans="1:4" x14ac:dyDescent="0.35">
      <c r="A4309"/>
      <c r="B4309"/>
      <c r="C4309"/>
      <c r="D4309"/>
    </row>
    <row r="4310" spans="1:4" x14ac:dyDescent="0.35">
      <c r="A4310"/>
      <c r="B4310"/>
      <c r="C4310"/>
      <c r="D4310"/>
    </row>
    <row r="4311" spans="1:4" x14ac:dyDescent="0.35">
      <c r="A4311"/>
      <c r="B4311"/>
      <c r="C4311"/>
      <c r="D4311"/>
    </row>
    <row r="4312" spans="1:4" x14ac:dyDescent="0.35">
      <c r="A4312"/>
      <c r="B4312"/>
      <c r="C4312"/>
      <c r="D4312"/>
    </row>
    <row r="4313" spans="1:4" x14ac:dyDescent="0.35">
      <c r="A4313"/>
      <c r="B4313"/>
      <c r="C4313"/>
      <c r="D4313"/>
    </row>
    <row r="4314" spans="1:4" x14ac:dyDescent="0.35">
      <c r="A4314"/>
      <c r="B4314"/>
      <c r="C4314"/>
      <c r="D4314"/>
    </row>
    <row r="4315" spans="1:4" x14ac:dyDescent="0.35">
      <c r="A4315"/>
      <c r="B4315"/>
      <c r="C4315"/>
      <c r="D4315"/>
    </row>
    <row r="4316" spans="1:4" x14ac:dyDescent="0.35">
      <c r="A4316"/>
      <c r="B4316"/>
      <c r="C4316"/>
      <c r="D4316"/>
    </row>
    <row r="4317" spans="1:4" x14ac:dyDescent="0.35">
      <c r="A4317"/>
      <c r="B4317"/>
      <c r="C4317"/>
      <c r="D4317"/>
    </row>
    <row r="4318" spans="1:4" x14ac:dyDescent="0.35">
      <c r="A4318"/>
      <c r="B4318"/>
      <c r="C4318"/>
      <c r="D4318"/>
    </row>
    <row r="4319" spans="1:4" x14ac:dyDescent="0.35">
      <c r="A4319"/>
      <c r="B4319"/>
      <c r="C4319"/>
      <c r="D4319"/>
    </row>
    <row r="4320" spans="1:4" x14ac:dyDescent="0.35">
      <c r="A4320"/>
      <c r="B4320"/>
      <c r="C4320"/>
      <c r="D4320"/>
    </row>
    <row r="4321" spans="1:4" x14ac:dyDescent="0.35">
      <c r="A4321"/>
      <c r="B4321"/>
      <c r="C4321"/>
      <c r="D4321"/>
    </row>
    <row r="4322" spans="1:4" x14ac:dyDescent="0.35">
      <c r="A4322"/>
      <c r="B4322"/>
      <c r="C4322"/>
      <c r="D4322"/>
    </row>
    <row r="4323" spans="1:4" x14ac:dyDescent="0.35">
      <c r="A4323"/>
      <c r="B4323"/>
      <c r="C4323"/>
      <c r="D4323"/>
    </row>
    <row r="4324" spans="1:4" x14ac:dyDescent="0.35">
      <c r="A4324"/>
      <c r="B4324"/>
      <c r="C4324"/>
      <c r="D4324"/>
    </row>
    <row r="4325" spans="1:4" x14ac:dyDescent="0.35">
      <c r="A4325"/>
      <c r="B4325"/>
      <c r="C4325"/>
      <c r="D4325"/>
    </row>
    <row r="4326" spans="1:4" x14ac:dyDescent="0.35">
      <c r="A4326"/>
      <c r="B4326"/>
      <c r="C4326"/>
      <c r="D4326"/>
    </row>
    <row r="4327" spans="1:4" x14ac:dyDescent="0.35">
      <c r="A4327"/>
      <c r="B4327"/>
      <c r="C4327"/>
      <c r="D4327"/>
    </row>
    <row r="4328" spans="1:4" x14ac:dyDescent="0.35">
      <c r="A4328"/>
      <c r="B4328"/>
      <c r="C4328"/>
      <c r="D4328"/>
    </row>
    <row r="4329" spans="1:4" x14ac:dyDescent="0.35">
      <c r="A4329"/>
      <c r="B4329"/>
      <c r="C4329"/>
      <c r="D4329"/>
    </row>
    <row r="4330" spans="1:4" x14ac:dyDescent="0.35">
      <c r="A4330"/>
      <c r="B4330"/>
      <c r="C4330"/>
      <c r="D4330"/>
    </row>
    <row r="4331" spans="1:4" x14ac:dyDescent="0.35">
      <c r="A4331"/>
      <c r="B4331"/>
      <c r="C4331"/>
      <c r="D4331"/>
    </row>
    <row r="4332" spans="1:4" x14ac:dyDescent="0.35">
      <c r="A4332"/>
      <c r="B4332"/>
      <c r="C4332"/>
      <c r="D4332"/>
    </row>
    <row r="4333" spans="1:4" x14ac:dyDescent="0.35">
      <c r="A4333"/>
      <c r="B4333"/>
      <c r="C4333"/>
      <c r="D4333"/>
    </row>
    <row r="4334" spans="1:4" x14ac:dyDescent="0.35">
      <c r="A4334"/>
      <c r="B4334"/>
      <c r="C4334"/>
      <c r="D4334"/>
    </row>
    <row r="4335" spans="1:4" x14ac:dyDescent="0.35">
      <c r="A4335"/>
      <c r="B4335"/>
      <c r="C4335"/>
      <c r="D4335"/>
    </row>
    <row r="4336" spans="1:4" x14ac:dyDescent="0.35">
      <c r="A4336"/>
      <c r="B4336"/>
      <c r="C4336"/>
      <c r="D4336"/>
    </row>
    <row r="4337" spans="1:4" x14ac:dyDescent="0.35">
      <c r="A4337"/>
      <c r="B4337"/>
      <c r="C4337"/>
      <c r="D4337"/>
    </row>
    <row r="4338" spans="1:4" x14ac:dyDescent="0.35">
      <c r="A4338"/>
      <c r="B4338"/>
      <c r="C4338"/>
      <c r="D4338"/>
    </row>
    <row r="4339" spans="1:4" x14ac:dyDescent="0.35">
      <c r="A4339"/>
      <c r="B4339"/>
      <c r="C4339"/>
      <c r="D4339"/>
    </row>
    <row r="4340" spans="1:4" x14ac:dyDescent="0.35">
      <c r="A4340"/>
      <c r="B4340"/>
      <c r="C4340"/>
      <c r="D4340"/>
    </row>
    <row r="4341" spans="1:4" x14ac:dyDescent="0.35">
      <c r="A4341"/>
      <c r="B4341"/>
      <c r="C4341"/>
      <c r="D4341"/>
    </row>
    <row r="4342" spans="1:4" x14ac:dyDescent="0.35">
      <c r="A4342"/>
      <c r="B4342"/>
      <c r="C4342"/>
      <c r="D4342"/>
    </row>
    <row r="4343" spans="1:4" x14ac:dyDescent="0.35">
      <c r="A4343"/>
      <c r="B4343"/>
      <c r="C4343"/>
      <c r="D4343"/>
    </row>
    <row r="4344" spans="1:4" x14ac:dyDescent="0.35">
      <c r="A4344"/>
      <c r="B4344"/>
      <c r="C4344"/>
      <c r="D4344"/>
    </row>
    <row r="4345" spans="1:4" x14ac:dyDescent="0.35">
      <c r="A4345"/>
      <c r="B4345"/>
      <c r="C4345"/>
      <c r="D4345"/>
    </row>
    <row r="4346" spans="1:4" x14ac:dyDescent="0.35">
      <c r="A4346"/>
      <c r="B4346"/>
      <c r="C4346"/>
      <c r="D4346"/>
    </row>
    <row r="4347" spans="1:4" x14ac:dyDescent="0.35">
      <c r="A4347"/>
      <c r="B4347"/>
      <c r="C4347"/>
      <c r="D4347"/>
    </row>
    <row r="4348" spans="1:4" x14ac:dyDescent="0.35">
      <c r="A4348"/>
      <c r="B4348"/>
      <c r="C4348"/>
      <c r="D4348"/>
    </row>
    <row r="4349" spans="1:4" x14ac:dyDescent="0.35">
      <c r="A4349"/>
      <c r="B4349"/>
      <c r="C4349"/>
      <c r="D4349"/>
    </row>
    <row r="4350" spans="1:4" x14ac:dyDescent="0.35">
      <c r="A4350"/>
      <c r="B4350"/>
      <c r="C4350"/>
      <c r="D4350"/>
    </row>
    <row r="4351" spans="1:4" x14ac:dyDescent="0.35">
      <c r="A4351"/>
      <c r="B4351"/>
      <c r="C4351"/>
      <c r="D4351"/>
    </row>
    <row r="4352" spans="1:4" x14ac:dyDescent="0.35">
      <c r="A4352"/>
      <c r="B4352"/>
      <c r="C4352"/>
      <c r="D4352"/>
    </row>
    <row r="4353" spans="1:4" x14ac:dyDescent="0.35">
      <c r="A4353"/>
      <c r="B4353"/>
      <c r="C4353"/>
      <c r="D4353"/>
    </row>
    <row r="4354" spans="1:4" x14ac:dyDescent="0.35">
      <c r="A4354"/>
      <c r="B4354"/>
      <c r="C4354"/>
      <c r="D4354"/>
    </row>
    <row r="4355" spans="1:4" x14ac:dyDescent="0.35">
      <c r="A4355"/>
      <c r="B4355"/>
      <c r="C4355"/>
      <c r="D4355"/>
    </row>
    <row r="4356" spans="1:4" x14ac:dyDescent="0.35">
      <c r="A4356"/>
      <c r="B4356"/>
      <c r="C4356"/>
      <c r="D4356"/>
    </row>
    <row r="4357" spans="1:4" x14ac:dyDescent="0.35">
      <c r="A4357"/>
      <c r="B4357"/>
      <c r="C4357"/>
      <c r="D4357"/>
    </row>
    <row r="4358" spans="1:4" x14ac:dyDescent="0.35">
      <c r="A4358"/>
      <c r="B4358"/>
      <c r="C4358"/>
      <c r="D4358"/>
    </row>
    <row r="4359" spans="1:4" x14ac:dyDescent="0.35">
      <c r="A4359"/>
      <c r="B4359"/>
      <c r="C4359"/>
      <c r="D4359"/>
    </row>
    <row r="4360" spans="1:4" x14ac:dyDescent="0.35">
      <c r="A4360"/>
      <c r="B4360"/>
      <c r="C4360"/>
      <c r="D4360"/>
    </row>
    <row r="4361" spans="1:4" x14ac:dyDescent="0.35">
      <c r="A4361"/>
      <c r="B4361"/>
      <c r="C4361"/>
      <c r="D4361"/>
    </row>
    <row r="4362" spans="1:4" x14ac:dyDescent="0.35">
      <c r="A4362"/>
      <c r="B4362"/>
      <c r="C4362"/>
      <c r="D4362"/>
    </row>
    <row r="4363" spans="1:4" x14ac:dyDescent="0.35">
      <c r="A4363"/>
      <c r="B4363"/>
      <c r="C4363"/>
      <c r="D4363"/>
    </row>
    <row r="4364" spans="1:4" x14ac:dyDescent="0.35">
      <c r="A4364"/>
      <c r="B4364"/>
      <c r="C4364"/>
      <c r="D4364"/>
    </row>
    <row r="4365" spans="1:4" x14ac:dyDescent="0.35">
      <c r="A4365"/>
      <c r="B4365"/>
      <c r="C4365"/>
      <c r="D4365"/>
    </row>
    <row r="4366" spans="1:4" x14ac:dyDescent="0.35">
      <c r="A4366"/>
      <c r="B4366"/>
      <c r="C4366"/>
      <c r="D4366"/>
    </row>
    <row r="4367" spans="1:4" x14ac:dyDescent="0.35">
      <c r="A4367"/>
      <c r="B4367"/>
      <c r="C4367"/>
      <c r="D4367"/>
    </row>
    <row r="4368" spans="1:4" x14ac:dyDescent="0.35">
      <c r="A4368"/>
      <c r="B4368"/>
      <c r="C4368"/>
      <c r="D4368"/>
    </row>
    <row r="4369" spans="1:4" x14ac:dyDescent="0.35">
      <c r="A4369"/>
      <c r="B4369"/>
      <c r="C4369"/>
      <c r="D4369"/>
    </row>
    <row r="4370" spans="1:4" x14ac:dyDescent="0.35">
      <c r="A4370"/>
      <c r="B4370"/>
      <c r="C4370"/>
      <c r="D4370"/>
    </row>
    <row r="4371" spans="1:4" x14ac:dyDescent="0.35">
      <c r="A4371"/>
      <c r="B4371"/>
      <c r="C4371"/>
      <c r="D4371"/>
    </row>
    <row r="4372" spans="1:4" x14ac:dyDescent="0.35">
      <c r="A4372"/>
      <c r="B4372"/>
      <c r="C4372"/>
      <c r="D4372"/>
    </row>
    <row r="4373" spans="1:4" x14ac:dyDescent="0.35">
      <c r="A4373"/>
      <c r="B4373"/>
      <c r="C4373"/>
      <c r="D4373"/>
    </row>
    <row r="4374" spans="1:4" x14ac:dyDescent="0.35">
      <c r="A4374"/>
      <c r="B4374"/>
      <c r="C4374"/>
      <c r="D4374"/>
    </row>
    <row r="4375" spans="1:4" x14ac:dyDescent="0.35">
      <c r="A4375"/>
      <c r="B4375"/>
      <c r="C4375"/>
      <c r="D4375"/>
    </row>
    <row r="4376" spans="1:4" x14ac:dyDescent="0.35">
      <c r="A4376"/>
      <c r="B4376"/>
      <c r="C4376"/>
      <c r="D4376"/>
    </row>
    <row r="4377" spans="1:4" x14ac:dyDescent="0.35">
      <c r="A4377"/>
      <c r="B4377"/>
      <c r="C4377"/>
      <c r="D4377"/>
    </row>
    <row r="4378" spans="1:4" x14ac:dyDescent="0.35">
      <c r="A4378"/>
      <c r="B4378"/>
      <c r="C4378"/>
      <c r="D4378"/>
    </row>
    <row r="4379" spans="1:4" x14ac:dyDescent="0.35">
      <c r="A4379"/>
      <c r="B4379"/>
      <c r="C4379"/>
      <c r="D4379"/>
    </row>
    <row r="4380" spans="1:4" x14ac:dyDescent="0.35">
      <c r="A4380"/>
      <c r="B4380"/>
      <c r="C4380"/>
      <c r="D4380"/>
    </row>
    <row r="4381" spans="1:4" x14ac:dyDescent="0.35">
      <c r="A4381"/>
      <c r="B4381"/>
      <c r="C4381"/>
      <c r="D4381"/>
    </row>
    <row r="4382" spans="1:4" x14ac:dyDescent="0.35">
      <c r="A4382"/>
      <c r="B4382"/>
      <c r="C4382"/>
      <c r="D4382"/>
    </row>
    <row r="4383" spans="1:4" x14ac:dyDescent="0.35">
      <c r="A4383"/>
      <c r="B4383"/>
      <c r="C4383"/>
      <c r="D4383"/>
    </row>
    <row r="4384" spans="1:4" x14ac:dyDescent="0.35">
      <c r="A4384"/>
      <c r="B4384"/>
      <c r="C4384"/>
      <c r="D4384"/>
    </row>
    <row r="4385" spans="1:4" x14ac:dyDescent="0.35">
      <c r="A4385"/>
      <c r="B4385"/>
      <c r="C4385"/>
      <c r="D4385"/>
    </row>
    <row r="4386" spans="1:4" x14ac:dyDescent="0.35">
      <c r="A4386"/>
      <c r="B4386"/>
      <c r="C4386"/>
      <c r="D4386"/>
    </row>
    <row r="4387" spans="1:4" x14ac:dyDescent="0.35">
      <c r="A4387"/>
      <c r="B4387"/>
      <c r="C4387"/>
      <c r="D4387"/>
    </row>
    <row r="4388" spans="1:4" x14ac:dyDescent="0.35">
      <c r="A4388"/>
      <c r="B4388"/>
      <c r="C4388"/>
      <c r="D4388"/>
    </row>
    <row r="4389" spans="1:4" x14ac:dyDescent="0.35">
      <c r="A4389"/>
      <c r="B4389"/>
      <c r="C4389"/>
      <c r="D4389"/>
    </row>
    <row r="4390" spans="1:4" x14ac:dyDescent="0.35">
      <c r="A4390"/>
      <c r="B4390"/>
      <c r="C4390"/>
      <c r="D4390"/>
    </row>
    <row r="4391" spans="1:4" x14ac:dyDescent="0.35">
      <c r="A4391"/>
      <c r="B4391"/>
      <c r="C4391"/>
      <c r="D4391"/>
    </row>
    <row r="4392" spans="1:4" x14ac:dyDescent="0.35">
      <c r="A4392"/>
      <c r="B4392"/>
      <c r="C4392"/>
      <c r="D4392"/>
    </row>
    <row r="4393" spans="1:4" x14ac:dyDescent="0.35">
      <c r="A4393"/>
      <c r="B4393"/>
      <c r="C4393"/>
      <c r="D4393"/>
    </row>
    <row r="4394" spans="1:4" x14ac:dyDescent="0.35">
      <c r="A4394"/>
      <c r="B4394"/>
      <c r="C4394"/>
      <c r="D4394"/>
    </row>
    <row r="4395" spans="1:4" x14ac:dyDescent="0.35">
      <c r="A4395"/>
      <c r="B4395"/>
      <c r="C4395"/>
      <c r="D4395"/>
    </row>
    <row r="4396" spans="1:4" x14ac:dyDescent="0.35">
      <c r="A4396"/>
      <c r="B4396"/>
      <c r="C4396"/>
      <c r="D4396"/>
    </row>
    <row r="4397" spans="1:4" x14ac:dyDescent="0.35">
      <c r="A4397"/>
      <c r="B4397"/>
      <c r="C4397"/>
      <c r="D4397"/>
    </row>
    <row r="4398" spans="1:4" x14ac:dyDescent="0.35">
      <c r="A4398"/>
      <c r="B4398"/>
      <c r="C4398"/>
      <c r="D4398"/>
    </row>
    <row r="4399" spans="1:4" x14ac:dyDescent="0.35">
      <c r="A4399"/>
      <c r="B4399"/>
      <c r="C4399"/>
      <c r="D4399"/>
    </row>
    <row r="4400" spans="1:4" x14ac:dyDescent="0.35">
      <c r="A4400"/>
      <c r="B4400"/>
      <c r="C4400"/>
      <c r="D4400"/>
    </row>
    <row r="4401" spans="1:4" x14ac:dyDescent="0.35">
      <c r="A4401"/>
      <c r="B4401"/>
      <c r="C4401"/>
      <c r="D4401"/>
    </row>
    <row r="4402" spans="1:4" x14ac:dyDescent="0.35">
      <c r="A4402"/>
      <c r="B4402"/>
      <c r="C4402"/>
      <c r="D4402"/>
    </row>
    <row r="4403" spans="1:4" x14ac:dyDescent="0.35">
      <c r="A4403"/>
      <c r="B4403"/>
      <c r="C4403"/>
      <c r="D4403"/>
    </row>
    <row r="4404" spans="1:4" x14ac:dyDescent="0.35">
      <c r="A4404"/>
      <c r="B4404"/>
      <c r="C4404"/>
      <c r="D4404"/>
    </row>
    <row r="4405" spans="1:4" x14ac:dyDescent="0.35">
      <c r="A4405"/>
      <c r="B4405"/>
      <c r="C4405"/>
      <c r="D4405"/>
    </row>
    <row r="4406" spans="1:4" x14ac:dyDescent="0.35">
      <c r="A4406"/>
      <c r="B4406"/>
      <c r="C4406"/>
      <c r="D4406"/>
    </row>
    <row r="4407" spans="1:4" x14ac:dyDescent="0.35">
      <c r="A4407"/>
      <c r="B4407"/>
      <c r="C4407"/>
      <c r="D4407"/>
    </row>
    <row r="4408" spans="1:4" x14ac:dyDescent="0.35">
      <c r="A4408"/>
      <c r="B4408"/>
      <c r="C4408"/>
      <c r="D4408"/>
    </row>
    <row r="4409" spans="1:4" x14ac:dyDescent="0.35">
      <c r="A4409"/>
      <c r="B4409"/>
      <c r="C4409"/>
      <c r="D4409"/>
    </row>
    <row r="4410" spans="1:4" x14ac:dyDescent="0.35">
      <c r="A4410"/>
      <c r="B4410"/>
      <c r="C4410"/>
      <c r="D4410"/>
    </row>
    <row r="4411" spans="1:4" x14ac:dyDescent="0.35">
      <c r="A4411"/>
      <c r="B4411"/>
      <c r="C4411"/>
      <c r="D4411"/>
    </row>
    <row r="4412" spans="1:4" x14ac:dyDescent="0.35">
      <c r="A4412"/>
      <c r="B4412"/>
      <c r="C4412"/>
      <c r="D4412"/>
    </row>
    <row r="4413" spans="1:4" x14ac:dyDescent="0.35">
      <c r="A4413"/>
      <c r="B4413"/>
      <c r="C4413"/>
      <c r="D4413"/>
    </row>
    <row r="4414" spans="1:4" x14ac:dyDescent="0.35">
      <c r="A4414"/>
      <c r="B4414"/>
      <c r="C4414"/>
      <c r="D4414"/>
    </row>
    <row r="4415" spans="1:4" x14ac:dyDescent="0.35">
      <c r="A4415"/>
      <c r="B4415"/>
      <c r="C4415"/>
      <c r="D4415"/>
    </row>
    <row r="4416" spans="1:4" x14ac:dyDescent="0.35">
      <c r="A4416"/>
      <c r="B4416"/>
      <c r="C4416"/>
      <c r="D4416"/>
    </row>
    <row r="4417" spans="1:4" x14ac:dyDescent="0.35">
      <c r="A4417"/>
      <c r="B4417"/>
      <c r="C4417"/>
      <c r="D4417"/>
    </row>
    <row r="4418" spans="1:4" x14ac:dyDescent="0.35">
      <c r="A4418"/>
      <c r="B4418"/>
      <c r="C4418"/>
      <c r="D4418"/>
    </row>
    <row r="4419" spans="1:4" x14ac:dyDescent="0.35">
      <c r="A4419"/>
      <c r="B4419"/>
      <c r="C4419"/>
      <c r="D4419"/>
    </row>
    <row r="4420" spans="1:4" x14ac:dyDescent="0.35">
      <c r="A4420"/>
      <c r="B4420"/>
      <c r="C4420"/>
      <c r="D4420"/>
    </row>
    <row r="4421" spans="1:4" x14ac:dyDescent="0.35">
      <c r="A4421"/>
      <c r="B4421"/>
      <c r="C4421"/>
      <c r="D4421"/>
    </row>
    <row r="4422" spans="1:4" x14ac:dyDescent="0.35">
      <c r="A4422"/>
      <c r="B4422"/>
      <c r="C4422"/>
      <c r="D4422"/>
    </row>
    <row r="4423" spans="1:4" x14ac:dyDescent="0.35">
      <c r="A4423"/>
      <c r="B4423"/>
      <c r="C4423"/>
      <c r="D4423"/>
    </row>
    <row r="4424" spans="1:4" x14ac:dyDescent="0.35">
      <c r="A4424"/>
      <c r="B4424"/>
      <c r="C4424"/>
      <c r="D4424"/>
    </row>
    <row r="4425" spans="1:4" x14ac:dyDescent="0.35">
      <c r="A4425"/>
      <c r="B4425"/>
      <c r="C4425"/>
      <c r="D4425"/>
    </row>
    <row r="4426" spans="1:4" x14ac:dyDescent="0.35">
      <c r="A4426"/>
      <c r="B4426"/>
      <c r="C4426"/>
      <c r="D4426"/>
    </row>
    <row r="4427" spans="1:4" x14ac:dyDescent="0.35">
      <c r="A4427"/>
      <c r="B4427"/>
      <c r="C4427"/>
      <c r="D4427"/>
    </row>
    <row r="4428" spans="1:4" x14ac:dyDescent="0.35">
      <c r="A4428"/>
      <c r="B4428"/>
      <c r="C4428"/>
      <c r="D4428"/>
    </row>
    <row r="4429" spans="1:4" x14ac:dyDescent="0.35">
      <c r="A4429"/>
      <c r="B4429"/>
      <c r="C4429"/>
      <c r="D4429"/>
    </row>
    <row r="4430" spans="1:4" x14ac:dyDescent="0.35">
      <c r="A4430"/>
      <c r="B4430"/>
      <c r="C4430"/>
      <c r="D4430"/>
    </row>
    <row r="4431" spans="1:4" x14ac:dyDescent="0.35">
      <c r="A4431"/>
      <c r="B4431"/>
      <c r="C4431"/>
      <c r="D4431"/>
    </row>
    <row r="4432" spans="1:4" x14ac:dyDescent="0.35">
      <c r="A4432"/>
      <c r="B4432"/>
      <c r="C4432"/>
      <c r="D4432"/>
    </row>
    <row r="4433" spans="1:4" x14ac:dyDescent="0.35">
      <c r="A4433"/>
      <c r="B4433"/>
      <c r="C4433"/>
      <c r="D4433"/>
    </row>
    <row r="4434" spans="1:4" x14ac:dyDescent="0.35">
      <c r="A4434"/>
      <c r="B4434"/>
      <c r="C4434"/>
      <c r="D4434"/>
    </row>
    <row r="4435" spans="1:4" x14ac:dyDescent="0.35">
      <c r="A4435"/>
      <c r="B4435"/>
      <c r="C4435"/>
      <c r="D4435"/>
    </row>
    <row r="4436" spans="1:4" x14ac:dyDescent="0.35">
      <c r="A4436"/>
      <c r="B4436"/>
      <c r="C4436"/>
      <c r="D4436"/>
    </row>
    <row r="4437" spans="1:4" x14ac:dyDescent="0.35">
      <c r="A4437"/>
      <c r="B4437"/>
      <c r="C4437"/>
      <c r="D4437"/>
    </row>
    <row r="4438" spans="1:4" x14ac:dyDescent="0.35">
      <c r="A4438"/>
      <c r="B4438"/>
      <c r="C4438"/>
      <c r="D4438"/>
    </row>
    <row r="4439" spans="1:4" x14ac:dyDescent="0.35">
      <c r="A4439"/>
      <c r="B4439"/>
      <c r="C4439"/>
      <c r="D4439"/>
    </row>
    <row r="4440" spans="1:4" x14ac:dyDescent="0.35">
      <c r="A4440"/>
      <c r="B4440"/>
      <c r="C4440"/>
      <c r="D4440"/>
    </row>
    <row r="4441" spans="1:4" x14ac:dyDescent="0.35">
      <c r="A4441"/>
      <c r="B4441"/>
      <c r="C4441"/>
      <c r="D4441"/>
    </row>
    <row r="4442" spans="1:4" x14ac:dyDescent="0.35">
      <c r="A4442"/>
      <c r="B4442"/>
      <c r="C4442"/>
      <c r="D4442"/>
    </row>
    <row r="4443" spans="1:4" x14ac:dyDescent="0.35">
      <c r="A4443"/>
      <c r="B4443"/>
      <c r="C4443"/>
      <c r="D4443"/>
    </row>
    <row r="4444" spans="1:4" x14ac:dyDescent="0.35">
      <c r="A4444"/>
      <c r="B4444"/>
      <c r="C4444"/>
      <c r="D4444"/>
    </row>
    <row r="4445" spans="1:4" x14ac:dyDescent="0.35">
      <c r="A4445"/>
      <c r="B4445"/>
      <c r="C4445"/>
      <c r="D4445"/>
    </row>
    <row r="4446" spans="1:4" x14ac:dyDescent="0.35">
      <c r="A4446"/>
      <c r="B4446"/>
      <c r="C4446"/>
      <c r="D4446"/>
    </row>
    <row r="4447" spans="1:4" x14ac:dyDescent="0.35">
      <c r="A4447"/>
      <c r="B4447"/>
      <c r="C4447"/>
      <c r="D4447"/>
    </row>
    <row r="4448" spans="1:4" x14ac:dyDescent="0.35">
      <c r="A4448"/>
      <c r="B4448"/>
      <c r="C4448"/>
      <c r="D4448"/>
    </row>
    <row r="4449" spans="1:4" x14ac:dyDescent="0.35">
      <c r="A4449"/>
      <c r="B4449"/>
      <c r="C4449"/>
      <c r="D4449"/>
    </row>
    <row r="4450" spans="1:4" x14ac:dyDescent="0.35">
      <c r="A4450"/>
      <c r="B4450"/>
      <c r="C4450"/>
      <c r="D4450"/>
    </row>
    <row r="4451" spans="1:4" x14ac:dyDescent="0.35">
      <c r="A4451"/>
      <c r="B4451"/>
      <c r="C4451"/>
      <c r="D4451"/>
    </row>
    <row r="4452" spans="1:4" x14ac:dyDescent="0.35">
      <c r="A4452"/>
      <c r="B4452"/>
      <c r="C4452"/>
      <c r="D4452"/>
    </row>
    <row r="4453" spans="1:4" x14ac:dyDescent="0.35">
      <c r="A4453"/>
      <c r="B4453"/>
      <c r="C4453"/>
      <c r="D4453"/>
    </row>
    <row r="4454" spans="1:4" x14ac:dyDescent="0.35">
      <c r="A4454"/>
      <c r="B4454"/>
      <c r="C4454"/>
      <c r="D4454"/>
    </row>
    <row r="4455" spans="1:4" x14ac:dyDescent="0.35">
      <c r="A4455"/>
      <c r="B4455"/>
      <c r="C4455"/>
      <c r="D4455"/>
    </row>
    <row r="4456" spans="1:4" x14ac:dyDescent="0.35">
      <c r="A4456"/>
      <c r="B4456"/>
      <c r="C4456"/>
      <c r="D4456"/>
    </row>
    <row r="4457" spans="1:4" x14ac:dyDescent="0.35">
      <c r="A4457"/>
      <c r="B4457"/>
      <c r="C4457"/>
      <c r="D4457"/>
    </row>
    <row r="4458" spans="1:4" x14ac:dyDescent="0.35">
      <c r="A4458"/>
      <c r="B4458"/>
      <c r="C4458"/>
      <c r="D4458"/>
    </row>
    <row r="4459" spans="1:4" x14ac:dyDescent="0.35">
      <c r="A4459"/>
      <c r="B4459"/>
      <c r="C4459"/>
      <c r="D4459"/>
    </row>
    <row r="4460" spans="1:4" x14ac:dyDescent="0.35">
      <c r="A4460"/>
      <c r="B4460"/>
      <c r="C4460"/>
      <c r="D4460"/>
    </row>
    <row r="4461" spans="1:4" x14ac:dyDescent="0.35">
      <c r="A4461"/>
      <c r="B4461"/>
      <c r="C4461"/>
      <c r="D4461"/>
    </row>
    <row r="4462" spans="1:4" x14ac:dyDescent="0.35">
      <c r="A4462"/>
      <c r="B4462"/>
      <c r="C4462"/>
      <c r="D4462"/>
    </row>
    <row r="4463" spans="1:4" x14ac:dyDescent="0.35">
      <c r="A4463"/>
      <c r="B4463"/>
      <c r="C4463"/>
      <c r="D4463"/>
    </row>
    <row r="4464" spans="1:4" x14ac:dyDescent="0.35">
      <c r="A4464"/>
      <c r="B4464"/>
      <c r="C4464"/>
      <c r="D4464"/>
    </row>
    <row r="4465" spans="1:4" x14ac:dyDescent="0.35">
      <c r="A4465"/>
      <c r="B4465"/>
      <c r="C4465"/>
      <c r="D4465"/>
    </row>
    <row r="4466" spans="1:4" x14ac:dyDescent="0.35">
      <c r="A4466"/>
      <c r="B4466"/>
      <c r="C4466"/>
      <c r="D4466"/>
    </row>
    <row r="4467" spans="1:4" x14ac:dyDescent="0.35">
      <c r="A4467"/>
      <c r="B4467"/>
      <c r="C4467"/>
      <c r="D4467"/>
    </row>
    <row r="4468" spans="1:4" x14ac:dyDescent="0.35">
      <c r="A4468"/>
      <c r="B4468"/>
      <c r="C4468"/>
      <c r="D4468"/>
    </row>
    <row r="4469" spans="1:4" x14ac:dyDescent="0.35">
      <c r="A4469"/>
      <c r="B4469"/>
      <c r="C4469"/>
      <c r="D4469"/>
    </row>
    <row r="4470" spans="1:4" x14ac:dyDescent="0.35">
      <c r="A4470"/>
      <c r="B4470"/>
      <c r="C4470"/>
      <c r="D4470"/>
    </row>
    <row r="4471" spans="1:4" x14ac:dyDescent="0.35">
      <c r="A4471"/>
      <c r="B4471"/>
      <c r="C4471"/>
      <c r="D4471"/>
    </row>
    <row r="4472" spans="1:4" x14ac:dyDescent="0.35">
      <c r="A4472"/>
      <c r="B4472"/>
      <c r="C4472"/>
      <c r="D4472"/>
    </row>
    <row r="4473" spans="1:4" x14ac:dyDescent="0.35">
      <c r="A4473"/>
      <c r="B4473"/>
      <c r="C4473"/>
      <c r="D4473"/>
    </row>
    <row r="4474" spans="1:4" x14ac:dyDescent="0.35">
      <c r="A4474"/>
      <c r="B4474"/>
      <c r="C4474"/>
      <c r="D4474"/>
    </row>
    <row r="4475" spans="1:4" x14ac:dyDescent="0.35">
      <c r="A4475"/>
      <c r="B4475"/>
      <c r="C4475"/>
      <c r="D4475"/>
    </row>
    <row r="4476" spans="1:4" x14ac:dyDescent="0.35">
      <c r="A4476"/>
      <c r="B4476"/>
      <c r="C4476"/>
      <c r="D4476"/>
    </row>
    <row r="4477" spans="1:4" x14ac:dyDescent="0.35">
      <c r="A4477"/>
      <c r="B4477"/>
      <c r="C4477"/>
      <c r="D4477"/>
    </row>
    <row r="4478" spans="1:4" x14ac:dyDescent="0.35">
      <c r="A4478"/>
      <c r="B4478"/>
      <c r="C4478"/>
      <c r="D4478"/>
    </row>
    <row r="4479" spans="1:4" x14ac:dyDescent="0.35">
      <c r="A4479"/>
      <c r="B4479"/>
      <c r="C4479"/>
      <c r="D4479"/>
    </row>
    <row r="4480" spans="1:4" x14ac:dyDescent="0.35">
      <c r="A4480"/>
      <c r="B4480"/>
      <c r="C4480"/>
      <c r="D4480"/>
    </row>
    <row r="4481" spans="1:4" x14ac:dyDescent="0.35">
      <c r="A4481"/>
      <c r="B4481"/>
      <c r="C4481"/>
      <c r="D4481"/>
    </row>
    <row r="4482" spans="1:4" x14ac:dyDescent="0.35">
      <c r="A4482"/>
      <c r="B4482"/>
      <c r="C4482"/>
      <c r="D4482"/>
    </row>
    <row r="4483" spans="1:4" x14ac:dyDescent="0.35">
      <c r="A4483"/>
      <c r="B4483"/>
      <c r="C4483"/>
      <c r="D4483"/>
    </row>
    <row r="4484" spans="1:4" x14ac:dyDescent="0.35">
      <c r="A4484"/>
      <c r="B4484"/>
      <c r="C4484"/>
      <c r="D4484"/>
    </row>
    <row r="4485" spans="1:4" x14ac:dyDescent="0.35">
      <c r="A4485"/>
      <c r="B4485"/>
      <c r="C4485"/>
      <c r="D4485"/>
    </row>
    <row r="4486" spans="1:4" x14ac:dyDescent="0.35">
      <c r="A4486"/>
      <c r="B4486"/>
      <c r="C4486"/>
      <c r="D4486"/>
    </row>
    <row r="4487" spans="1:4" x14ac:dyDescent="0.35">
      <c r="A4487"/>
      <c r="B4487"/>
      <c r="C4487"/>
      <c r="D4487"/>
    </row>
    <row r="4488" spans="1:4" x14ac:dyDescent="0.35">
      <c r="A4488"/>
      <c r="B4488"/>
      <c r="C4488"/>
      <c r="D4488"/>
    </row>
    <row r="4489" spans="1:4" x14ac:dyDescent="0.35">
      <c r="A4489"/>
      <c r="B4489"/>
      <c r="C4489"/>
      <c r="D4489"/>
    </row>
    <row r="4490" spans="1:4" x14ac:dyDescent="0.35">
      <c r="A4490"/>
      <c r="B4490"/>
      <c r="C4490"/>
      <c r="D4490"/>
    </row>
    <row r="4491" spans="1:4" x14ac:dyDescent="0.35">
      <c r="A4491"/>
      <c r="B4491"/>
      <c r="C4491"/>
      <c r="D4491"/>
    </row>
    <row r="4492" spans="1:4" x14ac:dyDescent="0.35">
      <c r="A4492"/>
      <c r="B4492"/>
      <c r="C4492"/>
      <c r="D4492"/>
    </row>
    <row r="4493" spans="1:4" x14ac:dyDescent="0.35">
      <c r="A4493"/>
      <c r="B4493"/>
      <c r="C4493"/>
      <c r="D4493"/>
    </row>
    <row r="4494" spans="1:4" x14ac:dyDescent="0.35">
      <c r="A4494"/>
      <c r="B4494"/>
      <c r="C4494"/>
      <c r="D4494"/>
    </row>
    <row r="4495" spans="1:4" x14ac:dyDescent="0.35">
      <c r="A4495"/>
      <c r="B4495"/>
      <c r="C4495"/>
      <c r="D4495"/>
    </row>
    <row r="4496" spans="1:4" x14ac:dyDescent="0.35">
      <c r="A4496"/>
      <c r="B4496"/>
      <c r="C4496"/>
      <c r="D4496"/>
    </row>
    <row r="4497" spans="1:4" x14ac:dyDescent="0.35">
      <c r="A4497"/>
      <c r="B4497"/>
      <c r="C4497"/>
      <c r="D4497"/>
    </row>
    <row r="4498" spans="1:4" x14ac:dyDescent="0.35">
      <c r="A4498"/>
      <c r="B4498"/>
      <c r="C4498"/>
      <c r="D4498"/>
    </row>
    <row r="4499" spans="1:4" x14ac:dyDescent="0.35">
      <c r="A4499"/>
      <c r="B4499"/>
      <c r="C4499"/>
      <c r="D4499"/>
    </row>
    <row r="4500" spans="1:4" x14ac:dyDescent="0.35">
      <c r="A4500"/>
      <c r="B4500"/>
      <c r="C4500"/>
      <c r="D4500"/>
    </row>
    <row r="4501" spans="1:4" x14ac:dyDescent="0.35">
      <c r="A4501"/>
      <c r="B4501"/>
      <c r="C4501"/>
      <c r="D4501"/>
    </row>
    <row r="4502" spans="1:4" x14ac:dyDescent="0.35">
      <c r="A4502"/>
      <c r="B4502"/>
      <c r="C4502"/>
      <c r="D4502"/>
    </row>
    <row r="4503" spans="1:4" x14ac:dyDescent="0.35">
      <c r="A4503"/>
      <c r="B4503"/>
      <c r="C4503"/>
      <c r="D4503"/>
    </row>
    <row r="4504" spans="1:4" x14ac:dyDescent="0.35">
      <c r="A4504"/>
      <c r="B4504"/>
      <c r="C4504"/>
      <c r="D4504"/>
    </row>
    <row r="4505" spans="1:4" x14ac:dyDescent="0.35">
      <c r="A4505"/>
      <c r="B4505"/>
      <c r="C4505"/>
      <c r="D4505"/>
    </row>
    <row r="4506" spans="1:4" x14ac:dyDescent="0.35">
      <c r="A4506"/>
      <c r="B4506"/>
      <c r="C4506"/>
      <c r="D4506"/>
    </row>
    <row r="4507" spans="1:4" x14ac:dyDescent="0.35">
      <c r="A4507"/>
      <c r="B4507"/>
      <c r="C4507"/>
      <c r="D4507"/>
    </row>
    <row r="4508" spans="1:4" x14ac:dyDescent="0.35">
      <c r="A4508"/>
      <c r="B4508"/>
      <c r="C4508"/>
      <c r="D4508"/>
    </row>
    <row r="4509" spans="1:4" x14ac:dyDescent="0.35">
      <c r="A4509"/>
      <c r="B4509"/>
      <c r="C4509"/>
      <c r="D4509"/>
    </row>
    <row r="4510" spans="1:4" x14ac:dyDescent="0.35">
      <c r="A4510"/>
      <c r="B4510"/>
      <c r="C4510"/>
      <c r="D4510"/>
    </row>
    <row r="4511" spans="1:4" x14ac:dyDescent="0.35">
      <c r="A4511"/>
      <c r="B4511"/>
      <c r="C4511"/>
      <c r="D4511"/>
    </row>
    <row r="4512" spans="1:4" x14ac:dyDescent="0.35">
      <c r="A4512"/>
      <c r="B4512"/>
      <c r="C4512"/>
      <c r="D4512"/>
    </row>
    <row r="4513" spans="1:4" x14ac:dyDescent="0.35">
      <c r="A4513"/>
      <c r="B4513"/>
      <c r="C4513"/>
      <c r="D4513"/>
    </row>
    <row r="4514" spans="1:4" x14ac:dyDescent="0.35">
      <c r="A4514"/>
      <c r="B4514"/>
      <c r="C4514"/>
      <c r="D4514"/>
    </row>
    <row r="4515" spans="1:4" x14ac:dyDescent="0.35">
      <c r="A4515"/>
      <c r="B4515"/>
      <c r="C4515"/>
      <c r="D4515"/>
    </row>
    <row r="4516" spans="1:4" x14ac:dyDescent="0.35">
      <c r="A4516"/>
      <c r="B4516"/>
      <c r="C4516"/>
      <c r="D4516"/>
    </row>
    <row r="4517" spans="1:4" x14ac:dyDescent="0.35">
      <c r="A4517"/>
      <c r="B4517"/>
      <c r="C4517"/>
      <c r="D4517"/>
    </row>
    <row r="4518" spans="1:4" x14ac:dyDescent="0.35">
      <c r="A4518"/>
      <c r="B4518"/>
      <c r="C4518"/>
      <c r="D4518"/>
    </row>
    <row r="4519" spans="1:4" x14ac:dyDescent="0.35">
      <c r="A4519"/>
      <c r="B4519"/>
      <c r="C4519"/>
      <c r="D4519"/>
    </row>
    <row r="4520" spans="1:4" x14ac:dyDescent="0.35">
      <c r="A4520"/>
      <c r="B4520"/>
      <c r="C4520"/>
      <c r="D4520"/>
    </row>
    <row r="4521" spans="1:4" x14ac:dyDescent="0.35">
      <c r="A4521"/>
      <c r="B4521"/>
      <c r="C4521"/>
      <c r="D4521"/>
    </row>
    <row r="4522" spans="1:4" x14ac:dyDescent="0.35">
      <c r="A4522"/>
      <c r="B4522"/>
      <c r="C4522"/>
      <c r="D4522"/>
    </row>
    <row r="4523" spans="1:4" x14ac:dyDescent="0.35">
      <c r="A4523"/>
      <c r="B4523"/>
      <c r="C4523"/>
      <c r="D4523"/>
    </row>
    <row r="4524" spans="1:4" x14ac:dyDescent="0.35">
      <c r="A4524"/>
      <c r="B4524"/>
      <c r="C4524"/>
      <c r="D4524"/>
    </row>
    <row r="4525" spans="1:4" x14ac:dyDescent="0.35">
      <c r="A4525"/>
      <c r="B4525"/>
      <c r="C4525"/>
      <c r="D4525"/>
    </row>
    <row r="4526" spans="1:4" x14ac:dyDescent="0.35">
      <c r="A4526"/>
      <c r="B4526"/>
      <c r="C4526"/>
      <c r="D4526"/>
    </row>
    <row r="4527" spans="1:4" x14ac:dyDescent="0.35">
      <c r="A4527"/>
      <c r="B4527"/>
      <c r="C4527"/>
      <c r="D4527"/>
    </row>
    <row r="4528" spans="1:4" x14ac:dyDescent="0.35">
      <c r="A4528"/>
      <c r="B4528"/>
      <c r="C4528"/>
      <c r="D4528"/>
    </row>
    <row r="4529" spans="1:4" x14ac:dyDescent="0.35">
      <c r="A4529"/>
      <c r="B4529"/>
      <c r="C4529"/>
      <c r="D4529"/>
    </row>
    <row r="4530" spans="1:4" x14ac:dyDescent="0.35">
      <c r="A4530"/>
      <c r="B4530"/>
      <c r="C4530"/>
      <c r="D4530"/>
    </row>
    <row r="4531" spans="1:4" x14ac:dyDescent="0.35">
      <c r="A4531"/>
      <c r="B4531"/>
      <c r="C4531"/>
      <c r="D4531"/>
    </row>
    <row r="4532" spans="1:4" x14ac:dyDescent="0.35">
      <c r="A4532"/>
      <c r="B4532"/>
      <c r="C4532"/>
      <c r="D4532"/>
    </row>
    <row r="4533" spans="1:4" x14ac:dyDescent="0.35">
      <c r="A4533"/>
      <c r="B4533"/>
      <c r="C4533"/>
      <c r="D4533"/>
    </row>
    <row r="4534" spans="1:4" x14ac:dyDescent="0.35">
      <c r="A4534"/>
      <c r="B4534"/>
      <c r="C4534"/>
      <c r="D4534"/>
    </row>
    <row r="4535" spans="1:4" x14ac:dyDescent="0.35">
      <c r="A4535"/>
      <c r="B4535"/>
      <c r="C4535"/>
      <c r="D4535"/>
    </row>
    <row r="4536" spans="1:4" x14ac:dyDescent="0.35">
      <c r="A4536"/>
      <c r="B4536"/>
      <c r="C4536"/>
      <c r="D4536"/>
    </row>
    <row r="4537" spans="1:4" x14ac:dyDescent="0.35">
      <c r="A4537"/>
      <c r="B4537"/>
      <c r="C4537"/>
      <c r="D4537"/>
    </row>
    <row r="4538" spans="1:4" x14ac:dyDescent="0.35">
      <c r="A4538"/>
      <c r="B4538"/>
      <c r="C4538"/>
      <c r="D4538"/>
    </row>
    <row r="4539" spans="1:4" x14ac:dyDescent="0.35">
      <c r="A4539"/>
      <c r="B4539"/>
      <c r="C4539"/>
      <c r="D4539"/>
    </row>
    <row r="4540" spans="1:4" x14ac:dyDescent="0.35">
      <c r="A4540"/>
      <c r="B4540"/>
      <c r="C4540"/>
      <c r="D4540"/>
    </row>
    <row r="4541" spans="1:4" x14ac:dyDescent="0.35">
      <c r="A4541"/>
      <c r="B4541"/>
      <c r="C4541"/>
      <c r="D4541"/>
    </row>
    <row r="4542" spans="1:4" x14ac:dyDescent="0.35">
      <c r="A4542"/>
      <c r="B4542"/>
      <c r="C4542"/>
      <c r="D4542"/>
    </row>
    <row r="4543" spans="1:4" x14ac:dyDescent="0.35">
      <c r="A4543"/>
      <c r="B4543"/>
      <c r="C4543"/>
      <c r="D4543"/>
    </row>
    <row r="4544" spans="1:4" x14ac:dyDescent="0.35">
      <c r="A4544"/>
      <c r="B4544"/>
      <c r="C4544"/>
      <c r="D4544"/>
    </row>
    <row r="4545" spans="1:4" x14ac:dyDescent="0.35">
      <c r="A4545"/>
      <c r="B4545"/>
      <c r="C4545"/>
      <c r="D4545"/>
    </row>
    <row r="4546" spans="1:4" x14ac:dyDescent="0.35">
      <c r="A4546"/>
      <c r="B4546"/>
      <c r="C4546"/>
      <c r="D4546"/>
    </row>
    <row r="4547" spans="1:4" x14ac:dyDescent="0.35">
      <c r="A4547"/>
      <c r="B4547"/>
      <c r="C4547"/>
      <c r="D4547"/>
    </row>
    <row r="4548" spans="1:4" x14ac:dyDescent="0.35">
      <c r="A4548"/>
      <c r="B4548"/>
      <c r="C4548"/>
      <c r="D4548"/>
    </row>
    <row r="4549" spans="1:4" x14ac:dyDescent="0.35">
      <c r="A4549"/>
      <c r="B4549"/>
      <c r="C4549"/>
      <c r="D4549"/>
    </row>
    <row r="4550" spans="1:4" x14ac:dyDescent="0.35">
      <c r="A4550"/>
      <c r="B4550"/>
      <c r="C4550"/>
      <c r="D4550"/>
    </row>
    <row r="4551" spans="1:4" x14ac:dyDescent="0.35">
      <c r="A4551"/>
      <c r="B4551"/>
      <c r="C4551"/>
      <c r="D4551"/>
    </row>
    <row r="4552" spans="1:4" x14ac:dyDescent="0.35">
      <c r="A4552"/>
      <c r="B4552"/>
      <c r="C4552"/>
      <c r="D4552"/>
    </row>
    <row r="4553" spans="1:4" x14ac:dyDescent="0.35">
      <c r="A4553"/>
      <c r="B4553"/>
      <c r="C4553"/>
      <c r="D4553"/>
    </row>
    <row r="4554" spans="1:4" x14ac:dyDescent="0.35">
      <c r="A4554"/>
      <c r="B4554"/>
      <c r="C4554"/>
      <c r="D4554"/>
    </row>
    <row r="4555" spans="1:4" x14ac:dyDescent="0.35">
      <c r="A4555"/>
      <c r="B4555"/>
      <c r="C4555"/>
      <c r="D4555"/>
    </row>
    <row r="4556" spans="1:4" x14ac:dyDescent="0.35">
      <c r="A4556"/>
      <c r="B4556"/>
      <c r="C4556"/>
      <c r="D4556"/>
    </row>
    <row r="4557" spans="1:4" x14ac:dyDescent="0.35">
      <c r="A4557"/>
      <c r="B4557"/>
      <c r="C4557"/>
      <c r="D4557"/>
    </row>
    <row r="4558" spans="1:4" x14ac:dyDescent="0.35">
      <c r="A4558"/>
      <c r="B4558"/>
      <c r="C4558"/>
      <c r="D4558"/>
    </row>
    <row r="4559" spans="1:4" x14ac:dyDescent="0.35">
      <c r="A4559"/>
      <c r="B4559"/>
      <c r="C4559"/>
      <c r="D4559"/>
    </row>
    <row r="4560" spans="1:4" x14ac:dyDescent="0.35">
      <c r="A4560"/>
      <c r="B4560"/>
      <c r="C4560"/>
      <c r="D4560"/>
    </row>
    <row r="4561" spans="1:4" x14ac:dyDescent="0.35">
      <c r="A4561"/>
      <c r="B4561"/>
      <c r="C4561"/>
      <c r="D4561"/>
    </row>
    <row r="4562" spans="1:4" x14ac:dyDescent="0.35">
      <c r="A4562"/>
      <c r="B4562"/>
      <c r="C4562"/>
      <c r="D4562"/>
    </row>
    <row r="4563" spans="1:4" x14ac:dyDescent="0.35">
      <c r="A4563"/>
      <c r="B4563"/>
      <c r="C4563"/>
      <c r="D4563"/>
    </row>
    <row r="4564" spans="1:4" x14ac:dyDescent="0.35">
      <c r="A4564"/>
      <c r="B4564"/>
      <c r="C4564"/>
      <c r="D4564"/>
    </row>
    <row r="4565" spans="1:4" x14ac:dyDescent="0.35">
      <c r="A4565"/>
      <c r="B4565"/>
      <c r="C4565"/>
      <c r="D4565"/>
    </row>
    <row r="4566" spans="1:4" x14ac:dyDescent="0.35">
      <c r="A4566"/>
      <c r="B4566"/>
      <c r="C4566"/>
      <c r="D4566"/>
    </row>
    <row r="4567" spans="1:4" x14ac:dyDescent="0.35">
      <c r="A4567"/>
      <c r="B4567"/>
      <c r="C4567"/>
      <c r="D4567"/>
    </row>
    <row r="4568" spans="1:4" x14ac:dyDescent="0.35">
      <c r="A4568"/>
      <c r="B4568"/>
      <c r="C4568"/>
      <c r="D4568"/>
    </row>
    <row r="4569" spans="1:4" x14ac:dyDescent="0.35">
      <c r="A4569"/>
      <c r="B4569"/>
      <c r="C4569"/>
      <c r="D4569"/>
    </row>
    <row r="4570" spans="1:4" x14ac:dyDescent="0.35">
      <c r="A4570"/>
      <c r="B4570"/>
      <c r="C4570"/>
      <c r="D4570"/>
    </row>
    <row r="4571" spans="1:4" x14ac:dyDescent="0.35">
      <c r="A4571"/>
      <c r="B4571"/>
      <c r="C4571"/>
      <c r="D4571"/>
    </row>
    <row r="4572" spans="1:4" x14ac:dyDescent="0.35">
      <c r="A4572"/>
      <c r="B4572"/>
      <c r="C4572"/>
      <c r="D4572"/>
    </row>
    <row r="4573" spans="1:4" x14ac:dyDescent="0.35">
      <c r="A4573"/>
      <c r="B4573"/>
      <c r="C4573"/>
      <c r="D4573"/>
    </row>
    <row r="4574" spans="1:4" x14ac:dyDescent="0.35">
      <c r="A4574"/>
      <c r="B4574"/>
      <c r="C4574"/>
      <c r="D4574"/>
    </row>
    <row r="4575" spans="1:4" x14ac:dyDescent="0.35">
      <c r="A4575"/>
      <c r="B4575"/>
      <c r="C4575"/>
      <c r="D4575"/>
    </row>
    <row r="4576" spans="1:4" x14ac:dyDescent="0.35">
      <c r="A4576"/>
      <c r="B4576"/>
      <c r="C4576"/>
      <c r="D4576"/>
    </row>
    <row r="4577" spans="1:4" x14ac:dyDescent="0.35">
      <c r="A4577"/>
      <c r="B4577"/>
      <c r="C4577"/>
      <c r="D4577"/>
    </row>
    <row r="4578" spans="1:4" x14ac:dyDescent="0.35">
      <c r="A4578"/>
      <c r="B4578"/>
      <c r="C4578"/>
      <c r="D4578"/>
    </row>
    <row r="4579" spans="1:4" x14ac:dyDescent="0.35">
      <c r="A4579"/>
      <c r="B4579"/>
      <c r="C4579"/>
      <c r="D4579"/>
    </row>
    <row r="4580" spans="1:4" x14ac:dyDescent="0.35">
      <c r="A4580"/>
      <c r="B4580"/>
      <c r="C4580"/>
      <c r="D4580"/>
    </row>
    <row r="4581" spans="1:4" x14ac:dyDescent="0.35">
      <c r="A4581"/>
      <c r="B4581"/>
      <c r="C4581"/>
      <c r="D4581"/>
    </row>
    <row r="4582" spans="1:4" x14ac:dyDescent="0.35">
      <c r="A4582"/>
      <c r="B4582"/>
      <c r="C4582"/>
      <c r="D4582"/>
    </row>
    <row r="4583" spans="1:4" x14ac:dyDescent="0.35">
      <c r="A4583"/>
      <c r="B4583"/>
      <c r="C4583"/>
      <c r="D4583"/>
    </row>
    <row r="4584" spans="1:4" x14ac:dyDescent="0.35">
      <c r="A4584"/>
      <c r="B4584"/>
      <c r="C4584"/>
      <c r="D4584"/>
    </row>
    <row r="4585" spans="1:4" x14ac:dyDescent="0.35">
      <c r="A4585"/>
      <c r="B4585"/>
      <c r="C4585"/>
      <c r="D4585"/>
    </row>
    <row r="4586" spans="1:4" x14ac:dyDescent="0.35">
      <c r="A4586"/>
      <c r="B4586"/>
      <c r="C4586"/>
      <c r="D4586"/>
    </row>
    <row r="4587" spans="1:4" x14ac:dyDescent="0.35">
      <c r="A4587"/>
      <c r="B4587"/>
      <c r="C4587"/>
      <c r="D4587"/>
    </row>
    <row r="4588" spans="1:4" x14ac:dyDescent="0.35">
      <c r="A4588"/>
      <c r="B4588"/>
      <c r="C4588"/>
      <c r="D4588"/>
    </row>
    <row r="4589" spans="1:4" x14ac:dyDescent="0.35">
      <c r="A4589"/>
      <c r="B4589"/>
      <c r="C4589"/>
      <c r="D4589"/>
    </row>
    <row r="4590" spans="1:4" x14ac:dyDescent="0.35">
      <c r="A4590"/>
      <c r="B4590"/>
      <c r="C4590"/>
      <c r="D4590"/>
    </row>
    <row r="4591" spans="1:4" x14ac:dyDescent="0.35">
      <c r="A4591"/>
      <c r="B4591"/>
      <c r="C4591"/>
      <c r="D4591"/>
    </row>
    <row r="4592" spans="1:4" x14ac:dyDescent="0.35">
      <c r="A4592"/>
      <c r="B4592"/>
      <c r="C4592"/>
      <c r="D4592"/>
    </row>
    <row r="4593" spans="1:4" x14ac:dyDescent="0.35">
      <c r="A4593"/>
      <c r="B4593"/>
      <c r="C4593"/>
      <c r="D4593"/>
    </row>
    <row r="4594" spans="1:4" x14ac:dyDescent="0.35">
      <c r="A4594"/>
      <c r="B4594"/>
      <c r="C4594"/>
      <c r="D4594"/>
    </row>
    <row r="4595" spans="1:4" x14ac:dyDescent="0.35">
      <c r="A4595"/>
      <c r="B4595"/>
      <c r="C4595"/>
      <c r="D4595"/>
    </row>
    <row r="4596" spans="1:4" x14ac:dyDescent="0.35">
      <c r="A4596"/>
      <c r="B4596"/>
      <c r="C4596"/>
      <c r="D4596"/>
    </row>
    <row r="4597" spans="1:4" x14ac:dyDescent="0.35">
      <c r="A4597"/>
      <c r="B4597"/>
      <c r="C4597"/>
      <c r="D4597"/>
    </row>
    <row r="4598" spans="1:4" x14ac:dyDescent="0.35">
      <c r="A4598"/>
      <c r="B4598"/>
      <c r="C4598"/>
      <c r="D4598"/>
    </row>
    <row r="4599" spans="1:4" x14ac:dyDescent="0.35">
      <c r="A4599"/>
      <c r="B4599"/>
      <c r="C4599"/>
      <c r="D4599"/>
    </row>
    <row r="4600" spans="1:4" x14ac:dyDescent="0.35">
      <c r="A4600"/>
      <c r="B4600"/>
      <c r="C4600"/>
      <c r="D4600"/>
    </row>
    <row r="4601" spans="1:4" x14ac:dyDescent="0.35">
      <c r="A4601"/>
      <c r="B4601"/>
      <c r="C4601"/>
      <c r="D4601"/>
    </row>
    <row r="4602" spans="1:4" x14ac:dyDescent="0.35">
      <c r="A4602"/>
      <c r="B4602"/>
      <c r="C4602"/>
      <c r="D4602"/>
    </row>
    <row r="4603" spans="1:4" x14ac:dyDescent="0.35">
      <c r="A4603"/>
      <c r="B4603"/>
      <c r="C4603"/>
      <c r="D4603"/>
    </row>
    <row r="4604" spans="1:4" x14ac:dyDescent="0.35">
      <c r="A4604"/>
      <c r="B4604"/>
      <c r="C4604"/>
      <c r="D4604"/>
    </row>
    <row r="4605" spans="1:4" x14ac:dyDescent="0.35">
      <c r="A4605"/>
      <c r="B4605"/>
      <c r="C4605"/>
      <c r="D4605"/>
    </row>
    <row r="4606" spans="1:4" x14ac:dyDescent="0.35">
      <c r="A4606"/>
      <c r="B4606"/>
      <c r="C4606"/>
      <c r="D4606"/>
    </row>
    <row r="4607" spans="1:4" x14ac:dyDescent="0.35">
      <c r="A4607"/>
      <c r="B4607"/>
      <c r="C4607"/>
      <c r="D4607"/>
    </row>
    <row r="4608" spans="1:4" x14ac:dyDescent="0.35">
      <c r="A4608"/>
      <c r="B4608"/>
      <c r="C4608"/>
      <c r="D4608"/>
    </row>
    <row r="4609" spans="1:4" x14ac:dyDescent="0.35">
      <c r="A4609"/>
      <c r="B4609"/>
      <c r="C4609"/>
      <c r="D4609"/>
    </row>
    <row r="4610" spans="1:4" x14ac:dyDescent="0.35">
      <c r="A4610"/>
      <c r="B4610"/>
      <c r="C4610"/>
      <c r="D4610"/>
    </row>
    <row r="4611" spans="1:4" x14ac:dyDescent="0.35">
      <c r="A4611"/>
      <c r="B4611"/>
      <c r="C4611"/>
      <c r="D4611"/>
    </row>
    <row r="4612" spans="1:4" x14ac:dyDescent="0.35">
      <c r="A4612"/>
      <c r="B4612"/>
      <c r="C4612"/>
      <c r="D4612"/>
    </row>
    <row r="4613" spans="1:4" x14ac:dyDescent="0.35">
      <c r="A4613"/>
      <c r="B4613"/>
      <c r="C4613"/>
      <c r="D4613"/>
    </row>
    <row r="4614" spans="1:4" x14ac:dyDescent="0.35">
      <c r="A4614"/>
      <c r="B4614"/>
      <c r="C4614"/>
      <c r="D4614"/>
    </row>
    <row r="4615" spans="1:4" x14ac:dyDescent="0.35">
      <c r="A4615"/>
      <c r="B4615"/>
      <c r="C4615"/>
      <c r="D4615"/>
    </row>
    <row r="4616" spans="1:4" x14ac:dyDescent="0.35">
      <c r="A4616"/>
      <c r="B4616"/>
      <c r="C4616"/>
      <c r="D4616"/>
    </row>
    <row r="4617" spans="1:4" x14ac:dyDescent="0.35">
      <c r="A4617"/>
      <c r="B4617"/>
      <c r="C4617"/>
      <c r="D4617"/>
    </row>
    <row r="4618" spans="1:4" x14ac:dyDescent="0.35">
      <c r="A4618"/>
      <c r="B4618"/>
      <c r="C4618"/>
      <c r="D4618"/>
    </row>
    <row r="4619" spans="1:4" x14ac:dyDescent="0.35">
      <c r="A4619"/>
      <c r="B4619"/>
      <c r="C4619"/>
      <c r="D4619"/>
    </row>
    <row r="4620" spans="1:4" x14ac:dyDescent="0.35">
      <c r="A4620"/>
      <c r="B4620"/>
      <c r="C4620"/>
      <c r="D4620"/>
    </row>
    <row r="4621" spans="1:4" x14ac:dyDescent="0.35">
      <c r="A4621"/>
      <c r="B4621"/>
      <c r="C4621"/>
      <c r="D4621"/>
    </row>
    <row r="4622" spans="1:4" x14ac:dyDescent="0.35">
      <c r="A4622"/>
      <c r="B4622"/>
      <c r="C4622"/>
      <c r="D4622"/>
    </row>
    <row r="4623" spans="1:4" x14ac:dyDescent="0.35">
      <c r="A4623"/>
      <c r="B4623"/>
      <c r="C4623"/>
      <c r="D4623"/>
    </row>
    <row r="4624" spans="1:4" x14ac:dyDescent="0.35">
      <c r="A4624"/>
      <c r="B4624"/>
      <c r="C4624"/>
      <c r="D4624"/>
    </row>
    <row r="4625" spans="1:4" x14ac:dyDescent="0.35">
      <c r="A4625"/>
      <c r="B4625"/>
      <c r="C4625"/>
      <c r="D4625"/>
    </row>
    <row r="4626" spans="1:4" x14ac:dyDescent="0.35">
      <c r="A4626"/>
      <c r="B4626"/>
      <c r="C4626"/>
      <c r="D4626"/>
    </row>
    <row r="4627" spans="1:4" x14ac:dyDescent="0.35">
      <c r="A4627"/>
      <c r="B4627"/>
      <c r="C4627"/>
      <c r="D4627"/>
    </row>
    <row r="4628" spans="1:4" x14ac:dyDescent="0.35">
      <c r="A4628"/>
      <c r="B4628"/>
      <c r="C4628"/>
      <c r="D4628"/>
    </row>
    <row r="4629" spans="1:4" x14ac:dyDescent="0.35">
      <c r="A4629"/>
      <c r="B4629"/>
      <c r="C4629"/>
      <c r="D4629"/>
    </row>
    <row r="4630" spans="1:4" x14ac:dyDescent="0.35">
      <c r="A4630"/>
      <c r="B4630"/>
      <c r="C4630"/>
      <c r="D4630"/>
    </row>
    <row r="4631" spans="1:4" x14ac:dyDescent="0.35">
      <c r="A4631"/>
      <c r="B4631"/>
      <c r="C4631"/>
      <c r="D4631"/>
    </row>
    <row r="4632" spans="1:4" x14ac:dyDescent="0.35">
      <c r="A4632"/>
      <c r="B4632"/>
      <c r="C4632"/>
      <c r="D4632"/>
    </row>
    <row r="4633" spans="1:4" x14ac:dyDescent="0.35">
      <c r="A4633"/>
      <c r="B4633"/>
      <c r="C4633"/>
      <c r="D4633"/>
    </row>
    <row r="4634" spans="1:4" x14ac:dyDescent="0.35">
      <c r="A4634"/>
      <c r="B4634"/>
      <c r="C4634"/>
      <c r="D4634"/>
    </row>
    <row r="4635" spans="1:4" x14ac:dyDescent="0.35">
      <c r="A4635"/>
      <c r="B4635"/>
      <c r="C4635"/>
      <c r="D4635"/>
    </row>
    <row r="4636" spans="1:4" x14ac:dyDescent="0.35">
      <c r="A4636"/>
      <c r="B4636"/>
      <c r="C4636"/>
      <c r="D4636"/>
    </row>
    <row r="4637" spans="1:4" x14ac:dyDescent="0.35">
      <c r="A4637"/>
      <c r="B4637"/>
      <c r="C4637"/>
      <c r="D4637"/>
    </row>
    <row r="4638" spans="1:4" x14ac:dyDescent="0.35">
      <c r="A4638"/>
      <c r="B4638"/>
      <c r="C4638"/>
      <c r="D4638"/>
    </row>
    <row r="4639" spans="1:4" x14ac:dyDescent="0.35">
      <c r="A4639"/>
      <c r="B4639"/>
      <c r="C4639"/>
      <c r="D4639"/>
    </row>
    <row r="4640" spans="1:4" x14ac:dyDescent="0.35">
      <c r="A4640"/>
      <c r="B4640"/>
      <c r="C4640"/>
      <c r="D4640"/>
    </row>
    <row r="4641" spans="1:4" x14ac:dyDescent="0.35">
      <c r="A4641"/>
      <c r="B4641"/>
      <c r="C4641"/>
      <c r="D4641"/>
    </row>
    <row r="4642" spans="1:4" x14ac:dyDescent="0.35">
      <c r="A4642"/>
      <c r="B4642"/>
      <c r="C4642"/>
      <c r="D4642"/>
    </row>
    <row r="4643" spans="1:4" x14ac:dyDescent="0.35">
      <c r="A4643"/>
      <c r="B4643"/>
      <c r="C4643"/>
      <c r="D4643"/>
    </row>
    <row r="4644" spans="1:4" x14ac:dyDescent="0.35">
      <c r="A4644"/>
      <c r="B4644"/>
      <c r="C4644"/>
      <c r="D4644"/>
    </row>
    <row r="4645" spans="1:4" x14ac:dyDescent="0.35">
      <c r="A4645"/>
      <c r="B4645"/>
      <c r="C4645"/>
      <c r="D4645"/>
    </row>
    <row r="4646" spans="1:4" x14ac:dyDescent="0.35">
      <c r="A4646"/>
      <c r="B4646"/>
      <c r="C4646"/>
      <c r="D4646"/>
    </row>
    <row r="4647" spans="1:4" x14ac:dyDescent="0.35">
      <c r="A4647"/>
      <c r="B4647"/>
      <c r="C4647"/>
      <c r="D4647"/>
    </row>
    <row r="4648" spans="1:4" x14ac:dyDescent="0.35">
      <c r="A4648"/>
      <c r="B4648"/>
      <c r="C4648"/>
      <c r="D4648"/>
    </row>
    <row r="4649" spans="1:4" x14ac:dyDescent="0.35">
      <c r="A4649"/>
      <c r="B4649"/>
      <c r="C4649"/>
      <c r="D4649"/>
    </row>
    <row r="4650" spans="1:4" x14ac:dyDescent="0.35">
      <c r="A4650"/>
      <c r="B4650"/>
      <c r="C4650"/>
      <c r="D4650"/>
    </row>
    <row r="4651" spans="1:4" x14ac:dyDescent="0.35">
      <c r="A4651"/>
      <c r="B4651"/>
      <c r="C4651"/>
      <c r="D4651"/>
    </row>
    <row r="4652" spans="1:4" x14ac:dyDescent="0.35">
      <c r="A4652"/>
      <c r="B4652"/>
      <c r="C4652"/>
      <c r="D4652"/>
    </row>
    <row r="4653" spans="1:4" x14ac:dyDescent="0.35">
      <c r="A4653"/>
      <c r="B4653"/>
      <c r="C4653"/>
      <c r="D4653"/>
    </row>
    <row r="4654" spans="1:4" x14ac:dyDescent="0.35">
      <c r="A4654"/>
      <c r="B4654"/>
      <c r="C4654"/>
      <c r="D4654"/>
    </row>
    <row r="4655" spans="1:4" x14ac:dyDescent="0.35">
      <c r="A4655"/>
      <c r="B4655"/>
      <c r="C4655"/>
      <c r="D4655"/>
    </row>
    <row r="4656" spans="1:4" x14ac:dyDescent="0.35">
      <c r="A4656"/>
      <c r="B4656"/>
      <c r="C4656"/>
      <c r="D4656"/>
    </row>
    <row r="4657" spans="1:4" x14ac:dyDescent="0.35">
      <c r="A4657"/>
      <c r="B4657"/>
      <c r="C4657"/>
      <c r="D4657"/>
    </row>
    <row r="4658" spans="1:4" x14ac:dyDescent="0.35">
      <c r="A4658"/>
      <c r="B4658"/>
      <c r="C4658"/>
      <c r="D4658"/>
    </row>
    <row r="4659" spans="1:4" x14ac:dyDescent="0.35">
      <c r="A4659"/>
      <c r="B4659"/>
      <c r="C4659"/>
      <c r="D4659"/>
    </row>
    <row r="4660" spans="1:4" x14ac:dyDescent="0.35">
      <c r="A4660"/>
      <c r="B4660"/>
      <c r="C4660"/>
      <c r="D4660"/>
    </row>
    <row r="4661" spans="1:4" x14ac:dyDescent="0.35">
      <c r="A4661"/>
      <c r="B4661"/>
      <c r="C4661"/>
      <c r="D4661"/>
    </row>
    <row r="4662" spans="1:4" x14ac:dyDescent="0.35">
      <c r="A4662"/>
      <c r="B4662"/>
      <c r="C4662"/>
      <c r="D4662"/>
    </row>
    <row r="4663" spans="1:4" x14ac:dyDescent="0.35">
      <c r="A4663"/>
      <c r="B4663"/>
      <c r="C4663"/>
      <c r="D4663"/>
    </row>
    <row r="4664" spans="1:4" x14ac:dyDescent="0.35">
      <c r="A4664"/>
      <c r="B4664"/>
      <c r="C4664"/>
      <c r="D4664"/>
    </row>
    <row r="4665" spans="1:4" x14ac:dyDescent="0.35">
      <c r="A4665"/>
      <c r="B4665"/>
      <c r="C4665"/>
      <c r="D4665"/>
    </row>
    <row r="4666" spans="1:4" x14ac:dyDescent="0.35">
      <c r="A4666"/>
      <c r="B4666"/>
      <c r="C4666"/>
      <c r="D4666"/>
    </row>
    <row r="4667" spans="1:4" x14ac:dyDescent="0.35">
      <c r="A4667"/>
      <c r="B4667"/>
      <c r="C4667"/>
      <c r="D4667"/>
    </row>
    <row r="4668" spans="1:4" x14ac:dyDescent="0.35">
      <c r="A4668"/>
      <c r="B4668"/>
      <c r="C4668"/>
      <c r="D4668"/>
    </row>
    <row r="4669" spans="1:4" x14ac:dyDescent="0.35">
      <c r="A4669"/>
      <c r="B4669"/>
      <c r="C4669"/>
      <c r="D4669"/>
    </row>
    <row r="4670" spans="1:4" x14ac:dyDescent="0.35">
      <c r="A4670"/>
      <c r="B4670"/>
      <c r="C4670"/>
      <c r="D4670"/>
    </row>
    <row r="4671" spans="1:4" x14ac:dyDescent="0.35">
      <c r="A4671"/>
      <c r="B4671"/>
      <c r="C4671"/>
      <c r="D4671"/>
    </row>
    <row r="4672" spans="1:4" x14ac:dyDescent="0.35">
      <c r="A4672"/>
      <c r="B4672"/>
      <c r="C4672"/>
      <c r="D4672"/>
    </row>
    <row r="4673" spans="1:4" x14ac:dyDescent="0.35">
      <c r="A4673"/>
      <c r="B4673"/>
      <c r="C4673"/>
      <c r="D4673"/>
    </row>
    <row r="4674" spans="1:4" x14ac:dyDescent="0.35">
      <c r="A4674"/>
      <c r="B4674"/>
      <c r="C4674"/>
      <c r="D4674"/>
    </row>
    <row r="4675" spans="1:4" x14ac:dyDescent="0.35">
      <c r="A4675"/>
      <c r="B4675"/>
      <c r="C4675"/>
      <c r="D4675"/>
    </row>
    <row r="4676" spans="1:4" x14ac:dyDescent="0.35">
      <c r="A4676"/>
      <c r="B4676"/>
      <c r="C4676"/>
      <c r="D4676"/>
    </row>
    <row r="4677" spans="1:4" x14ac:dyDescent="0.35">
      <c r="A4677"/>
      <c r="B4677"/>
      <c r="C4677"/>
      <c r="D4677"/>
    </row>
    <row r="4678" spans="1:4" x14ac:dyDescent="0.35">
      <c r="A4678"/>
      <c r="B4678"/>
      <c r="C4678"/>
      <c r="D4678"/>
    </row>
    <row r="4679" spans="1:4" x14ac:dyDescent="0.35">
      <c r="A4679"/>
      <c r="B4679"/>
      <c r="C4679"/>
      <c r="D4679"/>
    </row>
    <row r="4680" spans="1:4" x14ac:dyDescent="0.35">
      <c r="A4680"/>
      <c r="B4680"/>
      <c r="C4680"/>
      <c r="D4680"/>
    </row>
    <row r="4681" spans="1:4" x14ac:dyDescent="0.35">
      <c r="A4681"/>
      <c r="B4681"/>
      <c r="C4681"/>
      <c r="D4681"/>
    </row>
    <row r="4682" spans="1:4" x14ac:dyDescent="0.35">
      <c r="A4682"/>
      <c r="B4682"/>
      <c r="C4682"/>
      <c r="D4682"/>
    </row>
    <row r="4683" spans="1:4" x14ac:dyDescent="0.35">
      <c r="A4683"/>
      <c r="B4683"/>
      <c r="C4683"/>
      <c r="D4683"/>
    </row>
    <row r="4684" spans="1:4" x14ac:dyDescent="0.35">
      <c r="A4684"/>
      <c r="B4684"/>
      <c r="C4684"/>
      <c r="D4684"/>
    </row>
    <row r="4685" spans="1:4" x14ac:dyDescent="0.35">
      <c r="A4685"/>
      <c r="B4685"/>
      <c r="C4685"/>
      <c r="D4685"/>
    </row>
    <row r="4686" spans="1:4" x14ac:dyDescent="0.35">
      <c r="A4686"/>
      <c r="B4686"/>
      <c r="C4686"/>
      <c r="D4686"/>
    </row>
    <row r="4687" spans="1:4" x14ac:dyDescent="0.35">
      <c r="A4687"/>
      <c r="B4687"/>
      <c r="C4687"/>
      <c r="D4687"/>
    </row>
    <row r="4688" spans="1:4" x14ac:dyDescent="0.35">
      <c r="A4688"/>
      <c r="B4688"/>
      <c r="C4688"/>
      <c r="D4688"/>
    </row>
    <row r="4689" spans="1:4" x14ac:dyDescent="0.35">
      <c r="A4689"/>
      <c r="B4689"/>
      <c r="C4689"/>
      <c r="D4689"/>
    </row>
    <row r="4690" spans="1:4" x14ac:dyDescent="0.35">
      <c r="A4690"/>
      <c r="B4690"/>
      <c r="C4690"/>
      <c r="D4690"/>
    </row>
    <row r="4691" spans="1:4" x14ac:dyDescent="0.35">
      <c r="A4691"/>
      <c r="B4691"/>
      <c r="C4691"/>
      <c r="D4691"/>
    </row>
    <row r="4692" spans="1:4" x14ac:dyDescent="0.35">
      <c r="A4692"/>
      <c r="B4692"/>
      <c r="C4692"/>
      <c r="D4692"/>
    </row>
    <row r="4693" spans="1:4" x14ac:dyDescent="0.35">
      <c r="A4693"/>
      <c r="B4693"/>
      <c r="C4693"/>
      <c r="D4693"/>
    </row>
    <row r="4694" spans="1:4" x14ac:dyDescent="0.35">
      <c r="A4694"/>
      <c r="B4694"/>
      <c r="C4694"/>
      <c r="D4694"/>
    </row>
    <row r="4695" spans="1:4" x14ac:dyDescent="0.35">
      <c r="A4695"/>
      <c r="B4695"/>
      <c r="C4695"/>
      <c r="D4695"/>
    </row>
    <row r="4696" spans="1:4" x14ac:dyDescent="0.35">
      <c r="A4696"/>
      <c r="B4696"/>
      <c r="C4696"/>
      <c r="D4696"/>
    </row>
    <row r="4697" spans="1:4" x14ac:dyDescent="0.35">
      <c r="A4697"/>
      <c r="B4697"/>
      <c r="C4697"/>
      <c r="D4697"/>
    </row>
    <row r="4698" spans="1:4" x14ac:dyDescent="0.35">
      <c r="A4698"/>
      <c r="B4698"/>
      <c r="C4698"/>
      <c r="D4698"/>
    </row>
    <row r="4699" spans="1:4" x14ac:dyDescent="0.35">
      <c r="A4699"/>
      <c r="B4699"/>
      <c r="C4699"/>
      <c r="D4699"/>
    </row>
    <row r="4700" spans="1:4" x14ac:dyDescent="0.35">
      <c r="A4700"/>
      <c r="B4700"/>
      <c r="C4700"/>
      <c r="D4700"/>
    </row>
    <row r="4701" spans="1:4" x14ac:dyDescent="0.35">
      <c r="A4701"/>
      <c r="B4701"/>
      <c r="C4701"/>
      <c r="D4701"/>
    </row>
    <row r="4702" spans="1:4" x14ac:dyDescent="0.35">
      <c r="A4702"/>
      <c r="B4702"/>
      <c r="C4702"/>
      <c r="D4702"/>
    </row>
    <row r="4703" spans="1:4" x14ac:dyDescent="0.35">
      <c r="A4703"/>
      <c r="B4703"/>
      <c r="C4703"/>
      <c r="D4703"/>
    </row>
    <row r="4704" spans="1:4" x14ac:dyDescent="0.35">
      <c r="A4704"/>
      <c r="B4704"/>
      <c r="C4704"/>
      <c r="D4704"/>
    </row>
    <row r="4705" spans="1:4" x14ac:dyDescent="0.35">
      <c r="A4705"/>
      <c r="B4705"/>
      <c r="C4705"/>
      <c r="D4705"/>
    </row>
    <row r="4706" spans="1:4" x14ac:dyDescent="0.35">
      <c r="A4706"/>
      <c r="B4706"/>
      <c r="C4706"/>
      <c r="D4706"/>
    </row>
    <row r="4707" spans="1:4" x14ac:dyDescent="0.35">
      <c r="A4707"/>
      <c r="B4707"/>
      <c r="C4707"/>
      <c r="D4707"/>
    </row>
    <row r="4708" spans="1:4" x14ac:dyDescent="0.35">
      <c r="A4708"/>
      <c r="B4708"/>
      <c r="C4708"/>
      <c r="D4708"/>
    </row>
    <row r="4709" spans="1:4" x14ac:dyDescent="0.35">
      <c r="A4709"/>
      <c r="B4709"/>
      <c r="C4709"/>
      <c r="D4709"/>
    </row>
    <row r="4710" spans="1:4" x14ac:dyDescent="0.35">
      <c r="A4710"/>
      <c r="B4710"/>
      <c r="C4710"/>
      <c r="D4710"/>
    </row>
    <row r="4711" spans="1:4" x14ac:dyDescent="0.35">
      <c r="A4711"/>
      <c r="B4711"/>
      <c r="C4711"/>
      <c r="D4711"/>
    </row>
    <row r="4712" spans="1:4" x14ac:dyDescent="0.35">
      <c r="A4712"/>
      <c r="B4712"/>
      <c r="C4712"/>
      <c r="D4712"/>
    </row>
    <row r="4713" spans="1:4" x14ac:dyDescent="0.35">
      <c r="A4713"/>
      <c r="B4713"/>
      <c r="C4713"/>
      <c r="D4713"/>
    </row>
    <row r="4714" spans="1:4" x14ac:dyDescent="0.35">
      <c r="A4714"/>
      <c r="B4714"/>
      <c r="C4714"/>
      <c r="D4714"/>
    </row>
    <row r="4715" spans="1:4" x14ac:dyDescent="0.35">
      <c r="A4715"/>
      <c r="B4715"/>
      <c r="C4715"/>
      <c r="D4715"/>
    </row>
    <row r="4716" spans="1:4" x14ac:dyDescent="0.35">
      <c r="A4716"/>
      <c r="B4716"/>
      <c r="C4716"/>
      <c r="D4716"/>
    </row>
    <row r="4717" spans="1:4" x14ac:dyDescent="0.35">
      <c r="A4717"/>
      <c r="B4717"/>
      <c r="C4717"/>
      <c r="D4717"/>
    </row>
    <row r="4718" spans="1:4" x14ac:dyDescent="0.35">
      <c r="A4718"/>
      <c r="B4718"/>
      <c r="C4718"/>
      <c r="D4718"/>
    </row>
    <row r="4719" spans="1:4" x14ac:dyDescent="0.35">
      <c r="A4719"/>
      <c r="B4719"/>
      <c r="C4719"/>
      <c r="D4719"/>
    </row>
    <row r="4720" spans="1:4" x14ac:dyDescent="0.35">
      <c r="A4720"/>
      <c r="B4720"/>
      <c r="C4720"/>
      <c r="D4720"/>
    </row>
    <row r="4721" spans="1:4" x14ac:dyDescent="0.35">
      <c r="A4721"/>
      <c r="B4721"/>
      <c r="C4721"/>
      <c r="D4721"/>
    </row>
    <row r="4722" spans="1:4" x14ac:dyDescent="0.35">
      <c r="A4722"/>
      <c r="B4722"/>
      <c r="C4722"/>
      <c r="D4722"/>
    </row>
    <row r="4723" spans="1:4" x14ac:dyDescent="0.35">
      <c r="A4723"/>
      <c r="B4723"/>
      <c r="C4723"/>
      <c r="D4723"/>
    </row>
    <row r="4724" spans="1:4" x14ac:dyDescent="0.35">
      <c r="A4724"/>
      <c r="B4724"/>
      <c r="C4724"/>
      <c r="D4724"/>
    </row>
    <row r="4725" spans="1:4" x14ac:dyDescent="0.35">
      <c r="A4725"/>
      <c r="B4725"/>
      <c r="C4725"/>
      <c r="D4725"/>
    </row>
    <row r="4726" spans="1:4" x14ac:dyDescent="0.35">
      <c r="A4726"/>
      <c r="B4726"/>
      <c r="C4726"/>
      <c r="D4726"/>
    </row>
    <row r="4727" spans="1:4" x14ac:dyDescent="0.35">
      <c r="A4727"/>
      <c r="B4727"/>
      <c r="C4727"/>
      <c r="D4727"/>
    </row>
    <row r="4728" spans="1:4" x14ac:dyDescent="0.35">
      <c r="A4728"/>
      <c r="B4728"/>
      <c r="C4728"/>
      <c r="D4728"/>
    </row>
    <row r="4729" spans="1:4" x14ac:dyDescent="0.35">
      <c r="A4729"/>
      <c r="B4729"/>
      <c r="C4729"/>
      <c r="D4729"/>
    </row>
    <row r="4730" spans="1:4" x14ac:dyDescent="0.35">
      <c r="A4730"/>
      <c r="B4730"/>
      <c r="C4730"/>
      <c r="D4730"/>
    </row>
    <row r="4731" spans="1:4" x14ac:dyDescent="0.35">
      <c r="A4731"/>
      <c r="B4731"/>
      <c r="C4731"/>
      <c r="D4731"/>
    </row>
    <row r="4732" spans="1:4" x14ac:dyDescent="0.35">
      <c r="A4732"/>
      <c r="B4732"/>
      <c r="C4732"/>
      <c r="D4732"/>
    </row>
    <row r="4733" spans="1:4" x14ac:dyDescent="0.35">
      <c r="A4733"/>
      <c r="B4733"/>
      <c r="C4733"/>
      <c r="D4733"/>
    </row>
    <row r="4734" spans="1:4" x14ac:dyDescent="0.35">
      <c r="A4734"/>
      <c r="B4734"/>
      <c r="C4734"/>
      <c r="D4734"/>
    </row>
    <row r="4735" spans="1:4" x14ac:dyDescent="0.35">
      <c r="A4735"/>
      <c r="B4735"/>
      <c r="C4735"/>
      <c r="D4735"/>
    </row>
    <row r="4736" spans="1:4" x14ac:dyDescent="0.35">
      <c r="A4736"/>
      <c r="B4736"/>
      <c r="C4736"/>
      <c r="D4736"/>
    </row>
    <row r="4737" spans="1:4" x14ac:dyDescent="0.35">
      <c r="A4737"/>
      <c r="B4737"/>
      <c r="C4737"/>
      <c r="D4737"/>
    </row>
    <row r="4738" spans="1:4" x14ac:dyDescent="0.35">
      <c r="A4738"/>
      <c r="B4738"/>
      <c r="C4738"/>
      <c r="D4738"/>
    </row>
    <row r="4739" spans="1:4" x14ac:dyDescent="0.35">
      <c r="A4739"/>
      <c r="B4739"/>
      <c r="C4739"/>
      <c r="D4739"/>
    </row>
    <row r="4740" spans="1:4" x14ac:dyDescent="0.35">
      <c r="A4740"/>
      <c r="B4740"/>
      <c r="C4740"/>
      <c r="D4740"/>
    </row>
    <row r="4741" spans="1:4" x14ac:dyDescent="0.35">
      <c r="A4741"/>
      <c r="B4741"/>
      <c r="C4741"/>
      <c r="D4741"/>
    </row>
    <row r="4742" spans="1:4" x14ac:dyDescent="0.35">
      <c r="A4742"/>
      <c r="B4742"/>
      <c r="C4742"/>
      <c r="D4742"/>
    </row>
    <row r="4743" spans="1:4" x14ac:dyDescent="0.35">
      <c r="A4743"/>
      <c r="B4743"/>
      <c r="C4743"/>
      <c r="D4743"/>
    </row>
    <row r="4744" spans="1:4" x14ac:dyDescent="0.35">
      <c r="A4744"/>
      <c r="B4744"/>
      <c r="C4744"/>
      <c r="D4744"/>
    </row>
    <row r="4745" spans="1:4" x14ac:dyDescent="0.35">
      <c r="A4745"/>
      <c r="B4745"/>
      <c r="C4745"/>
      <c r="D4745"/>
    </row>
    <row r="4746" spans="1:4" x14ac:dyDescent="0.35">
      <c r="A4746"/>
      <c r="B4746"/>
      <c r="C4746"/>
      <c r="D4746"/>
    </row>
    <row r="4747" spans="1:4" x14ac:dyDescent="0.35">
      <c r="A4747"/>
      <c r="B4747"/>
      <c r="C4747"/>
      <c r="D4747"/>
    </row>
    <row r="4748" spans="1:4" x14ac:dyDescent="0.35">
      <c r="A4748"/>
      <c r="B4748"/>
      <c r="C4748"/>
      <c r="D4748"/>
    </row>
    <row r="4749" spans="1:4" x14ac:dyDescent="0.35">
      <c r="A4749"/>
      <c r="B4749"/>
      <c r="C4749"/>
      <c r="D4749"/>
    </row>
    <row r="4750" spans="1:4" x14ac:dyDescent="0.35">
      <c r="A4750"/>
      <c r="B4750"/>
      <c r="C4750"/>
      <c r="D4750"/>
    </row>
    <row r="4751" spans="1:4" x14ac:dyDescent="0.35">
      <c r="A4751"/>
      <c r="B4751"/>
      <c r="C4751"/>
      <c r="D4751"/>
    </row>
    <row r="4752" spans="1:4" x14ac:dyDescent="0.35">
      <c r="A4752"/>
      <c r="B4752"/>
      <c r="C4752"/>
      <c r="D4752"/>
    </row>
    <row r="4753" spans="1:4" x14ac:dyDescent="0.35">
      <c r="A4753"/>
      <c r="B4753"/>
      <c r="C4753"/>
      <c r="D4753"/>
    </row>
    <row r="4754" spans="1:4" x14ac:dyDescent="0.35">
      <c r="A4754"/>
      <c r="B4754"/>
      <c r="C4754"/>
      <c r="D4754"/>
    </row>
    <row r="4755" spans="1:4" x14ac:dyDescent="0.35">
      <c r="A4755"/>
      <c r="B4755"/>
      <c r="C4755"/>
      <c r="D4755"/>
    </row>
    <row r="4756" spans="1:4" x14ac:dyDescent="0.35">
      <c r="A4756"/>
      <c r="B4756"/>
      <c r="C4756"/>
      <c r="D4756"/>
    </row>
    <row r="4757" spans="1:4" x14ac:dyDescent="0.35">
      <c r="A4757"/>
      <c r="B4757"/>
      <c r="C4757"/>
      <c r="D4757"/>
    </row>
    <row r="4758" spans="1:4" x14ac:dyDescent="0.35">
      <c r="A4758"/>
      <c r="B4758"/>
      <c r="C4758"/>
      <c r="D4758"/>
    </row>
    <row r="4759" spans="1:4" x14ac:dyDescent="0.35">
      <c r="A4759"/>
      <c r="B4759"/>
      <c r="C4759"/>
      <c r="D4759"/>
    </row>
    <row r="4760" spans="1:4" x14ac:dyDescent="0.35">
      <c r="A4760"/>
      <c r="B4760"/>
      <c r="C4760"/>
      <c r="D4760"/>
    </row>
    <row r="4761" spans="1:4" x14ac:dyDescent="0.35">
      <c r="A4761"/>
      <c r="B4761"/>
      <c r="C4761"/>
      <c r="D4761"/>
    </row>
    <row r="4762" spans="1:4" x14ac:dyDescent="0.35">
      <c r="A4762"/>
      <c r="B4762"/>
      <c r="C4762"/>
      <c r="D4762"/>
    </row>
    <row r="4763" spans="1:4" x14ac:dyDescent="0.35">
      <c r="A4763"/>
      <c r="B4763"/>
      <c r="C4763"/>
      <c r="D4763"/>
    </row>
    <row r="4764" spans="1:4" x14ac:dyDescent="0.35">
      <c r="A4764"/>
      <c r="B4764"/>
      <c r="C4764"/>
      <c r="D4764"/>
    </row>
    <row r="4765" spans="1:4" x14ac:dyDescent="0.35">
      <c r="A4765"/>
      <c r="B4765"/>
      <c r="C4765"/>
      <c r="D4765"/>
    </row>
    <row r="4766" spans="1:4" x14ac:dyDescent="0.35">
      <c r="A4766"/>
      <c r="B4766"/>
      <c r="C4766"/>
      <c r="D4766"/>
    </row>
    <row r="4767" spans="1:4" x14ac:dyDescent="0.35">
      <c r="A4767"/>
      <c r="B4767"/>
      <c r="C4767"/>
      <c r="D4767"/>
    </row>
    <row r="4768" spans="1:4" x14ac:dyDescent="0.35">
      <c r="A4768"/>
      <c r="B4768"/>
      <c r="C4768"/>
      <c r="D4768"/>
    </row>
    <row r="4769" spans="1:4" x14ac:dyDescent="0.35">
      <c r="A4769"/>
      <c r="B4769"/>
      <c r="C4769"/>
      <c r="D4769"/>
    </row>
    <row r="4770" spans="1:4" x14ac:dyDescent="0.35">
      <c r="A4770"/>
      <c r="B4770"/>
      <c r="C4770"/>
      <c r="D4770"/>
    </row>
    <row r="4771" spans="1:4" x14ac:dyDescent="0.35">
      <c r="A4771"/>
      <c r="B4771"/>
      <c r="C4771"/>
      <c r="D4771"/>
    </row>
    <row r="4772" spans="1:4" x14ac:dyDescent="0.35">
      <c r="A4772"/>
      <c r="B4772"/>
      <c r="C4772"/>
      <c r="D4772"/>
    </row>
    <row r="4773" spans="1:4" x14ac:dyDescent="0.35">
      <c r="A4773"/>
      <c r="B4773"/>
      <c r="C4773"/>
      <c r="D4773"/>
    </row>
    <row r="4774" spans="1:4" x14ac:dyDescent="0.35">
      <c r="A4774"/>
      <c r="B4774"/>
      <c r="C4774"/>
      <c r="D4774"/>
    </row>
    <row r="4775" spans="1:4" x14ac:dyDescent="0.35">
      <c r="A4775"/>
      <c r="B4775"/>
      <c r="C4775"/>
      <c r="D4775"/>
    </row>
    <row r="4776" spans="1:4" x14ac:dyDescent="0.35">
      <c r="A4776"/>
      <c r="B4776"/>
      <c r="C4776"/>
      <c r="D4776"/>
    </row>
    <row r="4777" spans="1:4" x14ac:dyDescent="0.35">
      <c r="A4777"/>
      <c r="B4777"/>
      <c r="C4777"/>
      <c r="D4777"/>
    </row>
    <row r="4778" spans="1:4" x14ac:dyDescent="0.35">
      <c r="A4778"/>
      <c r="B4778"/>
      <c r="C4778"/>
      <c r="D4778"/>
    </row>
    <row r="4779" spans="1:4" x14ac:dyDescent="0.35">
      <c r="A4779"/>
      <c r="B4779"/>
      <c r="C4779"/>
      <c r="D4779"/>
    </row>
    <row r="4780" spans="1:4" x14ac:dyDescent="0.35">
      <c r="A4780"/>
      <c r="B4780"/>
      <c r="C4780"/>
      <c r="D4780"/>
    </row>
    <row r="4781" spans="1:4" x14ac:dyDescent="0.35">
      <c r="A4781"/>
      <c r="B4781"/>
      <c r="C4781"/>
      <c r="D4781"/>
    </row>
    <row r="4782" spans="1:4" x14ac:dyDescent="0.35">
      <c r="A4782"/>
      <c r="B4782"/>
      <c r="C4782"/>
      <c r="D4782"/>
    </row>
    <row r="4783" spans="1:4" x14ac:dyDescent="0.35">
      <c r="A4783"/>
      <c r="B4783"/>
      <c r="C4783"/>
      <c r="D4783"/>
    </row>
    <row r="4784" spans="1:4" x14ac:dyDescent="0.35">
      <c r="A4784"/>
      <c r="B4784"/>
      <c r="C4784"/>
      <c r="D4784"/>
    </row>
    <row r="4785" spans="1:4" x14ac:dyDescent="0.35">
      <c r="A4785"/>
      <c r="B4785"/>
      <c r="C4785"/>
      <c r="D4785"/>
    </row>
    <row r="4786" spans="1:4" x14ac:dyDescent="0.35">
      <c r="A4786"/>
      <c r="B4786"/>
      <c r="C4786"/>
      <c r="D4786"/>
    </row>
    <row r="4787" spans="1:4" x14ac:dyDescent="0.35">
      <c r="A4787"/>
      <c r="B4787"/>
      <c r="C4787"/>
      <c r="D4787"/>
    </row>
    <row r="4788" spans="1:4" x14ac:dyDescent="0.35">
      <c r="A4788"/>
      <c r="B4788"/>
      <c r="C4788"/>
      <c r="D4788"/>
    </row>
    <row r="4789" spans="1:4" x14ac:dyDescent="0.35">
      <c r="A4789"/>
      <c r="B4789"/>
      <c r="C4789"/>
      <c r="D4789"/>
    </row>
    <row r="4790" spans="1:4" x14ac:dyDescent="0.35">
      <c r="A4790"/>
      <c r="B4790"/>
      <c r="C4790"/>
      <c r="D4790"/>
    </row>
    <row r="4791" spans="1:4" x14ac:dyDescent="0.35">
      <c r="A4791"/>
      <c r="B4791"/>
      <c r="C4791"/>
      <c r="D4791"/>
    </row>
    <row r="4792" spans="1:4" x14ac:dyDescent="0.35">
      <c r="A4792"/>
      <c r="B4792"/>
      <c r="C4792"/>
      <c r="D4792"/>
    </row>
    <row r="4793" spans="1:4" x14ac:dyDescent="0.35">
      <c r="A4793"/>
      <c r="B4793"/>
      <c r="C4793"/>
      <c r="D4793"/>
    </row>
    <row r="4794" spans="1:4" x14ac:dyDescent="0.35">
      <c r="A4794"/>
      <c r="B4794"/>
      <c r="C4794"/>
      <c r="D4794"/>
    </row>
    <row r="4795" spans="1:4" x14ac:dyDescent="0.35">
      <c r="A4795"/>
      <c r="B4795"/>
      <c r="C4795"/>
      <c r="D4795"/>
    </row>
    <row r="4796" spans="1:4" x14ac:dyDescent="0.35">
      <c r="A4796"/>
      <c r="B4796"/>
      <c r="C4796"/>
      <c r="D4796"/>
    </row>
    <row r="4797" spans="1:4" x14ac:dyDescent="0.35">
      <c r="A4797"/>
      <c r="B4797"/>
      <c r="C4797"/>
      <c r="D4797"/>
    </row>
    <row r="4798" spans="1:4" x14ac:dyDescent="0.35">
      <c r="A4798"/>
      <c r="B4798"/>
      <c r="C4798"/>
      <c r="D4798"/>
    </row>
    <row r="4799" spans="1:4" x14ac:dyDescent="0.35">
      <c r="A4799"/>
      <c r="B4799"/>
      <c r="C4799"/>
      <c r="D4799"/>
    </row>
    <row r="4800" spans="1:4" x14ac:dyDescent="0.35">
      <c r="A4800"/>
      <c r="B4800"/>
      <c r="C4800"/>
      <c r="D4800"/>
    </row>
    <row r="4801" spans="1:4" x14ac:dyDescent="0.35">
      <c r="A4801"/>
      <c r="B4801"/>
      <c r="C4801"/>
      <c r="D4801"/>
    </row>
    <row r="4802" spans="1:4" x14ac:dyDescent="0.35">
      <c r="A4802"/>
      <c r="B4802"/>
      <c r="C4802"/>
      <c r="D4802"/>
    </row>
    <row r="4803" spans="1:4" x14ac:dyDescent="0.35">
      <c r="A4803"/>
      <c r="B4803"/>
      <c r="C4803"/>
      <c r="D4803"/>
    </row>
    <row r="4804" spans="1:4" x14ac:dyDescent="0.35">
      <c r="A4804"/>
      <c r="B4804"/>
      <c r="C4804"/>
      <c r="D4804"/>
    </row>
    <row r="4805" spans="1:4" x14ac:dyDescent="0.35">
      <c r="A4805"/>
      <c r="B4805"/>
      <c r="C4805"/>
      <c r="D4805"/>
    </row>
    <row r="4806" spans="1:4" x14ac:dyDescent="0.35">
      <c r="A4806"/>
      <c r="B4806"/>
      <c r="C4806"/>
      <c r="D4806"/>
    </row>
    <row r="4807" spans="1:4" x14ac:dyDescent="0.35">
      <c r="A4807"/>
      <c r="B4807"/>
      <c r="C4807"/>
      <c r="D4807"/>
    </row>
    <row r="4808" spans="1:4" x14ac:dyDescent="0.35">
      <c r="A4808"/>
      <c r="B4808"/>
      <c r="C4808"/>
      <c r="D4808"/>
    </row>
    <row r="4809" spans="1:4" x14ac:dyDescent="0.35">
      <c r="A4809"/>
      <c r="B4809"/>
      <c r="C4809"/>
      <c r="D4809"/>
    </row>
    <row r="4810" spans="1:4" x14ac:dyDescent="0.35">
      <c r="A4810"/>
      <c r="B4810"/>
      <c r="C4810"/>
      <c r="D4810"/>
    </row>
    <row r="4811" spans="1:4" x14ac:dyDescent="0.35">
      <c r="A4811"/>
      <c r="B4811"/>
      <c r="C4811"/>
      <c r="D4811"/>
    </row>
    <row r="4812" spans="1:4" x14ac:dyDescent="0.35">
      <c r="A4812"/>
      <c r="B4812"/>
      <c r="C4812"/>
      <c r="D4812"/>
    </row>
    <row r="4813" spans="1:4" x14ac:dyDescent="0.35">
      <c r="A4813"/>
      <c r="B4813"/>
      <c r="C4813"/>
      <c r="D4813"/>
    </row>
    <row r="4814" spans="1:4" x14ac:dyDescent="0.35">
      <c r="A4814"/>
      <c r="B4814"/>
      <c r="C4814"/>
      <c r="D4814"/>
    </row>
    <row r="4815" spans="1:4" x14ac:dyDescent="0.35">
      <c r="A4815"/>
      <c r="B4815"/>
      <c r="C4815"/>
      <c r="D4815"/>
    </row>
    <row r="4816" spans="1:4" x14ac:dyDescent="0.35">
      <c r="A4816"/>
      <c r="B4816"/>
      <c r="C4816"/>
      <c r="D4816"/>
    </row>
    <row r="4817" spans="1:4" x14ac:dyDescent="0.35">
      <c r="A4817"/>
      <c r="B4817"/>
      <c r="C4817"/>
      <c r="D4817"/>
    </row>
    <row r="4818" spans="1:4" x14ac:dyDescent="0.35">
      <c r="A4818"/>
      <c r="B4818"/>
      <c r="C4818"/>
      <c r="D4818"/>
    </row>
    <row r="4819" spans="1:4" x14ac:dyDescent="0.35">
      <c r="A4819"/>
      <c r="B4819"/>
      <c r="C4819"/>
      <c r="D4819"/>
    </row>
    <row r="4820" spans="1:4" x14ac:dyDescent="0.35">
      <c r="A4820"/>
      <c r="B4820"/>
      <c r="C4820"/>
      <c r="D4820"/>
    </row>
    <row r="4821" spans="1:4" x14ac:dyDescent="0.35">
      <c r="A4821"/>
      <c r="B4821"/>
      <c r="C4821"/>
      <c r="D4821"/>
    </row>
    <row r="4822" spans="1:4" x14ac:dyDescent="0.35">
      <c r="A4822"/>
      <c r="B4822"/>
      <c r="C4822"/>
      <c r="D4822"/>
    </row>
    <row r="4823" spans="1:4" x14ac:dyDescent="0.35">
      <c r="A4823"/>
      <c r="B4823"/>
      <c r="C4823"/>
      <c r="D4823"/>
    </row>
    <row r="4824" spans="1:4" x14ac:dyDescent="0.35">
      <c r="A4824"/>
      <c r="B4824"/>
      <c r="C4824"/>
      <c r="D4824"/>
    </row>
    <row r="4825" spans="1:4" x14ac:dyDescent="0.35">
      <c r="A4825"/>
      <c r="B4825"/>
      <c r="C4825"/>
      <c r="D4825"/>
    </row>
    <row r="4826" spans="1:4" x14ac:dyDescent="0.35">
      <c r="A4826"/>
      <c r="B4826"/>
      <c r="C4826"/>
      <c r="D4826"/>
    </row>
    <row r="4827" spans="1:4" x14ac:dyDescent="0.35">
      <c r="A4827"/>
      <c r="B4827"/>
      <c r="C4827"/>
      <c r="D4827"/>
    </row>
    <row r="4828" spans="1:4" x14ac:dyDescent="0.35">
      <c r="A4828"/>
      <c r="B4828"/>
      <c r="C4828"/>
      <c r="D4828"/>
    </row>
    <row r="4829" spans="1:4" x14ac:dyDescent="0.35">
      <c r="A4829"/>
      <c r="B4829"/>
      <c r="C4829"/>
      <c r="D4829"/>
    </row>
    <row r="4830" spans="1:4" x14ac:dyDescent="0.35">
      <c r="A4830"/>
      <c r="B4830"/>
      <c r="C4830"/>
      <c r="D4830"/>
    </row>
    <row r="4831" spans="1:4" x14ac:dyDescent="0.35">
      <c r="A4831"/>
      <c r="B4831"/>
      <c r="C4831"/>
      <c r="D4831"/>
    </row>
    <row r="4832" spans="1:4" x14ac:dyDescent="0.35">
      <c r="A4832"/>
      <c r="B4832"/>
      <c r="C4832"/>
      <c r="D4832"/>
    </row>
    <row r="4833" spans="1:4" x14ac:dyDescent="0.35">
      <c r="A4833"/>
      <c r="B4833"/>
      <c r="C4833"/>
      <c r="D4833"/>
    </row>
    <row r="4834" spans="1:4" x14ac:dyDescent="0.35">
      <c r="A4834"/>
      <c r="B4834"/>
      <c r="C4834"/>
      <c r="D4834"/>
    </row>
    <row r="4835" spans="1:4" x14ac:dyDescent="0.35">
      <c r="A4835"/>
      <c r="B4835"/>
      <c r="C4835"/>
      <c r="D4835"/>
    </row>
    <row r="4836" spans="1:4" x14ac:dyDescent="0.35">
      <c r="A4836"/>
      <c r="B4836"/>
      <c r="C4836"/>
      <c r="D4836"/>
    </row>
    <row r="4837" spans="1:4" x14ac:dyDescent="0.35">
      <c r="A4837"/>
      <c r="B4837"/>
      <c r="C4837"/>
      <c r="D4837"/>
    </row>
    <row r="4838" spans="1:4" x14ac:dyDescent="0.35">
      <c r="A4838"/>
      <c r="B4838"/>
      <c r="C4838"/>
      <c r="D4838"/>
    </row>
    <row r="4839" spans="1:4" x14ac:dyDescent="0.35">
      <c r="A4839"/>
      <c r="B4839"/>
      <c r="C4839"/>
      <c r="D4839"/>
    </row>
    <row r="4840" spans="1:4" x14ac:dyDescent="0.35">
      <c r="A4840"/>
      <c r="B4840"/>
      <c r="C4840"/>
      <c r="D4840"/>
    </row>
    <row r="4841" spans="1:4" x14ac:dyDescent="0.35">
      <c r="A4841"/>
      <c r="B4841"/>
      <c r="C4841"/>
      <c r="D4841"/>
    </row>
    <row r="4842" spans="1:4" x14ac:dyDescent="0.35">
      <c r="A4842"/>
      <c r="B4842"/>
      <c r="C4842"/>
      <c r="D4842"/>
    </row>
    <row r="4843" spans="1:4" x14ac:dyDescent="0.35">
      <c r="A4843"/>
      <c r="B4843"/>
      <c r="C4843"/>
      <c r="D4843"/>
    </row>
    <row r="4844" spans="1:4" x14ac:dyDescent="0.35">
      <c r="A4844"/>
      <c r="B4844"/>
      <c r="C4844"/>
      <c r="D4844"/>
    </row>
    <row r="4845" spans="1:4" x14ac:dyDescent="0.35">
      <c r="A4845"/>
      <c r="B4845"/>
      <c r="C4845"/>
      <c r="D4845"/>
    </row>
    <row r="4846" spans="1:4" x14ac:dyDescent="0.35">
      <c r="A4846"/>
      <c r="B4846"/>
      <c r="C4846"/>
      <c r="D4846"/>
    </row>
    <row r="4847" spans="1:4" x14ac:dyDescent="0.35">
      <c r="A4847"/>
      <c r="B4847"/>
      <c r="C4847"/>
      <c r="D4847"/>
    </row>
    <row r="4848" spans="1:4" x14ac:dyDescent="0.35">
      <c r="A4848"/>
      <c r="B4848"/>
      <c r="C4848"/>
      <c r="D4848"/>
    </row>
    <row r="4849" spans="1:4" x14ac:dyDescent="0.35">
      <c r="A4849"/>
      <c r="B4849"/>
      <c r="C4849"/>
      <c r="D4849"/>
    </row>
    <row r="4850" spans="1:4" x14ac:dyDescent="0.35">
      <c r="A4850"/>
      <c r="B4850"/>
      <c r="C4850"/>
      <c r="D4850"/>
    </row>
    <row r="4851" spans="1:4" x14ac:dyDescent="0.35">
      <c r="A4851"/>
      <c r="B4851"/>
      <c r="C4851"/>
      <c r="D4851"/>
    </row>
    <row r="4852" spans="1:4" x14ac:dyDescent="0.35">
      <c r="A4852"/>
      <c r="B4852"/>
      <c r="C4852"/>
      <c r="D4852"/>
    </row>
    <row r="4853" spans="1:4" x14ac:dyDescent="0.35">
      <c r="A4853"/>
      <c r="B4853"/>
      <c r="C4853"/>
      <c r="D4853"/>
    </row>
    <row r="4854" spans="1:4" x14ac:dyDescent="0.35">
      <c r="A4854"/>
      <c r="B4854"/>
      <c r="C4854"/>
      <c r="D4854"/>
    </row>
    <row r="4855" spans="1:4" x14ac:dyDescent="0.35">
      <c r="A4855"/>
      <c r="B4855"/>
      <c r="C4855"/>
      <c r="D4855"/>
    </row>
    <row r="4856" spans="1:4" x14ac:dyDescent="0.35">
      <c r="A4856"/>
      <c r="B4856"/>
      <c r="C4856"/>
      <c r="D4856"/>
    </row>
    <row r="4857" spans="1:4" x14ac:dyDescent="0.35">
      <c r="A4857"/>
      <c r="B4857"/>
      <c r="C4857"/>
      <c r="D4857"/>
    </row>
    <row r="4858" spans="1:4" x14ac:dyDescent="0.35">
      <c r="A4858"/>
      <c r="B4858"/>
      <c r="C4858"/>
      <c r="D4858"/>
    </row>
    <row r="4859" spans="1:4" x14ac:dyDescent="0.35">
      <c r="A4859"/>
      <c r="B4859"/>
      <c r="C4859"/>
      <c r="D4859"/>
    </row>
    <row r="4860" spans="1:4" x14ac:dyDescent="0.35">
      <c r="A4860"/>
      <c r="B4860"/>
      <c r="C4860"/>
      <c r="D4860"/>
    </row>
    <row r="4861" spans="1:4" x14ac:dyDescent="0.35">
      <c r="A4861"/>
      <c r="B4861"/>
      <c r="C4861"/>
      <c r="D4861"/>
    </row>
    <row r="4862" spans="1:4" x14ac:dyDescent="0.35">
      <c r="A4862"/>
      <c r="B4862"/>
      <c r="C4862"/>
      <c r="D4862"/>
    </row>
    <row r="4863" spans="1:4" x14ac:dyDescent="0.35">
      <c r="A4863"/>
      <c r="B4863"/>
      <c r="C4863"/>
      <c r="D4863"/>
    </row>
    <row r="4864" spans="1:4" x14ac:dyDescent="0.35">
      <c r="A4864"/>
      <c r="B4864"/>
      <c r="C4864"/>
      <c r="D4864"/>
    </row>
    <row r="4865" spans="1:4" x14ac:dyDescent="0.35">
      <c r="A4865"/>
      <c r="B4865"/>
      <c r="C4865"/>
      <c r="D4865"/>
    </row>
    <row r="4866" spans="1:4" x14ac:dyDescent="0.35">
      <c r="A4866"/>
      <c r="B4866"/>
      <c r="C4866"/>
      <c r="D4866"/>
    </row>
    <row r="4867" spans="1:4" x14ac:dyDescent="0.35">
      <c r="A4867"/>
      <c r="B4867"/>
      <c r="C4867"/>
      <c r="D4867"/>
    </row>
    <row r="4868" spans="1:4" x14ac:dyDescent="0.35">
      <c r="A4868"/>
      <c r="B4868"/>
      <c r="C4868"/>
      <c r="D4868"/>
    </row>
    <row r="4869" spans="1:4" x14ac:dyDescent="0.35">
      <c r="A4869"/>
      <c r="B4869"/>
      <c r="C4869"/>
      <c r="D4869"/>
    </row>
    <row r="4870" spans="1:4" x14ac:dyDescent="0.35">
      <c r="A4870"/>
      <c r="B4870"/>
      <c r="C4870"/>
      <c r="D4870"/>
    </row>
    <row r="4871" spans="1:4" x14ac:dyDescent="0.35">
      <c r="A4871"/>
      <c r="B4871"/>
      <c r="C4871"/>
      <c r="D4871"/>
    </row>
    <row r="4872" spans="1:4" x14ac:dyDescent="0.35">
      <c r="A4872"/>
      <c r="B4872"/>
      <c r="C4872"/>
      <c r="D4872"/>
    </row>
    <row r="4873" spans="1:4" x14ac:dyDescent="0.35">
      <c r="A4873"/>
      <c r="B4873"/>
      <c r="C4873"/>
      <c r="D4873"/>
    </row>
    <row r="4874" spans="1:4" x14ac:dyDescent="0.35">
      <c r="A4874"/>
      <c r="B4874"/>
      <c r="C4874"/>
      <c r="D4874"/>
    </row>
    <row r="4875" spans="1:4" x14ac:dyDescent="0.35">
      <c r="A4875"/>
      <c r="B4875"/>
      <c r="C4875"/>
      <c r="D4875"/>
    </row>
    <row r="4876" spans="1:4" x14ac:dyDescent="0.35">
      <c r="A4876"/>
      <c r="B4876"/>
      <c r="C4876"/>
      <c r="D4876"/>
    </row>
    <row r="4877" spans="1:4" x14ac:dyDescent="0.35">
      <c r="A4877"/>
      <c r="B4877"/>
      <c r="C4877"/>
      <c r="D4877"/>
    </row>
    <row r="4878" spans="1:4" x14ac:dyDescent="0.35">
      <c r="A4878"/>
      <c r="B4878"/>
      <c r="C4878"/>
      <c r="D4878"/>
    </row>
    <row r="4879" spans="1:4" x14ac:dyDescent="0.35">
      <c r="A4879"/>
      <c r="B4879"/>
      <c r="C4879"/>
      <c r="D4879"/>
    </row>
    <row r="4880" spans="1:4" x14ac:dyDescent="0.35">
      <c r="A4880"/>
      <c r="B4880"/>
      <c r="C4880"/>
      <c r="D4880"/>
    </row>
    <row r="4881" spans="1:4" x14ac:dyDescent="0.35">
      <c r="A4881"/>
      <c r="B4881"/>
      <c r="C4881"/>
      <c r="D4881"/>
    </row>
    <row r="4882" spans="1:4" x14ac:dyDescent="0.35">
      <c r="A4882"/>
      <c r="B4882"/>
      <c r="C4882"/>
      <c r="D4882"/>
    </row>
    <row r="4883" spans="1:4" x14ac:dyDescent="0.35">
      <c r="A4883"/>
      <c r="B4883"/>
      <c r="C4883"/>
      <c r="D4883"/>
    </row>
    <row r="4884" spans="1:4" x14ac:dyDescent="0.35">
      <c r="A4884"/>
      <c r="B4884"/>
      <c r="C4884"/>
      <c r="D4884"/>
    </row>
    <row r="4885" spans="1:4" x14ac:dyDescent="0.35">
      <c r="A4885"/>
      <c r="B4885"/>
      <c r="C4885"/>
      <c r="D4885"/>
    </row>
    <row r="4886" spans="1:4" x14ac:dyDescent="0.35">
      <c r="A4886"/>
      <c r="B4886"/>
      <c r="C4886"/>
      <c r="D4886"/>
    </row>
    <row r="4887" spans="1:4" x14ac:dyDescent="0.35">
      <c r="A4887"/>
      <c r="B4887"/>
      <c r="C4887"/>
      <c r="D4887"/>
    </row>
    <row r="4888" spans="1:4" x14ac:dyDescent="0.35">
      <c r="A4888"/>
      <c r="B4888"/>
      <c r="C4888"/>
      <c r="D4888"/>
    </row>
    <row r="4889" spans="1:4" x14ac:dyDescent="0.35">
      <c r="A4889"/>
      <c r="B4889"/>
      <c r="C4889"/>
      <c r="D4889"/>
    </row>
    <row r="4890" spans="1:4" x14ac:dyDescent="0.35">
      <c r="A4890"/>
      <c r="B4890"/>
      <c r="C4890"/>
      <c r="D4890"/>
    </row>
    <row r="4891" spans="1:4" x14ac:dyDescent="0.35">
      <c r="A4891"/>
      <c r="B4891"/>
      <c r="C4891"/>
      <c r="D4891"/>
    </row>
    <row r="4892" spans="1:4" x14ac:dyDescent="0.35">
      <c r="A4892"/>
      <c r="B4892"/>
      <c r="C4892"/>
      <c r="D4892"/>
    </row>
    <row r="4893" spans="1:4" x14ac:dyDescent="0.35">
      <c r="A4893"/>
      <c r="B4893"/>
      <c r="C4893"/>
      <c r="D4893"/>
    </row>
    <row r="4894" spans="1:4" x14ac:dyDescent="0.35">
      <c r="A4894"/>
      <c r="B4894"/>
      <c r="C4894"/>
      <c r="D4894"/>
    </row>
    <row r="4895" spans="1:4" x14ac:dyDescent="0.35">
      <c r="A4895"/>
      <c r="B4895"/>
      <c r="C4895"/>
      <c r="D4895"/>
    </row>
    <row r="4896" spans="1:4" x14ac:dyDescent="0.35">
      <c r="A4896"/>
      <c r="B4896"/>
      <c r="C4896"/>
      <c r="D4896"/>
    </row>
    <row r="4897" spans="1:4" x14ac:dyDescent="0.35">
      <c r="A4897"/>
      <c r="B4897"/>
      <c r="C4897"/>
      <c r="D4897"/>
    </row>
    <row r="4898" spans="1:4" x14ac:dyDescent="0.35">
      <c r="A4898"/>
      <c r="B4898"/>
      <c r="C4898"/>
      <c r="D4898"/>
    </row>
    <row r="4899" spans="1:4" x14ac:dyDescent="0.35">
      <c r="A4899"/>
      <c r="B4899"/>
      <c r="C4899"/>
      <c r="D4899"/>
    </row>
    <row r="4900" spans="1:4" x14ac:dyDescent="0.35">
      <c r="A4900"/>
      <c r="B4900"/>
      <c r="C4900"/>
      <c r="D4900"/>
    </row>
    <row r="4901" spans="1:4" x14ac:dyDescent="0.35">
      <c r="A4901"/>
      <c r="B4901"/>
      <c r="C4901"/>
      <c r="D4901"/>
    </row>
    <row r="4902" spans="1:4" x14ac:dyDescent="0.35">
      <c r="A4902"/>
      <c r="B4902"/>
      <c r="C4902"/>
      <c r="D4902"/>
    </row>
    <row r="4903" spans="1:4" x14ac:dyDescent="0.35">
      <c r="A4903"/>
      <c r="B4903"/>
      <c r="C4903"/>
      <c r="D4903"/>
    </row>
    <row r="4904" spans="1:4" x14ac:dyDescent="0.35">
      <c r="A4904"/>
      <c r="B4904"/>
      <c r="C4904"/>
      <c r="D4904"/>
    </row>
    <row r="4905" spans="1:4" x14ac:dyDescent="0.35">
      <c r="A4905"/>
      <c r="B4905"/>
      <c r="C4905"/>
      <c r="D4905"/>
    </row>
    <row r="4906" spans="1:4" x14ac:dyDescent="0.35">
      <c r="A4906"/>
      <c r="B4906"/>
      <c r="C4906"/>
      <c r="D4906"/>
    </row>
    <row r="4907" spans="1:4" x14ac:dyDescent="0.35">
      <c r="A4907"/>
      <c r="B4907"/>
      <c r="C4907"/>
      <c r="D4907"/>
    </row>
    <row r="4908" spans="1:4" x14ac:dyDescent="0.35">
      <c r="A4908"/>
      <c r="B4908"/>
      <c r="C4908"/>
      <c r="D4908"/>
    </row>
    <row r="4909" spans="1:4" x14ac:dyDescent="0.35">
      <c r="A4909"/>
      <c r="B4909"/>
      <c r="C4909"/>
      <c r="D4909"/>
    </row>
    <row r="4910" spans="1:4" x14ac:dyDescent="0.35">
      <c r="A4910"/>
      <c r="B4910"/>
      <c r="C4910"/>
      <c r="D4910"/>
    </row>
    <row r="4911" spans="1:4" x14ac:dyDescent="0.35">
      <c r="A4911"/>
      <c r="B4911"/>
      <c r="C4911"/>
      <c r="D4911"/>
    </row>
    <row r="4912" spans="1:4" x14ac:dyDescent="0.35">
      <c r="A4912"/>
      <c r="B4912"/>
      <c r="C4912"/>
      <c r="D4912"/>
    </row>
    <row r="4913" spans="1:4" x14ac:dyDescent="0.35">
      <c r="A4913"/>
      <c r="B4913"/>
      <c r="C4913"/>
      <c r="D4913"/>
    </row>
    <row r="4914" spans="1:4" x14ac:dyDescent="0.35">
      <c r="A4914"/>
      <c r="B4914"/>
      <c r="C4914"/>
      <c r="D4914"/>
    </row>
    <row r="4915" spans="1:4" x14ac:dyDescent="0.35">
      <c r="A4915"/>
      <c r="B4915"/>
      <c r="C4915"/>
      <c r="D4915"/>
    </row>
    <row r="4916" spans="1:4" x14ac:dyDescent="0.35">
      <c r="A4916"/>
      <c r="B4916"/>
      <c r="C4916"/>
      <c r="D4916"/>
    </row>
    <row r="4917" spans="1:4" x14ac:dyDescent="0.35">
      <c r="A4917"/>
      <c r="B4917"/>
      <c r="C4917"/>
      <c r="D4917"/>
    </row>
    <row r="4918" spans="1:4" x14ac:dyDescent="0.35">
      <c r="A4918"/>
      <c r="B4918"/>
      <c r="C4918"/>
      <c r="D4918"/>
    </row>
    <row r="4919" spans="1:4" x14ac:dyDescent="0.35">
      <c r="A4919"/>
      <c r="B4919"/>
      <c r="C4919"/>
      <c r="D4919"/>
    </row>
    <row r="4920" spans="1:4" x14ac:dyDescent="0.35">
      <c r="A4920"/>
      <c r="B4920"/>
      <c r="C4920"/>
      <c r="D4920"/>
    </row>
    <row r="4921" spans="1:4" x14ac:dyDescent="0.35">
      <c r="A4921"/>
      <c r="B4921"/>
      <c r="C4921"/>
      <c r="D4921"/>
    </row>
    <row r="4922" spans="1:4" x14ac:dyDescent="0.35">
      <c r="A4922"/>
      <c r="B4922"/>
      <c r="C4922"/>
      <c r="D4922"/>
    </row>
    <row r="4923" spans="1:4" x14ac:dyDescent="0.35">
      <c r="A4923"/>
      <c r="B4923"/>
      <c r="C4923"/>
      <c r="D4923"/>
    </row>
    <row r="4924" spans="1:4" x14ac:dyDescent="0.35">
      <c r="A4924"/>
      <c r="B4924"/>
      <c r="C4924"/>
      <c r="D4924"/>
    </row>
    <row r="4925" spans="1:4" x14ac:dyDescent="0.35">
      <c r="A4925"/>
      <c r="B4925"/>
      <c r="C4925"/>
      <c r="D4925"/>
    </row>
    <row r="4926" spans="1:4" x14ac:dyDescent="0.35">
      <c r="A4926"/>
      <c r="B4926"/>
      <c r="C4926"/>
      <c r="D4926"/>
    </row>
    <row r="4927" spans="1:4" x14ac:dyDescent="0.35">
      <c r="A4927"/>
      <c r="B4927"/>
      <c r="C4927"/>
      <c r="D4927"/>
    </row>
    <row r="4928" spans="1:4" x14ac:dyDescent="0.35">
      <c r="A4928"/>
      <c r="B4928"/>
      <c r="C4928"/>
      <c r="D4928"/>
    </row>
    <row r="4929" spans="1:4" x14ac:dyDescent="0.35">
      <c r="A4929"/>
      <c r="B4929"/>
      <c r="C4929"/>
      <c r="D4929"/>
    </row>
    <row r="4930" spans="1:4" x14ac:dyDescent="0.35">
      <c r="A4930"/>
      <c r="B4930"/>
      <c r="C4930"/>
      <c r="D4930"/>
    </row>
    <row r="4931" spans="1:4" x14ac:dyDescent="0.35">
      <c r="A4931"/>
      <c r="B4931"/>
      <c r="C4931"/>
      <c r="D4931"/>
    </row>
    <row r="4932" spans="1:4" x14ac:dyDescent="0.35">
      <c r="A4932"/>
      <c r="B4932"/>
      <c r="C4932"/>
      <c r="D4932"/>
    </row>
    <row r="4933" spans="1:4" x14ac:dyDescent="0.35">
      <c r="A4933"/>
      <c r="B4933"/>
      <c r="C4933"/>
      <c r="D4933"/>
    </row>
    <row r="4934" spans="1:4" x14ac:dyDescent="0.35">
      <c r="A4934"/>
      <c r="B4934"/>
      <c r="C4934"/>
      <c r="D4934"/>
    </row>
    <row r="4935" spans="1:4" x14ac:dyDescent="0.35">
      <c r="A4935"/>
      <c r="B4935"/>
      <c r="C4935"/>
      <c r="D4935"/>
    </row>
    <row r="4936" spans="1:4" x14ac:dyDescent="0.35">
      <c r="A4936"/>
      <c r="B4936"/>
      <c r="C4936"/>
      <c r="D4936"/>
    </row>
    <row r="4937" spans="1:4" x14ac:dyDescent="0.35">
      <c r="A4937"/>
      <c r="B4937"/>
      <c r="C4937"/>
      <c r="D4937"/>
    </row>
    <row r="4938" spans="1:4" x14ac:dyDescent="0.35">
      <c r="A4938"/>
      <c r="B4938"/>
      <c r="C4938"/>
      <c r="D4938"/>
    </row>
    <row r="4939" spans="1:4" x14ac:dyDescent="0.35">
      <c r="A4939"/>
      <c r="B4939"/>
      <c r="C4939"/>
      <c r="D4939"/>
    </row>
    <row r="4940" spans="1:4" x14ac:dyDescent="0.35">
      <c r="A4940"/>
      <c r="B4940"/>
      <c r="C4940"/>
      <c r="D4940"/>
    </row>
    <row r="4941" spans="1:4" x14ac:dyDescent="0.35">
      <c r="A4941"/>
      <c r="B4941"/>
      <c r="C4941"/>
      <c r="D4941"/>
    </row>
    <row r="4942" spans="1:4" x14ac:dyDescent="0.35">
      <c r="A4942"/>
      <c r="B4942"/>
      <c r="C4942"/>
      <c r="D4942"/>
    </row>
    <row r="4943" spans="1:4" x14ac:dyDescent="0.35">
      <c r="A4943"/>
      <c r="B4943"/>
      <c r="C4943"/>
      <c r="D4943"/>
    </row>
    <row r="4944" spans="1:4" x14ac:dyDescent="0.35">
      <c r="A4944"/>
      <c r="B4944"/>
      <c r="C4944"/>
      <c r="D4944"/>
    </row>
    <row r="4945" spans="1:4" x14ac:dyDescent="0.35">
      <c r="A4945"/>
      <c r="B4945"/>
      <c r="C4945"/>
      <c r="D4945"/>
    </row>
    <row r="4946" spans="1:4" x14ac:dyDescent="0.35">
      <c r="A4946"/>
      <c r="B4946"/>
      <c r="C4946"/>
      <c r="D4946"/>
    </row>
    <row r="4947" spans="1:4" x14ac:dyDescent="0.35">
      <c r="A4947"/>
      <c r="B4947"/>
      <c r="C4947"/>
      <c r="D4947"/>
    </row>
    <row r="4948" spans="1:4" x14ac:dyDescent="0.35">
      <c r="A4948"/>
      <c r="B4948"/>
      <c r="C4948"/>
      <c r="D4948"/>
    </row>
    <row r="4949" spans="1:4" x14ac:dyDescent="0.35">
      <c r="A4949"/>
      <c r="B4949"/>
      <c r="C4949"/>
      <c r="D4949"/>
    </row>
    <row r="4950" spans="1:4" x14ac:dyDescent="0.35">
      <c r="A4950"/>
      <c r="B4950"/>
      <c r="C4950"/>
      <c r="D4950"/>
    </row>
    <row r="4951" spans="1:4" x14ac:dyDescent="0.35">
      <c r="A4951"/>
      <c r="B4951"/>
      <c r="C4951"/>
      <c r="D4951"/>
    </row>
    <row r="4952" spans="1:4" x14ac:dyDescent="0.35">
      <c r="A4952"/>
      <c r="B4952"/>
      <c r="C4952"/>
      <c r="D4952"/>
    </row>
    <row r="4953" spans="1:4" x14ac:dyDescent="0.35">
      <c r="A4953"/>
      <c r="B4953"/>
      <c r="C4953"/>
      <c r="D4953"/>
    </row>
    <row r="4954" spans="1:4" x14ac:dyDescent="0.35">
      <c r="A4954"/>
      <c r="B4954"/>
      <c r="C4954"/>
      <c r="D4954"/>
    </row>
    <row r="4955" spans="1:4" x14ac:dyDescent="0.35">
      <c r="A4955"/>
      <c r="B4955"/>
      <c r="C4955"/>
      <c r="D4955"/>
    </row>
    <row r="4956" spans="1:4" x14ac:dyDescent="0.35">
      <c r="A4956"/>
      <c r="B4956"/>
      <c r="C4956"/>
      <c r="D4956"/>
    </row>
    <row r="4957" spans="1:4" x14ac:dyDescent="0.35">
      <c r="A4957"/>
      <c r="B4957"/>
      <c r="C4957"/>
      <c r="D4957"/>
    </row>
    <row r="4958" spans="1:4" x14ac:dyDescent="0.35">
      <c r="A4958"/>
      <c r="B4958"/>
      <c r="C4958"/>
      <c r="D4958"/>
    </row>
    <row r="4959" spans="1:4" x14ac:dyDescent="0.35">
      <c r="A4959"/>
      <c r="B4959"/>
      <c r="C4959"/>
      <c r="D4959"/>
    </row>
    <row r="4960" spans="1:4" x14ac:dyDescent="0.35">
      <c r="A4960"/>
      <c r="B4960"/>
      <c r="C4960"/>
      <c r="D4960"/>
    </row>
    <row r="4961" spans="1:4" x14ac:dyDescent="0.35">
      <c r="A4961"/>
      <c r="B4961"/>
      <c r="C4961"/>
      <c r="D4961"/>
    </row>
    <row r="4962" spans="1:4" x14ac:dyDescent="0.35">
      <c r="A4962"/>
      <c r="B4962"/>
      <c r="C4962"/>
      <c r="D4962"/>
    </row>
    <row r="4963" spans="1:4" x14ac:dyDescent="0.35">
      <c r="A4963"/>
      <c r="B4963"/>
      <c r="C4963"/>
      <c r="D4963"/>
    </row>
    <row r="4964" spans="1:4" x14ac:dyDescent="0.35">
      <c r="A4964"/>
      <c r="B4964"/>
      <c r="C4964"/>
      <c r="D4964"/>
    </row>
    <row r="4965" spans="1:4" x14ac:dyDescent="0.35">
      <c r="A4965"/>
      <c r="B4965"/>
      <c r="C4965"/>
      <c r="D4965"/>
    </row>
    <row r="4966" spans="1:4" x14ac:dyDescent="0.35">
      <c r="A4966"/>
      <c r="B4966"/>
      <c r="C4966"/>
      <c r="D4966"/>
    </row>
    <row r="4967" spans="1:4" x14ac:dyDescent="0.35">
      <c r="A4967"/>
      <c r="B4967"/>
      <c r="C4967"/>
      <c r="D4967"/>
    </row>
    <row r="4968" spans="1:4" x14ac:dyDescent="0.35">
      <c r="A4968"/>
      <c r="B4968"/>
      <c r="C4968"/>
      <c r="D4968"/>
    </row>
    <row r="4969" spans="1:4" x14ac:dyDescent="0.35">
      <c r="A4969"/>
      <c r="B4969"/>
      <c r="C4969"/>
      <c r="D4969"/>
    </row>
    <row r="4970" spans="1:4" x14ac:dyDescent="0.35">
      <c r="A4970"/>
      <c r="B4970"/>
      <c r="C4970"/>
      <c r="D4970"/>
    </row>
    <row r="4971" spans="1:4" x14ac:dyDescent="0.35">
      <c r="A4971"/>
      <c r="B4971"/>
      <c r="C4971"/>
      <c r="D4971"/>
    </row>
    <row r="4972" spans="1:4" x14ac:dyDescent="0.35">
      <c r="A4972"/>
      <c r="B4972"/>
      <c r="C4972"/>
      <c r="D4972"/>
    </row>
    <row r="4973" spans="1:4" x14ac:dyDescent="0.35">
      <c r="A4973"/>
      <c r="B4973"/>
      <c r="C4973"/>
      <c r="D4973"/>
    </row>
    <row r="4974" spans="1:4" x14ac:dyDescent="0.35">
      <c r="A4974"/>
      <c r="B4974"/>
      <c r="C4974"/>
      <c r="D4974"/>
    </row>
    <row r="4975" spans="1:4" x14ac:dyDescent="0.35">
      <c r="A4975"/>
      <c r="B4975"/>
      <c r="C4975"/>
      <c r="D4975"/>
    </row>
    <row r="4976" spans="1:4" x14ac:dyDescent="0.35">
      <c r="A4976"/>
      <c r="B4976"/>
      <c r="C4976"/>
      <c r="D4976"/>
    </row>
    <row r="4977" spans="1:4" x14ac:dyDescent="0.35">
      <c r="A4977"/>
      <c r="B4977"/>
      <c r="C4977"/>
      <c r="D4977"/>
    </row>
    <row r="4978" spans="1:4" x14ac:dyDescent="0.35">
      <c r="A4978"/>
      <c r="B4978"/>
      <c r="C4978"/>
      <c r="D4978"/>
    </row>
    <row r="4979" spans="1:4" x14ac:dyDescent="0.35">
      <c r="A4979"/>
      <c r="B4979"/>
      <c r="C4979"/>
      <c r="D4979"/>
    </row>
    <row r="4980" spans="1:4" x14ac:dyDescent="0.35">
      <c r="A4980"/>
      <c r="B4980"/>
      <c r="C4980"/>
      <c r="D4980"/>
    </row>
    <row r="4981" spans="1:4" x14ac:dyDescent="0.35">
      <c r="A4981"/>
      <c r="B4981"/>
      <c r="C4981"/>
      <c r="D4981"/>
    </row>
    <row r="4982" spans="1:4" x14ac:dyDescent="0.35">
      <c r="A4982"/>
      <c r="B4982"/>
      <c r="C4982"/>
      <c r="D4982"/>
    </row>
    <row r="4983" spans="1:4" x14ac:dyDescent="0.35">
      <c r="A4983"/>
      <c r="B4983"/>
      <c r="C4983"/>
      <c r="D4983"/>
    </row>
    <row r="4984" spans="1:4" x14ac:dyDescent="0.35">
      <c r="A4984"/>
      <c r="B4984"/>
      <c r="C4984"/>
      <c r="D4984"/>
    </row>
    <row r="4985" spans="1:4" x14ac:dyDescent="0.35">
      <c r="A4985"/>
      <c r="B4985"/>
      <c r="C4985"/>
      <c r="D4985"/>
    </row>
    <row r="4986" spans="1:4" x14ac:dyDescent="0.35">
      <c r="A4986"/>
      <c r="B4986"/>
      <c r="C4986"/>
      <c r="D4986"/>
    </row>
    <row r="4987" spans="1:4" x14ac:dyDescent="0.35">
      <c r="A4987"/>
      <c r="B4987"/>
      <c r="C4987"/>
      <c r="D4987"/>
    </row>
    <row r="4988" spans="1:4" x14ac:dyDescent="0.35">
      <c r="A4988"/>
      <c r="B4988"/>
      <c r="C4988"/>
      <c r="D4988"/>
    </row>
    <row r="4989" spans="1:4" x14ac:dyDescent="0.35">
      <c r="A4989"/>
      <c r="B4989"/>
      <c r="C4989"/>
      <c r="D4989"/>
    </row>
    <row r="4990" spans="1:4" x14ac:dyDescent="0.35">
      <c r="A4990"/>
      <c r="B4990"/>
      <c r="C4990"/>
      <c r="D4990"/>
    </row>
    <row r="4991" spans="1:4" x14ac:dyDescent="0.35">
      <c r="A4991"/>
      <c r="B4991"/>
      <c r="C4991"/>
      <c r="D4991"/>
    </row>
    <row r="4992" spans="1:4" x14ac:dyDescent="0.35">
      <c r="A4992"/>
      <c r="B4992"/>
      <c r="C4992"/>
      <c r="D4992"/>
    </row>
    <row r="4993" spans="1:4" x14ac:dyDescent="0.35">
      <c r="A4993"/>
      <c r="B4993"/>
      <c r="C4993"/>
      <c r="D4993"/>
    </row>
    <row r="4994" spans="1:4" x14ac:dyDescent="0.35">
      <c r="A4994"/>
      <c r="B4994"/>
      <c r="C4994"/>
      <c r="D4994"/>
    </row>
    <row r="4995" spans="1:4" x14ac:dyDescent="0.35">
      <c r="A4995"/>
      <c r="B4995"/>
      <c r="C4995"/>
      <c r="D4995"/>
    </row>
    <row r="4996" spans="1:4" x14ac:dyDescent="0.35">
      <c r="A4996"/>
      <c r="B4996"/>
      <c r="C4996"/>
      <c r="D4996"/>
    </row>
    <row r="4997" spans="1:4" x14ac:dyDescent="0.35">
      <c r="A4997"/>
      <c r="B4997"/>
      <c r="C4997"/>
      <c r="D4997"/>
    </row>
    <row r="4998" spans="1:4" x14ac:dyDescent="0.35">
      <c r="A4998"/>
      <c r="B4998"/>
      <c r="C4998"/>
      <c r="D4998"/>
    </row>
    <row r="4999" spans="1:4" x14ac:dyDescent="0.35">
      <c r="A4999"/>
      <c r="B4999"/>
      <c r="C4999"/>
      <c r="D4999"/>
    </row>
    <row r="5000" spans="1:4" x14ac:dyDescent="0.35">
      <c r="A5000"/>
      <c r="B5000"/>
      <c r="C5000"/>
      <c r="D5000"/>
    </row>
    <row r="5001" spans="1:4" x14ac:dyDescent="0.35">
      <c r="A5001"/>
      <c r="B5001"/>
      <c r="C5001"/>
      <c r="D5001"/>
    </row>
    <row r="5002" spans="1:4" x14ac:dyDescent="0.35">
      <c r="A5002"/>
      <c r="B5002"/>
      <c r="C5002"/>
      <c r="D5002"/>
    </row>
    <row r="5003" spans="1:4" x14ac:dyDescent="0.35">
      <c r="A5003"/>
      <c r="B5003"/>
      <c r="C5003"/>
      <c r="D5003"/>
    </row>
    <row r="5004" spans="1:4" x14ac:dyDescent="0.35">
      <c r="A5004"/>
      <c r="B5004"/>
      <c r="C5004"/>
      <c r="D5004"/>
    </row>
    <row r="5005" spans="1:4" x14ac:dyDescent="0.35">
      <c r="A5005"/>
      <c r="B5005"/>
      <c r="C5005"/>
      <c r="D5005"/>
    </row>
    <row r="5006" spans="1:4" x14ac:dyDescent="0.35">
      <c r="A5006"/>
      <c r="B5006"/>
      <c r="C5006"/>
      <c r="D5006"/>
    </row>
    <row r="5007" spans="1:4" x14ac:dyDescent="0.35">
      <c r="A5007"/>
      <c r="B5007"/>
      <c r="C5007"/>
      <c r="D5007"/>
    </row>
    <row r="5008" spans="1:4" x14ac:dyDescent="0.35">
      <c r="A5008"/>
      <c r="B5008"/>
      <c r="C5008"/>
      <c r="D5008"/>
    </row>
    <row r="5009" spans="1:4" x14ac:dyDescent="0.35">
      <c r="A5009"/>
      <c r="B5009"/>
      <c r="C5009"/>
      <c r="D5009"/>
    </row>
    <row r="5010" spans="1:4" x14ac:dyDescent="0.35">
      <c r="A5010"/>
      <c r="B5010"/>
      <c r="C5010"/>
      <c r="D5010"/>
    </row>
    <row r="5011" spans="1:4" x14ac:dyDescent="0.35">
      <c r="A5011"/>
      <c r="B5011"/>
      <c r="C5011"/>
      <c r="D5011"/>
    </row>
    <row r="5012" spans="1:4" x14ac:dyDescent="0.35">
      <c r="A5012"/>
      <c r="B5012"/>
      <c r="C5012"/>
      <c r="D5012"/>
    </row>
    <row r="5013" spans="1:4" x14ac:dyDescent="0.35">
      <c r="A5013"/>
      <c r="B5013"/>
      <c r="C5013"/>
      <c r="D5013"/>
    </row>
    <row r="5014" spans="1:4" x14ac:dyDescent="0.35">
      <c r="A5014"/>
      <c r="B5014"/>
      <c r="C5014"/>
      <c r="D5014"/>
    </row>
    <row r="5015" spans="1:4" x14ac:dyDescent="0.35">
      <c r="A5015"/>
      <c r="B5015"/>
      <c r="C5015"/>
      <c r="D5015"/>
    </row>
    <row r="5016" spans="1:4" x14ac:dyDescent="0.35">
      <c r="A5016"/>
      <c r="B5016"/>
      <c r="C5016"/>
      <c r="D5016"/>
    </row>
    <row r="5017" spans="1:4" x14ac:dyDescent="0.35">
      <c r="A5017"/>
      <c r="B5017"/>
      <c r="C5017"/>
      <c r="D5017"/>
    </row>
    <row r="5018" spans="1:4" x14ac:dyDescent="0.35">
      <c r="A5018"/>
      <c r="B5018"/>
      <c r="C5018"/>
      <c r="D5018"/>
    </row>
    <row r="5019" spans="1:4" x14ac:dyDescent="0.35">
      <c r="A5019"/>
      <c r="B5019"/>
      <c r="C5019"/>
      <c r="D5019"/>
    </row>
    <row r="5020" spans="1:4" x14ac:dyDescent="0.35">
      <c r="A5020"/>
      <c r="B5020"/>
      <c r="C5020"/>
      <c r="D5020"/>
    </row>
    <row r="5021" spans="1:4" x14ac:dyDescent="0.35">
      <c r="A5021"/>
      <c r="B5021"/>
      <c r="C5021"/>
      <c r="D5021"/>
    </row>
    <row r="5022" spans="1:4" x14ac:dyDescent="0.35">
      <c r="A5022"/>
      <c r="B5022"/>
      <c r="C5022"/>
      <c r="D5022"/>
    </row>
    <row r="5023" spans="1:4" x14ac:dyDescent="0.35">
      <c r="A5023"/>
      <c r="B5023"/>
      <c r="C5023"/>
      <c r="D5023"/>
    </row>
    <row r="5024" spans="1:4" x14ac:dyDescent="0.35">
      <c r="A5024"/>
      <c r="B5024"/>
      <c r="C5024"/>
      <c r="D5024"/>
    </row>
    <row r="5025" spans="1:4" x14ac:dyDescent="0.35">
      <c r="A5025"/>
      <c r="B5025"/>
      <c r="C5025"/>
      <c r="D5025"/>
    </row>
    <row r="5026" spans="1:4" x14ac:dyDescent="0.35">
      <c r="A5026"/>
      <c r="B5026"/>
      <c r="C5026"/>
      <c r="D5026"/>
    </row>
    <row r="5027" spans="1:4" x14ac:dyDescent="0.35">
      <c r="A5027"/>
      <c r="B5027"/>
      <c r="C5027"/>
      <c r="D5027"/>
    </row>
    <row r="5028" spans="1:4" x14ac:dyDescent="0.35">
      <c r="A5028"/>
      <c r="B5028"/>
      <c r="C5028"/>
      <c r="D5028"/>
    </row>
    <row r="5029" spans="1:4" x14ac:dyDescent="0.35">
      <c r="A5029"/>
      <c r="B5029"/>
      <c r="C5029"/>
      <c r="D5029"/>
    </row>
    <row r="5030" spans="1:4" x14ac:dyDescent="0.35">
      <c r="A5030"/>
      <c r="B5030"/>
      <c r="C5030"/>
      <c r="D5030"/>
    </row>
    <row r="5031" spans="1:4" x14ac:dyDescent="0.35">
      <c r="A5031"/>
      <c r="B5031"/>
      <c r="C5031"/>
      <c r="D5031"/>
    </row>
    <row r="5032" spans="1:4" x14ac:dyDescent="0.35">
      <c r="A5032"/>
      <c r="B5032"/>
      <c r="C5032"/>
      <c r="D5032"/>
    </row>
    <row r="5033" spans="1:4" x14ac:dyDescent="0.35">
      <c r="A5033"/>
      <c r="B5033"/>
      <c r="C5033"/>
      <c r="D5033"/>
    </row>
    <row r="5034" spans="1:4" x14ac:dyDescent="0.35">
      <c r="A5034"/>
      <c r="B5034"/>
      <c r="C5034"/>
      <c r="D5034"/>
    </row>
    <row r="5035" spans="1:4" x14ac:dyDescent="0.35">
      <c r="A5035"/>
      <c r="B5035"/>
      <c r="C5035"/>
      <c r="D5035"/>
    </row>
    <row r="5036" spans="1:4" x14ac:dyDescent="0.35">
      <c r="A5036"/>
      <c r="B5036"/>
      <c r="C5036"/>
      <c r="D5036"/>
    </row>
    <row r="5037" spans="1:4" x14ac:dyDescent="0.35">
      <c r="A5037"/>
      <c r="B5037"/>
      <c r="C5037"/>
      <c r="D5037"/>
    </row>
    <row r="5038" spans="1:4" x14ac:dyDescent="0.35">
      <c r="A5038"/>
      <c r="B5038"/>
      <c r="C5038"/>
      <c r="D5038"/>
    </row>
    <row r="5039" spans="1:4" x14ac:dyDescent="0.35">
      <c r="A5039"/>
      <c r="B5039"/>
      <c r="C5039"/>
      <c r="D5039"/>
    </row>
    <row r="5040" spans="1:4" x14ac:dyDescent="0.35">
      <c r="A5040"/>
      <c r="B5040"/>
      <c r="C5040"/>
      <c r="D5040"/>
    </row>
    <row r="5041" spans="1:4" x14ac:dyDescent="0.35">
      <c r="A5041"/>
      <c r="B5041"/>
      <c r="C5041"/>
      <c r="D5041"/>
    </row>
    <row r="5042" spans="1:4" x14ac:dyDescent="0.35">
      <c r="A5042"/>
      <c r="B5042"/>
      <c r="C5042"/>
      <c r="D5042"/>
    </row>
    <row r="5043" spans="1:4" x14ac:dyDescent="0.35">
      <c r="A5043"/>
      <c r="B5043"/>
      <c r="C5043"/>
      <c r="D5043"/>
    </row>
    <row r="5044" spans="1:4" x14ac:dyDescent="0.35">
      <c r="A5044"/>
      <c r="B5044"/>
      <c r="C5044"/>
      <c r="D5044"/>
    </row>
    <row r="5045" spans="1:4" x14ac:dyDescent="0.35">
      <c r="A5045"/>
      <c r="B5045"/>
      <c r="C5045"/>
      <c r="D5045"/>
    </row>
    <row r="5046" spans="1:4" x14ac:dyDescent="0.35">
      <c r="A5046"/>
      <c r="B5046"/>
      <c r="C5046"/>
      <c r="D5046"/>
    </row>
    <row r="5047" spans="1:4" x14ac:dyDescent="0.35">
      <c r="A5047"/>
      <c r="B5047"/>
      <c r="C5047"/>
      <c r="D5047"/>
    </row>
    <row r="5048" spans="1:4" x14ac:dyDescent="0.35">
      <c r="A5048"/>
      <c r="B5048"/>
      <c r="C5048"/>
      <c r="D5048"/>
    </row>
    <row r="5049" spans="1:4" x14ac:dyDescent="0.35">
      <c r="A5049"/>
      <c r="B5049"/>
      <c r="C5049"/>
      <c r="D5049"/>
    </row>
    <row r="5050" spans="1:4" x14ac:dyDescent="0.35">
      <c r="A5050"/>
      <c r="B5050"/>
      <c r="C5050"/>
      <c r="D5050"/>
    </row>
    <row r="5051" spans="1:4" x14ac:dyDescent="0.35">
      <c r="A5051"/>
      <c r="B5051"/>
      <c r="C5051"/>
      <c r="D5051"/>
    </row>
    <row r="5052" spans="1:4" x14ac:dyDescent="0.35">
      <c r="A5052"/>
      <c r="B5052"/>
      <c r="C5052"/>
      <c r="D5052"/>
    </row>
    <row r="5053" spans="1:4" x14ac:dyDescent="0.35">
      <c r="A5053"/>
      <c r="B5053"/>
      <c r="C5053"/>
      <c r="D5053"/>
    </row>
    <row r="5054" spans="1:4" x14ac:dyDescent="0.35">
      <c r="A5054"/>
      <c r="B5054"/>
      <c r="C5054"/>
      <c r="D5054"/>
    </row>
    <row r="5055" spans="1:4" x14ac:dyDescent="0.35">
      <c r="A5055"/>
      <c r="B5055"/>
      <c r="C5055"/>
      <c r="D5055"/>
    </row>
    <row r="5056" spans="1:4" x14ac:dyDescent="0.35">
      <c r="A5056"/>
      <c r="B5056"/>
      <c r="C5056"/>
      <c r="D5056"/>
    </row>
    <row r="5057" spans="1:4" x14ac:dyDescent="0.35">
      <c r="A5057"/>
      <c r="B5057"/>
      <c r="C5057"/>
      <c r="D5057"/>
    </row>
    <row r="5058" spans="1:4" x14ac:dyDescent="0.35">
      <c r="A5058"/>
      <c r="B5058"/>
      <c r="C5058"/>
      <c r="D5058"/>
    </row>
    <row r="5059" spans="1:4" x14ac:dyDescent="0.35">
      <c r="A5059"/>
      <c r="B5059"/>
      <c r="C5059"/>
      <c r="D5059"/>
    </row>
    <row r="5060" spans="1:4" x14ac:dyDescent="0.35">
      <c r="A5060"/>
      <c r="B5060"/>
      <c r="C5060"/>
      <c r="D5060"/>
    </row>
    <row r="5061" spans="1:4" x14ac:dyDescent="0.35">
      <c r="A5061"/>
      <c r="B5061"/>
      <c r="C5061"/>
      <c r="D5061"/>
    </row>
    <row r="5062" spans="1:4" x14ac:dyDescent="0.35">
      <c r="A5062"/>
      <c r="B5062"/>
      <c r="C5062"/>
      <c r="D5062"/>
    </row>
    <row r="5063" spans="1:4" x14ac:dyDescent="0.35">
      <c r="A5063"/>
      <c r="B5063"/>
      <c r="C5063"/>
      <c r="D5063"/>
    </row>
    <row r="5064" spans="1:4" x14ac:dyDescent="0.35">
      <c r="A5064"/>
      <c r="B5064"/>
      <c r="C5064"/>
      <c r="D5064"/>
    </row>
    <row r="5065" spans="1:4" x14ac:dyDescent="0.35">
      <c r="A5065"/>
      <c r="B5065"/>
      <c r="C5065"/>
      <c r="D5065"/>
    </row>
    <row r="5066" spans="1:4" x14ac:dyDescent="0.35">
      <c r="A5066"/>
      <c r="B5066"/>
      <c r="C5066"/>
      <c r="D5066"/>
    </row>
    <row r="5067" spans="1:4" x14ac:dyDescent="0.35">
      <c r="A5067"/>
      <c r="B5067"/>
      <c r="C5067"/>
      <c r="D5067"/>
    </row>
    <row r="5068" spans="1:4" x14ac:dyDescent="0.35">
      <c r="A5068"/>
      <c r="B5068"/>
      <c r="C5068"/>
      <c r="D5068"/>
    </row>
    <row r="5069" spans="1:4" x14ac:dyDescent="0.35">
      <c r="A5069"/>
      <c r="B5069"/>
      <c r="C5069"/>
      <c r="D5069"/>
    </row>
    <row r="5070" spans="1:4" x14ac:dyDescent="0.35">
      <c r="A5070"/>
      <c r="B5070"/>
      <c r="C5070"/>
      <c r="D5070"/>
    </row>
    <row r="5071" spans="1:4" x14ac:dyDescent="0.35">
      <c r="A5071"/>
      <c r="B5071"/>
      <c r="C5071"/>
      <c r="D5071"/>
    </row>
    <row r="5072" spans="1:4" x14ac:dyDescent="0.35">
      <c r="A5072"/>
      <c r="B5072"/>
      <c r="C5072"/>
      <c r="D5072"/>
    </row>
    <row r="5073" spans="1:4" x14ac:dyDescent="0.35">
      <c r="A5073"/>
      <c r="B5073"/>
      <c r="C5073"/>
      <c r="D5073"/>
    </row>
    <row r="5074" spans="1:4" x14ac:dyDescent="0.35">
      <c r="A5074"/>
      <c r="B5074"/>
      <c r="C5074"/>
      <c r="D5074"/>
    </row>
    <row r="5075" spans="1:4" x14ac:dyDescent="0.35">
      <c r="A5075"/>
      <c r="B5075"/>
      <c r="C5075"/>
      <c r="D5075"/>
    </row>
    <row r="5076" spans="1:4" x14ac:dyDescent="0.35">
      <c r="A5076"/>
      <c r="B5076"/>
      <c r="C5076"/>
      <c r="D5076"/>
    </row>
    <row r="5077" spans="1:4" x14ac:dyDescent="0.35">
      <c r="A5077"/>
      <c r="B5077"/>
      <c r="C5077"/>
      <c r="D5077"/>
    </row>
    <row r="5078" spans="1:4" x14ac:dyDescent="0.35">
      <c r="A5078"/>
      <c r="B5078"/>
      <c r="C5078"/>
      <c r="D5078"/>
    </row>
    <row r="5079" spans="1:4" x14ac:dyDescent="0.35">
      <c r="A5079"/>
      <c r="B5079"/>
      <c r="C5079"/>
      <c r="D5079"/>
    </row>
    <row r="5080" spans="1:4" x14ac:dyDescent="0.35">
      <c r="A5080"/>
      <c r="B5080"/>
      <c r="C5080"/>
      <c r="D5080"/>
    </row>
    <row r="5081" spans="1:4" x14ac:dyDescent="0.35">
      <c r="A5081"/>
      <c r="B5081"/>
      <c r="C5081"/>
      <c r="D5081"/>
    </row>
    <row r="5082" spans="1:4" x14ac:dyDescent="0.35">
      <c r="A5082"/>
      <c r="B5082"/>
      <c r="C5082"/>
      <c r="D5082"/>
    </row>
    <row r="5083" spans="1:4" x14ac:dyDescent="0.35">
      <c r="A5083"/>
      <c r="B5083"/>
      <c r="C5083"/>
      <c r="D5083"/>
    </row>
    <row r="5084" spans="1:4" x14ac:dyDescent="0.35">
      <c r="A5084"/>
      <c r="B5084"/>
      <c r="C5084"/>
      <c r="D5084"/>
    </row>
    <row r="5085" spans="1:4" x14ac:dyDescent="0.35">
      <c r="A5085"/>
      <c r="B5085"/>
      <c r="C5085"/>
      <c r="D5085"/>
    </row>
    <row r="5086" spans="1:4" x14ac:dyDescent="0.35">
      <c r="A5086"/>
      <c r="B5086"/>
      <c r="C5086"/>
      <c r="D5086"/>
    </row>
    <row r="5087" spans="1:4" x14ac:dyDescent="0.35">
      <c r="A5087"/>
      <c r="B5087"/>
      <c r="C5087"/>
      <c r="D5087"/>
    </row>
    <row r="5088" spans="1:4" x14ac:dyDescent="0.35">
      <c r="A5088"/>
      <c r="B5088"/>
      <c r="C5088"/>
      <c r="D5088"/>
    </row>
    <row r="5089" spans="1:4" x14ac:dyDescent="0.35">
      <c r="A5089"/>
      <c r="B5089"/>
      <c r="C5089"/>
      <c r="D5089"/>
    </row>
    <row r="5090" spans="1:4" x14ac:dyDescent="0.35">
      <c r="A5090"/>
      <c r="B5090"/>
      <c r="C5090"/>
      <c r="D5090"/>
    </row>
    <row r="5091" spans="1:4" x14ac:dyDescent="0.35">
      <c r="A5091"/>
      <c r="B5091"/>
      <c r="C5091"/>
      <c r="D5091"/>
    </row>
    <row r="5092" spans="1:4" x14ac:dyDescent="0.35">
      <c r="A5092"/>
      <c r="B5092"/>
      <c r="C5092"/>
      <c r="D5092"/>
    </row>
    <row r="5093" spans="1:4" x14ac:dyDescent="0.35">
      <c r="A5093"/>
      <c r="B5093"/>
      <c r="C5093"/>
      <c r="D5093"/>
    </row>
    <row r="5094" spans="1:4" x14ac:dyDescent="0.35">
      <c r="A5094"/>
      <c r="B5094"/>
      <c r="C5094"/>
      <c r="D5094"/>
    </row>
    <row r="5095" spans="1:4" x14ac:dyDescent="0.35">
      <c r="A5095"/>
      <c r="B5095"/>
      <c r="C5095"/>
      <c r="D5095"/>
    </row>
    <row r="5096" spans="1:4" x14ac:dyDescent="0.35">
      <c r="A5096"/>
      <c r="B5096"/>
      <c r="C5096"/>
      <c r="D5096"/>
    </row>
    <row r="5097" spans="1:4" x14ac:dyDescent="0.35">
      <c r="A5097"/>
      <c r="B5097"/>
      <c r="C5097"/>
      <c r="D5097"/>
    </row>
    <row r="5098" spans="1:4" x14ac:dyDescent="0.35">
      <c r="A5098"/>
      <c r="B5098"/>
      <c r="C5098"/>
      <c r="D5098"/>
    </row>
    <row r="5099" spans="1:4" x14ac:dyDescent="0.35">
      <c r="A5099"/>
      <c r="B5099"/>
      <c r="C5099"/>
      <c r="D5099"/>
    </row>
    <row r="5100" spans="1:4" x14ac:dyDescent="0.35">
      <c r="A5100"/>
      <c r="B5100"/>
      <c r="C5100"/>
      <c r="D5100"/>
    </row>
    <row r="5101" spans="1:4" x14ac:dyDescent="0.35">
      <c r="A5101"/>
      <c r="B5101"/>
      <c r="C5101"/>
      <c r="D5101"/>
    </row>
    <row r="5102" spans="1:4" x14ac:dyDescent="0.35">
      <c r="A5102"/>
      <c r="B5102"/>
      <c r="C5102"/>
      <c r="D5102"/>
    </row>
    <row r="5103" spans="1:4" x14ac:dyDescent="0.35">
      <c r="A5103"/>
      <c r="B5103"/>
      <c r="C5103"/>
      <c r="D5103"/>
    </row>
    <row r="5104" spans="1:4" x14ac:dyDescent="0.35">
      <c r="A5104"/>
      <c r="B5104"/>
      <c r="C5104"/>
      <c r="D5104"/>
    </row>
    <row r="5105" spans="1:4" x14ac:dyDescent="0.35">
      <c r="A5105"/>
      <c r="B5105"/>
      <c r="C5105"/>
      <c r="D5105"/>
    </row>
    <row r="5106" spans="1:4" x14ac:dyDescent="0.35">
      <c r="A5106"/>
      <c r="B5106"/>
      <c r="C5106"/>
      <c r="D5106"/>
    </row>
    <row r="5107" spans="1:4" x14ac:dyDescent="0.35">
      <c r="A5107"/>
      <c r="B5107"/>
      <c r="C5107"/>
      <c r="D5107"/>
    </row>
    <row r="5108" spans="1:4" x14ac:dyDescent="0.35">
      <c r="A5108"/>
      <c r="B5108"/>
      <c r="C5108"/>
      <c r="D5108"/>
    </row>
    <row r="5109" spans="1:4" x14ac:dyDescent="0.35">
      <c r="A5109"/>
      <c r="B5109"/>
      <c r="C5109"/>
      <c r="D5109"/>
    </row>
    <row r="5110" spans="1:4" x14ac:dyDescent="0.35">
      <c r="A5110"/>
      <c r="B5110"/>
      <c r="C5110"/>
      <c r="D5110"/>
    </row>
    <row r="5111" spans="1:4" x14ac:dyDescent="0.35">
      <c r="A5111"/>
      <c r="B5111"/>
      <c r="C5111"/>
      <c r="D5111"/>
    </row>
    <row r="5112" spans="1:4" x14ac:dyDescent="0.35">
      <c r="A5112"/>
      <c r="B5112"/>
      <c r="C5112"/>
      <c r="D5112"/>
    </row>
    <row r="5113" spans="1:4" x14ac:dyDescent="0.35">
      <c r="A5113"/>
      <c r="B5113"/>
      <c r="C5113"/>
      <c r="D5113"/>
    </row>
    <row r="5114" spans="1:4" x14ac:dyDescent="0.35">
      <c r="A5114"/>
      <c r="B5114"/>
      <c r="C5114"/>
      <c r="D5114"/>
    </row>
    <row r="5115" spans="1:4" x14ac:dyDescent="0.35">
      <c r="A5115"/>
      <c r="B5115"/>
      <c r="C5115"/>
      <c r="D5115"/>
    </row>
    <row r="5116" spans="1:4" x14ac:dyDescent="0.35">
      <c r="A5116"/>
      <c r="B5116"/>
      <c r="C5116"/>
      <c r="D5116"/>
    </row>
    <row r="5117" spans="1:4" x14ac:dyDescent="0.35">
      <c r="A5117"/>
      <c r="B5117"/>
      <c r="C5117"/>
      <c r="D5117"/>
    </row>
    <row r="5118" spans="1:4" x14ac:dyDescent="0.35">
      <c r="A5118"/>
      <c r="B5118"/>
      <c r="C5118"/>
      <c r="D5118"/>
    </row>
    <row r="5119" spans="1:4" x14ac:dyDescent="0.35">
      <c r="A5119"/>
      <c r="B5119"/>
      <c r="C5119"/>
      <c r="D5119"/>
    </row>
    <row r="5120" spans="1:4" x14ac:dyDescent="0.35">
      <c r="A5120"/>
      <c r="B5120"/>
      <c r="C5120"/>
      <c r="D5120"/>
    </row>
    <row r="5121" spans="1:4" x14ac:dyDescent="0.35">
      <c r="A5121"/>
      <c r="B5121"/>
      <c r="C5121"/>
      <c r="D5121"/>
    </row>
    <row r="5122" spans="1:4" x14ac:dyDescent="0.35">
      <c r="A5122"/>
      <c r="B5122"/>
      <c r="C5122"/>
      <c r="D5122"/>
    </row>
    <row r="5123" spans="1:4" x14ac:dyDescent="0.35">
      <c r="A5123"/>
      <c r="B5123"/>
      <c r="C5123"/>
      <c r="D5123"/>
    </row>
    <row r="5124" spans="1:4" x14ac:dyDescent="0.35">
      <c r="A5124"/>
      <c r="B5124"/>
      <c r="C5124"/>
      <c r="D5124"/>
    </row>
    <row r="5125" spans="1:4" x14ac:dyDescent="0.35">
      <c r="A5125"/>
      <c r="B5125"/>
      <c r="C5125"/>
      <c r="D5125"/>
    </row>
    <row r="5126" spans="1:4" x14ac:dyDescent="0.35">
      <c r="A5126"/>
      <c r="B5126"/>
      <c r="C5126"/>
      <c r="D5126"/>
    </row>
    <row r="5127" spans="1:4" x14ac:dyDescent="0.35">
      <c r="A5127"/>
      <c r="B5127"/>
      <c r="C5127"/>
      <c r="D5127"/>
    </row>
    <row r="5128" spans="1:4" x14ac:dyDescent="0.35">
      <c r="A5128"/>
      <c r="B5128"/>
      <c r="C5128"/>
      <c r="D5128"/>
    </row>
    <row r="5129" spans="1:4" x14ac:dyDescent="0.35">
      <c r="A5129"/>
      <c r="B5129"/>
      <c r="C5129"/>
      <c r="D5129"/>
    </row>
    <row r="5130" spans="1:4" x14ac:dyDescent="0.35">
      <c r="A5130"/>
      <c r="B5130"/>
      <c r="C5130"/>
      <c r="D5130"/>
    </row>
    <row r="5131" spans="1:4" x14ac:dyDescent="0.35">
      <c r="A5131"/>
      <c r="B5131"/>
      <c r="C5131"/>
      <c r="D5131"/>
    </row>
    <row r="5132" spans="1:4" x14ac:dyDescent="0.35">
      <c r="A5132"/>
      <c r="B5132"/>
      <c r="C5132"/>
      <c r="D5132"/>
    </row>
    <row r="5133" spans="1:4" x14ac:dyDescent="0.35">
      <c r="A5133"/>
      <c r="B5133"/>
      <c r="C5133"/>
      <c r="D5133"/>
    </row>
    <row r="5134" spans="1:4" x14ac:dyDescent="0.35">
      <c r="A5134"/>
      <c r="B5134"/>
      <c r="C5134"/>
      <c r="D5134"/>
    </row>
    <row r="5135" spans="1:4" x14ac:dyDescent="0.35">
      <c r="A5135"/>
      <c r="B5135"/>
      <c r="C5135"/>
      <c r="D5135"/>
    </row>
    <row r="5136" spans="1:4" x14ac:dyDescent="0.35">
      <c r="A5136"/>
      <c r="B5136"/>
      <c r="C5136"/>
      <c r="D5136"/>
    </row>
    <row r="5137" spans="1:4" x14ac:dyDescent="0.35">
      <c r="A5137"/>
      <c r="B5137"/>
      <c r="C5137"/>
      <c r="D5137"/>
    </row>
    <row r="5138" spans="1:4" x14ac:dyDescent="0.35">
      <c r="A5138"/>
      <c r="B5138"/>
      <c r="C5138"/>
      <c r="D5138"/>
    </row>
    <row r="5139" spans="1:4" x14ac:dyDescent="0.35">
      <c r="A5139"/>
      <c r="B5139"/>
      <c r="C5139"/>
      <c r="D5139"/>
    </row>
    <row r="5140" spans="1:4" x14ac:dyDescent="0.35">
      <c r="A5140"/>
      <c r="B5140"/>
      <c r="C5140"/>
      <c r="D5140"/>
    </row>
    <row r="5141" spans="1:4" x14ac:dyDescent="0.35">
      <c r="A5141"/>
      <c r="B5141"/>
      <c r="C5141"/>
      <c r="D5141"/>
    </row>
    <row r="5142" spans="1:4" x14ac:dyDescent="0.35">
      <c r="A5142"/>
      <c r="B5142"/>
      <c r="C5142"/>
      <c r="D5142"/>
    </row>
    <row r="5143" spans="1:4" x14ac:dyDescent="0.35">
      <c r="A5143"/>
      <c r="B5143"/>
      <c r="C5143"/>
      <c r="D5143"/>
    </row>
    <row r="5144" spans="1:4" x14ac:dyDescent="0.35">
      <c r="A5144"/>
      <c r="B5144"/>
      <c r="C5144"/>
      <c r="D5144"/>
    </row>
    <row r="5145" spans="1:4" x14ac:dyDescent="0.35">
      <c r="A5145"/>
      <c r="B5145"/>
      <c r="C5145"/>
      <c r="D5145"/>
    </row>
    <row r="5146" spans="1:4" x14ac:dyDescent="0.35">
      <c r="A5146"/>
      <c r="B5146"/>
      <c r="C5146"/>
      <c r="D5146"/>
    </row>
    <row r="5147" spans="1:4" x14ac:dyDescent="0.35">
      <c r="A5147"/>
      <c r="B5147"/>
      <c r="C5147"/>
      <c r="D5147"/>
    </row>
    <row r="5148" spans="1:4" x14ac:dyDescent="0.35">
      <c r="A5148"/>
      <c r="B5148"/>
      <c r="C5148"/>
      <c r="D5148"/>
    </row>
    <row r="5149" spans="1:4" x14ac:dyDescent="0.35">
      <c r="A5149"/>
      <c r="B5149"/>
      <c r="C5149"/>
      <c r="D5149"/>
    </row>
    <row r="5150" spans="1:4" x14ac:dyDescent="0.35">
      <c r="A5150"/>
      <c r="B5150"/>
      <c r="C5150"/>
      <c r="D5150"/>
    </row>
    <row r="5151" spans="1:4" x14ac:dyDescent="0.35">
      <c r="A5151"/>
      <c r="B5151"/>
      <c r="C5151"/>
      <c r="D5151"/>
    </row>
    <row r="5152" spans="1:4" x14ac:dyDescent="0.35">
      <c r="A5152"/>
      <c r="B5152"/>
      <c r="C5152"/>
      <c r="D5152"/>
    </row>
    <row r="5153" spans="1:4" x14ac:dyDescent="0.35">
      <c r="A5153"/>
      <c r="B5153"/>
      <c r="C5153"/>
      <c r="D5153"/>
    </row>
    <row r="5154" spans="1:4" x14ac:dyDescent="0.35">
      <c r="A5154"/>
      <c r="B5154"/>
      <c r="C5154"/>
      <c r="D5154"/>
    </row>
    <row r="5155" spans="1:4" x14ac:dyDescent="0.35">
      <c r="A5155"/>
      <c r="B5155"/>
      <c r="C5155"/>
      <c r="D5155"/>
    </row>
    <row r="5156" spans="1:4" x14ac:dyDescent="0.35">
      <c r="A5156"/>
      <c r="B5156"/>
      <c r="C5156"/>
      <c r="D5156"/>
    </row>
    <row r="5157" spans="1:4" x14ac:dyDescent="0.35">
      <c r="A5157"/>
      <c r="B5157"/>
      <c r="C5157"/>
      <c r="D5157"/>
    </row>
    <row r="5158" spans="1:4" x14ac:dyDescent="0.35">
      <c r="A5158"/>
      <c r="B5158"/>
      <c r="C5158"/>
      <c r="D5158"/>
    </row>
    <row r="5159" spans="1:4" x14ac:dyDescent="0.35">
      <c r="A5159"/>
      <c r="B5159"/>
      <c r="C5159"/>
      <c r="D5159"/>
    </row>
    <row r="5160" spans="1:4" x14ac:dyDescent="0.35">
      <c r="A5160"/>
      <c r="B5160"/>
      <c r="C5160"/>
      <c r="D5160"/>
    </row>
    <row r="5161" spans="1:4" x14ac:dyDescent="0.35">
      <c r="A5161"/>
      <c r="B5161"/>
      <c r="C5161"/>
      <c r="D5161"/>
    </row>
    <row r="5162" spans="1:4" x14ac:dyDescent="0.35">
      <c r="A5162"/>
      <c r="B5162"/>
      <c r="C5162"/>
      <c r="D5162"/>
    </row>
    <row r="5163" spans="1:4" x14ac:dyDescent="0.35">
      <c r="A5163"/>
      <c r="B5163"/>
      <c r="C5163"/>
      <c r="D5163"/>
    </row>
    <row r="5164" spans="1:4" x14ac:dyDescent="0.35">
      <c r="A5164"/>
      <c r="B5164"/>
      <c r="C5164"/>
      <c r="D5164"/>
    </row>
    <row r="5165" spans="1:4" x14ac:dyDescent="0.35">
      <c r="A5165"/>
      <c r="B5165"/>
      <c r="C5165"/>
      <c r="D5165"/>
    </row>
    <row r="5166" spans="1:4" x14ac:dyDescent="0.35">
      <c r="A5166"/>
      <c r="B5166"/>
      <c r="C5166"/>
      <c r="D5166"/>
    </row>
    <row r="5167" spans="1:4" x14ac:dyDescent="0.35">
      <c r="A5167"/>
      <c r="B5167"/>
      <c r="C5167"/>
      <c r="D5167"/>
    </row>
    <row r="5168" spans="1:4" x14ac:dyDescent="0.35">
      <c r="A5168"/>
      <c r="B5168"/>
      <c r="C5168"/>
      <c r="D5168"/>
    </row>
    <row r="5169" spans="1:4" x14ac:dyDescent="0.35">
      <c r="A5169"/>
      <c r="B5169"/>
      <c r="C5169"/>
      <c r="D5169"/>
    </row>
    <row r="5170" spans="1:4" x14ac:dyDescent="0.35">
      <c r="A5170"/>
      <c r="B5170"/>
      <c r="C5170"/>
      <c r="D5170"/>
    </row>
    <row r="5171" spans="1:4" x14ac:dyDescent="0.35">
      <c r="A5171"/>
      <c r="B5171"/>
      <c r="C5171"/>
      <c r="D5171"/>
    </row>
    <row r="5172" spans="1:4" x14ac:dyDescent="0.35">
      <c r="A5172"/>
      <c r="B5172"/>
      <c r="C5172"/>
      <c r="D5172"/>
    </row>
    <row r="5173" spans="1:4" x14ac:dyDescent="0.35">
      <c r="A5173"/>
      <c r="B5173"/>
      <c r="C5173"/>
      <c r="D5173"/>
    </row>
    <row r="5174" spans="1:4" x14ac:dyDescent="0.35">
      <c r="A5174"/>
      <c r="B5174"/>
      <c r="C5174"/>
      <c r="D5174"/>
    </row>
    <row r="5175" spans="1:4" x14ac:dyDescent="0.35">
      <c r="A5175"/>
      <c r="B5175"/>
      <c r="C5175"/>
      <c r="D5175"/>
    </row>
    <row r="5176" spans="1:4" x14ac:dyDescent="0.35">
      <c r="A5176"/>
      <c r="B5176"/>
      <c r="C5176"/>
      <c r="D5176"/>
    </row>
    <row r="5177" spans="1:4" x14ac:dyDescent="0.35">
      <c r="A5177"/>
      <c r="B5177"/>
      <c r="C5177"/>
      <c r="D5177"/>
    </row>
    <row r="5178" spans="1:4" x14ac:dyDescent="0.35">
      <c r="A5178"/>
      <c r="B5178"/>
      <c r="C5178"/>
      <c r="D5178"/>
    </row>
    <row r="5179" spans="1:4" x14ac:dyDescent="0.35">
      <c r="A5179"/>
      <c r="B5179"/>
      <c r="C5179"/>
      <c r="D5179"/>
    </row>
    <row r="5180" spans="1:4" x14ac:dyDescent="0.35">
      <c r="A5180"/>
      <c r="B5180"/>
      <c r="C5180"/>
      <c r="D5180"/>
    </row>
    <row r="5181" spans="1:4" x14ac:dyDescent="0.35">
      <c r="A5181"/>
      <c r="B5181"/>
      <c r="C5181"/>
      <c r="D5181"/>
    </row>
    <row r="5182" spans="1:4" x14ac:dyDescent="0.35">
      <c r="A5182"/>
      <c r="B5182"/>
      <c r="C5182"/>
      <c r="D5182"/>
    </row>
    <row r="5183" spans="1:4" x14ac:dyDescent="0.35">
      <c r="A5183"/>
      <c r="B5183"/>
      <c r="C5183"/>
      <c r="D5183"/>
    </row>
    <row r="5184" spans="1:4" x14ac:dyDescent="0.35">
      <c r="A5184"/>
      <c r="B5184"/>
      <c r="C5184"/>
      <c r="D5184"/>
    </row>
    <row r="5185" spans="1:4" x14ac:dyDescent="0.35">
      <c r="A5185"/>
      <c r="B5185"/>
      <c r="C5185"/>
      <c r="D5185"/>
    </row>
    <row r="5186" spans="1:4" x14ac:dyDescent="0.35">
      <c r="A5186"/>
      <c r="B5186"/>
      <c r="C5186"/>
      <c r="D5186"/>
    </row>
    <row r="5187" spans="1:4" x14ac:dyDescent="0.35">
      <c r="A5187"/>
      <c r="B5187"/>
      <c r="C5187"/>
      <c r="D5187"/>
    </row>
    <row r="5188" spans="1:4" x14ac:dyDescent="0.35">
      <c r="A5188"/>
      <c r="B5188"/>
      <c r="C5188"/>
      <c r="D5188"/>
    </row>
    <row r="5189" spans="1:4" x14ac:dyDescent="0.35">
      <c r="A5189"/>
      <c r="B5189"/>
      <c r="C5189"/>
      <c r="D5189"/>
    </row>
    <row r="5190" spans="1:4" x14ac:dyDescent="0.35">
      <c r="A5190"/>
      <c r="B5190"/>
      <c r="C5190"/>
      <c r="D5190"/>
    </row>
    <row r="5191" spans="1:4" x14ac:dyDescent="0.35">
      <c r="A5191"/>
      <c r="B5191"/>
      <c r="C5191"/>
      <c r="D5191"/>
    </row>
    <row r="5192" spans="1:4" x14ac:dyDescent="0.35">
      <c r="A5192"/>
      <c r="B5192"/>
      <c r="C5192"/>
      <c r="D5192"/>
    </row>
    <row r="5193" spans="1:4" x14ac:dyDescent="0.35">
      <c r="A5193"/>
      <c r="B5193"/>
      <c r="C5193"/>
      <c r="D5193"/>
    </row>
    <row r="5194" spans="1:4" x14ac:dyDescent="0.35">
      <c r="A5194"/>
      <c r="B5194"/>
      <c r="C5194"/>
      <c r="D5194"/>
    </row>
    <row r="5195" spans="1:4" x14ac:dyDescent="0.35">
      <c r="A5195"/>
      <c r="B5195"/>
      <c r="C5195"/>
      <c r="D5195"/>
    </row>
    <row r="5196" spans="1:4" x14ac:dyDescent="0.35">
      <c r="A5196"/>
      <c r="B5196"/>
      <c r="C5196"/>
      <c r="D5196"/>
    </row>
    <row r="5197" spans="1:4" x14ac:dyDescent="0.35">
      <c r="A5197"/>
      <c r="B5197"/>
      <c r="C5197"/>
      <c r="D5197"/>
    </row>
    <row r="5198" spans="1:4" x14ac:dyDescent="0.35">
      <c r="A5198"/>
      <c r="B5198"/>
      <c r="C5198"/>
      <c r="D5198"/>
    </row>
    <row r="5199" spans="1:4" x14ac:dyDescent="0.35">
      <c r="A5199"/>
      <c r="B5199"/>
      <c r="C5199"/>
      <c r="D5199"/>
    </row>
    <row r="5200" spans="1:4" x14ac:dyDescent="0.35">
      <c r="A5200"/>
      <c r="B5200"/>
      <c r="C5200"/>
      <c r="D5200"/>
    </row>
    <row r="5201" spans="1:4" x14ac:dyDescent="0.35">
      <c r="A5201"/>
      <c r="B5201"/>
      <c r="C5201"/>
      <c r="D5201"/>
    </row>
    <row r="5202" spans="1:4" x14ac:dyDescent="0.35">
      <c r="A5202"/>
      <c r="B5202"/>
      <c r="C5202"/>
      <c r="D5202"/>
    </row>
    <row r="5203" spans="1:4" x14ac:dyDescent="0.35">
      <c r="A5203"/>
      <c r="B5203"/>
      <c r="C5203"/>
      <c r="D5203"/>
    </row>
    <row r="5204" spans="1:4" x14ac:dyDescent="0.35">
      <c r="A5204"/>
      <c r="B5204"/>
      <c r="C5204"/>
      <c r="D5204"/>
    </row>
    <row r="5205" spans="1:4" x14ac:dyDescent="0.35">
      <c r="A5205"/>
      <c r="B5205"/>
      <c r="C5205"/>
      <c r="D5205"/>
    </row>
    <row r="5206" spans="1:4" x14ac:dyDescent="0.35">
      <c r="A5206"/>
      <c r="B5206"/>
      <c r="C5206"/>
      <c r="D5206"/>
    </row>
    <row r="5207" spans="1:4" x14ac:dyDescent="0.35">
      <c r="A5207"/>
      <c r="B5207"/>
      <c r="C5207"/>
      <c r="D5207"/>
    </row>
    <row r="5208" spans="1:4" x14ac:dyDescent="0.35">
      <c r="A5208"/>
      <c r="B5208"/>
      <c r="C5208"/>
      <c r="D5208"/>
    </row>
    <row r="5209" spans="1:4" x14ac:dyDescent="0.35">
      <c r="A5209"/>
      <c r="B5209"/>
      <c r="C5209"/>
      <c r="D5209"/>
    </row>
    <row r="5210" spans="1:4" x14ac:dyDescent="0.35">
      <c r="A5210"/>
      <c r="B5210"/>
      <c r="C5210"/>
      <c r="D5210"/>
    </row>
    <row r="5211" spans="1:4" x14ac:dyDescent="0.35">
      <c r="A5211"/>
      <c r="B5211"/>
      <c r="C5211"/>
      <c r="D5211"/>
    </row>
    <row r="5212" spans="1:4" x14ac:dyDescent="0.35">
      <c r="A5212"/>
      <c r="B5212"/>
      <c r="C5212"/>
      <c r="D5212"/>
    </row>
    <row r="5213" spans="1:4" x14ac:dyDescent="0.35">
      <c r="A5213"/>
      <c r="B5213"/>
      <c r="C5213"/>
      <c r="D5213"/>
    </row>
    <row r="5214" spans="1:4" x14ac:dyDescent="0.35">
      <c r="A5214"/>
      <c r="B5214"/>
      <c r="C5214"/>
      <c r="D5214"/>
    </row>
    <row r="5215" spans="1:4" x14ac:dyDescent="0.35">
      <c r="A5215"/>
      <c r="B5215"/>
      <c r="C5215"/>
      <c r="D5215"/>
    </row>
    <row r="5216" spans="1:4" x14ac:dyDescent="0.35">
      <c r="A5216"/>
      <c r="B5216"/>
      <c r="C5216"/>
      <c r="D5216"/>
    </row>
    <row r="5217" spans="1:4" x14ac:dyDescent="0.35">
      <c r="A5217"/>
      <c r="B5217"/>
      <c r="C5217"/>
      <c r="D5217"/>
    </row>
    <row r="5218" spans="1:4" x14ac:dyDescent="0.35">
      <c r="A5218"/>
      <c r="B5218"/>
      <c r="C5218"/>
      <c r="D5218"/>
    </row>
    <row r="5219" spans="1:4" x14ac:dyDescent="0.35">
      <c r="A5219"/>
      <c r="B5219"/>
      <c r="C5219"/>
      <c r="D5219"/>
    </row>
    <row r="5220" spans="1:4" x14ac:dyDescent="0.35">
      <c r="A5220"/>
      <c r="B5220"/>
      <c r="C5220"/>
      <c r="D5220"/>
    </row>
    <row r="5221" spans="1:4" x14ac:dyDescent="0.35">
      <c r="A5221"/>
      <c r="B5221"/>
      <c r="C5221"/>
      <c r="D5221"/>
    </row>
    <row r="5222" spans="1:4" x14ac:dyDescent="0.35">
      <c r="A5222"/>
      <c r="B5222"/>
      <c r="C5222"/>
      <c r="D5222"/>
    </row>
    <row r="5223" spans="1:4" x14ac:dyDescent="0.35">
      <c r="A5223"/>
      <c r="B5223"/>
      <c r="C5223"/>
      <c r="D5223"/>
    </row>
    <row r="5224" spans="1:4" x14ac:dyDescent="0.35">
      <c r="A5224"/>
      <c r="B5224"/>
      <c r="C5224"/>
      <c r="D5224"/>
    </row>
    <row r="5225" spans="1:4" x14ac:dyDescent="0.35">
      <c r="A5225"/>
      <c r="B5225"/>
      <c r="C5225"/>
      <c r="D5225"/>
    </row>
    <row r="5226" spans="1:4" x14ac:dyDescent="0.35">
      <c r="A5226"/>
      <c r="B5226"/>
      <c r="C5226"/>
      <c r="D5226"/>
    </row>
    <row r="5227" spans="1:4" x14ac:dyDescent="0.35">
      <c r="A5227"/>
      <c r="B5227"/>
      <c r="C5227"/>
      <c r="D5227"/>
    </row>
    <row r="5228" spans="1:4" x14ac:dyDescent="0.35">
      <c r="A5228"/>
      <c r="B5228"/>
      <c r="C5228"/>
      <c r="D5228"/>
    </row>
    <row r="5229" spans="1:4" x14ac:dyDescent="0.35">
      <c r="A5229"/>
      <c r="B5229"/>
      <c r="C5229"/>
      <c r="D5229"/>
    </row>
    <row r="5230" spans="1:4" x14ac:dyDescent="0.35">
      <c r="A5230"/>
      <c r="B5230"/>
      <c r="C5230"/>
      <c r="D5230"/>
    </row>
    <row r="5231" spans="1:4" x14ac:dyDescent="0.35">
      <c r="A5231"/>
      <c r="B5231"/>
      <c r="C5231"/>
      <c r="D5231"/>
    </row>
    <row r="5232" spans="1:4" x14ac:dyDescent="0.35">
      <c r="A5232"/>
      <c r="B5232"/>
      <c r="C5232"/>
      <c r="D5232"/>
    </row>
    <row r="5233" spans="1:4" x14ac:dyDescent="0.35">
      <c r="A5233"/>
      <c r="B5233"/>
      <c r="C5233"/>
      <c r="D5233"/>
    </row>
    <row r="5234" spans="1:4" x14ac:dyDescent="0.35">
      <c r="A5234"/>
      <c r="B5234"/>
      <c r="C5234"/>
      <c r="D5234"/>
    </row>
    <row r="5235" spans="1:4" x14ac:dyDescent="0.35">
      <c r="A5235"/>
      <c r="B5235"/>
      <c r="C5235"/>
      <c r="D5235"/>
    </row>
    <row r="5236" spans="1:4" x14ac:dyDescent="0.35">
      <c r="A5236"/>
      <c r="B5236"/>
      <c r="C5236"/>
      <c r="D5236"/>
    </row>
    <row r="5237" spans="1:4" x14ac:dyDescent="0.35">
      <c r="A5237"/>
      <c r="B5237"/>
      <c r="C5237"/>
      <c r="D5237"/>
    </row>
    <row r="5238" spans="1:4" x14ac:dyDescent="0.35">
      <c r="A5238"/>
      <c r="B5238"/>
      <c r="C5238"/>
      <c r="D5238"/>
    </row>
    <row r="5239" spans="1:4" x14ac:dyDescent="0.35">
      <c r="A5239"/>
      <c r="B5239"/>
      <c r="C5239"/>
      <c r="D5239"/>
    </row>
    <row r="5240" spans="1:4" x14ac:dyDescent="0.35">
      <c r="A5240"/>
      <c r="B5240"/>
      <c r="C5240"/>
      <c r="D5240"/>
    </row>
    <row r="5241" spans="1:4" x14ac:dyDescent="0.35">
      <c r="A5241"/>
      <c r="B5241"/>
      <c r="C5241"/>
      <c r="D5241"/>
    </row>
    <row r="5242" spans="1:4" x14ac:dyDescent="0.35">
      <c r="A5242"/>
      <c r="B5242"/>
      <c r="C5242"/>
      <c r="D5242"/>
    </row>
    <row r="5243" spans="1:4" x14ac:dyDescent="0.35">
      <c r="A5243"/>
      <c r="B5243"/>
      <c r="C5243"/>
      <c r="D5243"/>
    </row>
    <row r="5244" spans="1:4" x14ac:dyDescent="0.35">
      <c r="A5244"/>
      <c r="B5244"/>
      <c r="C5244"/>
      <c r="D5244"/>
    </row>
    <row r="5245" spans="1:4" x14ac:dyDescent="0.35">
      <c r="A5245"/>
      <c r="B5245"/>
      <c r="C5245"/>
      <c r="D5245"/>
    </row>
    <row r="5246" spans="1:4" x14ac:dyDescent="0.35">
      <c r="A5246"/>
      <c r="B5246"/>
      <c r="C5246"/>
      <c r="D5246"/>
    </row>
    <row r="5247" spans="1:4" x14ac:dyDescent="0.35">
      <c r="A5247"/>
      <c r="B5247"/>
      <c r="C5247"/>
      <c r="D5247"/>
    </row>
    <row r="5248" spans="1:4" x14ac:dyDescent="0.35">
      <c r="A5248"/>
      <c r="B5248"/>
      <c r="C5248"/>
      <c r="D5248"/>
    </row>
    <row r="5249" spans="1:4" x14ac:dyDescent="0.35">
      <c r="A5249"/>
      <c r="B5249"/>
      <c r="C5249"/>
      <c r="D5249"/>
    </row>
    <row r="5250" spans="1:4" x14ac:dyDescent="0.35">
      <c r="A5250"/>
      <c r="B5250"/>
      <c r="C5250"/>
      <c r="D5250"/>
    </row>
    <row r="5251" spans="1:4" x14ac:dyDescent="0.35">
      <c r="A5251"/>
      <c r="B5251"/>
      <c r="C5251"/>
      <c r="D5251"/>
    </row>
    <row r="5252" spans="1:4" x14ac:dyDescent="0.35">
      <c r="A5252"/>
      <c r="B5252"/>
      <c r="C5252"/>
      <c r="D5252"/>
    </row>
    <row r="5253" spans="1:4" x14ac:dyDescent="0.35">
      <c r="A5253"/>
      <c r="B5253"/>
      <c r="C5253"/>
      <c r="D5253"/>
    </row>
    <row r="5254" spans="1:4" x14ac:dyDescent="0.35">
      <c r="A5254"/>
      <c r="B5254"/>
      <c r="C5254"/>
      <c r="D5254"/>
    </row>
    <row r="5255" spans="1:4" x14ac:dyDescent="0.35">
      <c r="A5255"/>
      <c r="B5255"/>
      <c r="C5255"/>
      <c r="D5255"/>
    </row>
    <row r="5256" spans="1:4" x14ac:dyDescent="0.35">
      <c r="A5256"/>
      <c r="B5256"/>
      <c r="C5256"/>
      <c r="D5256"/>
    </row>
    <row r="5257" spans="1:4" x14ac:dyDescent="0.35">
      <c r="A5257"/>
      <c r="B5257"/>
      <c r="C5257"/>
      <c r="D5257"/>
    </row>
    <row r="5258" spans="1:4" x14ac:dyDescent="0.35">
      <c r="A5258"/>
      <c r="B5258"/>
      <c r="C5258"/>
      <c r="D5258"/>
    </row>
    <row r="5259" spans="1:4" x14ac:dyDescent="0.35">
      <c r="A5259"/>
      <c r="B5259"/>
      <c r="C5259"/>
      <c r="D5259"/>
    </row>
    <row r="5260" spans="1:4" x14ac:dyDescent="0.35">
      <c r="A5260"/>
      <c r="B5260"/>
      <c r="C5260"/>
      <c r="D5260"/>
    </row>
    <row r="5261" spans="1:4" x14ac:dyDescent="0.35">
      <c r="A5261"/>
      <c r="B5261"/>
      <c r="C5261"/>
      <c r="D5261"/>
    </row>
    <row r="5262" spans="1:4" x14ac:dyDescent="0.35">
      <c r="A5262"/>
      <c r="B5262"/>
      <c r="C5262"/>
      <c r="D5262"/>
    </row>
    <row r="5263" spans="1:4" x14ac:dyDescent="0.35">
      <c r="A5263"/>
      <c r="B5263"/>
      <c r="C5263"/>
      <c r="D5263"/>
    </row>
    <row r="5264" spans="1:4" x14ac:dyDescent="0.35">
      <c r="A5264"/>
      <c r="B5264"/>
      <c r="C5264"/>
      <c r="D5264"/>
    </row>
    <row r="5265" spans="1:4" x14ac:dyDescent="0.35">
      <c r="A5265"/>
      <c r="B5265"/>
      <c r="C5265"/>
      <c r="D5265"/>
    </row>
    <row r="5266" spans="1:4" x14ac:dyDescent="0.35">
      <c r="A5266"/>
      <c r="B5266"/>
      <c r="C5266"/>
      <c r="D5266"/>
    </row>
    <row r="5267" spans="1:4" x14ac:dyDescent="0.35">
      <c r="A5267"/>
      <c r="B5267"/>
      <c r="C5267"/>
      <c r="D5267"/>
    </row>
    <row r="5268" spans="1:4" x14ac:dyDescent="0.35">
      <c r="A5268"/>
      <c r="B5268"/>
      <c r="C5268"/>
      <c r="D5268"/>
    </row>
    <row r="5269" spans="1:4" x14ac:dyDescent="0.35">
      <c r="A5269"/>
      <c r="B5269"/>
      <c r="C5269"/>
      <c r="D5269"/>
    </row>
    <row r="5270" spans="1:4" x14ac:dyDescent="0.35">
      <c r="A5270"/>
      <c r="B5270"/>
      <c r="C5270"/>
      <c r="D5270"/>
    </row>
    <row r="5271" spans="1:4" x14ac:dyDescent="0.35">
      <c r="A5271"/>
      <c r="B5271"/>
      <c r="C5271"/>
      <c r="D5271"/>
    </row>
    <row r="5272" spans="1:4" x14ac:dyDescent="0.35">
      <c r="A5272"/>
      <c r="B5272"/>
      <c r="C5272"/>
      <c r="D5272"/>
    </row>
    <row r="5273" spans="1:4" x14ac:dyDescent="0.35">
      <c r="A5273"/>
      <c r="B5273"/>
      <c r="C5273"/>
      <c r="D5273"/>
    </row>
    <row r="5274" spans="1:4" x14ac:dyDescent="0.35">
      <c r="A5274"/>
      <c r="B5274"/>
      <c r="C5274"/>
      <c r="D5274"/>
    </row>
    <row r="5275" spans="1:4" x14ac:dyDescent="0.35">
      <c r="A5275"/>
      <c r="B5275"/>
      <c r="C5275"/>
      <c r="D5275"/>
    </row>
    <row r="5276" spans="1:4" x14ac:dyDescent="0.35">
      <c r="A5276"/>
      <c r="B5276"/>
      <c r="C5276"/>
      <c r="D5276"/>
    </row>
    <row r="5277" spans="1:4" x14ac:dyDescent="0.35">
      <c r="A5277"/>
      <c r="B5277"/>
      <c r="C5277"/>
      <c r="D5277"/>
    </row>
    <row r="5278" spans="1:4" x14ac:dyDescent="0.35">
      <c r="A5278"/>
      <c r="B5278"/>
      <c r="C5278"/>
      <c r="D5278"/>
    </row>
    <row r="5279" spans="1:4" x14ac:dyDescent="0.35">
      <c r="A5279"/>
      <c r="B5279"/>
      <c r="C5279"/>
      <c r="D5279"/>
    </row>
    <row r="5280" spans="1:4" x14ac:dyDescent="0.35">
      <c r="A5280"/>
      <c r="B5280"/>
      <c r="C5280"/>
      <c r="D5280"/>
    </row>
    <row r="5281" spans="1:4" x14ac:dyDescent="0.35">
      <c r="A5281"/>
      <c r="B5281"/>
      <c r="C5281"/>
      <c r="D5281"/>
    </row>
    <row r="5282" spans="1:4" x14ac:dyDescent="0.35">
      <c r="A5282"/>
      <c r="B5282"/>
      <c r="C5282"/>
      <c r="D5282"/>
    </row>
    <row r="5283" spans="1:4" x14ac:dyDescent="0.35">
      <c r="A5283"/>
      <c r="B5283"/>
      <c r="C5283"/>
      <c r="D5283"/>
    </row>
    <row r="5284" spans="1:4" x14ac:dyDescent="0.35">
      <c r="A5284"/>
      <c r="B5284"/>
      <c r="C5284"/>
      <c r="D5284"/>
    </row>
    <row r="5285" spans="1:4" x14ac:dyDescent="0.35">
      <c r="A5285"/>
      <c r="B5285"/>
      <c r="C5285"/>
      <c r="D5285"/>
    </row>
    <row r="5286" spans="1:4" x14ac:dyDescent="0.35">
      <c r="A5286"/>
      <c r="B5286"/>
      <c r="C5286"/>
      <c r="D5286"/>
    </row>
    <row r="5287" spans="1:4" x14ac:dyDescent="0.35">
      <c r="A5287"/>
      <c r="B5287"/>
      <c r="C5287"/>
      <c r="D5287"/>
    </row>
    <row r="5288" spans="1:4" x14ac:dyDescent="0.35">
      <c r="A5288"/>
      <c r="B5288"/>
      <c r="C5288"/>
      <c r="D5288"/>
    </row>
    <row r="5289" spans="1:4" x14ac:dyDescent="0.35">
      <c r="A5289"/>
      <c r="B5289"/>
      <c r="C5289"/>
      <c r="D5289"/>
    </row>
    <row r="5290" spans="1:4" x14ac:dyDescent="0.35">
      <c r="A5290"/>
      <c r="B5290"/>
      <c r="C5290"/>
      <c r="D5290"/>
    </row>
    <row r="5291" spans="1:4" x14ac:dyDescent="0.35">
      <c r="A5291"/>
      <c r="B5291"/>
      <c r="C5291"/>
      <c r="D5291"/>
    </row>
    <row r="5292" spans="1:4" x14ac:dyDescent="0.35">
      <c r="A5292"/>
      <c r="B5292"/>
      <c r="C5292"/>
      <c r="D5292"/>
    </row>
    <row r="5293" spans="1:4" x14ac:dyDescent="0.35">
      <c r="A5293"/>
      <c r="B5293"/>
      <c r="C5293"/>
      <c r="D5293"/>
    </row>
    <row r="5294" spans="1:4" x14ac:dyDescent="0.35">
      <c r="A5294"/>
      <c r="B5294"/>
      <c r="C5294"/>
      <c r="D5294"/>
    </row>
    <row r="5295" spans="1:4" x14ac:dyDescent="0.35">
      <c r="A5295"/>
      <c r="B5295"/>
      <c r="C5295"/>
      <c r="D5295"/>
    </row>
    <row r="5296" spans="1:4" x14ac:dyDescent="0.35">
      <c r="A5296"/>
      <c r="B5296"/>
      <c r="C5296"/>
      <c r="D5296"/>
    </row>
    <row r="5297" spans="1:4" x14ac:dyDescent="0.35">
      <c r="A5297"/>
      <c r="B5297"/>
      <c r="C5297"/>
      <c r="D5297"/>
    </row>
    <row r="5298" spans="1:4" x14ac:dyDescent="0.35">
      <c r="A5298"/>
      <c r="B5298"/>
      <c r="C5298"/>
      <c r="D5298"/>
    </row>
    <row r="5299" spans="1:4" x14ac:dyDescent="0.35">
      <c r="A5299"/>
      <c r="B5299"/>
      <c r="C5299"/>
      <c r="D5299"/>
    </row>
    <row r="5300" spans="1:4" x14ac:dyDescent="0.35">
      <c r="A5300"/>
      <c r="B5300"/>
      <c r="C5300"/>
      <c r="D5300"/>
    </row>
    <row r="5301" spans="1:4" x14ac:dyDescent="0.35">
      <c r="A5301"/>
      <c r="B5301"/>
      <c r="C5301"/>
      <c r="D5301"/>
    </row>
    <row r="5302" spans="1:4" x14ac:dyDescent="0.35">
      <c r="A5302"/>
      <c r="B5302"/>
      <c r="C5302"/>
      <c r="D5302"/>
    </row>
    <row r="5303" spans="1:4" x14ac:dyDescent="0.35">
      <c r="A5303"/>
      <c r="B5303"/>
      <c r="C5303"/>
      <c r="D5303"/>
    </row>
    <row r="5304" spans="1:4" x14ac:dyDescent="0.35">
      <c r="A5304"/>
      <c r="B5304"/>
      <c r="C5304"/>
      <c r="D5304"/>
    </row>
    <row r="5305" spans="1:4" x14ac:dyDescent="0.35">
      <c r="A5305"/>
      <c r="B5305"/>
      <c r="C5305"/>
      <c r="D5305"/>
    </row>
    <row r="5306" spans="1:4" x14ac:dyDescent="0.35">
      <c r="A5306"/>
      <c r="B5306"/>
      <c r="C5306"/>
      <c r="D5306"/>
    </row>
    <row r="5307" spans="1:4" x14ac:dyDescent="0.35">
      <c r="A5307"/>
      <c r="B5307"/>
      <c r="C5307"/>
      <c r="D5307"/>
    </row>
  </sheetData>
  <conditionalFormatting sqref="K3:K225">
    <cfRule type="cellIs" dxfId="51" priority="6" operator="lessThan">
      <formula>0</formula>
    </cfRule>
  </conditionalFormatting>
  <conditionalFormatting sqref="O3:O225">
    <cfRule type="cellIs" dxfId="50" priority="5" operator="lessThan">
      <formula>0</formula>
    </cfRule>
  </conditionalFormatting>
  <conditionalFormatting sqref="R3:R225">
    <cfRule type="cellIs" dxfId="49" priority="4" operator="lessThan">
      <formula>0</formula>
    </cfRule>
  </conditionalFormatting>
  <conditionalFormatting sqref="H3:H225">
    <cfRule type="cellIs" dxfId="48" priority="3" operator="lessThan">
      <formula>0</formula>
    </cfRule>
  </conditionalFormatting>
  <conditionalFormatting sqref="O226">
    <cfRule type="cellIs" dxfId="47" priority="2" operator="lessThan">
      <formula>0</formula>
    </cfRule>
  </conditionalFormatting>
  <conditionalFormatting sqref="Q3:Q226">
    <cfRule type="cellIs" dxfId="46" priority="1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2C42-3E7D-4A4E-A04C-63358FEB5025}">
  <dimension ref="B3:D34"/>
  <sheetViews>
    <sheetView workbookViewId="0"/>
  </sheetViews>
  <sheetFormatPr defaultRowHeight="14.5" x14ac:dyDescent="0.35"/>
  <cols>
    <col min="2" max="2" width="15.1796875" bestFit="1" customWidth="1"/>
    <col min="3" max="3" width="39" customWidth="1"/>
    <col min="4" max="4" width="20.26953125" customWidth="1"/>
  </cols>
  <sheetData>
    <row r="3" spans="2:4" x14ac:dyDescent="0.35">
      <c r="B3" s="80" t="s">
        <v>10794</v>
      </c>
    </row>
    <row r="5" spans="2:4" x14ac:dyDescent="0.35">
      <c r="B5" t="s">
        <v>10795</v>
      </c>
      <c r="C5" t="s">
        <v>10796</v>
      </c>
    </row>
    <row r="6" spans="2:4" x14ac:dyDescent="0.35">
      <c r="B6" t="s">
        <v>10797</v>
      </c>
      <c r="C6" t="s">
        <v>10798</v>
      </c>
      <c r="D6" t="s">
        <v>10799</v>
      </c>
    </row>
    <row r="7" spans="2:4" ht="15" customHeight="1" x14ac:dyDescent="0.35">
      <c r="B7" t="s">
        <v>10800</v>
      </c>
      <c r="C7" t="s">
        <v>10801</v>
      </c>
    </row>
    <row r="8" spans="2:4" ht="15" customHeight="1" x14ac:dyDescent="0.35">
      <c r="B8" t="s">
        <v>10802</v>
      </c>
      <c r="C8" t="s">
        <v>877</v>
      </c>
    </row>
    <row r="9" spans="2:4" x14ac:dyDescent="0.35">
      <c r="B9" t="s">
        <v>10803</v>
      </c>
      <c r="C9" t="s">
        <v>10804</v>
      </c>
    </row>
    <row r="10" spans="2:4" x14ac:dyDescent="0.35">
      <c r="B10" t="s">
        <v>10805</v>
      </c>
      <c r="C10" t="s">
        <v>10806</v>
      </c>
    </row>
    <row r="12" spans="2:4" x14ac:dyDescent="0.35">
      <c r="B12" t="s">
        <v>10807</v>
      </c>
      <c r="C12" t="s">
        <v>10808</v>
      </c>
    </row>
    <row r="16" spans="2:4" x14ac:dyDescent="0.35">
      <c r="B16" s="80" t="s">
        <v>10809</v>
      </c>
    </row>
    <row r="18" spans="2:3" x14ac:dyDescent="0.35">
      <c r="B18" t="s">
        <v>10810</v>
      </c>
    </row>
    <row r="19" spans="2:3" x14ac:dyDescent="0.35">
      <c r="B19" t="s">
        <v>10802</v>
      </c>
      <c r="C19" t="s">
        <v>877</v>
      </c>
    </row>
    <row r="20" spans="2:3" x14ac:dyDescent="0.35">
      <c r="B20" t="s">
        <v>10800</v>
      </c>
      <c r="C20" t="s">
        <v>10801</v>
      </c>
    </row>
    <row r="21" spans="2:3" x14ac:dyDescent="0.35">
      <c r="B21" t="s">
        <v>10803</v>
      </c>
      <c r="C21" t="s">
        <v>10811</v>
      </c>
    </row>
    <row r="23" spans="2:3" x14ac:dyDescent="0.35">
      <c r="B23" t="s">
        <v>10807</v>
      </c>
      <c r="C23" t="s">
        <v>10812</v>
      </c>
    </row>
    <row r="24" spans="2:3" x14ac:dyDescent="0.35">
      <c r="C24" t="s">
        <v>10813</v>
      </c>
    </row>
    <row r="27" spans="2:3" x14ac:dyDescent="0.35">
      <c r="B27" s="80" t="s">
        <v>10814</v>
      </c>
    </row>
    <row r="29" spans="2:3" x14ac:dyDescent="0.35">
      <c r="B29" t="s">
        <v>10815</v>
      </c>
      <c r="C29" t="s">
        <v>10816</v>
      </c>
    </row>
    <row r="30" spans="2:3" x14ac:dyDescent="0.35">
      <c r="B30" t="s">
        <v>10803</v>
      </c>
      <c r="C30" t="s">
        <v>10817</v>
      </c>
    </row>
    <row r="31" spans="2:3" x14ac:dyDescent="0.35">
      <c r="B31" t="s">
        <v>10818</v>
      </c>
    </row>
    <row r="32" spans="2:3" x14ac:dyDescent="0.35">
      <c r="B32" t="s">
        <v>10819</v>
      </c>
      <c r="C32" t="s">
        <v>10820</v>
      </c>
    </row>
    <row r="33" spans="2:4" x14ac:dyDescent="0.35">
      <c r="B33" t="s">
        <v>10821</v>
      </c>
    </row>
    <row r="34" spans="2:4" x14ac:dyDescent="0.35">
      <c r="D34" t="s">
        <v>10822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6998-1E6D-4C36-BE86-871ACDC057F5}">
  <dimension ref="A1:I221"/>
  <sheetViews>
    <sheetView workbookViewId="0"/>
  </sheetViews>
  <sheetFormatPr defaultRowHeight="14.5" x14ac:dyDescent="0.35"/>
  <cols>
    <col min="2" max="2" width="38.26953125" bestFit="1" customWidth="1"/>
    <col min="3" max="6" width="16.26953125" bestFit="1" customWidth="1"/>
    <col min="7" max="7" width="11.453125" bestFit="1" customWidth="1"/>
    <col min="8" max="27" width="16.1796875" bestFit="1" customWidth="1"/>
    <col min="28" max="28" width="10.7265625" bestFit="1" customWidth="1"/>
    <col min="29" max="61" width="21.54296875" bestFit="1" customWidth="1"/>
    <col min="62" max="62" width="10.7265625" bestFit="1" customWidth="1"/>
  </cols>
  <sheetData>
    <row r="1" spans="1:9" x14ac:dyDescent="0.35">
      <c r="B1" s="4" t="s">
        <v>10823</v>
      </c>
      <c r="C1" t="s" vm="2">
        <v>10764</v>
      </c>
    </row>
    <row r="2" spans="1:9" x14ac:dyDescent="0.35">
      <c r="B2" s="4" t="s">
        <v>10824</v>
      </c>
      <c r="C2" t="s" vm="12">
        <v>10825</v>
      </c>
    </row>
    <row r="3" spans="1:9" x14ac:dyDescent="0.35">
      <c r="B3" s="4" t="s">
        <v>10826</v>
      </c>
      <c r="C3" t="s" vm="3">
        <v>10764</v>
      </c>
    </row>
    <row r="4" spans="1:9" x14ac:dyDescent="0.35">
      <c r="B4" s="4" t="s">
        <v>10827</v>
      </c>
      <c r="C4" t="s" vm="4">
        <v>10764</v>
      </c>
    </row>
    <row r="5" spans="1:9" x14ac:dyDescent="0.35">
      <c r="B5" s="4" t="s">
        <v>10828</v>
      </c>
      <c r="C5" t="s" vm="1">
        <v>10825</v>
      </c>
    </row>
    <row r="6" spans="1:9" x14ac:dyDescent="0.35">
      <c r="B6" s="4" t="s">
        <v>10763</v>
      </c>
      <c r="C6" t="s" vm="10">
        <v>10764</v>
      </c>
      <c r="D6" s="61" t="s">
        <v>10829</v>
      </c>
      <c r="E6" s="60" t="s">
        <v>10830</v>
      </c>
      <c r="F6" s="59" t="s">
        <v>10831</v>
      </c>
      <c r="I6" t="s">
        <v>10832</v>
      </c>
    </row>
    <row r="7" spans="1:9" x14ac:dyDescent="0.35">
      <c r="A7" s="56">
        <v>1</v>
      </c>
      <c r="B7" s="56">
        <v>2</v>
      </c>
      <c r="C7" s="56">
        <v>3</v>
      </c>
      <c r="D7" s="56">
        <v>4</v>
      </c>
      <c r="E7" s="56">
        <v>5</v>
      </c>
      <c r="F7" s="56">
        <v>6</v>
      </c>
      <c r="G7" s="56">
        <v>7</v>
      </c>
    </row>
    <row r="8" spans="1:9" x14ac:dyDescent="0.35">
      <c r="B8" s="4" t="s">
        <v>10768</v>
      </c>
      <c r="C8" s="4" t="s">
        <v>10833</v>
      </c>
      <c r="D8" s="4" t="s">
        <v>10834</v>
      </c>
    </row>
    <row r="9" spans="1:9" x14ac:dyDescent="0.35">
      <c r="C9" t="s">
        <v>10835</v>
      </c>
      <c r="E9" t="s">
        <v>10836</v>
      </c>
      <c r="G9" t="s">
        <v>10770</v>
      </c>
    </row>
    <row r="10" spans="1:9" x14ac:dyDescent="0.35">
      <c r="B10" s="4" t="s">
        <v>10837</v>
      </c>
      <c r="C10" s="55" t="s">
        <v>10838</v>
      </c>
      <c r="D10" s="55" t="s">
        <v>10766</v>
      </c>
      <c r="E10" s="55" t="s">
        <v>10838</v>
      </c>
      <c r="F10" s="55" t="s">
        <v>10766</v>
      </c>
    </row>
    <row r="11" spans="1:9" x14ac:dyDescent="0.35">
      <c r="A11" t="str">
        <f>VLOOKUP(B11,'Full City Country list'!$O$2:$P$5307,2,0)</f>
        <v>AF</v>
      </c>
      <c r="B11" t="s">
        <v>20</v>
      </c>
      <c r="C11" s="43">
        <v>95</v>
      </c>
      <c r="D11" s="43">
        <v>87</v>
      </c>
      <c r="E11" s="89">
        <v>87</v>
      </c>
      <c r="F11" s="43">
        <v>27</v>
      </c>
      <c r="G11" s="43">
        <v>296</v>
      </c>
      <c r="I11" s="62">
        <f>SUM(F11-D11)/D11</f>
        <v>-0.68965517241379315</v>
      </c>
    </row>
    <row r="12" spans="1:9" x14ac:dyDescent="0.35">
      <c r="A12" t="str">
        <f>VLOOKUP(B12,'Full City Country list'!$O$2:$P$5307,2,0)</f>
        <v>AL</v>
      </c>
      <c r="B12" t="s">
        <v>24</v>
      </c>
      <c r="C12" s="43">
        <v>174</v>
      </c>
      <c r="D12" s="43">
        <v>170</v>
      </c>
      <c r="E12" s="89">
        <v>401</v>
      </c>
      <c r="F12" s="43">
        <v>128</v>
      </c>
      <c r="G12" s="43">
        <v>873</v>
      </c>
      <c r="I12" s="62">
        <f t="shared" ref="I12:I75" si="0">SUM(F12-D12)/D12</f>
        <v>-0.24705882352941178</v>
      </c>
    </row>
    <row r="13" spans="1:9" x14ac:dyDescent="0.35">
      <c r="A13" t="str">
        <f>VLOOKUP(B13,'Full City Country list'!$O$2:$P$5307,2,0)</f>
        <v>DZ</v>
      </c>
      <c r="B13" t="s">
        <v>29</v>
      </c>
      <c r="C13" s="43">
        <v>101</v>
      </c>
      <c r="D13" s="43">
        <v>114</v>
      </c>
      <c r="E13" s="89">
        <v>15</v>
      </c>
      <c r="F13" s="43">
        <v>12</v>
      </c>
      <c r="G13" s="43">
        <v>242</v>
      </c>
      <c r="I13" s="62">
        <f t="shared" si="0"/>
        <v>-0.89473684210526316</v>
      </c>
    </row>
    <row r="14" spans="1:9" x14ac:dyDescent="0.35">
      <c r="A14" t="str">
        <f>VLOOKUP(B14,'Full City Country list'!$O$2:$P$5307,2,0)</f>
        <v>AS</v>
      </c>
      <c r="B14" t="s">
        <v>32</v>
      </c>
      <c r="C14" s="43">
        <v>16</v>
      </c>
      <c r="D14" s="43">
        <v>20</v>
      </c>
      <c r="E14" s="89">
        <v>3</v>
      </c>
      <c r="F14" s="43">
        <v>1</v>
      </c>
      <c r="G14" s="43">
        <v>40</v>
      </c>
      <c r="I14" s="62">
        <f t="shared" si="0"/>
        <v>-0.95</v>
      </c>
    </row>
    <row r="15" spans="1:9" x14ac:dyDescent="0.35">
      <c r="A15" t="str">
        <f>VLOOKUP(B15,'Full City Country list'!$O$2:$P$5307,2,0)</f>
        <v>AO</v>
      </c>
      <c r="B15" t="s">
        <v>35</v>
      </c>
      <c r="C15" s="43">
        <v>6</v>
      </c>
      <c r="D15" s="43">
        <v>4</v>
      </c>
      <c r="E15" s="89">
        <v>1</v>
      </c>
      <c r="F15" s="43">
        <v>2</v>
      </c>
      <c r="G15" s="43">
        <v>13</v>
      </c>
      <c r="I15" s="62">
        <f t="shared" si="0"/>
        <v>-0.5</v>
      </c>
    </row>
    <row r="16" spans="1:9" x14ac:dyDescent="0.35">
      <c r="A16" t="str">
        <f>VLOOKUP(B16,'Full City Country list'!$O$2:$P$5307,2,0)</f>
        <v>AI</v>
      </c>
      <c r="B16" t="s">
        <v>37</v>
      </c>
      <c r="C16" s="43">
        <v>1</v>
      </c>
      <c r="D16" s="43">
        <v>6</v>
      </c>
      <c r="E16" s="89"/>
      <c r="F16" s="43"/>
      <c r="G16" s="43">
        <v>7</v>
      </c>
      <c r="I16" s="62">
        <f t="shared" si="0"/>
        <v>-1</v>
      </c>
    </row>
    <row r="17" spans="1:9" x14ac:dyDescent="0.35">
      <c r="A17" t="str">
        <f>VLOOKUP(B17,'Full City Country list'!$O$2:$P$5307,2,0)</f>
        <v>AG</v>
      </c>
      <c r="B17" t="s">
        <v>41</v>
      </c>
      <c r="C17" s="43">
        <v>138</v>
      </c>
      <c r="D17" s="43">
        <v>105</v>
      </c>
      <c r="E17" s="89">
        <v>23</v>
      </c>
      <c r="F17" s="43">
        <v>9</v>
      </c>
      <c r="G17" s="43">
        <v>275</v>
      </c>
      <c r="I17" s="62">
        <f t="shared" si="0"/>
        <v>-0.91428571428571426</v>
      </c>
    </row>
    <row r="18" spans="1:9" x14ac:dyDescent="0.35">
      <c r="A18" t="str">
        <f>VLOOKUP(B18,'Full City Country list'!$O$2:$P$5307,2,0)</f>
        <v>AR</v>
      </c>
      <c r="B18" t="s">
        <v>45</v>
      </c>
      <c r="C18" s="43">
        <v>302</v>
      </c>
      <c r="D18" s="43">
        <v>318</v>
      </c>
      <c r="E18" s="89">
        <v>75</v>
      </c>
      <c r="F18" s="43">
        <v>24</v>
      </c>
      <c r="G18" s="43">
        <v>719</v>
      </c>
      <c r="I18" s="62">
        <f t="shared" si="0"/>
        <v>-0.92452830188679247</v>
      </c>
    </row>
    <row r="19" spans="1:9" x14ac:dyDescent="0.35">
      <c r="A19" t="str">
        <f>VLOOKUP(B19,'Full City Country list'!$O$2:$P$5307,2,0)</f>
        <v>AM</v>
      </c>
      <c r="B19" t="s">
        <v>49</v>
      </c>
      <c r="C19" s="43">
        <v>119</v>
      </c>
      <c r="D19" s="43">
        <v>110</v>
      </c>
      <c r="E19" s="89">
        <v>85</v>
      </c>
      <c r="F19" s="43">
        <v>20</v>
      </c>
      <c r="G19" s="43">
        <v>334</v>
      </c>
      <c r="I19" s="62">
        <f t="shared" si="0"/>
        <v>-0.81818181818181823</v>
      </c>
    </row>
    <row r="20" spans="1:9" x14ac:dyDescent="0.35">
      <c r="A20" t="str">
        <f>VLOOKUP(B20,'Full City Country list'!$O$2:$P$5307,2,0)</f>
        <v>AW</v>
      </c>
      <c r="B20" t="s">
        <v>53</v>
      </c>
      <c r="C20" s="43">
        <v>173</v>
      </c>
      <c r="D20" s="43">
        <v>193</v>
      </c>
      <c r="E20" s="89">
        <v>83</v>
      </c>
      <c r="F20" s="43">
        <v>51</v>
      </c>
      <c r="G20" s="43">
        <v>500</v>
      </c>
      <c r="I20" s="62">
        <f t="shared" si="0"/>
        <v>-0.73575129533678751</v>
      </c>
    </row>
    <row r="21" spans="1:9" x14ac:dyDescent="0.35">
      <c r="A21" t="str">
        <f>VLOOKUP(B21,'Full City Country list'!$O$2:$P$5307,2,0)</f>
        <v>AU</v>
      </c>
      <c r="B21" t="s">
        <v>57</v>
      </c>
      <c r="C21" s="43">
        <v>1767</v>
      </c>
      <c r="D21" s="43">
        <v>1558</v>
      </c>
      <c r="E21" s="89">
        <v>93</v>
      </c>
      <c r="F21" s="43">
        <v>60</v>
      </c>
      <c r="G21" s="43">
        <v>3478</v>
      </c>
      <c r="I21" s="62">
        <f t="shared" si="0"/>
        <v>-0.9614890885750963</v>
      </c>
    </row>
    <row r="22" spans="1:9" x14ac:dyDescent="0.35">
      <c r="A22" t="str">
        <f>VLOOKUP(B22,'Full City Country list'!$O$2:$P$5307,2,0)</f>
        <v>AT</v>
      </c>
      <c r="B22" t="s">
        <v>60</v>
      </c>
      <c r="C22" s="43">
        <v>174</v>
      </c>
      <c r="D22" s="43">
        <v>157</v>
      </c>
      <c r="E22" s="89">
        <v>38</v>
      </c>
      <c r="F22" s="43">
        <v>16</v>
      </c>
      <c r="G22" s="43">
        <v>385</v>
      </c>
      <c r="I22" s="62">
        <f t="shared" si="0"/>
        <v>-0.89808917197452232</v>
      </c>
    </row>
    <row r="23" spans="1:9" x14ac:dyDescent="0.35">
      <c r="A23" t="str">
        <f>VLOOKUP(B23,'Full City Country list'!$O$2:$P$5307,2,0)</f>
        <v>AZ</v>
      </c>
      <c r="B23" t="s">
        <v>64</v>
      </c>
      <c r="C23" s="43">
        <v>43</v>
      </c>
      <c r="D23" s="43">
        <v>34</v>
      </c>
      <c r="E23" s="89">
        <v>4</v>
      </c>
      <c r="F23" s="43">
        <v>8</v>
      </c>
      <c r="G23" s="43">
        <v>89</v>
      </c>
      <c r="I23" s="62">
        <f t="shared" si="0"/>
        <v>-0.76470588235294112</v>
      </c>
    </row>
    <row r="24" spans="1:9" x14ac:dyDescent="0.35">
      <c r="A24" t="str">
        <f>VLOOKUP(B24,'Full City Country list'!$O$2:$P$5307,2,0)</f>
        <v>BH</v>
      </c>
      <c r="B24" t="s">
        <v>68</v>
      </c>
      <c r="C24" s="43">
        <v>47</v>
      </c>
      <c r="D24" s="43">
        <v>66</v>
      </c>
      <c r="E24" s="89">
        <v>8</v>
      </c>
      <c r="F24" s="43">
        <v>1</v>
      </c>
      <c r="G24" s="43">
        <v>122</v>
      </c>
      <c r="I24" s="62">
        <f t="shared" si="0"/>
        <v>-0.98484848484848486</v>
      </c>
    </row>
    <row r="25" spans="1:9" x14ac:dyDescent="0.35">
      <c r="A25" t="str">
        <f>VLOOKUP(B25,'Full City Country list'!$O$2:$P$5307,2,0)</f>
        <v>BD</v>
      </c>
      <c r="B25" t="s">
        <v>72</v>
      </c>
      <c r="C25" s="43">
        <v>172</v>
      </c>
      <c r="D25" s="43">
        <v>168</v>
      </c>
      <c r="E25" s="89">
        <v>104</v>
      </c>
      <c r="F25" s="43">
        <v>76</v>
      </c>
      <c r="G25" s="43">
        <v>520</v>
      </c>
      <c r="I25" s="62">
        <f t="shared" si="0"/>
        <v>-0.54761904761904767</v>
      </c>
    </row>
    <row r="26" spans="1:9" x14ac:dyDescent="0.35">
      <c r="A26" t="str">
        <f>VLOOKUP(B26,'Full City Country list'!$O$2:$P$5307,2,0)</f>
        <v>BB</v>
      </c>
      <c r="B26" t="s">
        <v>80</v>
      </c>
      <c r="C26" s="43">
        <v>186</v>
      </c>
      <c r="D26" s="43">
        <v>176</v>
      </c>
      <c r="E26" s="89">
        <v>23</v>
      </c>
      <c r="F26" s="43">
        <v>9</v>
      </c>
      <c r="G26" s="43">
        <v>394</v>
      </c>
      <c r="I26" s="62">
        <f t="shared" si="0"/>
        <v>-0.94886363636363635</v>
      </c>
    </row>
    <row r="27" spans="1:9" x14ac:dyDescent="0.35">
      <c r="A27" t="str">
        <f>VLOOKUP(B27,'Full City Country list'!$O$2:$P$5307,2,0)</f>
        <v>BY</v>
      </c>
      <c r="B27" t="s">
        <v>84</v>
      </c>
      <c r="C27" s="43">
        <v>44</v>
      </c>
      <c r="D27" s="43">
        <v>63</v>
      </c>
      <c r="E27" s="89">
        <v>18</v>
      </c>
      <c r="F27" s="43">
        <v>3</v>
      </c>
      <c r="G27" s="43">
        <v>128</v>
      </c>
      <c r="I27" s="62">
        <f t="shared" si="0"/>
        <v>-0.95238095238095233</v>
      </c>
    </row>
    <row r="28" spans="1:9" x14ac:dyDescent="0.35">
      <c r="A28" t="str">
        <f>VLOOKUP(B28,'Full City Country list'!$O$2:$P$5307,2,0)</f>
        <v>BE</v>
      </c>
      <c r="B28" t="s">
        <v>87</v>
      </c>
      <c r="C28" s="43">
        <v>141</v>
      </c>
      <c r="D28" s="43">
        <v>123</v>
      </c>
      <c r="E28" s="89">
        <v>40</v>
      </c>
      <c r="F28" s="43">
        <v>16</v>
      </c>
      <c r="G28" s="43">
        <v>320</v>
      </c>
      <c r="I28" s="62">
        <f t="shared" si="0"/>
        <v>-0.86991869918699183</v>
      </c>
    </row>
    <row r="29" spans="1:9" x14ac:dyDescent="0.35">
      <c r="A29" t="str">
        <f>VLOOKUP(B29,'Full City Country list'!$O$2:$P$5307,2,0)</f>
        <v>BZ</v>
      </c>
      <c r="B29" t="s">
        <v>95</v>
      </c>
      <c r="C29" s="43">
        <v>133</v>
      </c>
      <c r="D29" s="43">
        <v>141</v>
      </c>
      <c r="E29" s="89">
        <v>104</v>
      </c>
      <c r="F29" s="43">
        <v>33</v>
      </c>
      <c r="G29" s="43">
        <v>411</v>
      </c>
      <c r="I29" s="62">
        <f t="shared" si="0"/>
        <v>-0.76595744680851063</v>
      </c>
    </row>
    <row r="30" spans="1:9" x14ac:dyDescent="0.35">
      <c r="A30" t="str">
        <f>VLOOKUP(B30,'Full City Country list'!$O$2:$P$5307,2,0)</f>
        <v>BJ</v>
      </c>
      <c r="B30" t="s">
        <v>99</v>
      </c>
      <c r="C30" s="43">
        <v>8</v>
      </c>
      <c r="D30" s="43">
        <v>20</v>
      </c>
      <c r="E30" s="89">
        <v>13</v>
      </c>
      <c r="F30" s="43">
        <v>3</v>
      </c>
      <c r="G30" s="43">
        <v>44</v>
      </c>
      <c r="I30" s="62">
        <f t="shared" si="0"/>
        <v>-0.85</v>
      </c>
    </row>
    <row r="31" spans="1:9" x14ac:dyDescent="0.35">
      <c r="A31" t="str">
        <f>VLOOKUP(B31,'Full City Country list'!$O$2:$P$5307,2,0)</f>
        <v>BM</v>
      </c>
      <c r="B31" t="s">
        <v>103</v>
      </c>
      <c r="C31" s="43">
        <v>53</v>
      </c>
      <c r="D31" s="43">
        <v>40</v>
      </c>
      <c r="E31" s="89">
        <v>8</v>
      </c>
      <c r="F31" s="43">
        <v>2</v>
      </c>
      <c r="G31" s="43">
        <v>103</v>
      </c>
      <c r="I31" s="62">
        <f t="shared" si="0"/>
        <v>-0.95</v>
      </c>
    </row>
    <row r="32" spans="1:9" x14ac:dyDescent="0.35">
      <c r="A32" t="str">
        <f>VLOOKUP(B32,'Full City Country list'!$O$2:$P$5307,2,0)</f>
        <v>BO</v>
      </c>
      <c r="B32" t="s">
        <v>113</v>
      </c>
      <c r="C32" s="43">
        <v>220</v>
      </c>
      <c r="D32" s="43">
        <v>140</v>
      </c>
      <c r="E32" s="89">
        <v>33</v>
      </c>
      <c r="F32" s="43">
        <v>16</v>
      </c>
      <c r="G32" s="43">
        <v>409</v>
      </c>
      <c r="I32" s="62">
        <f t="shared" si="0"/>
        <v>-0.88571428571428568</v>
      </c>
    </row>
    <row r="33" spans="1:9" x14ac:dyDescent="0.35">
      <c r="A33" t="str">
        <f>VLOOKUP(B33,'Full City Country list'!$O$2:$P$5307,2,0)</f>
        <v>BA</v>
      </c>
      <c r="B33" t="s">
        <v>117</v>
      </c>
      <c r="C33" s="43">
        <v>48</v>
      </c>
      <c r="D33" s="43">
        <v>60</v>
      </c>
      <c r="E33" s="89">
        <v>130</v>
      </c>
      <c r="F33" s="43">
        <v>50</v>
      </c>
      <c r="G33" s="43">
        <v>288</v>
      </c>
      <c r="I33" s="62">
        <f t="shared" si="0"/>
        <v>-0.16666666666666666</v>
      </c>
    </row>
    <row r="34" spans="1:9" x14ac:dyDescent="0.35">
      <c r="A34" t="str">
        <f>VLOOKUP(B34,'Full City Country list'!$O$2:$P$5307,2,0)</f>
        <v>BW</v>
      </c>
      <c r="B34" t="s">
        <v>121</v>
      </c>
      <c r="C34" s="43">
        <v>16</v>
      </c>
      <c r="D34" s="43">
        <v>15</v>
      </c>
      <c r="E34" s="89">
        <v>8</v>
      </c>
      <c r="F34" s="43">
        <v>1</v>
      </c>
      <c r="G34" s="43">
        <v>40</v>
      </c>
      <c r="I34" s="62">
        <f t="shared" si="0"/>
        <v>-0.93333333333333335</v>
      </c>
    </row>
    <row r="35" spans="1:9" x14ac:dyDescent="0.35">
      <c r="A35" t="str">
        <f>VLOOKUP(B35,'Full City Country list'!$O$2:$P$5307,2,0)</f>
        <v>BR</v>
      </c>
      <c r="B35" t="s">
        <v>125</v>
      </c>
      <c r="C35" s="43">
        <v>809</v>
      </c>
      <c r="D35" s="43">
        <v>844</v>
      </c>
      <c r="E35" s="89">
        <v>311</v>
      </c>
      <c r="F35" s="43">
        <v>134</v>
      </c>
      <c r="G35" s="43">
        <v>2098</v>
      </c>
      <c r="I35" s="62">
        <f t="shared" si="0"/>
        <v>-0.84123222748815163</v>
      </c>
    </row>
    <row r="36" spans="1:9" x14ac:dyDescent="0.35">
      <c r="A36" t="str">
        <f>VLOOKUP(B36,'Full City Country list'!$O$2:$P$5307,2,0)</f>
        <v>VG</v>
      </c>
      <c r="B36" t="s">
        <v>129</v>
      </c>
      <c r="C36" s="43">
        <v>49</v>
      </c>
      <c r="D36" s="43">
        <v>43</v>
      </c>
      <c r="E36" s="89">
        <v>7</v>
      </c>
      <c r="F36" s="43">
        <v>1</v>
      </c>
      <c r="G36" s="43">
        <v>100</v>
      </c>
      <c r="I36" s="62">
        <f t="shared" si="0"/>
        <v>-0.97674418604651159</v>
      </c>
    </row>
    <row r="37" spans="1:9" x14ac:dyDescent="0.35">
      <c r="A37" t="str">
        <f>VLOOKUP(B37,'Full City Country list'!$O$2:$P$5307,2,0)</f>
        <v>BN</v>
      </c>
      <c r="B37" t="s">
        <v>135</v>
      </c>
      <c r="C37" s="43">
        <v>4</v>
      </c>
      <c r="D37" s="43">
        <v>7</v>
      </c>
      <c r="E37" s="89"/>
      <c r="F37" s="43"/>
      <c r="G37" s="43">
        <v>11</v>
      </c>
      <c r="I37" s="62">
        <f t="shared" si="0"/>
        <v>-1</v>
      </c>
    </row>
    <row r="38" spans="1:9" x14ac:dyDescent="0.35">
      <c r="A38" t="str">
        <f>VLOOKUP(B38,'Full City Country list'!$O$2:$P$5307,2,0)</f>
        <v>BG</v>
      </c>
      <c r="B38" t="s">
        <v>139</v>
      </c>
      <c r="C38" s="43">
        <v>117</v>
      </c>
      <c r="D38" s="43">
        <v>137</v>
      </c>
      <c r="E38" s="89">
        <v>130</v>
      </c>
      <c r="F38" s="43">
        <v>31</v>
      </c>
      <c r="G38" s="43">
        <v>415</v>
      </c>
      <c r="I38" s="62">
        <f t="shared" si="0"/>
        <v>-0.77372262773722633</v>
      </c>
    </row>
    <row r="39" spans="1:9" x14ac:dyDescent="0.35">
      <c r="A39" t="str">
        <f>VLOOKUP(B39,'Full City Country list'!$O$2:$P$5307,2,0)</f>
        <v>BF</v>
      </c>
      <c r="B39" t="s">
        <v>143</v>
      </c>
      <c r="C39" s="43">
        <v>11</v>
      </c>
      <c r="D39" s="43">
        <v>18</v>
      </c>
      <c r="E39" s="89">
        <v>15</v>
      </c>
      <c r="F39" s="43">
        <v>4</v>
      </c>
      <c r="G39" s="43">
        <v>48</v>
      </c>
      <c r="I39" s="62">
        <f t="shared" si="0"/>
        <v>-0.77777777777777779</v>
      </c>
    </row>
    <row r="40" spans="1:9" x14ac:dyDescent="0.35">
      <c r="A40" t="str">
        <f>VLOOKUP(B40,'Full City Country list'!$O$2:$P$5307,2,0)</f>
        <v>MM</v>
      </c>
      <c r="B40" t="s">
        <v>147</v>
      </c>
      <c r="C40" s="43">
        <v>114</v>
      </c>
      <c r="D40" s="43">
        <v>113</v>
      </c>
      <c r="E40" s="89"/>
      <c r="F40" s="43"/>
      <c r="G40" s="43">
        <v>227</v>
      </c>
      <c r="I40" s="62">
        <f t="shared" si="0"/>
        <v>-1</v>
      </c>
    </row>
    <row r="41" spans="1:9" x14ac:dyDescent="0.35">
      <c r="A41" t="str">
        <f>VLOOKUP(B41,'Full City Country list'!$O$2:$P$5307,2,0)</f>
        <v>BI</v>
      </c>
      <c r="B41" t="s">
        <v>151</v>
      </c>
      <c r="C41" s="43">
        <v>12</v>
      </c>
      <c r="D41" s="43">
        <v>10</v>
      </c>
      <c r="E41" s="89">
        <v>15</v>
      </c>
      <c r="F41" s="43">
        <v>4</v>
      </c>
      <c r="G41" s="43">
        <v>41</v>
      </c>
      <c r="I41" s="62">
        <f t="shared" si="0"/>
        <v>-0.6</v>
      </c>
    </row>
    <row r="42" spans="1:9" x14ac:dyDescent="0.35">
      <c r="A42" t="str">
        <f>VLOOKUP(B42,'Full City Country list'!$O$2:$P$5307,2,0)</f>
        <v>KH</v>
      </c>
      <c r="B42" t="s">
        <v>155</v>
      </c>
      <c r="C42" s="43">
        <v>190</v>
      </c>
      <c r="D42" s="43">
        <v>215</v>
      </c>
      <c r="E42" s="89">
        <v>11</v>
      </c>
      <c r="F42" s="43">
        <v>1</v>
      </c>
      <c r="G42" s="43">
        <v>417</v>
      </c>
      <c r="I42" s="62">
        <f t="shared" si="0"/>
        <v>-0.99534883720930234</v>
      </c>
    </row>
    <row r="43" spans="1:9" x14ac:dyDescent="0.35">
      <c r="A43" t="str">
        <f>VLOOKUP(B43,'Full City Country list'!$O$2:$P$5307,2,0)</f>
        <v>CM</v>
      </c>
      <c r="B43" t="s">
        <v>159</v>
      </c>
      <c r="C43" s="43">
        <v>65</v>
      </c>
      <c r="D43" s="43">
        <v>72</v>
      </c>
      <c r="E43" s="89">
        <v>70</v>
      </c>
      <c r="F43" s="43">
        <v>43</v>
      </c>
      <c r="G43" s="43">
        <v>250</v>
      </c>
      <c r="I43" s="62">
        <f t="shared" si="0"/>
        <v>-0.40277777777777779</v>
      </c>
    </row>
    <row r="44" spans="1:9" x14ac:dyDescent="0.35">
      <c r="A44" t="str">
        <f>VLOOKUP(B44,'Full City Country list'!$O$2:$P$5307,2,0)</f>
        <v>CA</v>
      </c>
      <c r="B44" t="s">
        <v>163</v>
      </c>
      <c r="C44" s="43">
        <v>5127</v>
      </c>
      <c r="D44" s="43">
        <v>4723</v>
      </c>
      <c r="E44" s="89">
        <v>707</v>
      </c>
      <c r="F44" s="43">
        <v>350</v>
      </c>
      <c r="G44" s="43">
        <v>10907</v>
      </c>
      <c r="I44" s="62">
        <f t="shared" si="0"/>
        <v>-0.92589455854329872</v>
      </c>
    </row>
    <row r="45" spans="1:9" x14ac:dyDescent="0.35">
      <c r="A45" t="str">
        <f>VLOOKUP(B45,'Full City Country list'!$O$2:$P$5307,2,0)</f>
        <v>CV</v>
      </c>
      <c r="B45" t="s">
        <v>167</v>
      </c>
      <c r="C45" s="43">
        <v>45</v>
      </c>
      <c r="D45" s="43">
        <v>43</v>
      </c>
      <c r="E45" s="89">
        <v>34</v>
      </c>
      <c r="F45" s="43">
        <v>7</v>
      </c>
      <c r="G45" s="43">
        <v>129</v>
      </c>
      <c r="I45" s="62">
        <f t="shared" si="0"/>
        <v>-0.83720930232558144</v>
      </c>
    </row>
    <row r="46" spans="1:9" x14ac:dyDescent="0.35">
      <c r="A46" t="str">
        <f>VLOOKUP(B46,'Full City Country list'!$O$2:$P$5307,2,0)</f>
        <v>KY</v>
      </c>
      <c r="B46" t="s">
        <v>171</v>
      </c>
      <c r="C46" s="43">
        <v>112</v>
      </c>
      <c r="D46" s="43">
        <v>105</v>
      </c>
      <c r="E46" s="89">
        <v>2</v>
      </c>
      <c r="F46" s="43"/>
      <c r="G46" s="43">
        <v>219</v>
      </c>
      <c r="I46" s="62">
        <f t="shared" si="0"/>
        <v>-1</v>
      </c>
    </row>
    <row r="47" spans="1:9" x14ac:dyDescent="0.35">
      <c r="A47" t="str">
        <f>VLOOKUP(B47,'Full City Country list'!$O$2:$P$5307,2,0)</f>
        <v>CF</v>
      </c>
      <c r="B47" t="s">
        <v>175</v>
      </c>
      <c r="C47" s="43">
        <v>3</v>
      </c>
      <c r="D47" s="43">
        <v>2</v>
      </c>
      <c r="E47" s="89">
        <v>2</v>
      </c>
      <c r="F47" s="43"/>
      <c r="G47" s="43">
        <v>7</v>
      </c>
      <c r="I47" s="62">
        <f t="shared" si="0"/>
        <v>-1</v>
      </c>
    </row>
    <row r="48" spans="1:9" x14ac:dyDescent="0.35">
      <c r="A48" t="str">
        <f>VLOOKUP(B48,'Full City Country list'!$O$2:$P$5307,2,0)</f>
        <v>TD</v>
      </c>
      <c r="B48" t="s">
        <v>179</v>
      </c>
      <c r="C48" s="43">
        <v>2</v>
      </c>
      <c r="D48" s="43">
        <v>8</v>
      </c>
      <c r="E48" s="89">
        <v>8</v>
      </c>
      <c r="F48" s="43"/>
      <c r="G48" s="43">
        <v>18</v>
      </c>
      <c r="I48" s="62">
        <f t="shared" si="0"/>
        <v>-1</v>
      </c>
    </row>
    <row r="49" spans="1:9" x14ac:dyDescent="0.35">
      <c r="A49" t="str">
        <f>VLOOKUP(B49,'Full City Country list'!$O$2:$P$5307,2,0)</f>
        <v>CL</v>
      </c>
      <c r="B49" t="s">
        <v>183</v>
      </c>
      <c r="C49" s="43">
        <v>150</v>
      </c>
      <c r="D49" s="43">
        <v>218</v>
      </c>
      <c r="E49" s="89">
        <v>14</v>
      </c>
      <c r="F49" s="43">
        <v>11</v>
      </c>
      <c r="G49" s="43">
        <v>393</v>
      </c>
      <c r="I49" s="62">
        <f t="shared" si="0"/>
        <v>-0.94954128440366969</v>
      </c>
    </row>
    <row r="50" spans="1:9" x14ac:dyDescent="0.35">
      <c r="A50" t="str">
        <f>VLOOKUP(B50,'Full City Country list'!$O$2:$P$5307,2,0)</f>
        <v>CN</v>
      </c>
      <c r="B50" t="s">
        <v>187</v>
      </c>
      <c r="C50" s="43">
        <v>1262</v>
      </c>
      <c r="D50" s="43">
        <v>1193</v>
      </c>
      <c r="E50" s="89">
        <v>18</v>
      </c>
      <c r="F50" s="43">
        <v>7</v>
      </c>
      <c r="G50" s="43">
        <v>2480</v>
      </c>
      <c r="I50" s="62">
        <f t="shared" si="0"/>
        <v>-0.99413243922883487</v>
      </c>
    </row>
    <row r="51" spans="1:9" x14ac:dyDescent="0.35">
      <c r="A51" t="str">
        <f>VLOOKUP(B51,'Full City Country list'!$O$2:$P$5307,2,0)</f>
        <v>CO</v>
      </c>
      <c r="B51" t="s">
        <v>203</v>
      </c>
      <c r="C51" s="43">
        <v>2243</v>
      </c>
      <c r="D51" s="43">
        <v>2094</v>
      </c>
      <c r="E51" s="89">
        <v>892</v>
      </c>
      <c r="F51" s="43">
        <v>405</v>
      </c>
      <c r="G51" s="43">
        <v>5634</v>
      </c>
      <c r="I51" s="62">
        <f t="shared" si="0"/>
        <v>-0.80659025787965621</v>
      </c>
    </row>
    <row r="52" spans="1:9" x14ac:dyDescent="0.35">
      <c r="A52" t="str">
        <f>VLOOKUP(B52,'Full City Country list'!$O$2:$P$5307,2,0)</f>
        <v>KM</v>
      </c>
      <c r="B52" t="s">
        <v>207</v>
      </c>
      <c r="C52" s="43">
        <v>1</v>
      </c>
      <c r="D52" s="43"/>
      <c r="E52" s="89"/>
      <c r="F52" s="43"/>
      <c r="G52" s="43">
        <v>1</v>
      </c>
      <c r="I52" s="62" t="e">
        <f t="shared" si="0"/>
        <v>#DIV/0!</v>
      </c>
    </row>
    <row r="53" spans="1:9" x14ac:dyDescent="0.35">
      <c r="A53" t="str">
        <f>VLOOKUP(B53,'Full City Country list'!$O$2:$P$5307,2,0)</f>
        <v>CD</v>
      </c>
      <c r="B53" t="s">
        <v>211</v>
      </c>
      <c r="C53" s="43">
        <v>56</v>
      </c>
      <c r="D53" s="43">
        <v>37</v>
      </c>
      <c r="E53" s="89">
        <v>47</v>
      </c>
      <c r="F53" s="43">
        <v>34</v>
      </c>
      <c r="G53" s="43">
        <v>174</v>
      </c>
      <c r="I53" s="62">
        <f t="shared" si="0"/>
        <v>-8.1081081081081086E-2</v>
      </c>
    </row>
    <row r="54" spans="1:9" x14ac:dyDescent="0.35">
      <c r="A54" t="str">
        <f>VLOOKUP(B54,'Full City Country list'!$O$2:$P$5307,2,0)</f>
        <v>CG</v>
      </c>
      <c r="B54" t="s">
        <v>215</v>
      </c>
      <c r="C54" s="43">
        <v>6</v>
      </c>
      <c r="D54" s="43">
        <v>8</v>
      </c>
      <c r="E54" s="89">
        <v>4</v>
      </c>
      <c r="F54" s="43">
        <v>1</v>
      </c>
      <c r="G54" s="43">
        <v>19</v>
      </c>
      <c r="I54" s="62">
        <f t="shared" si="0"/>
        <v>-0.875</v>
      </c>
    </row>
    <row r="55" spans="1:9" x14ac:dyDescent="0.35">
      <c r="A55" t="str">
        <f>VLOOKUP(B55,'Full City Country list'!$O$2:$P$5307,2,0)</f>
        <v>CK</v>
      </c>
      <c r="B55" t="s">
        <v>219</v>
      </c>
      <c r="C55" s="43">
        <v>16</v>
      </c>
      <c r="D55" s="43">
        <v>19</v>
      </c>
      <c r="E55" s="89"/>
      <c r="F55" s="43"/>
      <c r="G55" s="43">
        <v>35</v>
      </c>
      <c r="I55" s="62">
        <f t="shared" si="0"/>
        <v>-1</v>
      </c>
    </row>
    <row r="56" spans="1:9" x14ac:dyDescent="0.35">
      <c r="A56" t="str">
        <f>VLOOKUP(B56,'Full City Country list'!$O$2:$P$5307,2,0)</f>
        <v>CR</v>
      </c>
      <c r="B56" t="s">
        <v>223</v>
      </c>
      <c r="C56" s="43">
        <v>590</v>
      </c>
      <c r="D56" s="43">
        <v>469</v>
      </c>
      <c r="E56" s="89">
        <v>297</v>
      </c>
      <c r="F56" s="43">
        <v>154</v>
      </c>
      <c r="G56" s="43">
        <v>1510</v>
      </c>
      <c r="I56" s="62">
        <f t="shared" si="0"/>
        <v>-0.67164179104477617</v>
      </c>
    </row>
    <row r="57" spans="1:9" x14ac:dyDescent="0.35">
      <c r="A57" t="str">
        <f>VLOOKUP(B57,'Full City Country list'!$O$2:$P$5307,2,0)</f>
        <v>CI</v>
      </c>
      <c r="B57" t="s">
        <v>225</v>
      </c>
      <c r="C57" s="43">
        <v>12</v>
      </c>
      <c r="D57" s="43">
        <v>37</v>
      </c>
      <c r="E57" s="89">
        <v>45</v>
      </c>
      <c r="F57" s="43">
        <v>20</v>
      </c>
      <c r="G57" s="43">
        <v>114</v>
      </c>
      <c r="I57" s="62">
        <f t="shared" si="0"/>
        <v>-0.45945945945945948</v>
      </c>
    </row>
    <row r="58" spans="1:9" x14ac:dyDescent="0.35">
      <c r="A58" t="str">
        <f>VLOOKUP(B58,'Full City Country list'!$O$2:$P$5307,2,0)</f>
        <v>HR</v>
      </c>
      <c r="B58" t="s">
        <v>229</v>
      </c>
      <c r="C58" s="43">
        <v>329</v>
      </c>
      <c r="D58" s="43">
        <v>330</v>
      </c>
      <c r="E58" s="89">
        <v>214</v>
      </c>
      <c r="F58" s="43">
        <v>55</v>
      </c>
      <c r="G58" s="43">
        <v>928</v>
      </c>
      <c r="I58" s="62">
        <f t="shared" si="0"/>
        <v>-0.83333333333333337</v>
      </c>
    </row>
    <row r="59" spans="1:9" x14ac:dyDescent="0.35">
      <c r="A59" t="str">
        <f>VLOOKUP(B59,'Full City Country list'!$O$2:$P$5307,2,0)</f>
        <v>CU</v>
      </c>
      <c r="B59" t="s">
        <v>233</v>
      </c>
      <c r="C59" s="43">
        <v>143</v>
      </c>
      <c r="D59" s="43">
        <v>173</v>
      </c>
      <c r="E59" s="89">
        <v>10</v>
      </c>
      <c r="F59" s="43">
        <v>3</v>
      </c>
      <c r="G59" s="43">
        <v>329</v>
      </c>
      <c r="I59" s="62">
        <f t="shared" si="0"/>
        <v>-0.98265895953757221</v>
      </c>
    </row>
    <row r="60" spans="1:9" x14ac:dyDescent="0.35">
      <c r="A60" t="str">
        <f>VLOOKUP(B60,'Full City Country list'!$O$2:$P$5307,2,0)</f>
        <v>CY</v>
      </c>
      <c r="B60" t="s">
        <v>237</v>
      </c>
      <c r="C60" s="43">
        <v>76</v>
      </c>
      <c r="D60" s="43">
        <v>77</v>
      </c>
      <c r="E60" s="89">
        <v>44</v>
      </c>
      <c r="F60" s="43">
        <v>10</v>
      </c>
      <c r="G60" s="43">
        <v>207</v>
      </c>
      <c r="I60" s="62">
        <f t="shared" si="0"/>
        <v>-0.87012987012987009</v>
      </c>
    </row>
    <row r="61" spans="1:9" x14ac:dyDescent="0.35">
      <c r="A61" t="str">
        <f>VLOOKUP(B61,'Full City Country list'!$O$2:$P$5307,2,0)</f>
        <v>CZ</v>
      </c>
      <c r="B61" t="s">
        <v>241</v>
      </c>
      <c r="C61" s="43">
        <v>269</v>
      </c>
      <c r="D61" s="43">
        <v>298</v>
      </c>
      <c r="E61" s="89">
        <v>42</v>
      </c>
      <c r="F61" s="43">
        <v>10</v>
      </c>
      <c r="G61" s="43">
        <v>619</v>
      </c>
      <c r="I61" s="62">
        <f t="shared" si="0"/>
        <v>-0.96644295302013428</v>
      </c>
    </row>
    <row r="62" spans="1:9" x14ac:dyDescent="0.35">
      <c r="A62" t="str">
        <f>VLOOKUP(B62,'Full City Country list'!$O$2:$P$5307,2,0)</f>
        <v>DK</v>
      </c>
      <c r="B62" t="s">
        <v>245</v>
      </c>
      <c r="C62" s="43">
        <v>228</v>
      </c>
      <c r="D62" s="43">
        <v>278</v>
      </c>
      <c r="E62" s="89">
        <v>41</v>
      </c>
      <c r="F62" s="43">
        <v>33</v>
      </c>
      <c r="G62" s="43">
        <v>580</v>
      </c>
      <c r="I62" s="62">
        <f t="shared" si="0"/>
        <v>-0.88129496402877694</v>
      </c>
    </row>
    <row r="63" spans="1:9" x14ac:dyDescent="0.35">
      <c r="A63" t="str">
        <f>VLOOKUP(B63,'Full City Country list'!$O$2:$P$5307,2,0)</f>
        <v>DJ</v>
      </c>
      <c r="B63" t="s">
        <v>249</v>
      </c>
      <c r="C63" s="43">
        <v>16</v>
      </c>
      <c r="D63" s="43">
        <v>30</v>
      </c>
      <c r="E63" s="89">
        <v>4</v>
      </c>
      <c r="F63" s="43">
        <v>2</v>
      </c>
      <c r="G63" s="43">
        <v>52</v>
      </c>
      <c r="I63" s="62">
        <f t="shared" si="0"/>
        <v>-0.93333333333333335</v>
      </c>
    </row>
    <row r="64" spans="1:9" x14ac:dyDescent="0.35">
      <c r="A64" t="str">
        <f>VLOOKUP(B64,'Full City Country list'!$O$2:$P$5307,2,0)</f>
        <v>DM</v>
      </c>
      <c r="B64" t="s">
        <v>253</v>
      </c>
      <c r="C64" s="43">
        <v>65</v>
      </c>
      <c r="D64" s="43">
        <v>74</v>
      </c>
      <c r="E64" s="89">
        <v>16</v>
      </c>
      <c r="F64" s="43">
        <v>18</v>
      </c>
      <c r="G64" s="43">
        <v>173</v>
      </c>
      <c r="I64" s="62">
        <f t="shared" si="0"/>
        <v>-0.7567567567567568</v>
      </c>
    </row>
    <row r="65" spans="1:9" x14ac:dyDescent="0.35">
      <c r="A65" t="str">
        <f>VLOOKUP(B65,'Full City Country list'!$O$2:$P$5307,2,0)</f>
        <v>DO</v>
      </c>
      <c r="B65" t="s">
        <v>257</v>
      </c>
      <c r="C65" s="43">
        <v>1216</v>
      </c>
      <c r="D65" s="43">
        <v>1182</v>
      </c>
      <c r="E65" s="89">
        <v>870</v>
      </c>
      <c r="F65" s="43">
        <v>382</v>
      </c>
      <c r="G65" s="43">
        <v>3650</v>
      </c>
      <c r="I65" s="62">
        <f t="shared" si="0"/>
        <v>-0.67681895093062605</v>
      </c>
    </row>
    <row r="66" spans="1:9" x14ac:dyDescent="0.35">
      <c r="A66" t="str">
        <f>VLOOKUP(B66,'Full City Country list'!$O$2:$P$5307,2,0)</f>
        <v>TP</v>
      </c>
      <c r="B66" t="s">
        <v>261</v>
      </c>
      <c r="C66" s="43"/>
      <c r="D66" s="43">
        <v>3</v>
      </c>
      <c r="E66" s="89"/>
      <c r="F66" s="43"/>
      <c r="G66" s="43">
        <v>3</v>
      </c>
      <c r="I66" s="62">
        <f t="shared" si="0"/>
        <v>-1</v>
      </c>
    </row>
    <row r="67" spans="1:9" x14ac:dyDescent="0.35">
      <c r="A67" t="str">
        <f>VLOOKUP(B67,'Full City Country list'!$O$2:$P$5307,2,0)</f>
        <v>EC</v>
      </c>
      <c r="B67" t="s">
        <v>265</v>
      </c>
      <c r="C67" s="43">
        <v>1039</v>
      </c>
      <c r="D67" s="43">
        <v>950</v>
      </c>
      <c r="E67" s="89">
        <v>542</v>
      </c>
      <c r="F67" s="43">
        <v>242</v>
      </c>
      <c r="G67" s="43">
        <v>2773</v>
      </c>
      <c r="I67" s="62">
        <f t="shared" si="0"/>
        <v>-0.74526315789473685</v>
      </c>
    </row>
    <row r="68" spans="1:9" x14ac:dyDescent="0.35">
      <c r="A68" t="str">
        <f>VLOOKUP(B68,'Full City Country list'!$O$2:$P$5307,2,0)</f>
        <v>EG</v>
      </c>
      <c r="B68" t="s">
        <v>269</v>
      </c>
      <c r="C68" s="43">
        <v>554</v>
      </c>
      <c r="D68" s="43">
        <v>463</v>
      </c>
      <c r="E68" s="89">
        <v>379</v>
      </c>
      <c r="F68" s="43">
        <v>119</v>
      </c>
      <c r="G68" s="43">
        <v>1515</v>
      </c>
      <c r="I68" s="62">
        <f t="shared" si="0"/>
        <v>-0.74298056155507564</v>
      </c>
    </row>
    <row r="69" spans="1:9" x14ac:dyDescent="0.35">
      <c r="A69" t="str">
        <f>VLOOKUP(B69,'Full City Country list'!$O$2:$P$5307,2,0)</f>
        <v>SV</v>
      </c>
      <c r="B69" t="s">
        <v>273</v>
      </c>
      <c r="C69" s="43">
        <v>971</v>
      </c>
      <c r="D69" s="43">
        <v>814</v>
      </c>
      <c r="E69" s="89">
        <v>1020</v>
      </c>
      <c r="F69" s="43">
        <v>379</v>
      </c>
      <c r="G69" s="43">
        <v>3184</v>
      </c>
      <c r="I69" s="62">
        <f t="shared" si="0"/>
        <v>-0.53439803439803435</v>
      </c>
    </row>
    <row r="70" spans="1:9" x14ac:dyDescent="0.35">
      <c r="A70" t="str">
        <f>VLOOKUP(B70,'Full City Country list'!$O$2:$P$5307,2,0)</f>
        <v>GQ</v>
      </c>
      <c r="B70" t="s">
        <v>276</v>
      </c>
      <c r="C70" s="43">
        <v>2</v>
      </c>
      <c r="D70" s="43">
        <v>2</v>
      </c>
      <c r="E70" s="89">
        <v>5</v>
      </c>
      <c r="F70" s="43">
        <v>1</v>
      </c>
      <c r="G70" s="43">
        <v>10</v>
      </c>
      <c r="I70" s="62">
        <f t="shared" si="0"/>
        <v>-0.5</v>
      </c>
    </row>
    <row r="71" spans="1:9" x14ac:dyDescent="0.35">
      <c r="A71" t="str">
        <f>VLOOKUP(B71,'Full City Country list'!$O$2:$P$5307,2,0)</f>
        <v>ER</v>
      </c>
      <c r="B71" t="s">
        <v>280</v>
      </c>
      <c r="C71" s="43">
        <v>8</v>
      </c>
      <c r="D71" s="43">
        <v>16</v>
      </c>
      <c r="E71" s="89">
        <v>1</v>
      </c>
      <c r="F71" s="43">
        <v>1</v>
      </c>
      <c r="G71" s="43">
        <v>26</v>
      </c>
      <c r="I71" s="62">
        <f t="shared" si="0"/>
        <v>-0.9375</v>
      </c>
    </row>
    <row r="72" spans="1:9" x14ac:dyDescent="0.35">
      <c r="A72" t="str">
        <f>VLOOKUP(B72,'Full City Country list'!$O$2:$P$5307,2,0)</f>
        <v>EE</v>
      </c>
      <c r="B72" t="s">
        <v>284</v>
      </c>
      <c r="C72" s="43">
        <v>31</v>
      </c>
      <c r="D72" s="43">
        <v>38</v>
      </c>
      <c r="E72" s="89">
        <v>20</v>
      </c>
      <c r="F72" s="43">
        <v>11</v>
      </c>
      <c r="G72" s="43">
        <v>100</v>
      </c>
      <c r="I72" s="62">
        <f t="shared" si="0"/>
        <v>-0.71052631578947367</v>
      </c>
    </row>
    <row r="73" spans="1:9" x14ac:dyDescent="0.35">
      <c r="A73" t="str">
        <f>VLOOKUP(B73,'Full City Country list'!$O$2:$P$5307,2,0)</f>
        <v>ET</v>
      </c>
      <c r="B73" t="s">
        <v>288</v>
      </c>
      <c r="C73" s="43">
        <v>144</v>
      </c>
      <c r="D73" s="43">
        <v>147</v>
      </c>
      <c r="E73" s="89">
        <v>60</v>
      </c>
      <c r="F73" s="43">
        <v>44</v>
      </c>
      <c r="G73" s="43">
        <v>395</v>
      </c>
      <c r="I73" s="62">
        <f t="shared" si="0"/>
        <v>-0.70068027210884354</v>
      </c>
    </row>
    <row r="74" spans="1:9" x14ac:dyDescent="0.35">
      <c r="A74" t="str">
        <f>VLOOKUP(B74,'Full City Country list'!$O$2:$P$5307,2,0)</f>
        <v>FO</v>
      </c>
      <c r="B74" t="s">
        <v>296</v>
      </c>
      <c r="C74" s="43">
        <v>4</v>
      </c>
      <c r="D74" s="43">
        <v>8</v>
      </c>
      <c r="E74" s="89">
        <v>1</v>
      </c>
      <c r="F74" s="43"/>
      <c r="G74" s="43">
        <v>13</v>
      </c>
      <c r="I74" s="62">
        <f t="shared" si="0"/>
        <v>-1</v>
      </c>
    </row>
    <row r="75" spans="1:9" x14ac:dyDescent="0.35">
      <c r="A75" t="str">
        <f>VLOOKUP(B75,'Full City Country list'!$O$2:$P$5307,2,0)</f>
        <v>FJ</v>
      </c>
      <c r="B75" t="s">
        <v>300</v>
      </c>
      <c r="C75" s="43">
        <v>57</v>
      </c>
      <c r="D75" s="43">
        <v>51</v>
      </c>
      <c r="E75" s="89"/>
      <c r="F75" s="43">
        <v>2</v>
      </c>
      <c r="G75" s="43">
        <v>110</v>
      </c>
      <c r="I75" s="62">
        <f t="shared" si="0"/>
        <v>-0.96078431372549022</v>
      </c>
    </row>
    <row r="76" spans="1:9" x14ac:dyDescent="0.35">
      <c r="A76" t="str">
        <f>VLOOKUP(B76,'Full City Country list'!$O$2:$P$5307,2,0)</f>
        <v>FI</v>
      </c>
      <c r="B76" t="s">
        <v>304</v>
      </c>
      <c r="C76" s="43">
        <v>64</v>
      </c>
      <c r="D76" s="43">
        <v>104</v>
      </c>
      <c r="E76" s="89">
        <v>13</v>
      </c>
      <c r="F76" s="43">
        <v>1</v>
      </c>
      <c r="G76" s="43">
        <v>182</v>
      </c>
      <c r="I76" s="62">
        <f t="shared" ref="I76:I139" si="1">SUM(F76-D76)/D76</f>
        <v>-0.99038461538461542</v>
      </c>
    </row>
    <row r="77" spans="1:9" x14ac:dyDescent="0.35">
      <c r="A77" t="str">
        <f>VLOOKUP(B77,'Full City Country list'!$O$2:$P$5307,2,0)</f>
        <v>FR</v>
      </c>
      <c r="B77" t="s">
        <v>308</v>
      </c>
      <c r="C77" s="43">
        <v>1574</v>
      </c>
      <c r="D77" s="43">
        <v>1674</v>
      </c>
      <c r="E77" s="89">
        <v>311</v>
      </c>
      <c r="F77" s="43">
        <v>134</v>
      </c>
      <c r="G77" s="43">
        <v>3693</v>
      </c>
      <c r="I77" s="62">
        <f t="shared" si="1"/>
        <v>-0.9199522102747909</v>
      </c>
    </row>
    <row r="78" spans="1:9" x14ac:dyDescent="0.35">
      <c r="A78" t="str">
        <f>VLOOKUP(B78,'Full City Country list'!$O$2:$P$5307,2,0)</f>
        <v>GF</v>
      </c>
      <c r="B78" t="s">
        <v>312</v>
      </c>
      <c r="C78" s="43">
        <v>1</v>
      </c>
      <c r="D78" s="43">
        <v>2</v>
      </c>
      <c r="E78" s="89"/>
      <c r="F78" s="43"/>
      <c r="G78" s="43">
        <v>3</v>
      </c>
      <c r="I78" s="62">
        <f t="shared" si="1"/>
        <v>-1</v>
      </c>
    </row>
    <row r="79" spans="1:9" x14ac:dyDescent="0.35">
      <c r="A79" t="str">
        <f>VLOOKUP(B79,'Full City Country list'!$O$2:$P$5307,2,0)</f>
        <v>PF</v>
      </c>
      <c r="B79" t="s">
        <v>316</v>
      </c>
      <c r="C79" s="43">
        <v>42</v>
      </c>
      <c r="D79" s="43">
        <v>46</v>
      </c>
      <c r="E79" s="89">
        <v>17</v>
      </c>
      <c r="F79" s="43">
        <v>8</v>
      </c>
      <c r="G79" s="43">
        <v>113</v>
      </c>
      <c r="I79" s="62">
        <f t="shared" si="1"/>
        <v>-0.82608695652173914</v>
      </c>
    </row>
    <row r="80" spans="1:9" x14ac:dyDescent="0.35">
      <c r="A80" t="str">
        <f>VLOOKUP(B80,'Full City Country list'!$O$2:$P$5307,2,0)</f>
        <v>GA</v>
      </c>
      <c r="B80" t="s">
        <v>320</v>
      </c>
      <c r="C80" s="43">
        <v>5</v>
      </c>
      <c r="D80" s="43">
        <v>9</v>
      </c>
      <c r="E80" s="89">
        <v>3</v>
      </c>
      <c r="F80" s="43">
        <v>1</v>
      </c>
      <c r="G80" s="43">
        <v>18</v>
      </c>
      <c r="I80" s="62">
        <f t="shared" si="1"/>
        <v>-0.88888888888888884</v>
      </c>
    </row>
    <row r="81" spans="1:9" x14ac:dyDescent="0.35">
      <c r="A81" t="str">
        <f>VLOOKUP(B81,'Full City Country list'!$O$2:$P$5307,2,0)</f>
        <v>GE</v>
      </c>
      <c r="B81" t="s">
        <v>324</v>
      </c>
      <c r="C81" s="43">
        <v>127</v>
      </c>
      <c r="D81" s="43">
        <v>161</v>
      </c>
      <c r="E81" s="89">
        <v>99</v>
      </c>
      <c r="F81" s="43">
        <v>44</v>
      </c>
      <c r="G81" s="43">
        <v>431</v>
      </c>
      <c r="I81" s="62">
        <f t="shared" si="1"/>
        <v>-0.72670807453416153</v>
      </c>
    </row>
    <row r="82" spans="1:9" x14ac:dyDescent="0.35">
      <c r="A82" t="str">
        <f>VLOOKUP(B82,'Full City Country list'!$O$2:$P$5307,2,0)</f>
        <v>DE</v>
      </c>
      <c r="B82" t="s">
        <v>328</v>
      </c>
      <c r="C82" s="43">
        <v>955</v>
      </c>
      <c r="D82" s="43">
        <v>871</v>
      </c>
      <c r="E82" s="89">
        <v>229</v>
      </c>
      <c r="F82" s="43">
        <v>101</v>
      </c>
      <c r="G82" s="43">
        <v>2156</v>
      </c>
      <c r="I82" s="62">
        <f t="shared" si="1"/>
        <v>-0.88404133180252586</v>
      </c>
    </row>
    <row r="83" spans="1:9" x14ac:dyDescent="0.35">
      <c r="A83" t="str">
        <f>VLOOKUP(B83,'Full City Country list'!$O$2:$P$5307,2,0)</f>
        <v>GH</v>
      </c>
      <c r="B83" t="s">
        <v>332</v>
      </c>
      <c r="C83" s="43">
        <v>85</v>
      </c>
      <c r="D83" s="43">
        <v>115</v>
      </c>
      <c r="E83" s="89">
        <v>66</v>
      </c>
      <c r="F83" s="43">
        <v>36</v>
      </c>
      <c r="G83" s="43">
        <v>302</v>
      </c>
      <c r="I83" s="62">
        <f t="shared" si="1"/>
        <v>-0.68695652173913047</v>
      </c>
    </row>
    <row r="84" spans="1:9" x14ac:dyDescent="0.35">
      <c r="A84" t="str">
        <f>VLOOKUP(B84,'Full City Country list'!$O$2:$P$5307,2,0)</f>
        <v>GR</v>
      </c>
      <c r="B84" t="s">
        <v>340</v>
      </c>
      <c r="C84" s="43">
        <v>1310</v>
      </c>
      <c r="D84" s="43">
        <v>1130</v>
      </c>
      <c r="E84" s="89">
        <v>520</v>
      </c>
      <c r="F84" s="43">
        <v>216</v>
      </c>
      <c r="G84" s="43">
        <v>3176</v>
      </c>
      <c r="I84" s="62">
        <f t="shared" si="1"/>
        <v>-0.80884955752212384</v>
      </c>
    </row>
    <row r="85" spans="1:9" x14ac:dyDescent="0.35">
      <c r="A85" t="str">
        <f>VLOOKUP(B85,'Full City Country list'!$O$2:$P$5307,2,0)</f>
        <v>GL</v>
      </c>
      <c r="B85" t="s">
        <v>344</v>
      </c>
      <c r="C85" s="43">
        <v>7</v>
      </c>
      <c r="D85" s="43">
        <v>4</v>
      </c>
      <c r="E85" s="89"/>
      <c r="F85" s="43"/>
      <c r="G85" s="43">
        <v>11</v>
      </c>
      <c r="I85" s="62">
        <f t="shared" si="1"/>
        <v>-1</v>
      </c>
    </row>
    <row r="86" spans="1:9" x14ac:dyDescent="0.35">
      <c r="A86" t="str">
        <f>VLOOKUP(B86,'Full City Country list'!$O$2:$P$5307,2,0)</f>
        <v>GD</v>
      </c>
      <c r="B86" t="s">
        <v>348</v>
      </c>
      <c r="C86" s="43">
        <v>110</v>
      </c>
      <c r="D86" s="43">
        <v>107</v>
      </c>
      <c r="E86" s="89">
        <v>7</v>
      </c>
      <c r="F86" s="43">
        <v>1</v>
      </c>
      <c r="G86" s="43">
        <v>225</v>
      </c>
      <c r="I86" s="62">
        <f t="shared" si="1"/>
        <v>-0.99065420560747663</v>
      </c>
    </row>
    <row r="87" spans="1:9" x14ac:dyDescent="0.35">
      <c r="A87" t="str">
        <f>VLOOKUP(B87,'Full City Country list'!$O$2:$P$5307,2,0)</f>
        <v>GP</v>
      </c>
      <c r="B87" t="s">
        <v>352</v>
      </c>
      <c r="C87" s="43">
        <v>29</v>
      </c>
      <c r="D87" s="43">
        <v>25</v>
      </c>
      <c r="E87" s="89">
        <v>16</v>
      </c>
      <c r="F87" s="43">
        <v>3</v>
      </c>
      <c r="G87" s="43">
        <v>73</v>
      </c>
      <c r="I87" s="62">
        <f t="shared" si="1"/>
        <v>-0.88</v>
      </c>
    </row>
    <row r="88" spans="1:9" x14ac:dyDescent="0.35">
      <c r="A88" t="str">
        <f>VLOOKUP(B88,'Full City Country list'!$O$2:$P$5307,2,0)</f>
        <v>GU</v>
      </c>
      <c r="B88" t="s">
        <v>356</v>
      </c>
      <c r="C88" s="43">
        <v>57</v>
      </c>
      <c r="D88" s="43">
        <v>59</v>
      </c>
      <c r="E88" s="89">
        <v>20</v>
      </c>
      <c r="F88" s="43">
        <v>6</v>
      </c>
      <c r="G88" s="43">
        <v>142</v>
      </c>
      <c r="I88" s="62">
        <f t="shared" si="1"/>
        <v>-0.89830508474576276</v>
      </c>
    </row>
    <row r="89" spans="1:9" x14ac:dyDescent="0.35">
      <c r="A89" t="str">
        <f>VLOOKUP(B89,'Full City Country list'!$O$2:$P$5307,2,0)</f>
        <v>GT</v>
      </c>
      <c r="B89" t="s">
        <v>360</v>
      </c>
      <c r="C89" s="43">
        <v>631</v>
      </c>
      <c r="D89" s="43">
        <v>625</v>
      </c>
      <c r="E89" s="89">
        <v>549</v>
      </c>
      <c r="F89" s="43">
        <v>175</v>
      </c>
      <c r="G89" s="43">
        <v>1980</v>
      </c>
      <c r="I89" s="62">
        <f t="shared" si="1"/>
        <v>-0.72</v>
      </c>
    </row>
    <row r="90" spans="1:9" x14ac:dyDescent="0.35">
      <c r="A90" t="str">
        <f>VLOOKUP(B90,'Full City Country list'!$O$2:$P$5307,2,0)</f>
        <v>GN</v>
      </c>
      <c r="B90" t="s">
        <v>364</v>
      </c>
      <c r="C90" s="43">
        <v>32</v>
      </c>
      <c r="D90" s="43">
        <v>38</v>
      </c>
      <c r="E90" s="89">
        <v>34</v>
      </c>
      <c r="F90" s="43">
        <v>11</v>
      </c>
      <c r="G90" s="43">
        <v>115</v>
      </c>
      <c r="I90" s="62">
        <f t="shared" si="1"/>
        <v>-0.71052631578947367</v>
      </c>
    </row>
    <row r="91" spans="1:9" x14ac:dyDescent="0.35">
      <c r="A91" t="str">
        <f>VLOOKUP(B91,'Full City Country list'!$O$2:$P$5307,2,0)</f>
        <v>GW</v>
      </c>
      <c r="B91" t="s">
        <v>368</v>
      </c>
      <c r="C91" s="43">
        <v>1</v>
      </c>
      <c r="D91" s="43">
        <v>1</v>
      </c>
      <c r="E91" s="89"/>
      <c r="F91" s="43">
        <v>1</v>
      </c>
      <c r="G91" s="43">
        <v>3</v>
      </c>
      <c r="I91" s="62">
        <f t="shared" si="1"/>
        <v>0</v>
      </c>
    </row>
    <row r="92" spans="1:9" x14ac:dyDescent="0.35">
      <c r="A92" t="str">
        <f>VLOOKUP(B92,'Full City Country list'!$O$2:$P$5307,2,0)</f>
        <v>GY</v>
      </c>
      <c r="B92" t="s">
        <v>372</v>
      </c>
      <c r="C92" s="43">
        <v>161</v>
      </c>
      <c r="D92" s="43">
        <v>182</v>
      </c>
      <c r="E92" s="89">
        <v>100</v>
      </c>
      <c r="F92" s="43">
        <v>40</v>
      </c>
      <c r="G92" s="43">
        <v>483</v>
      </c>
      <c r="I92" s="62">
        <f t="shared" si="1"/>
        <v>-0.78021978021978022</v>
      </c>
    </row>
    <row r="93" spans="1:9" x14ac:dyDescent="0.35">
      <c r="A93" t="str">
        <f>VLOOKUP(B93,'Full City Country list'!$O$2:$P$5307,2,0)</f>
        <v>HT</v>
      </c>
      <c r="B93" t="s">
        <v>376</v>
      </c>
      <c r="C93" s="43">
        <v>503</v>
      </c>
      <c r="D93" s="43">
        <v>487</v>
      </c>
      <c r="E93" s="89">
        <v>289</v>
      </c>
      <c r="F93" s="43">
        <v>97</v>
      </c>
      <c r="G93" s="43">
        <v>1376</v>
      </c>
      <c r="I93" s="62">
        <f t="shared" si="1"/>
        <v>-0.80082135523613962</v>
      </c>
    </row>
    <row r="94" spans="1:9" x14ac:dyDescent="0.35">
      <c r="A94" t="str">
        <f>VLOOKUP(B94,'Full City Country list'!$O$2:$P$5307,2,0)</f>
        <v>HN</v>
      </c>
      <c r="B94" t="s">
        <v>380</v>
      </c>
      <c r="C94" s="43">
        <v>505</v>
      </c>
      <c r="D94" s="43">
        <v>492</v>
      </c>
      <c r="E94" s="89">
        <v>450</v>
      </c>
      <c r="F94" s="43">
        <v>236</v>
      </c>
      <c r="G94" s="43">
        <v>1683</v>
      </c>
      <c r="I94" s="62">
        <f t="shared" si="1"/>
        <v>-0.52032520325203258</v>
      </c>
    </row>
    <row r="95" spans="1:9" x14ac:dyDescent="0.35">
      <c r="A95" t="str">
        <f>VLOOKUP(B95,'Full City Country list'!$O$2:$P$5307,2,0)</f>
        <v>HK</v>
      </c>
      <c r="B95" t="s">
        <v>384</v>
      </c>
      <c r="C95" s="43">
        <v>306</v>
      </c>
      <c r="D95" s="43">
        <v>277</v>
      </c>
      <c r="E95" s="89">
        <v>4</v>
      </c>
      <c r="F95" s="43">
        <v>5</v>
      </c>
      <c r="G95" s="43">
        <v>592</v>
      </c>
      <c r="I95" s="62">
        <f t="shared" si="1"/>
        <v>-0.98194945848375448</v>
      </c>
    </row>
    <row r="96" spans="1:9" x14ac:dyDescent="0.35">
      <c r="A96" t="str">
        <f>VLOOKUP(B96,'Full City Country list'!$O$2:$P$5307,2,0)</f>
        <v>HU</v>
      </c>
      <c r="B96" t="s">
        <v>388</v>
      </c>
      <c r="C96" s="43">
        <v>168</v>
      </c>
      <c r="D96" s="43">
        <v>139</v>
      </c>
      <c r="E96" s="89">
        <v>61</v>
      </c>
      <c r="F96" s="43">
        <v>16</v>
      </c>
      <c r="G96" s="43">
        <v>384</v>
      </c>
      <c r="I96" s="62">
        <f t="shared" si="1"/>
        <v>-0.8848920863309353</v>
      </c>
    </row>
    <row r="97" spans="1:9" x14ac:dyDescent="0.35">
      <c r="A97" t="str">
        <f>VLOOKUP(B97,'Full City Country list'!$O$2:$P$5307,2,0)</f>
        <v>IS</v>
      </c>
      <c r="B97" t="s">
        <v>392</v>
      </c>
      <c r="C97" s="43">
        <v>129</v>
      </c>
      <c r="D97" s="43">
        <v>157</v>
      </c>
      <c r="E97" s="89">
        <v>75</v>
      </c>
      <c r="F97" s="43">
        <v>26</v>
      </c>
      <c r="G97" s="43">
        <v>387</v>
      </c>
      <c r="I97" s="62">
        <f t="shared" si="1"/>
        <v>-0.83439490445859876</v>
      </c>
    </row>
    <row r="98" spans="1:9" x14ac:dyDescent="0.35">
      <c r="A98" t="str">
        <f>VLOOKUP(B98,'Full City Country list'!$O$2:$P$5307,2,0)</f>
        <v>IN</v>
      </c>
      <c r="B98" t="s">
        <v>396</v>
      </c>
      <c r="C98" s="43">
        <v>2164</v>
      </c>
      <c r="D98" s="43">
        <v>2204</v>
      </c>
      <c r="E98" s="89">
        <v>240</v>
      </c>
      <c r="F98" s="43">
        <v>102</v>
      </c>
      <c r="G98" s="43">
        <v>4710</v>
      </c>
      <c r="I98" s="62">
        <f t="shared" si="1"/>
        <v>-0.95372050816696918</v>
      </c>
    </row>
    <row r="99" spans="1:9" x14ac:dyDescent="0.35">
      <c r="A99" t="str">
        <f>VLOOKUP(B99,'Full City Country list'!$O$2:$P$5307,2,0)</f>
        <v>ID</v>
      </c>
      <c r="B99" t="s">
        <v>401</v>
      </c>
      <c r="C99" s="43">
        <v>624</v>
      </c>
      <c r="D99" s="43">
        <v>545</v>
      </c>
      <c r="E99" s="89">
        <v>61</v>
      </c>
      <c r="F99" s="43">
        <v>14</v>
      </c>
      <c r="G99" s="43">
        <v>1244</v>
      </c>
      <c r="I99" s="62">
        <f t="shared" si="1"/>
        <v>-0.97431192660550459</v>
      </c>
    </row>
    <row r="100" spans="1:9" x14ac:dyDescent="0.35">
      <c r="A100" t="str">
        <f>VLOOKUP(B100,'Full City Country list'!$O$2:$P$5307,2,0)</f>
        <v>IR</v>
      </c>
      <c r="B100" t="s">
        <v>405</v>
      </c>
      <c r="C100" s="43">
        <v>254</v>
      </c>
      <c r="D100" s="43">
        <v>221</v>
      </c>
      <c r="E100" s="89">
        <v>147</v>
      </c>
      <c r="F100" s="43">
        <v>74</v>
      </c>
      <c r="G100" s="43">
        <v>696</v>
      </c>
      <c r="I100" s="62">
        <f t="shared" si="1"/>
        <v>-0.66515837104072395</v>
      </c>
    </row>
    <row r="101" spans="1:9" x14ac:dyDescent="0.35">
      <c r="A101" t="str">
        <f>VLOOKUP(B101,'Full City Country list'!$O$2:$P$5307,2,0)</f>
        <v>IQ</v>
      </c>
      <c r="B101" t="s">
        <v>409</v>
      </c>
      <c r="C101" s="43">
        <v>197</v>
      </c>
      <c r="D101" s="43">
        <v>172</v>
      </c>
      <c r="E101" s="89">
        <v>300</v>
      </c>
      <c r="F101" s="43">
        <v>83</v>
      </c>
      <c r="G101" s="43">
        <v>752</v>
      </c>
      <c r="I101" s="62">
        <f t="shared" si="1"/>
        <v>-0.51744186046511631</v>
      </c>
    </row>
    <row r="102" spans="1:9" x14ac:dyDescent="0.35">
      <c r="A102" t="str">
        <f>VLOOKUP(B102,'Full City Country list'!$O$2:$P$5307,2,0)</f>
        <v>IE</v>
      </c>
      <c r="B102" t="s">
        <v>413</v>
      </c>
      <c r="C102" s="43">
        <v>527</v>
      </c>
      <c r="D102" s="43">
        <v>479</v>
      </c>
      <c r="E102" s="89">
        <v>67</v>
      </c>
      <c r="F102" s="43">
        <v>30</v>
      </c>
      <c r="G102" s="43">
        <v>1103</v>
      </c>
      <c r="I102" s="62">
        <f t="shared" si="1"/>
        <v>-0.93736951983298533</v>
      </c>
    </row>
    <row r="103" spans="1:9" x14ac:dyDescent="0.35">
      <c r="A103" t="str">
        <f>VLOOKUP(B103,'Full City Country list'!$O$2:$P$5307,2,0)</f>
        <v>IL</v>
      </c>
      <c r="B103" t="s">
        <v>417</v>
      </c>
      <c r="C103" s="43">
        <v>382</v>
      </c>
      <c r="D103" s="43">
        <v>409</v>
      </c>
      <c r="E103" s="89">
        <v>120</v>
      </c>
      <c r="F103" s="43">
        <v>46</v>
      </c>
      <c r="G103" s="43">
        <v>957</v>
      </c>
      <c r="I103" s="62">
        <f t="shared" si="1"/>
        <v>-0.8875305623471883</v>
      </c>
    </row>
    <row r="104" spans="1:9" x14ac:dyDescent="0.35">
      <c r="A104" t="str">
        <f>VLOOKUP(B104,'Full City Country list'!$O$2:$P$5307,2,0)</f>
        <v>IT</v>
      </c>
      <c r="B104" t="s">
        <v>421</v>
      </c>
      <c r="C104" s="43">
        <v>1706</v>
      </c>
      <c r="D104" s="43">
        <v>1704</v>
      </c>
      <c r="E104" s="89">
        <v>408</v>
      </c>
      <c r="F104" s="43">
        <v>178</v>
      </c>
      <c r="G104" s="43">
        <v>3996</v>
      </c>
      <c r="I104" s="62">
        <f t="shared" si="1"/>
        <v>-0.89553990610328638</v>
      </c>
    </row>
    <row r="105" spans="1:9" x14ac:dyDescent="0.35">
      <c r="A105" t="str">
        <f>VLOOKUP(B105,'Full City Country list'!$O$2:$P$5307,2,0)</f>
        <v>JM</v>
      </c>
      <c r="B105" t="s">
        <v>425</v>
      </c>
      <c r="C105" s="43">
        <v>1433</v>
      </c>
      <c r="D105" s="43">
        <v>1352</v>
      </c>
      <c r="E105" s="89">
        <v>516</v>
      </c>
      <c r="F105" s="43">
        <v>193</v>
      </c>
      <c r="G105" s="43">
        <v>3494</v>
      </c>
      <c r="I105" s="62">
        <f t="shared" si="1"/>
        <v>-0.85724852071005919</v>
      </c>
    </row>
    <row r="106" spans="1:9" x14ac:dyDescent="0.35">
      <c r="A106" t="str">
        <f>VLOOKUP(B106,'Full City Country list'!$O$2:$P$5307,2,0)</f>
        <v>JP</v>
      </c>
      <c r="B106" t="s">
        <v>429</v>
      </c>
      <c r="C106" s="43">
        <v>873</v>
      </c>
      <c r="D106" s="43">
        <v>942</v>
      </c>
      <c r="E106" s="89">
        <v>45</v>
      </c>
      <c r="F106" s="43">
        <v>44</v>
      </c>
      <c r="G106" s="43">
        <v>1904</v>
      </c>
      <c r="I106" s="62">
        <f t="shared" si="1"/>
        <v>-0.95329087048832273</v>
      </c>
    </row>
    <row r="107" spans="1:9" x14ac:dyDescent="0.35">
      <c r="A107" t="str">
        <f>VLOOKUP(B107,'Full City Country list'!$O$2:$P$5307,2,0)</f>
        <v>JO</v>
      </c>
      <c r="B107" t="s">
        <v>433</v>
      </c>
      <c r="C107" s="43">
        <v>383</v>
      </c>
      <c r="D107" s="43">
        <v>323</v>
      </c>
      <c r="E107" s="89">
        <v>342</v>
      </c>
      <c r="F107" s="43">
        <v>91</v>
      </c>
      <c r="G107" s="43">
        <v>1139</v>
      </c>
      <c r="I107" s="62">
        <f t="shared" si="1"/>
        <v>-0.71826625386996901</v>
      </c>
    </row>
    <row r="108" spans="1:9" x14ac:dyDescent="0.35">
      <c r="A108" t="str">
        <f>VLOOKUP(B108,'Full City Country list'!$O$2:$P$5307,2,0)</f>
        <v>KZ</v>
      </c>
      <c r="B108" t="s">
        <v>437</v>
      </c>
      <c r="C108" s="43">
        <v>41</v>
      </c>
      <c r="D108" s="43">
        <v>57</v>
      </c>
      <c r="E108" s="89">
        <v>15</v>
      </c>
      <c r="F108" s="43">
        <v>5</v>
      </c>
      <c r="G108" s="43">
        <v>118</v>
      </c>
      <c r="I108" s="62">
        <f t="shared" si="1"/>
        <v>-0.91228070175438591</v>
      </c>
    </row>
    <row r="109" spans="1:9" x14ac:dyDescent="0.35">
      <c r="A109" t="str">
        <f>VLOOKUP(B109,'Full City Country list'!$O$2:$P$5307,2,0)</f>
        <v>KE</v>
      </c>
      <c r="B109" t="s">
        <v>441</v>
      </c>
      <c r="C109" s="43">
        <v>232</v>
      </c>
      <c r="D109" s="43">
        <v>315</v>
      </c>
      <c r="E109" s="89">
        <v>237</v>
      </c>
      <c r="F109" s="43">
        <v>114</v>
      </c>
      <c r="G109" s="43">
        <v>898</v>
      </c>
      <c r="I109" s="62">
        <f t="shared" si="1"/>
        <v>-0.63809523809523805</v>
      </c>
    </row>
    <row r="110" spans="1:9" x14ac:dyDescent="0.35">
      <c r="A110" t="str">
        <f>VLOOKUP(B110,'Full City Country list'!$O$2:$P$5307,2,0)</f>
        <v>KI</v>
      </c>
      <c r="B110" t="s">
        <v>445</v>
      </c>
      <c r="C110" s="43">
        <v>1</v>
      </c>
      <c r="D110" s="43">
        <v>1</v>
      </c>
      <c r="E110" s="89"/>
      <c r="F110" s="43"/>
      <c r="G110" s="43">
        <v>2</v>
      </c>
      <c r="I110" s="62">
        <f t="shared" si="1"/>
        <v>-1</v>
      </c>
    </row>
    <row r="111" spans="1:9" x14ac:dyDescent="0.35">
      <c r="A111" t="str">
        <f>VLOOKUP(B111,'Full City Country list'!$O$2:$P$5307,2,0)</f>
        <v>KR</v>
      </c>
      <c r="B111" t="s">
        <v>449</v>
      </c>
      <c r="C111" s="43">
        <v>467</v>
      </c>
      <c r="D111" s="43">
        <v>533</v>
      </c>
      <c r="E111" s="89">
        <v>48</v>
      </c>
      <c r="F111" s="43">
        <v>57</v>
      </c>
      <c r="G111" s="43">
        <v>1105</v>
      </c>
      <c r="I111" s="62">
        <f t="shared" si="1"/>
        <v>-0.89305816135084426</v>
      </c>
    </row>
    <row r="112" spans="1:9" x14ac:dyDescent="0.35">
      <c r="A112" t="str">
        <f>VLOOKUP(B112,'Full City Country list'!$O$2:$P$5307,2,0)</f>
        <v>KW</v>
      </c>
      <c r="B112" t="s">
        <v>457</v>
      </c>
      <c r="C112" s="43">
        <v>58</v>
      </c>
      <c r="D112" s="43">
        <v>73</v>
      </c>
      <c r="E112" s="89">
        <v>10</v>
      </c>
      <c r="F112" s="43">
        <v>3</v>
      </c>
      <c r="G112" s="43">
        <v>144</v>
      </c>
      <c r="I112" s="62">
        <f t="shared" si="1"/>
        <v>-0.95890410958904104</v>
      </c>
    </row>
    <row r="113" spans="1:9" x14ac:dyDescent="0.35">
      <c r="A113" t="str">
        <f>VLOOKUP(B113,'Full City Country list'!$O$2:$P$5307,2,0)</f>
        <v>KG</v>
      </c>
      <c r="B113" t="s">
        <v>461</v>
      </c>
      <c r="C113" s="43">
        <v>29</v>
      </c>
      <c r="D113" s="43">
        <v>16</v>
      </c>
      <c r="E113" s="89">
        <v>18</v>
      </c>
      <c r="F113" s="43">
        <v>9</v>
      </c>
      <c r="G113" s="43">
        <v>72</v>
      </c>
      <c r="I113" s="62">
        <f t="shared" si="1"/>
        <v>-0.4375</v>
      </c>
    </row>
    <row r="114" spans="1:9" x14ac:dyDescent="0.35">
      <c r="A114" t="str">
        <f>VLOOKUP(B114,'Full City Country list'!$O$2:$P$5307,2,0)</f>
        <v>LA</v>
      </c>
      <c r="B114" t="s">
        <v>465</v>
      </c>
      <c r="C114" s="43">
        <v>72</v>
      </c>
      <c r="D114" s="43">
        <v>80</v>
      </c>
      <c r="E114" s="89"/>
      <c r="F114" s="43"/>
      <c r="G114" s="43">
        <v>152</v>
      </c>
      <c r="I114" s="62">
        <f t="shared" si="1"/>
        <v>-1</v>
      </c>
    </row>
    <row r="115" spans="1:9" x14ac:dyDescent="0.35">
      <c r="A115" t="str">
        <f>VLOOKUP(B115,'Full City Country list'!$O$2:$P$5307,2,0)</f>
        <v>LV</v>
      </c>
      <c r="B115" t="s">
        <v>469</v>
      </c>
      <c r="C115" s="43">
        <v>49</v>
      </c>
      <c r="D115" s="43">
        <v>47</v>
      </c>
      <c r="E115" s="89">
        <v>16</v>
      </c>
      <c r="F115" s="43">
        <v>4</v>
      </c>
      <c r="G115" s="43">
        <v>116</v>
      </c>
      <c r="I115" s="62">
        <f t="shared" si="1"/>
        <v>-0.91489361702127658</v>
      </c>
    </row>
    <row r="116" spans="1:9" x14ac:dyDescent="0.35">
      <c r="A116" t="str">
        <f>VLOOKUP(B116,'Full City Country list'!$O$2:$P$5307,2,0)</f>
        <v>LB</v>
      </c>
      <c r="B116" t="s">
        <v>473</v>
      </c>
      <c r="C116" s="43">
        <v>461</v>
      </c>
      <c r="D116" s="43">
        <v>454</v>
      </c>
      <c r="E116" s="89">
        <v>356</v>
      </c>
      <c r="F116" s="43">
        <v>159</v>
      </c>
      <c r="G116" s="43">
        <v>1430</v>
      </c>
      <c r="I116" s="62">
        <f t="shared" si="1"/>
        <v>-0.64977973568281944</v>
      </c>
    </row>
    <row r="117" spans="1:9" x14ac:dyDescent="0.35">
      <c r="A117" t="str">
        <f>VLOOKUP(B117,'Full City Country list'!$O$2:$P$5307,2,0)</f>
        <v>LS</v>
      </c>
      <c r="B117" t="s">
        <v>480</v>
      </c>
      <c r="C117" s="43">
        <v>3</v>
      </c>
      <c r="D117" s="43">
        <v>1</v>
      </c>
      <c r="E117" s="89"/>
      <c r="F117" s="43"/>
      <c r="G117" s="43">
        <v>4</v>
      </c>
      <c r="I117" s="62">
        <f t="shared" si="1"/>
        <v>-1</v>
      </c>
    </row>
    <row r="118" spans="1:9" x14ac:dyDescent="0.35">
      <c r="A118" t="str">
        <f>VLOOKUP(B118,'Full City Country list'!$O$2:$P$5307,2,0)</f>
        <v>LR</v>
      </c>
      <c r="B118" t="s">
        <v>484</v>
      </c>
      <c r="C118" s="43">
        <v>34</v>
      </c>
      <c r="D118" s="43">
        <v>23</v>
      </c>
      <c r="E118" s="89">
        <v>50</v>
      </c>
      <c r="F118" s="43">
        <v>14</v>
      </c>
      <c r="G118" s="43">
        <v>121</v>
      </c>
      <c r="I118" s="62">
        <f t="shared" si="1"/>
        <v>-0.39130434782608697</v>
      </c>
    </row>
    <row r="119" spans="1:9" x14ac:dyDescent="0.35">
      <c r="A119" t="str">
        <f>VLOOKUP(B119,'Full City Country list'!$O$2:$P$5307,2,0)</f>
        <v>LY</v>
      </c>
      <c r="B119" t="s">
        <v>488</v>
      </c>
      <c r="C119" s="43">
        <v>3</v>
      </c>
      <c r="D119" s="43"/>
      <c r="E119" s="89">
        <v>1</v>
      </c>
      <c r="F119" s="43"/>
      <c r="G119" s="43">
        <v>4</v>
      </c>
      <c r="I119" s="62" t="e">
        <f t="shared" si="1"/>
        <v>#DIV/0!</v>
      </c>
    </row>
    <row r="120" spans="1:9" x14ac:dyDescent="0.35">
      <c r="A120" t="str">
        <f>VLOOKUP(B120,'Full City Country list'!$O$2:$P$5307,2,0)</f>
        <v>LT</v>
      </c>
      <c r="B120" t="s">
        <v>493</v>
      </c>
      <c r="C120" s="43">
        <v>40</v>
      </c>
      <c r="D120" s="43">
        <v>32</v>
      </c>
      <c r="E120" s="89">
        <v>49</v>
      </c>
      <c r="F120" s="43">
        <v>19</v>
      </c>
      <c r="G120" s="43">
        <v>140</v>
      </c>
      <c r="I120" s="62">
        <f t="shared" si="1"/>
        <v>-0.40625</v>
      </c>
    </row>
    <row r="121" spans="1:9" x14ac:dyDescent="0.35">
      <c r="A121" t="str">
        <f>VLOOKUP(B121,'Full City Country list'!$O$2:$P$5307,2,0)</f>
        <v>LU</v>
      </c>
      <c r="B121" t="s">
        <v>495</v>
      </c>
      <c r="C121" s="43">
        <v>22</v>
      </c>
      <c r="D121" s="43">
        <v>15</v>
      </c>
      <c r="E121" s="89">
        <v>4</v>
      </c>
      <c r="F121" s="43"/>
      <c r="G121" s="43">
        <v>41</v>
      </c>
      <c r="I121" s="62">
        <f t="shared" si="1"/>
        <v>-1</v>
      </c>
    </row>
    <row r="122" spans="1:9" x14ac:dyDescent="0.35">
      <c r="A122" t="str">
        <f>VLOOKUP(B122,'Full City Country list'!$O$2:$P$5307,2,0)</f>
        <v>MO</v>
      </c>
      <c r="B122" t="s">
        <v>499</v>
      </c>
      <c r="C122" s="43">
        <v>31</v>
      </c>
      <c r="D122" s="43">
        <v>22</v>
      </c>
      <c r="E122" s="89"/>
      <c r="F122" s="43"/>
      <c r="G122" s="43">
        <v>53</v>
      </c>
      <c r="I122" s="62">
        <f t="shared" si="1"/>
        <v>-1</v>
      </c>
    </row>
    <row r="123" spans="1:9" x14ac:dyDescent="0.35">
      <c r="A123" t="str">
        <f>VLOOKUP(B123,'Full City Country list'!$O$2:$P$5307,2,0)</f>
        <v>MK</v>
      </c>
      <c r="B123" t="s">
        <v>503</v>
      </c>
      <c r="C123" s="43">
        <v>127</v>
      </c>
      <c r="D123" s="43">
        <v>68</v>
      </c>
      <c r="E123" s="89">
        <v>179</v>
      </c>
      <c r="F123" s="43">
        <v>68</v>
      </c>
      <c r="G123" s="43">
        <v>442</v>
      </c>
      <c r="I123" s="62">
        <f t="shared" si="1"/>
        <v>0</v>
      </c>
    </row>
    <row r="124" spans="1:9" x14ac:dyDescent="0.35">
      <c r="A124" t="str">
        <f>VLOOKUP(B124,'Full City Country list'!$O$2:$P$5307,2,0)</f>
        <v>MG</v>
      </c>
      <c r="B124" t="s">
        <v>507</v>
      </c>
      <c r="C124" s="43">
        <v>11</v>
      </c>
      <c r="D124" s="43">
        <v>21</v>
      </c>
      <c r="E124" s="89">
        <v>5</v>
      </c>
      <c r="F124" s="43"/>
      <c r="G124" s="43">
        <v>37</v>
      </c>
      <c r="I124" s="62">
        <f t="shared" si="1"/>
        <v>-1</v>
      </c>
    </row>
    <row r="125" spans="1:9" x14ac:dyDescent="0.35">
      <c r="A125" t="str">
        <f>VLOOKUP(B125,'Full City Country list'!$O$2:$P$5307,2,0)</f>
        <v>MW</v>
      </c>
      <c r="B125" t="s">
        <v>511</v>
      </c>
      <c r="C125" s="43">
        <v>11</v>
      </c>
      <c r="D125" s="43">
        <v>11</v>
      </c>
      <c r="E125" s="89">
        <v>3</v>
      </c>
      <c r="F125" s="43">
        <v>3</v>
      </c>
      <c r="G125" s="43">
        <v>28</v>
      </c>
      <c r="I125" s="62">
        <f t="shared" si="1"/>
        <v>-0.72727272727272729</v>
      </c>
    </row>
    <row r="126" spans="1:9" x14ac:dyDescent="0.35">
      <c r="A126" t="str">
        <f>VLOOKUP(B126,'Full City Country list'!$O$2:$P$5307,2,0)</f>
        <v>MY</v>
      </c>
      <c r="B126" t="s">
        <v>515</v>
      </c>
      <c r="C126" s="43">
        <v>380</v>
      </c>
      <c r="D126" s="43">
        <v>395</v>
      </c>
      <c r="E126" s="89">
        <v>6</v>
      </c>
      <c r="F126" s="43">
        <v>2</v>
      </c>
      <c r="G126" s="43">
        <v>783</v>
      </c>
      <c r="I126" s="62">
        <f t="shared" si="1"/>
        <v>-0.99493670886075947</v>
      </c>
    </row>
    <row r="127" spans="1:9" x14ac:dyDescent="0.35">
      <c r="A127" t="str">
        <f>VLOOKUP(B127,'Full City Country list'!$O$2:$P$5307,2,0)</f>
        <v>MV</v>
      </c>
      <c r="B127" t="s">
        <v>518</v>
      </c>
      <c r="C127" s="43">
        <v>32</v>
      </c>
      <c r="D127" s="43">
        <v>44</v>
      </c>
      <c r="E127" s="89">
        <v>28</v>
      </c>
      <c r="F127" s="43">
        <v>11</v>
      </c>
      <c r="G127" s="43">
        <v>115</v>
      </c>
      <c r="I127" s="62">
        <f t="shared" si="1"/>
        <v>-0.75</v>
      </c>
    </row>
    <row r="128" spans="1:9" x14ac:dyDescent="0.35">
      <c r="A128" t="str">
        <f>VLOOKUP(B128,'Full City Country list'!$O$2:$P$5307,2,0)</f>
        <v>ML</v>
      </c>
      <c r="B128" t="s">
        <v>524</v>
      </c>
      <c r="C128" s="43">
        <v>18</v>
      </c>
      <c r="D128" s="43">
        <v>27</v>
      </c>
      <c r="E128" s="89">
        <v>51</v>
      </c>
      <c r="F128" s="43">
        <v>44</v>
      </c>
      <c r="G128" s="43">
        <v>140</v>
      </c>
      <c r="I128" s="62">
        <f t="shared" si="1"/>
        <v>0.62962962962962965</v>
      </c>
    </row>
    <row r="129" spans="1:9" x14ac:dyDescent="0.35">
      <c r="A129" t="str">
        <f>VLOOKUP(B129,'Full City Country list'!$O$2:$P$5307,2,0)</f>
        <v>MT</v>
      </c>
      <c r="B129" t="s">
        <v>528</v>
      </c>
      <c r="C129" s="43">
        <v>38</v>
      </c>
      <c r="D129" s="43">
        <v>27</v>
      </c>
      <c r="E129" s="89">
        <v>9</v>
      </c>
      <c r="F129" s="43">
        <v>8</v>
      </c>
      <c r="G129" s="43">
        <v>82</v>
      </c>
      <c r="I129" s="62">
        <f t="shared" si="1"/>
        <v>-0.70370370370370372</v>
      </c>
    </row>
    <row r="130" spans="1:9" x14ac:dyDescent="0.35">
      <c r="A130" t="str">
        <f>VLOOKUP(B130,'Full City Country list'!$O$2:$P$5307,2,0)</f>
        <v>MH</v>
      </c>
      <c r="B130" t="s">
        <v>532</v>
      </c>
      <c r="C130" s="43">
        <v>8</v>
      </c>
      <c r="D130" s="43">
        <v>9</v>
      </c>
      <c r="E130" s="89"/>
      <c r="F130" s="43"/>
      <c r="G130" s="43">
        <v>17</v>
      </c>
      <c r="I130" s="62">
        <f t="shared" si="1"/>
        <v>-1</v>
      </c>
    </row>
    <row r="131" spans="1:9" x14ac:dyDescent="0.35">
      <c r="A131" t="str">
        <f>VLOOKUP(B131,'Full City Country list'!$O$2:$P$5307,2,0)</f>
        <v>MQ</v>
      </c>
      <c r="B131" t="s">
        <v>536</v>
      </c>
      <c r="C131" s="43">
        <v>20</v>
      </c>
      <c r="D131" s="43">
        <v>18</v>
      </c>
      <c r="E131" s="89">
        <v>6</v>
      </c>
      <c r="F131" s="43"/>
      <c r="G131" s="43">
        <v>44</v>
      </c>
      <c r="I131" s="62">
        <f t="shared" si="1"/>
        <v>-1</v>
      </c>
    </row>
    <row r="132" spans="1:9" x14ac:dyDescent="0.35">
      <c r="A132" t="str">
        <f>VLOOKUP(B132,'Full City Country list'!$O$2:$P$5307,2,0)</f>
        <v>MR</v>
      </c>
      <c r="B132" t="s">
        <v>540</v>
      </c>
      <c r="C132" s="43">
        <v>4</v>
      </c>
      <c r="D132" s="43">
        <v>2</v>
      </c>
      <c r="E132" s="89">
        <v>9</v>
      </c>
      <c r="F132" s="43">
        <v>9</v>
      </c>
      <c r="G132" s="43">
        <v>24</v>
      </c>
      <c r="I132" s="62">
        <f t="shared" si="1"/>
        <v>3.5</v>
      </c>
    </row>
    <row r="133" spans="1:9" x14ac:dyDescent="0.35">
      <c r="A133" t="str">
        <f>VLOOKUP(B133,'Full City Country list'!$O$2:$P$5307,2,0)</f>
        <v>MU</v>
      </c>
      <c r="B133" t="s">
        <v>544</v>
      </c>
      <c r="C133" s="43">
        <v>24</v>
      </c>
      <c r="D133" s="43">
        <v>22</v>
      </c>
      <c r="E133" s="89"/>
      <c r="F133" s="43">
        <v>4</v>
      </c>
      <c r="G133" s="43">
        <v>50</v>
      </c>
      <c r="I133" s="62">
        <f t="shared" si="1"/>
        <v>-0.81818181818181823</v>
      </c>
    </row>
    <row r="134" spans="1:9" x14ac:dyDescent="0.35">
      <c r="A134" t="str">
        <f>VLOOKUP(B134,'Full City Country list'!$O$2:$P$5307,2,0)</f>
        <v>MX</v>
      </c>
      <c r="B134" t="s">
        <v>552</v>
      </c>
      <c r="C134" s="43">
        <v>8470</v>
      </c>
      <c r="D134" s="43">
        <v>8326</v>
      </c>
      <c r="E134" s="89">
        <v>6524</v>
      </c>
      <c r="F134" s="43">
        <v>2802</v>
      </c>
      <c r="G134" s="43">
        <v>26122</v>
      </c>
      <c r="I134" s="62">
        <f t="shared" si="1"/>
        <v>-0.66346384818640403</v>
      </c>
    </row>
    <row r="135" spans="1:9" x14ac:dyDescent="0.35">
      <c r="A135" t="str">
        <f>VLOOKUP(B135,'Full City Country list'!$O$2:$P$5307,2,0)</f>
        <v>FM</v>
      </c>
      <c r="B135" t="s">
        <v>556</v>
      </c>
      <c r="C135" s="43">
        <v>10</v>
      </c>
      <c r="D135" s="43">
        <v>9</v>
      </c>
      <c r="E135" s="89"/>
      <c r="F135" s="43"/>
      <c r="G135" s="43">
        <v>19</v>
      </c>
      <c r="I135" s="62">
        <f t="shared" si="1"/>
        <v>-1</v>
      </c>
    </row>
    <row r="136" spans="1:9" x14ac:dyDescent="0.35">
      <c r="A136" t="str">
        <f>VLOOKUP(B136,'Full City Country list'!$O$2:$P$5307,2,0)</f>
        <v>MD</v>
      </c>
      <c r="B136" t="s">
        <v>560</v>
      </c>
      <c r="C136" s="43">
        <v>72</v>
      </c>
      <c r="D136" s="43">
        <v>59</v>
      </c>
      <c r="E136" s="89">
        <v>72</v>
      </c>
      <c r="F136" s="43">
        <v>24</v>
      </c>
      <c r="G136" s="43">
        <v>227</v>
      </c>
      <c r="I136" s="62">
        <f t="shared" si="1"/>
        <v>-0.59322033898305082</v>
      </c>
    </row>
    <row r="137" spans="1:9" x14ac:dyDescent="0.35">
      <c r="A137" t="str">
        <f>VLOOKUP(B137,'Full City Country list'!$O$2:$P$5307,2,0)</f>
        <v>MC</v>
      </c>
      <c r="B137" t="s">
        <v>564</v>
      </c>
      <c r="C137" s="43">
        <v>1</v>
      </c>
      <c r="D137" s="43"/>
      <c r="E137" s="89"/>
      <c r="F137" s="43"/>
      <c r="G137" s="43">
        <v>1</v>
      </c>
      <c r="I137" s="62" t="e">
        <f t="shared" si="1"/>
        <v>#DIV/0!</v>
      </c>
    </row>
    <row r="138" spans="1:9" x14ac:dyDescent="0.35">
      <c r="A138" t="str">
        <f>VLOOKUP(B138,'Full City Country list'!$O$2:$P$5307,2,0)</f>
        <v>MN</v>
      </c>
      <c r="B138" t="s">
        <v>568</v>
      </c>
      <c r="C138" s="43">
        <v>70</v>
      </c>
      <c r="D138" s="43">
        <v>76</v>
      </c>
      <c r="E138" s="89">
        <v>5</v>
      </c>
      <c r="F138" s="43">
        <v>6</v>
      </c>
      <c r="G138" s="43">
        <v>157</v>
      </c>
      <c r="I138" s="62">
        <f t="shared" si="1"/>
        <v>-0.92105263157894735</v>
      </c>
    </row>
    <row r="139" spans="1:9" x14ac:dyDescent="0.35">
      <c r="A139" t="str">
        <f>VLOOKUP(B139,'Full City Country list'!$O$2:$P$5307,2,0)</f>
        <v>MA</v>
      </c>
      <c r="B139" t="s">
        <v>576</v>
      </c>
      <c r="C139" s="43">
        <v>318</v>
      </c>
      <c r="D139" s="43">
        <v>306</v>
      </c>
      <c r="E139" s="89">
        <v>280</v>
      </c>
      <c r="F139" s="43">
        <v>410</v>
      </c>
      <c r="G139" s="43">
        <v>1314</v>
      </c>
      <c r="I139" s="62">
        <f t="shared" si="1"/>
        <v>0.33986928104575165</v>
      </c>
    </row>
    <row r="140" spans="1:9" x14ac:dyDescent="0.35">
      <c r="A140" t="str">
        <f>VLOOKUP(B140,'Full City Country list'!$O$2:$P$5307,2,0)</f>
        <v>MZ</v>
      </c>
      <c r="B140" t="s">
        <v>580</v>
      </c>
      <c r="C140" s="43">
        <v>18</v>
      </c>
      <c r="D140" s="43">
        <v>9</v>
      </c>
      <c r="E140" s="89">
        <v>4</v>
      </c>
      <c r="F140" s="43">
        <v>2</v>
      </c>
      <c r="G140" s="43">
        <v>33</v>
      </c>
      <c r="I140" s="62">
        <f t="shared" ref="I140:I203" si="2">SUM(F140-D140)/D140</f>
        <v>-0.77777777777777779</v>
      </c>
    </row>
    <row r="141" spans="1:9" x14ac:dyDescent="0.35">
      <c r="A141" t="str">
        <f>VLOOKUP(B141,'Full City Country list'!$O$2:$P$5307,2,0)</f>
        <v>NA</v>
      </c>
      <c r="B141" t="s">
        <v>584</v>
      </c>
      <c r="C141" s="43">
        <v>4</v>
      </c>
      <c r="D141" s="43">
        <v>13</v>
      </c>
      <c r="E141" s="89">
        <v>5</v>
      </c>
      <c r="F141" s="43">
        <v>1</v>
      </c>
      <c r="G141" s="43">
        <v>23</v>
      </c>
      <c r="I141" s="62">
        <f t="shared" si="2"/>
        <v>-0.92307692307692313</v>
      </c>
    </row>
    <row r="142" spans="1:9" x14ac:dyDescent="0.35">
      <c r="A142" t="str">
        <f>VLOOKUP(B142,'Full City Country list'!$O$2:$P$5307,2,0)</f>
        <v>NR</v>
      </c>
      <c r="B142" t="s">
        <v>588</v>
      </c>
      <c r="C142" s="43"/>
      <c r="D142" s="43">
        <v>1</v>
      </c>
      <c r="E142" s="43"/>
      <c r="F142" s="43"/>
      <c r="G142" s="43">
        <v>1</v>
      </c>
      <c r="I142" s="62">
        <f t="shared" si="2"/>
        <v>-1</v>
      </c>
    </row>
    <row r="143" spans="1:9" x14ac:dyDescent="0.35">
      <c r="A143" t="str">
        <f>VLOOKUP(B143,'Full City Country list'!$O$2:$P$5307,2,0)</f>
        <v>NP</v>
      </c>
      <c r="B143" t="s">
        <v>592</v>
      </c>
      <c r="C143" s="43">
        <v>191</v>
      </c>
      <c r="D143" s="43">
        <v>196</v>
      </c>
      <c r="E143" s="89">
        <v>24</v>
      </c>
      <c r="F143" s="43">
        <v>3</v>
      </c>
      <c r="G143" s="43">
        <v>414</v>
      </c>
      <c r="I143" s="62">
        <f t="shared" si="2"/>
        <v>-0.98469387755102045</v>
      </c>
    </row>
    <row r="144" spans="1:9" x14ac:dyDescent="0.35">
      <c r="A144" t="str">
        <f>VLOOKUP(B144,'Full City Country list'!$O$2:$P$5307,2,0)</f>
        <v>NL</v>
      </c>
      <c r="B144" t="s">
        <v>596</v>
      </c>
      <c r="C144" s="43">
        <v>452</v>
      </c>
      <c r="D144" s="43">
        <v>511</v>
      </c>
      <c r="E144" s="89">
        <v>82</v>
      </c>
      <c r="F144" s="43">
        <v>29</v>
      </c>
      <c r="G144" s="43">
        <v>1074</v>
      </c>
      <c r="I144" s="62">
        <f t="shared" si="2"/>
        <v>-0.94324853228962813</v>
      </c>
    </row>
    <row r="145" spans="1:9" x14ac:dyDescent="0.35">
      <c r="A145" t="str">
        <f>VLOOKUP(B145,'Full City Country list'!$O$2:$P$5307,2,0)</f>
        <v>AN</v>
      </c>
      <c r="B145" t="s">
        <v>112</v>
      </c>
      <c r="C145" s="43">
        <v>250</v>
      </c>
      <c r="D145" s="43">
        <v>232</v>
      </c>
      <c r="E145" s="89">
        <v>65</v>
      </c>
      <c r="F145" s="43">
        <v>20</v>
      </c>
      <c r="G145" s="43">
        <v>567</v>
      </c>
      <c r="I145" s="62">
        <f t="shared" si="2"/>
        <v>-0.91379310344827591</v>
      </c>
    </row>
    <row r="146" spans="1:9" x14ac:dyDescent="0.35">
      <c r="A146" t="str">
        <f>VLOOKUP(B146,'Full City Country list'!$O$2:$P$5307,2,0)</f>
        <v>NC</v>
      </c>
      <c r="B146" t="s">
        <v>603</v>
      </c>
      <c r="C146" s="43">
        <v>9</v>
      </c>
      <c r="D146" s="43">
        <v>5</v>
      </c>
      <c r="E146" s="89"/>
      <c r="F146" s="43"/>
      <c r="G146" s="43">
        <v>14</v>
      </c>
      <c r="I146" s="62">
        <f t="shared" si="2"/>
        <v>-1</v>
      </c>
    </row>
    <row r="147" spans="1:9" x14ac:dyDescent="0.35">
      <c r="A147" t="str">
        <f>VLOOKUP(B147,'Full City Country list'!$O$2:$P$5307,2,0)</f>
        <v>NZ</v>
      </c>
      <c r="B147" t="s">
        <v>607</v>
      </c>
      <c r="C147" s="43">
        <v>822</v>
      </c>
      <c r="D147" s="43">
        <v>768</v>
      </c>
      <c r="E147" s="89">
        <v>79</v>
      </c>
      <c r="F147" s="43">
        <v>36</v>
      </c>
      <c r="G147" s="43">
        <v>1705</v>
      </c>
      <c r="I147" s="62">
        <f t="shared" si="2"/>
        <v>-0.953125</v>
      </c>
    </row>
    <row r="148" spans="1:9" x14ac:dyDescent="0.35">
      <c r="A148" t="str">
        <f>VLOOKUP(B148,'Full City Country list'!$O$2:$P$5307,2,0)</f>
        <v>NI</v>
      </c>
      <c r="B148" t="s">
        <v>611</v>
      </c>
      <c r="C148" s="43">
        <v>246</v>
      </c>
      <c r="D148" s="43">
        <v>326</v>
      </c>
      <c r="E148" s="89">
        <v>177</v>
      </c>
      <c r="F148" s="43">
        <v>61</v>
      </c>
      <c r="G148" s="43">
        <v>810</v>
      </c>
      <c r="I148" s="62">
        <f t="shared" si="2"/>
        <v>-0.81288343558282206</v>
      </c>
    </row>
    <row r="149" spans="1:9" x14ac:dyDescent="0.35">
      <c r="A149" t="str">
        <f>VLOOKUP(B149,'Full City Country list'!$O$2:$P$5307,2,0)</f>
        <v>NE</v>
      </c>
      <c r="B149" t="s">
        <v>615</v>
      </c>
      <c r="C149" s="43">
        <v>14</v>
      </c>
      <c r="D149" s="43">
        <v>19</v>
      </c>
      <c r="E149" s="89">
        <v>16</v>
      </c>
      <c r="F149" s="43">
        <v>4</v>
      </c>
      <c r="G149" s="43">
        <v>53</v>
      </c>
      <c r="I149" s="62">
        <f t="shared" si="2"/>
        <v>-0.78947368421052633</v>
      </c>
    </row>
    <row r="150" spans="1:9" x14ac:dyDescent="0.35">
      <c r="A150" t="str">
        <f>VLOOKUP(B150,'Full City Country list'!$O$2:$P$5307,2,0)</f>
        <v>NG</v>
      </c>
      <c r="B150" t="s">
        <v>619</v>
      </c>
      <c r="C150" s="43">
        <v>166</v>
      </c>
      <c r="D150" s="43">
        <v>176</v>
      </c>
      <c r="E150" s="89">
        <v>101</v>
      </c>
      <c r="F150" s="43">
        <v>48</v>
      </c>
      <c r="G150" s="43">
        <v>491</v>
      </c>
      <c r="I150" s="62">
        <f t="shared" si="2"/>
        <v>-0.72727272727272729</v>
      </c>
    </row>
    <row r="151" spans="1:9" x14ac:dyDescent="0.35">
      <c r="A151" t="str">
        <f>VLOOKUP(B151,'Full City Country list'!$O$2:$P$5307,2,0)</f>
        <v>NF</v>
      </c>
      <c r="B151" t="s">
        <v>627</v>
      </c>
      <c r="C151" s="43"/>
      <c r="D151" s="43">
        <v>2</v>
      </c>
      <c r="E151" s="43"/>
      <c r="F151" s="43"/>
      <c r="G151" s="43">
        <v>2</v>
      </c>
      <c r="I151" s="62">
        <f t="shared" si="2"/>
        <v>-1</v>
      </c>
    </row>
    <row r="152" spans="1:9" x14ac:dyDescent="0.35">
      <c r="A152" t="str">
        <f>VLOOKUP(B152,'Full City Country list'!$O$2:$P$5307,2,0)</f>
        <v>MP</v>
      </c>
      <c r="B152" t="s">
        <v>631</v>
      </c>
      <c r="C152" s="43">
        <v>19</v>
      </c>
      <c r="D152" s="43">
        <v>14</v>
      </c>
      <c r="E152" s="89"/>
      <c r="F152" s="43"/>
      <c r="G152" s="43">
        <v>33</v>
      </c>
      <c r="I152" s="62">
        <f t="shared" si="2"/>
        <v>-1</v>
      </c>
    </row>
    <row r="153" spans="1:9" x14ac:dyDescent="0.35">
      <c r="A153" t="str">
        <f>VLOOKUP(B153,'Full City Country list'!$O$2:$P$5307,2,0)</f>
        <v>NO</v>
      </c>
      <c r="B153" t="s">
        <v>635</v>
      </c>
      <c r="C153" s="43">
        <v>197</v>
      </c>
      <c r="D153" s="43">
        <v>263</v>
      </c>
      <c r="E153" s="89">
        <v>18</v>
      </c>
      <c r="F153" s="43">
        <v>2</v>
      </c>
      <c r="G153" s="43">
        <v>480</v>
      </c>
      <c r="I153" s="62">
        <f t="shared" si="2"/>
        <v>-0.99239543726235746</v>
      </c>
    </row>
    <row r="154" spans="1:9" x14ac:dyDescent="0.35">
      <c r="A154" t="str">
        <f>VLOOKUP(B154,'Full City Country list'!$O$2:$P$5307,2,0)</f>
        <v>OM</v>
      </c>
      <c r="B154" t="s">
        <v>639</v>
      </c>
      <c r="C154" s="43">
        <v>47</v>
      </c>
      <c r="D154" s="43">
        <v>41</v>
      </c>
      <c r="E154" s="89">
        <v>2</v>
      </c>
      <c r="F154" s="43">
        <v>1</v>
      </c>
      <c r="G154" s="43">
        <v>91</v>
      </c>
      <c r="I154" s="62">
        <f t="shared" si="2"/>
        <v>-0.97560975609756095</v>
      </c>
    </row>
    <row r="155" spans="1:9" x14ac:dyDescent="0.35">
      <c r="A155" t="str">
        <f>VLOOKUP(B155,'Full City Country list'!$O$2:$P$5307,2,0)</f>
        <v>PK</v>
      </c>
      <c r="B155" t="s">
        <v>643</v>
      </c>
      <c r="C155" s="43">
        <v>334</v>
      </c>
      <c r="D155" s="43">
        <v>413</v>
      </c>
      <c r="E155" s="89">
        <v>298</v>
      </c>
      <c r="F155" s="43">
        <v>263</v>
      </c>
      <c r="G155" s="43">
        <v>1308</v>
      </c>
      <c r="I155" s="62">
        <f t="shared" si="2"/>
        <v>-0.36319612590799033</v>
      </c>
    </row>
    <row r="156" spans="1:9" x14ac:dyDescent="0.35">
      <c r="A156" t="str">
        <f>VLOOKUP(B156,'Full City Country list'!$O$2:$P$5307,2,0)</f>
        <v>PW</v>
      </c>
      <c r="B156" t="s">
        <v>647</v>
      </c>
      <c r="C156" s="43">
        <v>10</v>
      </c>
      <c r="D156" s="43">
        <v>12</v>
      </c>
      <c r="E156" s="89"/>
      <c r="F156" s="43">
        <v>1</v>
      </c>
      <c r="G156" s="43">
        <v>23</v>
      </c>
      <c r="I156" s="62">
        <f t="shared" si="2"/>
        <v>-0.91666666666666663</v>
      </c>
    </row>
    <row r="157" spans="1:9" x14ac:dyDescent="0.35">
      <c r="A157" t="str">
        <f>VLOOKUP(B157,'Full City Country list'!$O$2:$P$5307,2,0)</f>
        <v>PA</v>
      </c>
      <c r="B157" t="s">
        <v>651</v>
      </c>
      <c r="C157" s="43">
        <v>322</v>
      </c>
      <c r="D157" s="43">
        <v>352</v>
      </c>
      <c r="E157" s="89">
        <v>103</v>
      </c>
      <c r="F157" s="43">
        <v>65</v>
      </c>
      <c r="G157" s="43">
        <v>842</v>
      </c>
      <c r="I157" s="62">
        <f t="shared" si="2"/>
        <v>-0.81534090909090906</v>
      </c>
    </row>
    <row r="158" spans="1:9" x14ac:dyDescent="0.35">
      <c r="A158" t="str">
        <f>VLOOKUP(B158,'Full City Country list'!$O$2:$P$5307,2,0)</f>
        <v>PG</v>
      </c>
      <c r="B158" t="s">
        <v>655</v>
      </c>
      <c r="C158" s="43">
        <v>25</v>
      </c>
      <c r="D158" s="43">
        <v>17</v>
      </c>
      <c r="E158" s="89">
        <v>1</v>
      </c>
      <c r="F158" s="43"/>
      <c r="G158" s="43">
        <v>43</v>
      </c>
      <c r="I158" s="62">
        <f t="shared" si="2"/>
        <v>-1</v>
      </c>
    </row>
    <row r="159" spans="1:9" x14ac:dyDescent="0.35">
      <c r="A159" t="str">
        <f>VLOOKUP(B159,'Full City Country list'!$O$2:$P$5307,2,0)</f>
        <v>PY</v>
      </c>
      <c r="B159" t="s">
        <v>659</v>
      </c>
      <c r="C159" s="43">
        <v>36</v>
      </c>
      <c r="D159" s="43">
        <v>41</v>
      </c>
      <c r="E159" s="89">
        <v>23</v>
      </c>
      <c r="F159" s="43">
        <v>8</v>
      </c>
      <c r="G159" s="43">
        <v>108</v>
      </c>
      <c r="I159" s="62">
        <f t="shared" si="2"/>
        <v>-0.80487804878048785</v>
      </c>
    </row>
    <row r="160" spans="1:9" x14ac:dyDescent="0.35">
      <c r="A160" t="str">
        <f>VLOOKUP(B160,'Full City Country list'!$O$2:$P$5307,2,0)</f>
        <v>PE</v>
      </c>
      <c r="B160" t="s">
        <v>663</v>
      </c>
      <c r="C160" s="43">
        <v>956</v>
      </c>
      <c r="D160" s="43">
        <v>931</v>
      </c>
      <c r="E160" s="89">
        <v>286</v>
      </c>
      <c r="F160" s="43">
        <v>148</v>
      </c>
      <c r="G160" s="43">
        <v>2321</v>
      </c>
      <c r="I160" s="62">
        <f t="shared" si="2"/>
        <v>-0.84103114930182599</v>
      </c>
    </row>
    <row r="161" spans="1:9" x14ac:dyDescent="0.35">
      <c r="A161" t="str">
        <f>VLOOKUP(B161,'Full City Country list'!$O$2:$P$5307,2,0)</f>
        <v>PH</v>
      </c>
      <c r="B161" t="s">
        <v>667</v>
      </c>
      <c r="C161" s="43">
        <v>2407</v>
      </c>
      <c r="D161" s="43">
        <v>2381</v>
      </c>
      <c r="E161" s="89">
        <v>327</v>
      </c>
      <c r="F161" s="43">
        <v>156</v>
      </c>
      <c r="G161" s="43">
        <v>5271</v>
      </c>
      <c r="I161" s="62">
        <f t="shared" si="2"/>
        <v>-0.93448131037379256</v>
      </c>
    </row>
    <row r="162" spans="1:9" x14ac:dyDescent="0.35">
      <c r="A162" t="str">
        <f>VLOOKUP(B162,'Full City Country list'!$O$2:$P$5307,2,0)</f>
        <v>PL</v>
      </c>
      <c r="B162" t="s">
        <v>672</v>
      </c>
      <c r="C162" s="43">
        <v>232</v>
      </c>
      <c r="D162" s="43">
        <v>202</v>
      </c>
      <c r="E162" s="89">
        <v>137</v>
      </c>
      <c r="F162" s="43">
        <v>64</v>
      </c>
      <c r="G162" s="43">
        <v>635</v>
      </c>
      <c r="I162" s="62">
        <f t="shared" si="2"/>
        <v>-0.68316831683168322</v>
      </c>
    </row>
    <row r="163" spans="1:9" x14ac:dyDescent="0.35">
      <c r="A163" t="str">
        <f>VLOOKUP(B163,'Full City Country list'!$O$2:$P$5307,2,0)</f>
        <v>PT</v>
      </c>
      <c r="B163" t="s">
        <v>676</v>
      </c>
      <c r="C163" s="43">
        <v>509</v>
      </c>
      <c r="D163" s="43">
        <v>480</v>
      </c>
      <c r="E163" s="89">
        <v>187</v>
      </c>
      <c r="F163" s="43">
        <v>71</v>
      </c>
      <c r="G163" s="43">
        <v>1247</v>
      </c>
      <c r="I163" s="62">
        <f t="shared" si="2"/>
        <v>-0.8520833333333333</v>
      </c>
    </row>
    <row r="164" spans="1:9" x14ac:dyDescent="0.35">
      <c r="A164" t="str">
        <f>VLOOKUP(B164,'Full City Country list'!$O$2:$P$5307,2,0)</f>
        <v>QA</v>
      </c>
      <c r="B164" t="s">
        <v>680</v>
      </c>
      <c r="C164" s="43">
        <v>78</v>
      </c>
      <c r="D164" s="43">
        <v>94</v>
      </c>
      <c r="E164" s="89">
        <v>50</v>
      </c>
      <c r="F164" s="43">
        <v>20</v>
      </c>
      <c r="G164" s="43">
        <v>242</v>
      </c>
      <c r="I164" s="62">
        <f t="shared" si="2"/>
        <v>-0.78723404255319152</v>
      </c>
    </row>
    <row r="165" spans="1:9" x14ac:dyDescent="0.35">
      <c r="A165" t="str">
        <f>VLOOKUP(B165,'Full City Country list'!$O$2:$P$5307,2,0)</f>
        <v>RE</v>
      </c>
      <c r="B165" t="s">
        <v>686</v>
      </c>
      <c r="C165" s="43">
        <v>1</v>
      </c>
      <c r="D165" s="43">
        <v>1</v>
      </c>
      <c r="E165" s="89"/>
      <c r="F165" s="43"/>
      <c r="G165" s="43">
        <v>2</v>
      </c>
      <c r="I165" s="62">
        <f t="shared" si="2"/>
        <v>-1</v>
      </c>
    </row>
    <row r="166" spans="1:9" x14ac:dyDescent="0.35">
      <c r="A166" t="str">
        <f>VLOOKUP(B166,'Full City Country list'!$O$2:$P$5307,2,0)</f>
        <v>RO</v>
      </c>
      <c r="B166" t="s">
        <v>690</v>
      </c>
      <c r="C166" s="43">
        <v>195</v>
      </c>
      <c r="D166" s="43">
        <v>192</v>
      </c>
      <c r="E166" s="89">
        <v>174</v>
      </c>
      <c r="F166" s="43">
        <v>62</v>
      </c>
      <c r="G166" s="43">
        <v>623</v>
      </c>
      <c r="I166" s="62">
        <f t="shared" si="2"/>
        <v>-0.67708333333333337</v>
      </c>
    </row>
    <row r="167" spans="1:9" x14ac:dyDescent="0.35">
      <c r="A167" t="str">
        <f>VLOOKUP(B167,'Full City Country list'!$O$2:$P$5307,2,0)</f>
        <v>RU</v>
      </c>
      <c r="B167" t="s">
        <v>694</v>
      </c>
      <c r="C167" s="43">
        <v>399</v>
      </c>
      <c r="D167" s="43">
        <v>462</v>
      </c>
      <c r="E167" s="89">
        <v>157</v>
      </c>
      <c r="F167" s="43">
        <v>82</v>
      </c>
      <c r="G167" s="43">
        <v>1100</v>
      </c>
      <c r="I167" s="62">
        <f t="shared" si="2"/>
        <v>-0.82251082251082253</v>
      </c>
    </row>
    <row r="168" spans="1:9" x14ac:dyDescent="0.35">
      <c r="A168" t="str">
        <f>VLOOKUP(B168,'Full City Country list'!$O$2:$P$5307,2,0)</f>
        <v>RW</v>
      </c>
      <c r="B168" t="s">
        <v>698</v>
      </c>
      <c r="C168" s="43">
        <v>42</v>
      </c>
      <c r="D168" s="43">
        <v>40</v>
      </c>
      <c r="E168" s="89">
        <v>35</v>
      </c>
      <c r="F168" s="43">
        <v>16</v>
      </c>
      <c r="G168" s="43">
        <v>133</v>
      </c>
      <c r="I168" s="62">
        <f t="shared" si="2"/>
        <v>-0.6</v>
      </c>
    </row>
    <row r="169" spans="1:9" x14ac:dyDescent="0.35">
      <c r="A169" t="str">
        <f>VLOOKUP(B169,'Full City Country list'!$O$2:$P$5307,2,0)</f>
        <v>KN</v>
      </c>
      <c r="B169" t="s">
        <v>702</v>
      </c>
      <c r="C169" s="43">
        <v>57</v>
      </c>
      <c r="D169" s="43">
        <v>34</v>
      </c>
      <c r="E169" s="89">
        <v>6</v>
      </c>
      <c r="F169" s="43">
        <v>1</v>
      </c>
      <c r="G169" s="43">
        <v>98</v>
      </c>
      <c r="I169" s="62">
        <f t="shared" si="2"/>
        <v>-0.97058823529411764</v>
      </c>
    </row>
    <row r="170" spans="1:9" x14ac:dyDescent="0.35">
      <c r="A170" t="str">
        <f>VLOOKUP(B170,'Full City Country list'!$O$2:$P$5307,2,0)</f>
        <v>LC</v>
      </c>
      <c r="B170" t="s">
        <v>706</v>
      </c>
      <c r="C170" s="43">
        <v>84</v>
      </c>
      <c r="D170" s="43">
        <v>102</v>
      </c>
      <c r="E170" s="89">
        <v>36</v>
      </c>
      <c r="F170" s="43">
        <v>11</v>
      </c>
      <c r="G170" s="43">
        <v>233</v>
      </c>
      <c r="I170" s="62">
        <f t="shared" si="2"/>
        <v>-0.89215686274509809</v>
      </c>
    </row>
    <row r="171" spans="1:9" x14ac:dyDescent="0.35">
      <c r="A171" t="str">
        <f>VLOOKUP(B171,'Full City Country list'!$O$2:$P$5307,2,0)</f>
        <v>VC</v>
      </c>
      <c r="B171" t="s">
        <v>10839</v>
      </c>
      <c r="C171" s="43">
        <v>96</v>
      </c>
      <c r="D171" s="43">
        <v>81</v>
      </c>
      <c r="E171" s="89">
        <v>21</v>
      </c>
      <c r="F171" s="43">
        <v>9</v>
      </c>
      <c r="G171" s="43">
        <v>207</v>
      </c>
      <c r="I171" s="62">
        <f t="shared" si="2"/>
        <v>-0.88888888888888884</v>
      </c>
    </row>
    <row r="172" spans="1:9" x14ac:dyDescent="0.35">
      <c r="A172" t="str">
        <f>VLOOKUP(B172,'Full City Country list'!$O$2:$P$5307,2,0)</f>
        <v>WS</v>
      </c>
      <c r="B172" t="s">
        <v>719</v>
      </c>
      <c r="C172" s="43">
        <v>23</v>
      </c>
      <c r="D172" s="43">
        <v>30</v>
      </c>
      <c r="E172" s="89"/>
      <c r="F172" s="43"/>
      <c r="G172" s="43">
        <v>53</v>
      </c>
      <c r="I172" s="62">
        <f t="shared" si="2"/>
        <v>-1</v>
      </c>
    </row>
    <row r="173" spans="1:9" x14ac:dyDescent="0.35">
      <c r="A173" t="str">
        <f>VLOOKUP(B173,'Full City Country list'!$O$2:$P$5307,2,0)</f>
        <v>ST</v>
      </c>
      <c r="B173" t="s">
        <v>723</v>
      </c>
      <c r="C173" s="43"/>
      <c r="D173" s="43">
        <v>3</v>
      </c>
      <c r="E173" s="89"/>
      <c r="F173" s="43"/>
      <c r="G173" s="43">
        <v>3</v>
      </c>
      <c r="I173" s="62">
        <f t="shared" si="2"/>
        <v>-1</v>
      </c>
    </row>
    <row r="174" spans="1:9" x14ac:dyDescent="0.35">
      <c r="A174" t="str">
        <f>VLOOKUP(B174,'Full City Country list'!$O$2:$P$5307,2,0)</f>
        <v>SA</v>
      </c>
      <c r="B174" t="s">
        <v>727</v>
      </c>
      <c r="C174" s="43">
        <v>194</v>
      </c>
      <c r="D174" s="43">
        <v>229</v>
      </c>
      <c r="E174" s="89">
        <v>51</v>
      </c>
      <c r="F174" s="43">
        <v>13</v>
      </c>
      <c r="G174" s="43">
        <v>487</v>
      </c>
      <c r="I174" s="62">
        <f t="shared" si="2"/>
        <v>-0.94323144104803491</v>
      </c>
    </row>
    <row r="175" spans="1:9" x14ac:dyDescent="0.35">
      <c r="A175" t="str">
        <f>VLOOKUP(B175,'Full City Country list'!$O$2:$P$5307,2,0)</f>
        <v>SN</v>
      </c>
      <c r="B175" t="s">
        <v>730</v>
      </c>
      <c r="C175" s="43">
        <v>74</v>
      </c>
      <c r="D175" s="43">
        <v>75</v>
      </c>
      <c r="E175" s="89">
        <v>40</v>
      </c>
      <c r="F175" s="43">
        <v>17</v>
      </c>
      <c r="G175" s="43">
        <v>206</v>
      </c>
      <c r="I175" s="62">
        <f t="shared" si="2"/>
        <v>-0.77333333333333332</v>
      </c>
    </row>
    <row r="176" spans="1:9" x14ac:dyDescent="0.35">
      <c r="A176" t="str">
        <f>VLOOKUP(B176,'Full City Country list'!$O$2:$P$5307,2,0)</f>
        <v>SC</v>
      </c>
      <c r="B176" t="s">
        <v>738</v>
      </c>
      <c r="C176" s="43">
        <v>9</v>
      </c>
      <c r="D176" s="43">
        <v>11</v>
      </c>
      <c r="E176" s="89">
        <v>3</v>
      </c>
      <c r="F176" s="43"/>
      <c r="G176" s="43">
        <v>23</v>
      </c>
      <c r="I176" s="62">
        <f t="shared" si="2"/>
        <v>-1</v>
      </c>
    </row>
    <row r="177" spans="1:9" x14ac:dyDescent="0.35">
      <c r="A177" t="str">
        <f>VLOOKUP(B177,'Full City Country list'!$O$2:$P$5307,2,0)</f>
        <v>SL</v>
      </c>
      <c r="B177" t="s">
        <v>742</v>
      </c>
      <c r="C177" s="43">
        <v>41</v>
      </c>
      <c r="D177" s="43">
        <v>23</v>
      </c>
      <c r="E177" s="89">
        <v>45</v>
      </c>
      <c r="F177" s="43">
        <v>20</v>
      </c>
      <c r="G177" s="43">
        <v>129</v>
      </c>
      <c r="I177" s="62">
        <f t="shared" si="2"/>
        <v>-0.13043478260869565</v>
      </c>
    </row>
    <row r="178" spans="1:9" x14ac:dyDescent="0.35">
      <c r="A178" t="str">
        <f>VLOOKUP(B178,'Full City Country list'!$O$2:$P$5307,2,0)</f>
        <v>SG</v>
      </c>
      <c r="B178" t="s">
        <v>745</v>
      </c>
      <c r="C178" s="43">
        <v>458</v>
      </c>
      <c r="D178" s="43">
        <v>385</v>
      </c>
      <c r="E178" s="89">
        <v>6</v>
      </c>
      <c r="F178" s="43">
        <v>1</v>
      </c>
      <c r="G178" s="43">
        <v>850</v>
      </c>
      <c r="I178" s="62">
        <f t="shared" si="2"/>
        <v>-0.9974025974025974</v>
      </c>
    </row>
    <row r="179" spans="1:9" x14ac:dyDescent="0.35">
      <c r="A179" t="str">
        <f>VLOOKUP(B179,'Full City Country list'!$O$2:$P$5307,2,0)</f>
        <v>SK</v>
      </c>
      <c r="B179" t="s">
        <v>749</v>
      </c>
      <c r="C179" s="43">
        <v>9</v>
      </c>
      <c r="D179" s="43">
        <v>3</v>
      </c>
      <c r="E179" s="89"/>
      <c r="F179" s="43"/>
      <c r="G179" s="43">
        <v>12</v>
      </c>
      <c r="I179" s="62">
        <f t="shared" si="2"/>
        <v>-1</v>
      </c>
    </row>
    <row r="180" spans="1:9" x14ac:dyDescent="0.35">
      <c r="A180" t="str">
        <f>VLOOKUP(B180,'Full City Country list'!$O$2:$P$5307,2,0)</f>
        <v>SI</v>
      </c>
      <c r="B180" t="s">
        <v>753</v>
      </c>
      <c r="C180" s="43">
        <v>25</v>
      </c>
      <c r="D180" s="43">
        <v>17</v>
      </c>
      <c r="E180" s="89">
        <v>1</v>
      </c>
      <c r="F180" s="43">
        <v>5</v>
      </c>
      <c r="G180" s="43">
        <v>48</v>
      </c>
      <c r="I180" s="62">
        <f t="shared" si="2"/>
        <v>-0.70588235294117652</v>
      </c>
    </row>
    <row r="181" spans="1:9" x14ac:dyDescent="0.35">
      <c r="A181" t="str">
        <f>VLOOKUP(B181,'Full City Country list'!$O$2:$P$5307,2,0)</f>
        <v>SB</v>
      </c>
      <c r="B181" t="s">
        <v>757</v>
      </c>
      <c r="C181" s="43">
        <v>4</v>
      </c>
      <c r="D181" s="43">
        <v>1</v>
      </c>
      <c r="E181" s="89"/>
      <c r="F181" s="43"/>
      <c r="G181" s="43">
        <v>5</v>
      </c>
      <c r="I181" s="62">
        <f t="shared" si="2"/>
        <v>-1</v>
      </c>
    </row>
    <row r="182" spans="1:9" x14ac:dyDescent="0.35">
      <c r="A182" t="str">
        <f>VLOOKUP(B182,'Full City Country list'!$O$2:$P$5307,2,0)</f>
        <v>SO</v>
      </c>
      <c r="B182" t="s">
        <v>761</v>
      </c>
      <c r="C182" s="43">
        <v>7</v>
      </c>
      <c r="D182" s="43">
        <v>16</v>
      </c>
      <c r="E182" s="89">
        <v>21</v>
      </c>
      <c r="F182" s="43">
        <v>6</v>
      </c>
      <c r="G182" s="43">
        <v>50</v>
      </c>
      <c r="I182" s="62">
        <f t="shared" si="2"/>
        <v>-0.625</v>
      </c>
    </row>
    <row r="183" spans="1:9" x14ac:dyDescent="0.35">
      <c r="A183" t="str">
        <f>VLOOKUP(B183,'Full City Country list'!$O$2:$P$5307,2,0)</f>
        <v>ZA</v>
      </c>
      <c r="B183" t="s">
        <v>765</v>
      </c>
      <c r="C183" s="43">
        <v>338</v>
      </c>
      <c r="D183" s="43">
        <v>289</v>
      </c>
      <c r="E183" s="89">
        <v>44</v>
      </c>
      <c r="F183" s="43">
        <v>49</v>
      </c>
      <c r="G183" s="43">
        <v>720</v>
      </c>
      <c r="I183" s="62">
        <f t="shared" si="2"/>
        <v>-0.83044982698961933</v>
      </c>
    </row>
    <row r="184" spans="1:9" x14ac:dyDescent="0.35">
      <c r="A184" t="str">
        <f>VLOOKUP(B184,'Full City Country list'!$O$2:$P$5307,2,0)</f>
        <v>ES</v>
      </c>
      <c r="B184" t="s">
        <v>769</v>
      </c>
      <c r="C184" s="43">
        <v>2244</v>
      </c>
      <c r="D184" s="43">
        <v>2319</v>
      </c>
      <c r="E184" s="89">
        <v>497</v>
      </c>
      <c r="F184" s="43">
        <v>259</v>
      </c>
      <c r="G184" s="43">
        <v>5319</v>
      </c>
      <c r="I184" s="62">
        <f t="shared" si="2"/>
        <v>-0.88831392841742129</v>
      </c>
    </row>
    <row r="185" spans="1:9" x14ac:dyDescent="0.35">
      <c r="A185" t="str">
        <f>VLOOKUP(B185,'Full City Country list'!$O$2:$P$5307,2,0)</f>
        <v>LK</v>
      </c>
      <c r="B185" t="s">
        <v>773</v>
      </c>
      <c r="C185" s="43">
        <v>91</v>
      </c>
      <c r="D185" s="43">
        <v>70</v>
      </c>
      <c r="E185" s="89">
        <v>6</v>
      </c>
      <c r="F185" s="43">
        <v>1</v>
      </c>
      <c r="G185" s="43">
        <v>168</v>
      </c>
      <c r="I185" s="62">
        <f t="shared" si="2"/>
        <v>-0.98571428571428577</v>
      </c>
    </row>
    <row r="186" spans="1:9" x14ac:dyDescent="0.35">
      <c r="A186" t="str">
        <f>VLOOKUP(B186,'Full City Country list'!$O$2:$P$5307,2,0)</f>
        <v>SD</v>
      </c>
      <c r="B186" t="s">
        <v>781</v>
      </c>
      <c r="C186" s="43">
        <v>47</v>
      </c>
      <c r="D186" s="43">
        <v>71</v>
      </c>
      <c r="E186" s="89">
        <v>71</v>
      </c>
      <c r="F186" s="43">
        <v>53</v>
      </c>
      <c r="G186" s="43">
        <v>242</v>
      </c>
      <c r="I186" s="62">
        <f t="shared" si="2"/>
        <v>-0.25352112676056338</v>
      </c>
    </row>
    <row r="187" spans="1:9" x14ac:dyDescent="0.35">
      <c r="A187" t="str">
        <f>VLOOKUP(B187,'Full City Country list'!$O$2:$P$5307,2,0)</f>
        <v>SR</v>
      </c>
      <c r="B187" t="s">
        <v>785</v>
      </c>
      <c r="C187" s="43">
        <v>24</v>
      </c>
      <c r="D187" s="43">
        <v>21</v>
      </c>
      <c r="E187" s="89">
        <v>1</v>
      </c>
      <c r="F187" s="43"/>
      <c r="G187" s="43">
        <v>46</v>
      </c>
      <c r="I187" s="62">
        <f t="shared" si="2"/>
        <v>-1</v>
      </c>
    </row>
    <row r="188" spans="1:9" x14ac:dyDescent="0.35">
      <c r="A188" t="str">
        <f>VLOOKUP(B188,'Full City Country list'!$O$2:$P$5307,2,0)</f>
        <v>SE</v>
      </c>
      <c r="B188" t="s">
        <v>793</v>
      </c>
      <c r="C188" s="43">
        <v>253</v>
      </c>
      <c r="D188" s="43">
        <v>253</v>
      </c>
      <c r="E188" s="89">
        <v>35</v>
      </c>
      <c r="F188" s="43">
        <v>17</v>
      </c>
      <c r="G188" s="43">
        <v>558</v>
      </c>
      <c r="I188" s="62">
        <f t="shared" si="2"/>
        <v>-0.93280632411067199</v>
      </c>
    </row>
    <row r="189" spans="1:9" x14ac:dyDescent="0.35">
      <c r="A189" t="str">
        <f>VLOOKUP(B189,'Full City Country list'!$O$2:$P$5307,2,0)</f>
        <v>CH</v>
      </c>
      <c r="B189" t="s">
        <v>797</v>
      </c>
      <c r="C189" s="43">
        <v>296</v>
      </c>
      <c r="D189" s="43">
        <v>310</v>
      </c>
      <c r="E189" s="89">
        <v>94</v>
      </c>
      <c r="F189" s="43">
        <v>21</v>
      </c>
      <c r="G189" s="43">
        <v>721</v>
      </c>
      <c r="I189" s="62">
        <f t="shared" si="2"/>
        <v>-0.93225806451612903</v>
      </c>
    </row>
    <row r="190" spans="1:9" x14ac:dyDescent="0.35">
      <c r="A190" t="str">
        <f>VLOOKUP(B190,'Full City Country list'!$O$2:$P$5307,2,0)</f>
        <v>TW</v>
      </c>
      <c r="B190" t="s">
        <v>805</v>
      </c>
      <c r="C190" s="43">
        <v>247</v>
      </c>
      <c r="D190" s="43">
        <v>260</v>
      </c>
      <c r="E190" s="89">
        <v>9</v>
      </c>
      <c r="F190" s="43">
        <v>3</v>
      </c>
      <c r="G190" s="43">
        <v>519</v>
      </c>
      <c r="I190" s="62">
        <f t="shared" si="2"/>
        <v>-0.9884615384615385</v>
      </c>
    </row>
    <row r="191" spans="1:9" x14ac:dyDescent="0.35">
      <c r="A191" t="str">
        <f>VLOOKUP(B191,'Full City Country list'!$O$2:$P$5307,2,0)</f>
        <v>TJ</v>
      </c>
      <c r="B191" t="s">
        <v>809</v>
      </c>
      <c r="C191" s="43">
        <v>12</v>
      </c>
      <c r="D191" s="43">
        <v>14</v>
      </c>
      <c r="E191" s="89">
        <v>13</v>
      </c>
      <c r="F191" s="43">
        <v>12</v>
      </c>
      <c r="G191" s="43">
        <v>51</v>
      </c>
      <c r="I191" s="62">
        <f t="shared" si="2"/>
        <v>-0.14285714285714285</v>
      </c>
    </row>
    <row r="192" spans="1:9" x14ac:dyDescent="0.35">
      <c r="A192" t="str">
        <f>VLOOKUP(B192,'Full City Country list'!$O$2:$P$5307,2,0)</f>
        <v>TZ</v>
      </c>
      <c r="B192" t="s">
        <v>813</v>
      </c>
      <c r="C192" s="43">
        <v>116</v>
      </c>
      <c r="D192" s="43">
        <v>80</v>
      </c>
      <c r="E192" s="89">
        <v>42</v>
      </c>
      <c r="F192" s="43">
        <v>22</v>
      </c>
      <c r="G192" s="43">
        <v>260</v>
      </c>
      <c r="I192" s="62">
        <f t="shared" si="2"/>
        <v>-0.72499999999999998</v>
      </c>
    </row>
    <row r="193" spans="1:9" x14ac:dyDescent="0.35">
      <c r="A193" t="str">
        <f>VLOOKUP(B193,'Full City Country list'!$O$2:$P$5307,2,0)</f>
        <v>TH</v>
      </c>
      <c r="B193" t="s">
        <v>817</v>
      </c>
      <c r="C193" s="43">
        <v>1459</v>
      </c>
      <c r="D193" s="43">
        <v>1452</v>
      </c>
      <c r="E193" s="89">
        <v>50</v>
      </c>
      <c r="F193" s="43">
        <v>32</v>
      </c>
      <c r="G193" s="43">
        <v>2993</v>
      </c>
      <c r="I193" s="62">
        <f t="shared" si="2"/>
        <v>-0.97796143250688705</v>
      </c>
    </row>
    <row r="194" spans="1:9" x14ac:dyDescent="0.35">
      <c r="A194" t="str">
        <f>VLOOKUP(B194,'Full City Country list'!$O$2:$P$5307,2,0)</f>
        <v>BS</v>
      </c>
      <c r="B194" t="s">
        <v>821</v>
      </c>
      <c r="C194" s="43">
        <v>478</v>
      </c>
      <c r="D194" s="43">
        <v>474</v>
      </c>
      <c r="E194" s="89">
        <v>215</v>
      </c>
      <c r="F194" s="43">
        <v>83</v>
      </c>
      <c r="G194" s="43">
        <v>1250</v>
      </c>
      <c r="I194" s="62">
        <f t="shared" si="2"/>
        <v>-0.82489451476793252</v>
      </c>
    </row>
    <row r="195" spans="1:9" x14ac:dyDescent="0.35">
      <c r="A195" t="str">
        <f>VLOOKUP(B195,'Full City Country list'!$O$2:$P$5307,2,0)</f>
        <v>GM</v>
      </c>
      <c r="B195" t="s">
        <v>825</v>
      </c>
      <c r="C195" s="43">
        <v>10</v>
      </c>
      <c r="D195" s="43">
        <v>14</v>
      </c>
      <c r="E195" s="89">
        <v>30</v>
      </c>
      <c r="F195" s="43">
        <v>4</v>
      </c>
      <c r="G195" s="43">
        <v>58</v>
      </c>
      <c r="I195" s="62">
        <f t="shared" si="2"/>
        <v>-0.7142857142857143</v>
      </c>
    </row>
    <row r="196" spans="1:9" x14ac:dyDescent="0.35">
      <c r="A196" t="str">
        <f>VLOOKUP(B196,'Full City Country list'!$O$2:$P$5307,2,0)</f>
        <v>TG</v>
      </c>
      <c r="B196" t="s">
        <v>829</v>
      </c>
      <c r="C196" s="43">
        <v>39</v>
      </c>
      <c r="D196" s="43">
        <v>35</v>
      </c>
      <c r="E196" s="89">
        <v>66</v>
      </c>
      <c r="F196" s="43">
        <v>18</v>
      </c>
      <c r="G196" s="43">
        <v>158</v>
      </c>
      <c r="I196" s="62">
        <f t="shared" si="2"/>
        <v>-0.48571428571428571</v>
      </c>
    </row>
    <row r="197" spans="1:9" x14ac:dyDescent="0.35">
      <c r="A197" t="str">
        <f>VLOOKUP(B197,'Full City Country list'!$O$2:$P$5307,2,0)</f>
        <v>TO</v>
      </c>
      <c r="B197" t="s">
        <v>835</v>
      </c>
      <c r="C197" s="43">
        <v>35</v>
      </c>
      <c r="D197" s="43">
        <v>29</v>
      </c>
      <c r="E197" s="89"/>
      <c r="F197" s="43"/>
      <c r="G197" s="43">
        <v>64</v>
      </c>
      <c r="I197" s="62">
        <f t="shared" si="2"/>
        <v>-1</v>
      </c>
    </row>
    <row r="198" spans="1:9" x14ac:dyDescent="0.35">
      <c r="A198" t="str">
        <f>VLOOKUP(B198,'Full City Country list'!$O$2:$P$5307,2,0)</f>
        <v>TT</v>
      </c>
      <c r="B198" t="s">
        <v>839</v>
      </c>
      <c r="C198" s="43">
        <v>432</v>
      </c>
      <c r="D198" s="43">
        <v>350</v>
      </c>
      <c r="E198" s="89">
        <v>5</v>
      </c>
      <c r="F198" s="43">
        <v>2</v>
      </c>
      <c r="G198" s="43">
        <v>789</v>
      </c>
      <c r="I198" s="62">
        <f t="shared" si="2"/>
        <v>-0.99428571428571433</v>
      </c>
    </row>
    <row r="199" spans="1:9" x14ac:dyDescent="0.35">
      <c r="A199" t="str">
        <f>VLOOKUP(B199,'Full City Country list'!$O$2:$P$5307,2,0)</f>
        <v>TN</v>
      </c>
      <c r="B199" t="s">
        <v>843</v>
      </c>
      <c r="C199" s="43">
        <v>58</v>
      </c>
      <c r="D199" s="43">
        <v>75</v>
      </c>
      <c r="E199" s="89">
        <v>31</v>
      </c>
      <c r="F199" s="43">
        <v>29</v>
      </c>
      <c r="G199" s="43">
        <v>193</v>
      </c>
      <c r="I199" s="62">
        <f t="shared" si="2"/>
        <v>-0.61333333333333329</v>
      </c>
    </row>
    <row r="200" spans="1:9" x14ac:dyDescent="0.35">
      <c r="A200" t="str">
        <f>VLOOKUP(B200,'Full City Country list'!$O$2:$P$5307,2,0)</f>
        <v>TR</v>
      </c>
      <c r="B200" t="s">
        <v>847</v>
      </c>
      <c r="C200" s="43">
        <v>811</v>
      </c>
      <c r="D200" s="43">
        <v>828</v>
      </c>
      <c r="E200" s="89">
        <v>594</v>
      </c>
      <c r="F200" s="43">
        <v>316</v>
      </c>
      <c r="G200" s="43">
        <v>2549</v>
      </c>
      <c r="I200" s="62">
        <f t="shared" si="2"/>
        <v>-0.61835748792270528</v>
      </c>
    </row>
    <row r="201" spans="1:9" x14ac:dyDescent="0.35">
      <c r="A201" t="str">
        <f>VLOOKUP(B201,'Full City Country list'!$O$2:$P$5307,2,0)</f>
        <v>TM</v>
      </c>
      <c r="B201" t="s">
        <v>851</v>
      </c>
      <c r="C201" s="43">
        <v>2</v>
      </c>
      <c r="D201" s="43">
        <v>4</v>
      </c>
      <c r="E201" s="89"/>
      <c r="F201" s="43"/>
      <c r="G201" s="43">
        <v>6</v>
      </c>
      <c r="I201" s="62">
        <f t="shared" si="2"/>
        <v>-1</v>
      </c>
    </row>
    <row r="202" spans="1:9" x14ac:dyDescent="0.35">
      <c r="A202" t="str">
        <f>VLOOKUP(B202,'Full City Country list'!$O$2:$P$5307,2,0)</f>
        <v>TC</v>
      </c>
      <c r="B202" t="s">
        <v>855</v>
      </c>
      <c r="C202" s="43">
        <v>40</v>
      </c>
      <c r="D202" s="43">
        <v>54</v>
      </c>
      <c r="E202" s="89">
        <v>34</v>
      </c>
      <c r="F202" s="43">
        <v>21</v>
      </c>
      <c r="G202" s="43">
        <v>149</v>
      </c>
      <c r="I202" s="62">
        <f t="shared" si="2"/>
        <v>-0.61111111111111116</v>
      </c>
    </row>
    <row r="203" spans="1:9" x14ac:dyDescent="0.35">
      <c r="A203" t="str">
        <f>VLOOKUP(B203,'Full City Country list'!$O$2:$P$5307,2,0)</f>
        <v>UG</v>
      </c>
      <c r="B203" t="s">
        <v>863</v>
      </c>
      <c r="C203" s="43">
        <v>55</v>
      </c>
      <c r="D203" s="43">
        <v>53</v>
      </c>
      <c r="E203" s="89">
        <v>47</v>
      </c>
      <c r="F203" s="43">
        <v>8</v>
      </c>
      <c r="G203" s="43">
        <v>163</v>
      </c>
      <c r="I203" s="62">
        <f t="shared" si="2"/>
        <v>-0.84905660377358494</v>
      </c>
    </row>
    <row r="204" spans="1:9" x14ac:dyDescent="0.35">
      <c r="A204" t="str">
        <f>VLOOKUP(B204,'Full City Country list'!$O$2:$P$5307,2,0)</f>
        <v>UA</v>
      </c>
      <c r="B204" t="s">
        <v>867</v>
      </c>
      <c r="C204" s="43">
        <v>386</v>
      </c>
      <c r="D204" s="43">
        <v>342</v>
      </c>
      <c r="E204" s="89">
        <v>322</v>
      </c>
      <c r="F204" s="43">
        <v>97</v>
      </c>
      <c r="G204" s="43">
        <v>1147</v>
      </c>
      <c r="I204" s="62">
        <f t="shared" ref="I204:I215" si="3">SUM(F204-D204)/D204</f>
        <v>-0.716374269005848</v>
      </c>
    </row>
    <row r="205" spans="1:9" x14ac:dyDescent="0.35">
      <c r="A205" t="str">
        <f>VLOOKUP(B205,'Full City Country list'!$O$2:$P$5307,2,0)</f>
        <v>AE</v>
      </c>
      <c r="B205" t="s">
        <v>16</v>
      </c>
      <c r="C205" s="43">
        <v>387</v>
      </c>
      <c r="D205" s="43">
        <v>385</v>
      </c>
      <c r="E205" s="89">
        <v>217</v>
      </c>
      <c r="F205" s="43">
        <v>112</v>
      </c>
      <c r="G205" s="43">
        <v>1101</v>
      </c>
      <c r="I205" s="62">
        <f t="shared" si="3"/>
        <v>-0.70909090909090911</v>
      </c>
    </row>
    <row r="206" spans="1:9" x14ac:dyDescent="0.35">
      <c r="A206" t="str">
        <f>VLOOKUP(B206,'Full City Country list'!$O$2:$P$5307,2,0)</f>
        <v>GB</v>
      </c>
      <c r="B206" t="s">
        <v>873</v>
      </c>
      <c r="C206" s="43">
        <v>2097</v>
      </c>
      <c r="D206" s="43">
        <v>2355</v>
      </c>
      <c r="E206" s="89">
        <v>215</v>
      </c>
      <c r="F206" s="43">
        <v>104</v>
      </c>
      <c r="G206" s="43">
        <v>4771</v>
      </c>
      <c r="I206" s="62">
        <f t="shared" si="3"/>
        <v>-0.95583864118895967</v>
      </c>
    </row>
    <row r="207" spans="1:9" x14ac:dyDescent="0.35">
      <c r="A207" t="str">
        <f>VLOOKUP(B207,'Full City Country list'!$O$2:$P$5307,2,0)</f>
        <v>US</v>
      </c>
      <c r="B207" t="s">
        <v>877</v>
      </c>
      <c r="C207" s="43">
        <v>121925</v>
      </c>
      <c r="D207" s="43">
        <v>120272</v>
      </c>
      <c r="E207" s="89">
        <v>66210</v>
      </c>
      <c r="F207" s="43">
        <v>28961</v>
      </c>
      <c r="G207" s="43">
        <v>337368</v>
      </c>
      <c r="I207" s="62">
        <f t="shared" si="3"/>
        <v>-0.75920413728881198</v>
      </c>
    </row>
    <row r="208" spans="1:9" x14ac:dyDescent="0.35">
      <c r="A208" t="str">
        <f>VLOOKUP(B208,'Full City Country list'!$O$2:$P$5307,2,0)</f>
        <v>UY</v>
      </c>
      <c r="B208" t="s">
        <v>885</v>
      </c>
      <c r="C208" s="43">
        <v>69</v>
      </c>
      <c r="D208" s="43">
        <v>103</v>
      </c>
      <c r="E208" s="89">
        <v>19</v>
      </c>
      <c r="F208" s="43">
        <v>20</v>
      </c>
      <c r="G208" s="43">
        <v>211</v>
      </c>
      <c r="I208" s="62">
        <f t="shared" si="3"/>
        <v>-0.80582524271844658</v>
      </c>
    </row>
    <row r="209" spans="1:9" x14ac:dyDescent="0.35">
      <c r="A209" t="str">
        <f>VLOOKUP(B209,'Full City Country list'!$O$2:$P$5307,2,0)</f>
        <v>UZ</v>
      </c>
      <c r="B209" t="s">
        <v>889</v>
      </c>
      <c r="C209" s="43">
        <v>95</v>
      </c>
      <c r="D209" s="43">
        <v>76</v>
      </c>
      <c r="E209" s="89">
        <v>100</v>
      </c>
      <c r="F209" s="43">
        <v>48</v>
      </c>
      <c r="G209" s="43">
        <v>319</v>
      </c>
      <c r="I209" s="62">
        <f t="shared" si="3"/>
        <v>-0.36842105263157893</v>
      </c>
    </row>
    <row r="210" spans="1:9" x14ac:dyDescent="0.35">
      <c r="A210" t="str">
        <f>VLOOKUP(B210,'Full City Country list'!$O$2:$P$5307,2,0)</f>
        <v>VU</v>
      </c>
      <c r="B210" t="s">
        <v>893</v>
      </c>
      <c r="C210" s="43">
        <v>16</v>
      </c>
      <c r="D210" s="43">
        <v>17</v>
      </c>
      <c r="E210" s="89"/>
      <c r="F210" s="43"/>
      <c r="G210" s="43">
        <v>33</v>
      </c>
      <c r="I210" s="62">
        <f t="shared" si="3"/>
        <v>-1</v>
      </c>
    </row>
    <row r="211" spans="1:9" x14ac:dyDescent="0.35">
      <c r="A211" t="str">
        <f>VLOOKUP(B211,'Full City Country list'!$O$2:$P$5307,2,0)</f>
        <v>VE</v>
      </c>
      <c r="B211" t="s">
        <v>897</v>
      </c>
      <c r="C211" s="43">
        <v>41</v>
      </c>
      <c r="D211" s="43">
        <v>22</v>
      </c>
      <c r="E211" s="89">
        <v>1</v>
      </c>
      <c r="F211" s="43"/>
      <c r="G211" s="43">
        <v>64</v>
      </c>
      <c r="I211" s="62">
        <f t="shared" si="3"/>
        <v>-1</v>
      </c>
    </row>
    <row r="212" spans="1:9" x14ac:dyDescent="0.35">
      <c r="A212" t="str">
        <f>VLOOKUP(B212,'Full City Country list'!$O$2:$P$5307,2,0)</f>
        <v>VN</v>
      </c>
      <c r="B212" t="s">
        <v>901</v>
      </c>
      <c r="C212" s="43">
        <v>817</v>
      </c>
      <c r="D212" s="43">
        <v>787</v>
      </c>
      <c r="E212" s="89">
        <v>6</v>
      </c>
      <c r="F212" s="43">
        <v>4</v>
      </c>
      <c r="G212" s="43">
        <v>1614</v>
      </c>
      <c r="I212" s="62">
        <f t="shared" si="3"/>
        <v>-0.99491740787801775</v>
      </c>
    </row>
    <row r="213" spans="1:9" x14ac:dyDescent="0.35">
      <c r="A213" t="str">
        <f>VLOOKUP(B213,'Full City Country list'!$O$2:$P$5307,2,0)</f>
        <v>VI</v>
      </c>
      <c r="B213" t="s">
        <v>905</v>
      </c>
      <c r="C213" s="43">
        <v>394</v>
      </c>
      <c r="D213" s="43">
        <v>348</v>
      </c>
      <c r="E213" s="89">
        <v>253</v>
      </c>
      <c r="F213" s="43">
        <v>111</v>
      </c>
      <c r="G213" s="43">
        <v>1106</v>
      </c>
      <c r="I213" s="62">
        <f t="shared" si="3"/>
        <v>-0.68103448275862066</v>
      </c>
    </row>
    <row r="214" spans="1:9" x14ac:dyDescent="0.35">
      <c r="A214" t="str">
        <f>VLOOKUP(B214,'Full City Country list'!$O$2:$P$5307,2,0)</f>
        <v>ZM</v>
      </c>
      <c r="B214" t="s">
        <v>916</v>
      </c>
      <c r="C214" s="43">
        <v>29</v>
      </c>
      <c r="D214" s="43">
        <v>27</v>
      </c>
      <c r="E214" s="89">
        <v>9</v>
      </c>
      <c r="F214" s="43">
        <v>4</v>
      </c>
      <c r="G214" s="43">
        <v>69</v>
      </c>
      <c r="I214" s="62">
        <f t="shared" si="3"/>
        <v>-0.85185185185185186</v>
      </c>
    </row>
    <row r="215" spans="1:9" x14ac:dyDescent="0.35">
      <c r="A215" t="str">
        <f>VLOOKUP(B215,'Full City Country list'!$O$2:$P$5307,2,0)</f>
        <v>ZW</v>
      </c>
      <c r="B215" t="s">
        <v>920</v>
      </c>
      <c r="C215" s="43">
        <v>56</v>
      </c>
      <c r="D215" s="43">
        <v>62</v>
      </c>
      <c r="E215" s="89">
        <v>17</v>
      </c>
      <c r="F215" s="43">
        <v>6</v>
      </c>
      <c r="G215" s="43">
        <v>141</v>
      </c>
      <c r="I215" s="62">
        <f t="shared" si="3"/>
        <v>-0.90322580645161288</v>
      </c>
    </row>
    <row r="216" spans="1:9" x14ac:dyDescent="0.35">
      <c r="A216" t="e">
        <f>VLOOKUP(B216,'Full City Country list'!$O$2:$P$5307,2,0)</f>
        <v>#N/A</v>
      </c>
      <c r="B216" t="s">
        <v>10770</v>
      </c>
      <c r="C216" s="43">
        <v>189288</v>
      </c>
      <c r="D216" s="43">
        <v>186437</v>
      </c>
      <c r="E216" s="43">
        <v>92219</v>
      </c>
      <c r="F216" s="43">
        <v>40538</v>
      </c>
      <c r="G216" s="43">
        <v>508482</v>
      </c>
      <c r="I216" s="62">
        <f>SUM(F216-D216)/D216</f>
        <v>-0.78256461968386104</v>
      </c>
    </row>
    <row r="217" spans="1:9" x14ac:dyDescent="0.35">
      <c r="A217" t="e">
        <f>VLOOKUP(B217,'Full City Country list'!$O$2:$P$5307,2,0)</f>
        <v>#N/A</v>
      </c>
    </row>
    <row r="218" spans="1:9" x14ac:dyDescent="0.35">
      <c r="A218" t="e">
        <f>VLOOKUP(B218,'Full City Country list'!$O$2:$P$5307,2,0)</f>
        <v>#N/A</v>
      </c>
    </row>
    <row r="219" spans="1:9" x14ac:dyDescent="0.35">
      <c r="A219" t="e">
        <f>VLOOKUP(B219,'Full City Country list'!$O$2:$P$5307,2,0)</f>
        <v>#N/A</v>
      </c>
    </row>
    <row r="220" spans="1:9" x14ac:dyDescent="0.35">
      <c r="A220" t="e">
        <f>VLOOKUP(B220,'Full City Country list'!$O$2:$P$5307,2,0)</f>
        <v>#N/A</v>
      </c>
    </row>
    <row r="221" spans="1:9" x14ac:dyDescent="0.35">
      <c r="A221" t="e">
        <f>VLOOKUP(B221,'Full City Country list'!$O$2:$P$5307,2,0)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5DBA-A147-4FF5-9363-35B2F4C859AC}">
  <dimension ref="A1:F240"/>
  <sheetViews>
    <sheetView workbookViewId="0"/>
  </sheetViews>
  <sheetFormatPr defaultRowHeight="14.5" x14ac:dyDescent="0.35"/>
  <cols>
    <col min="1" max="1" width="12.1796875" bestFit="1" customWidth="1"/>
    <col min="2" max="2" width="38.26953125" bestFit="1" customWidth="1"/>
    <col min="3" max="3" width="16.1796875" style="28" bestFit="1" customWidth="1"/>
    <col min="4" max="4" width="16.1796875" bestFit="1" customWidth="1"/>
    <col min="5" max="5" width="16.1796875" style="28" bestFit="1" customWidth="1"/>
    <col min="6" max="14" width="16.1796875" bestFit="1" customWidth="1"/>
  </cols>
  <sheetData>
    <row r="1" spans="1:6" x14ac:dyDescent="0.35">
      <c r="B1" s="4" t="s">
        <v>10827</v>
      </c>
      <c r="C1" t="s" vm="5">
        <v>10764</v>
      </c>
    </row>
    <row r="2" spans="1:6" x14ac:dyDescent="0.35">
      <c r="B2" s="4" t="s">
        <v>10840</v>
      </c>
      <c r="C2" t="s" vm="11">
        <v>877</v>
      </c>
    </row>
    <row r="3" spans="1:6" x14ac:dyDescent="0.35">
      <c r="B3" s="4" t="s">
        <v>10763</v>
      </c>
      <c r="C3" t="s" vm="7">
        <v>10764</v>
      </c>
    </row>
    <row r="4" spans="1:6" x14ac:dyDescent="0.35">
      <c r="A4" s="31">
        <v>1</v>
      </c>
      <c r="B4" s="44" t="s">
        <v>10841</v>
      </c>
      <c r="C4" t="s" vm="6">
        <v>10825</v>
      </c>
      <c r="D4" s="31">
        <v>4</v>
      </c>
      <c r="E4" s="32">
        <v>5</v>
      </c>
      <c r="F4" s="31">
        <v>6</v>
      </c>
    </row>
    <row r="5" spans="1:6" x14ac:dyDescent="0.35">
      <c r="C5"/>
      <c r="E5"/>
    </row>
    <row r="6" spans="1:6" x14ac:dyDescent="0.35">
      <c r="C6" s="4" t="s">
        <v>10834</v>
      </c>
      <c r="D6" s="4" t="s">
        <v>10842</v>
      </c>
      <c r="E6" s="43"/>
      <c r="F6" s="43"/>
    </row>
    <row r="7" spans="1:6" x14ac:dyDescent="0.35">
      <c r="A7" t="s">
        <v>5</v>
      </c>
      <c r="C7" t="s">
        <v>10838</v>
      </c>
      <c r="E7" t="s">
        <v>10766</v>
      </c>
    </row>
    <row r="8" spans="1:6" x14ac:dyDescent="0.35">
      <c r="A8" t="e">
        <f>VLOOKUP(B8,'Full City Country list'!$O$2:$P$5307,2,0)</f>
        <v>#N/A</v>
      </c>
      <c r="B8" s="4" t="s">
        <v>10837</v>
      </c>
      <c r="C8" t="s">
        <v>10843</v>
      </c>
      <c r="D8" t="s">
        <v>10844</v>
      </c>
      <c r="E8" t="s">
        <v>10843</v>
      </c>
      <c r="F8" t="s">
        <v>10844</v>
      </c>
    </row>
    <row r="9" spans="1:6" x14ac:dyDescent="0.35">
      <c r="A9" t="str">
        <f>VLOOKUP(B9,'Full City Country list'!$O$2:$P$5307,2,0)</f>
        <v>AF</v>
      </c>
      <c r="B9" t="s">
        <v>20</v>
      </c>
      <c r="C9" s="5">
        <v>3859</v>
      </c>
      <c r="D9" s="6">
        <v>1.3993262503239181E-2</v>
      </c>
      <c r="E9" s="5">
        <v>2941</v>
      </c>
      <c r="F9" s="6">
        <v>1.9041142468548114E-2</v>
      </c>
    </row>
    <row r="10" spans="1:6" x14ac:dyDescent="0.35">
      <c r="A10" t="str">
        <f>VLOOKUP(B10,'Full City Country list'!$O$2:$P$5307,2,0)</f>
        <v>AL</v>
      </c>
      <c r="B10" t="s">
        <v>24</v>
      </c>
      <c r="C10" s="5">
        <v>8905</v>
      </c>
      <c r="D10" s="6">
        <v>2.5715889949466591E-2</v>
      </c>
      <c r="E10" s="5">
        <v>8836</v>
      </c>
      <c r="F10" s="6">
        <v>1.8220914440923493E-2</v>
      </c>
    </row>
    <row r="11" spans="1:6" x14ac:dyDescent="0.35">
      <c r="A11" t="str">
        <f>VLOOKUP(B11,'Full City Country list'!$O$2:$P$5307,2,0)</f>
        <v>DZ</v>
      </c>
      <c r="B11" t="s">
        <v>29</v>
      </c>
      <c r="C11" s="5">
        <v>3790</v>
      </c>
      <c r="D11" s="6">
        <v>2.1108179419525065E-3</v>
      </c>
      <c r="E11" s="5">
        <v>4340</v>
      </c>
      <c r="F11" s="6">
        <v>4.377880184331797E-3</v>
      </c>
    </row>
    <row r="12" spans="1:6" x14ac:dyDescent="0.35">
      <c r="A12" t="str">
        <f>VLOOKUP(B12,'Full City Country list'!$O$2:$P$5307,2,0)</f>
        <v>AS</v>
      </c>
      <c r="B12" t="s">
        <v>32</v>
      </c>
      <c r="C12" s="5">
        <v>29</v>
      </c>
      <c r="D12" s="6">
        <v>3.4482758620689655E-2</v>
      </c>
      <c r="E12" s="5">
        <v>31</v>
      </c>
      <c r="F12" s="6">
        <v>3.2258064516129031E-2</v>
      </c>
    </row>
    <row r="13" spans="1:6" x14ac:dyDescent="0.35">
      <c r="A13" t="str">
        <f>VLOOKUP(B13,'Full City Country list'!$O$2:$P$5307,2,0)</f>
        <v>AO</v>
      </c>
      <c r="B13" t="s">
        <v>35</v>
      </c>
      <c r="C13" s="5">
        <v>180</v>
      </c>
      <c r="D13" s="6">
        <v>1.1111111111111112E-2</v>
      </c>
      <c r="E13" s="5">
        <v>160</v>
      </c>
      <c r="F13" s="6">
        <v>6.2500000000000003E-3</v>
      </c>
    </row>
    <row r="14" spans="1:6" x14ac:dyDescent="0.35">
      <c r="A14" t="str">
        <f>VLOOKUP(B14,'Full City Country list'!$O$2:$P$5307,2,0)</f>
        <v>AI</v>
      </c>
      <c r="B14" t="s">
        <v>37</v>
      </c>
      <c r="C14" s="5">
        <v>3</v>
      </c>
      <c r="D14" s="6">
        <v>0</v>
      </c>
      <c r="E14" s="5">
        <v>27</v>
      </c>
      <c r="F14" s="6">
        <v>0</v>
      </c>
    </row>
    <row r="15" spans="1:6" x14ac:dyDescent="0.35">
      <c r="A15" t="str">
        <f>VLOOKUP(B15,'Full City Country list'!$O$2:$P$5307,2,0)</f>
        <v>AG</v>
      </c>
      <c r="B15" t="s">
        <v>41</v>
      </c>
      <c r="C15" s="5">
        <v>3510</v>
      </c>
      <c r="D15" s="6">
        <v>4.2735042735042739E-3</v>
      </c>
      <c r="E15" s="5">
        <v>3475</v>
      </c>
      <c r="F15" s="6">
        <v>2.8776978417266188E-3</v>
      </c>
    </row>
    <row r="16" spans="1:6" x14ac:dyDescent="0.35">
      <c r="A16" t="str">
        <f>VLOOKUP(B16,'Full City Country list'!$O$2:$P$5307,2,0)</f>
        <v>AR</v>
      </c>
      <c r="B16" t="s">
        <v>45</v>
      </c>
      <c r="C16" s="5">
        <v>9375</v>
      </c>
      <c r="D16" s="6">
        <v>4.5866666666666668E-3</v>
      </c>
      <c r="E16" s="5">
        <v>8806</v>
      </c>
      <c r="F16" s="6">
        <v>3.2932091755621166E-3</v>
      </c>
    </row>
    <row r="17" spans="1:6" x14ac:dyDescent="0.35">
      <c r="A17" t="str">
        <f>VLOOKUP(B17,'Full City Country list'!$O$2:$P$5307,2,0)</f>
        <v>AM</v>
      </c>
      <c r="B17" t="s">
        <v>49</v>
      </c>
      <c r="C17" s="5">
        <v>4165</v>
      </c>
      <c r="D17" s="6">
        <v>1.0564225690276111E-2</v>
      </c>
      <c r="E17" s="5">
        <v>4821</v>
      </c>
      <c r="F17" s="6">
        <v>7.4673304293714996E-3</v>
      </c>
    </row>
    <row r="18" spans="1:6" x14ac:dyDescent="0.35">
      <c r="A18" t="str">
        <f>VLOOKUP(B18,'Full City Country list'!$O$2:$P$5307,2,0)</f>
        <v>AW</v>
      </c>
      <c r="B18" t="s">
        <v>53</v>
      </c>
      <c r="C18" s="5">
        <v>18840</v>
      </c>
      <c r="D18" s="6">
        <v>2.4416135881104033E-3</v>
      </c>
      <c r="E18" s="5">
        <v>16164</v>
      </c>
      <c r="F18" s="6">
        <v>3.4026231130908193E-3</v>
      </c>
    </row>
    <row r="19" spans="1:6" x14ac:dyDescent="0.35">
      <c r="A19" t="str">
        <f>VLOOKUP(B19,'Full City Country list'!$O$2:$P$5307,2,0)</f>
        <v>AU</v>
      </c>
      <c r="B19" t="s">
        <v>57</v>
      </c>
      <c r="C19" s="5">
        <v>12258</v>
      </c>
      <c r="D19" s="6">
        <v>8.9737314406917936E-4</v>
      </c>
      <c r="E19" s="5">
        <v>11027</v>
      </c>
      <c r="F19" s="6">
        <v>1.2696109549288112E-3</v>
      </c>
    </row>
    <row r="20" spans="1:6" x14ac:dyDescent="0.35">
      <c r="A20" t="str">
        <f>VLOOKUP(B20,'Full City Country list'!$O$2:$P$5307,2,0)</f>
        <v>AT</v>
      </c>
      <c r="B20" t="s">
        <v>60</v>
      </c>
      <c r="C20" s="5">
        <v>6348</v>
      </c>
      <c r="D20" s="6">
        <v>3.4656584751102709E-3</v>
      </c>
      <c r="E20" s="5">
        <v>7654</v>
      </c>
      <c r="F20" s="6">
        <v>2.4823621635746015E-3</v>
      </c>
    </row>
    <row r="21" spans="1:6" x14ac:dyDescent="0.35">
      <c r="A21" t="str">
        <f>VLOOKUP(B21,'Full City Country list'!$O$2:$P$5307,2,0)</f>
        <v>AZ</v>
      </c>
      <c r="B21" t="s">
        <v>64</v>
      </c>
      <c r="C21" s="5">
        <v>943</v>
      </c>
      <c r="D21" s="6">
        <v>6.3626723223753979E-3</v>
      </c>
      <c r="E21" s="5">
        <v>825</v>
      </c>
      <c r="F21" s="6">
        <v>1.4545454545454545E-2</v>
      </c>
    </row>
    <row r="22" spans="1:6" x14ac:dyDescent="0.35">
      <c r="A22" t="str">
        <f>VLOOKUP(B22,'Full City Country list'!$O$2:$P$5307,2,0)</f>
        <v>BH</v>
      </c>
      <c r="B22" t="s">
        <v>68</v>
      </c>
      <c r="C22" s="5">
        <v>682</v>
      </c>
      <c r="D22" s="6">
        <v>1.4662756598240469E-3</v>
      </c>
      <c r="E22" s="5">
        <v>731</v>
      </c>
      <c r="F22" s="6">
        <v>1.3679890560875513E-3</v>
      </c>
    </row>
    <row r="23" spans="1:6" x14ac:dyDescent="0.35">
      <c r="A23" t="str">
        <f>VLOOKUP(B23,'Full City Country list'!$O$2:$P$5307,2,0)</f>
        <v>BD</v>
      </c>
      <c r="B23" t="s">
        <v>72</v>
      </c>
      <c r="C23" s="5">
        <v>11860</v>
      </c>
      <c r="D23" s="6">
        <v>6.7453625632377737E-3</v>
      </c>
      <c r="E23" s="5">
        <v>11666</v>
      </c>
      <c r="F23" s="6">
        <v>8.7433567632436131E-3</v>
      </c>
    </row>
    <row r="24" spans="1:6" x14ac:dyDescent="0.35">
      <c r="A24" t="str">
        <f>VLOOKUP(B24,'Full City Country list'!$O$2:$P$5307,2,0)</f>
        <v>BB</v>
      </c>
      <c r="B24" t="s">
        <v>80</v>
      </c>
      <c r="C24" s="5">
        <v>6078</v>
      </c>
      <c r="D24" s="6">
        <v>9.871668311944718E-4</v>
      </c>
      <c r="E24" s="5">
        <v>6243</v>
      </c>
      <c r="F24" s="6">
        <v>1.2814352074323242E-3</v>
      </c>
    </row>
    <row r="25" spans="1:6" x14ac:dyDescent="0.35">
      <c r="A25" t="str">
        <f>VLOOKUP(B25,'Full City Country list'!$O$2:$P$5307,2,0)</f>
        <v>BY</v>
      </c>
      <c r="B25" t="s">
        <v>84</v>
      </c>
      <c r="C25" s="5">
        <v>1480</v>
      </c>
      <c r="D25" s="6">
        <v>1.0810810810810811E-2</v>
      </c>
      <c r="E25" s="5">
        <v>1538</v>
      </c>
      <c r="F25" s="6">
        <v>9.7529258777633299E-3</v>
      </c>
    </row>
    <row r="26" spans="1:6" x14ac:dyDescent="0.35">
      <c r="A26" t="str">
        <f>VLOOKUP(B26,'Full City Country list'!$O$2:$P$5307,2,0)</f>
        <v>BE</v>
      </c>
      <c r="B26" t="s">
        <v>87</v>
      </c>
      <c r="C26" s="5">
        <v>4550</v>
      </c>
      <c r="D26" s="6">
        <v>5.2747252747252747E-3</v>
      </c>
      <c r="E26" s="5">
        <v>4777</v>
      </c>
      <c r="F26" s="6">
        <v>4.6054008792128951E-3</v>
      </c>
    </row>
    <row r="27" spans="1:6" x14ac:dyDescent="0.35">
      <c r="A27" t="str">
        <f>VLOOKUP(B27,'Full City Country list'!$O$2:$P$5307,2,0)</f>
        <v>BZ</v>
      </c>
      <c r="B27" t="s">
        <v>95</v>
      </c>
      <c r="C27" s="5">
        <v>8290</v>
      </c>
      <c r="D27" s="6">
        <v>6.1519903498190587E-3</v>
      </c>
      <c r="E27" s="5">
        <v>7278</v>
      </c>
      <c r="F27" s="6">
        <v>7.1448200054960156E-3</v>
      </c>
    </row>
    <row r="28" spans="1:6" x14ac:dyDescent="0.35">
      <c r="A28" t="str">
        <f>VLOOKUP(B28,'Full City Country list'!$O$2:$P$5307,2,0)</f>
        <v>BJ</v>
      </c>
      <c r="B28" t="s">
        <v>99</v>
      </c>
      <c r="C28" s="5">
        <v>949</v>
      </c>
      <c r="D28" s="6">
        <v>1.3698630136986301E-2</v>
      </c>
      <c r="E28" s="5">
        <v>822</v>
      </c>
      <c r="F28" s="6">
        <v>1.2165450121654502E-2</v>
      </c>
    </row>
    <row r="29" spans="1:6" x14ac:dyDescent="0.35">
      <c r="A29" t="str">
        <f>VLOOKUP(B29,'Full City Country list'!$O$2:$P$5307,2,0)</f>
        <v>BM</v>
      </c>
      <c r="B29" t="s">
        <v>103</v>
      </c>
      <c r="C29" s="5">
        <v>1809</v>
      </c>
      <c r="D29" s="6">
        <v>2.2111663902708678E-3</v>
      </c>
      <c r="E29" s="5">
        <v>1804</v>
      </c>
      <c r="F29" s="6">
        <v>1.6629711751662971E-3</v>
      </c>
    </row>
    <row r="30" spans="1:6" x14ac:dyDescent="0.35">
      <c r="A30" t="s">
        <v>118</v>
      </c>
      <c r="B30" t="s">
        <v>113</v>
      </c>
      <c r="C30" s="5">
        <v>2952</v>
      </c>
      <c r="D30" s="6">
        <v>1.0840108401084011E-2</v>
      </c>
      <c r="E30" s="5">
        <v>2600</v>
      </c>
      <c r="F30" s="6">
        <v>8.076923076923077E-3</v>
      </c>
    </row>
    <row r="31" spans="1:6" x14ac:dyDescent="0.35">
      <c r="A31" t="str">
        <f>VLOOKUP(B31,'Full City Country list'!$O$2:$P$5307,2,0)</f>
        <v>BA</v>
      </c>
      <c r="B31" t="s">
        <v>117</v>
      </c>
      <c r="C31" s="5">
        <v>2241</v>
      </c>
      <c r="D31" s="6">
        <v>3.0343596608656851E-2</v>
      </c>
      <c r="E31" s="5">
        <v>2114</v>
      </c>
      <c r="F31" s="6">
        <v>3.0274361400189215E-2</v>
      </c>
    </row>
    <row r="32" spans="1:6" x14ac:dyDescent="0.35">
      <c r="A32" t="str">
        <f>VLOOKUP(B32,'Full City Country list'!$O$2:$P$5307,2,0)</f>
        <v>BW</v>
      </c>
      <c r="B32" t="s">
        <v>121</v>
      </c>
      <c r="C32" s="5">
        <v>1</v>
      </c>
      <c r="D32" s="6">
        <v>0</v>
      </c>
      <c r="E32" s="5">
        <v>10</v>
      </c>
      <c r="F32" s="6">
        <v>0</v>
      </c>
    </row>
    <row r="33" spans="1:6" x14ac:dyDescent="0.35">
      <c r="A33" t="str">
        <f>VLOOKUP(B33,'Full City Country list'!$O$2:$P$5307,2,0)</f>
        <v>BR</v>
      </c>
      <c r="B33" t="s">
        <v>125</v>
      </c>
      <c r="C33" s="5">
        <v>20232</v>
      </c>
      <c r="D33" s="6">
        <v>8.5508105970739431E-3</v>
      </c>
      <c r="E33" s="5">
        <v>20052</v>
      </c>
      <c r="F33" s="6">
        <v>8.8270496708557755E-3</v>
      </c>
    </row>
    <row r="34" spans="1:6" x14ac:dyDescent="0.35">
      <c r="A34" t="str">
        <f>VLOOKUP(B34,'Full City Country list'!$O$2:$P$5307,2,0)</f>
        <v>VG</v>
      </c>
      <c r="B34" t="s">
        <v>129</v>
      </c>
      <c r="C34" s="5">
        <v>349</v>
      </c>
      <c r="D34" s="6">
        <v>1.1461318051575931E-2</v>
      </c>
      <c r="E34" s="5">
        <v>311</v>
      </c>
      <c r="F34" s="6">
        <v>1.2861736334405145E-2</v>
      </c>
    </row>
    <row r="35" spans="1:6" x14ac:dyDescent="0.35">
      <c r="A35" t="str">
        <f>VLOOKUP(B35,'Full City Country list'!$O$2:$P$5307,2,0)</f>
        <v>BN</v>
      </c>
      <c r="B35" t="s">
        <v>135</v>
      </c>
      <c r="C35" s="5">
        <v>59</v>
      </c>
      <c r="D35" s="6">
        <v>0</v>
      </c>
      <c r="E35" s="5">
        <v>38</v>
      </c>
      <c r="F35" s="6">
        <v>0</v>
      </c>
    </row>
    <row r="36" spans="1:6" x14ac:dyDescent="0.35">
      <c r="A36" t="str">
        <f>VLOOKUP(B36,'Full City Country list'!$O$2:$P$5307,2,0)</f>
        <v>BG</v>
      </c>
      <c r="B36" t="s">
        <v>139</v>
      </c>
      <c r="C36" s="5">
        <v>4972</v>
      </c>
      <c r="D36" s="6">
        <v>1.8503620273531779E-2</v>
      </c>
      <c r="E36" s="5">
        <v>5414</v>
      </c>
      <c r="F36" s="6">
        <v>1.0528260066494275E-2</v>
      </c>
    </row>
    <row r="37" spans="1:6" x14ac:dyDescent="0.35">
      <c r="A37" t="s">
        <v>148</v>
      </c>
      <c r="B37" t="s">
        <v>143</v>
      </c>
      <c r="C37" s="5">
        <v>973</v>
      </c>
      <c r="D37" s="6">
        <v>1.4388489208633094E-2</v>
      </c>
      <c r="E37" s="5">
        <v>1077</v>
      </c>
      <c r="F37" s="6">
        <v>1.2070566388115135E-2</v>
      </c>
    </row>
    <row r="38" spans="1:6" x14ac:dyDescent="0.35">
      <c r="A38" t="str">
        <f>VLOOKUP(B38,'Full City Country list'!$O$2:$P$5307,2,0)</f>
        <v>MM</v>
      </c>
      <c r="B38" t="s">
        <v>147</v>
      </c>
      <c r="C38" s="5">
        <v>204</v>
      </c>
      <c r="D38" s="6">
        <v>0</v>
      </c>
      <c r="E38" s="5">
        <v>136</v>
      </c>
      <c r="F38" s="6">
        <v>7.3529411764705881E-3</v>
      </c>
    </row>
    <row r="39" spans="1:6" x14ac:dyDescent="0.35">
      <c r="A39" t="str">
        <f>VLOOKUP(B39,'Full City Country list'!$O$2:$P$5307,2,0)</f>
        <v>BI</v>
      </c>
      <c r="B39" t="s">
        <v>151</v>
      </c>
      <c r="C39" s="5">
        <v>129</v>
      </c>
      <c r="D39" s="6">
        <v>0.11627906976744186</v>
      </c>
      <c r="E39" s="5">
        <v>62</v>
      </c>
      <c r="F39" s="6">
        <v>0.17741935483870969</v>
      </c>
    </row>
    <row r="40" spans="1:6" x14ac:dyDescent="0.35">
      <c r="A40" t="str">
        <f>VLOOKUP(B40,'Full City Country list'!$O$2:$P$5307,2,0)</f>
        <v>KH</v>
      </c>
      <c r="B40" t="s">
        <v>155</v>
      </c>
      <c r="C40" s="5">
        <v>1864</v>
      </c>
      <c r="D40" s="6">
        <v>5.3648068669527897E-3</v>
      </c>
      <c r="E40" s="5">
        <v>1960</v>
      </c>
      <c r="F40" s="6">
        <v>4.0816326530612249E-3</v>
      </c>
    </row>
    <row r="41" spans="1:6" x14ac:dyDescent="0.35">
      <c r="A41" t="str">
        <f>VLOOKUP(B41,'Full City Country list'!$O$2:$P$5307,2,0)</f>
        <v>CM</v>
      </c>
      <c r="B41" t="s">
        <v>159</v>
      </c>
      <c r="C41" s="5">
        <v>2811</v>
      </c>
      <c r="D41" s="6">
        <v>1.9565990750622556E-2</v>
      </c>
      <c r="E41" s="5">
        <v>3040</v>
      </c>
      <c r="F41" s="6">
        <v>1.9078947368421053E-2</v>
      </c>
    </row>
    <row r="42" spans="1:6" x14ac:dyDescent="0.35">
      <c r="A42" t="str">
        <f>VLOOKUP(B42,'Full City Country list'!$O$2:$P$5307,2,0)</f>
        <v>CA</v>
      </c>
      <c r="B42" t="s">
        <v>163</v>
      </c>
      <c r="C42" s="5">
        <v>71885</v>
      </c>
      <c r="D42" s="6">
        <v>1.9336440147457745E-3</v>
      </c>
      <c r="E42" s="5">
        <v>76592</v>
      </c>
      <c r="F42" s="6">
        <v>2.2848339252141215E-3</v>
      </c>
    </row>
    <row r="43" spans="1:6" x14ac:dyDescent="0.35">
      <c r="A43" t="str">
        <f>VLOOKUP(B43,'Full City Country list'!$O$2:$P$5307,2,0)</f>
        <v>CV</v>
      </c>
      <c r="B43" t="s">
        <v>167</v>
      </c>
      <c r="C43" s="5">
        <v>3230</v>
      </c>
      <c r="D43" s="6">
        <v>8.6687306501547993E-3</v>
      </c>
      <c r="E43" s="5">
        <v>3135</v>
      </c>
      <c r="F43" s="6">
        <v>8.2934609250398719E-3</v>
      </c>
    </row>
    <row r="44" spans="1:6" x14ac:dyDescent="0.35">
      <c r="A44" t="str">
        <f>VLOOKUP(B44,'Full City Country list'!$O$2:$P$5307,2,0)</f>
        <v>KY</v>
      </c>
      <c r="B44" t="s">
        <v>171</v>
      </c>
      <c r="C44" s="5">
        <v>748</v>
      </c>
      <c r="D44" s="6">
        <v>1.3368983957219251E-3</v>
      </c>
      <c r="E44" s="5">
        <v>764</v>
      </c>
      <c r="F44" s="6">
        <v>2.617801047120419E-3</v>
      </c>
    </row>
    <row r="45" spans="1:6" x14ac:dyDescent="0.35">
      <c r="A45" t="str">
        <f>VLOOKUP(B45,'Full City Country list'!$O$2:$P$5307,2,0)</f>
        <v>CF</v>
      </c>
      <c r="B45" t="s">
        <v>175</v>
      </c>
      <c r="C45" s="5">
        <v>68</v>
      </c>
      <c r="D45" s="6">
        <v>1.4705882352941176E-2</v>
      </c>
      <c r="E45" s="5">
        <v>49</v>
      </c>
      <c r="F45" s="6">
        <v>2.0408163265306121E-2</v>
      </c>
    </row>
    <row r="46" spans="1:6" x14ac:dyDescent="0.35">
      <c r="A46" t="str">
        <f>VLOOKUP(B46,'Full City Country list'!$O$2:$P$5307,2,0)</f>
        <v>TD</v>
      </c>
      <c r="B46" t="s">
        <v>179</v>
      </c>
      <c r="C46" s="5">
        <v>221</v>
      </c>
      <c r="D46" s="6">
        <v>3.6199095022624438E-2</v>
      </c>
      <c r="E46" s="5">
        <v>146</v>
      </c>
      <c r="F46" s="6">
        <v>0</v>
      </c>
    </row>
    <row r="47" spans="1:6" x14ac:dyDescent="0.35">
      <c r="A47" t="str">
        <f>VLOOKUP(B47,'Full City Country list'!$O$2:$P$5307,2,0)</f>
        <v>CL</v>
      </c>
      <c r="B47" t="s">
        <v>183</v>
      </c>
      <c r="C47" s="5">
        <v>5386</v>
      </c>
      <c r="D47" s="6">
        <v>1.1139992573338284E-3</v>
      </c>
      <c r="E47" s="5">
        <v>4907</v>
      </c>
      <c r="F47" s="6">
        <v>2.0379050336254332E-3</v>
      </c>
    </row>
    <row r="48" spans="1:6" x14ac:dyDescent="0.35">
      <c r="A48" t="str">
        <f>VLOOKUP(B48,'Full City Country list'!$O$2:$P$5307,2,0)</f>
        <v>CN</v>
      </c>
      <c r="B48" t="s">
        <v>187</v>
      </c>
      <c r="C48" s="5">
        <v>8804</v>
      </c>
      <c r="D48" s="6">
        <v>2.3852794184461607E-3</v>
      </c>
      <c r="E48" s="5">
        <v>9606</v>
      </c>
      <c r="F48" s="6">
        <v>2.8107432854465957E-3</v>
      </c>
    </row>
    <row r="49" spans="1:6" x14ac:dyDescent="0.35">
      <c r="A49" t="str">
        <f>VLOOKUP(B49,'Full City Country list'!$O$2:$P$5307,2,0)</f>
        <v>CO</v>
      </c>
      <c r="B49" t="s">
        <v>203</v>
      </c>
      <c r="C49" s="5">
        <v>99716</v>
      </c>
      <c r="D49" s="6">
        <v>5.6660917004292188E-3</v>
      </c>
      <c r="E49" s="5">
        <v>98179</v>
      </c>
      <c r="F49" s="6">
        <v>5.8872060216543249E-3</v>
      </c>
    </row>
    <row r="50" spans="1:6" x14ac:dyDescent="0.35">
      <c r="A50" t="str">
        <f>VLOOKUP(B50,'Full City Country list'!$O$2:$P$5307,2,0)</f>
        <v>KM</v>
      </c>
      <c r="B50" t="s">
        <v>207</v>
      </c>
      <c r="C50" s="5">
        <v>24</v>
      </c>
      <c r="D50" s="6">
        <v>0</v>
      </c>
      <c r="E50" s="5">
        <v>15</v>
      </c>
      <c r="F50" s="6">
        <v>0</v>
      </c>
    </row>
    <row r="51" spans="1:6" x14ac:dyDescent="0.35">
      <c r="A51" t="str">
        <f>VLOOKUP(B51,'Full City Country list'!$O$2:$P$5307,2,0)</f>
        <v>CD</v>
      </c>
      <c r="B51" t="s">
        <v>211</v>
      </c>
      <c r="C51" s="5">
        <v>1931</v>
      </c>
      <c r="D51" s="6">
        <v>2.4339720352149145E-2</v>
      </c>
      <c r="E51" s="5">
        <v>1851</v>
      </c>
      <c r="F51" s="6">
        <v>2.5391680172879523E-2</v>
      </c>
    </row>
    <row r="52" spans="1:6" x14ac:dyDescent="0.35">
      <c r="A52" t="str">
        <f>VLOOKUP(B52,'Full City Country list'!$O$2:$P$5307,2,0)</f>
        <v>CG</v>
      </c>
      <c r="B52" t="s">
        <v>215</v>
      </c>
      <c r="C52" s="5">
        <v>215</v>
      </c>
      <c r="D52" s="6">
        <v>1.3953488372093023E-2</v>
      </c>
      <c r="E52" s="5">
        <v>197</v>
      </c>
      <c r="F52" s="6">
        <v>4.5685279187817257E-2</v>
      </c>
    </row>
    <row r="53" spans="1:6" x14ac:dyDescent="0.35">
      <c r="A53" t="str">
        <f>VLOOKUP(B53,'Full City Country list'!$O$2:$P$5307,2,0)</f>
        <v>CK</v>
      </c>
      <c r="B53" t="s">
        <v>219</v>
      </c>
      <c r="C53" s="5">
        <v>7</v>
      </c>
      <c r="D53" s="6">
        <v>0</v>
      </c>
      <c r="E53" s="5">
        <v>14</v>
      </c>
      <c r="F53" s="6">
        <v>0</v>
      </c>
    </row>
    <row r="54" spans="1:6" x14ac:dyDescent="0.35">
      <c r="A54" t="str">
        <f>VLOOKUP(B54,'Full City Country list'!$O$2:$P$5307,2,0)</f>
        <v>CR</v>
      </c>
      <c r="B54" t="s">
        <v>223</v>
      </c>
      <c r="C54" s="5">
        <v>56816</v>
      </c>
      <c r="D54" s="6">
        <v>3.0801182765418191E-3</v>
      </c>
      <c r="E54" s="5">
        <v>56142</v>
      </c>
      <c r="F54" s="6">
        <v>3.2239677959459939E-3</v>
      </c>
    </row>
    <row r="55" spans="1:6" x14ac:dyDescent="0.35">
      <c r="A55" t="str">
        <f>VLOOKUP(B55,'Full City Country list'!$O$2:$P$5307,2,0)</f>
        <v>CI</v>
      </c>
      <c r="B55" t="s">
        <v>225</v>
      </c>
      <c r="C55" s="5">
        <v>2541</v>
      </c>
      <c r="D55" s="6">
        <v>1.6135379771743407E-2</v>
      </c>
      <c r="E55" s="5">
        <v>2561</v>
      </c>
      <c r="F55" s="6">
        <v>8.5903943771964072E-3</v>
      </c>
    </row>
    <row r="56" spans="1:6" x14ac:dyDescent="0.35">
      <c r="A56" t="str">
        <f>VLOOKUP(B56,'Full City Country list'!$O$2:$P$5307,2,0)</f>
        <v>HR</v>
      </c>
      <c r="B56" t="s">
        <v>229</v>
      </c>
      <c r="C56" s="5">
        <v>10377</v>
      </c>
      <c r="D56" s="6">
        <v>1.1082201021489834E-2</v>
      </c>
      <c r="E56" s="5">
        <v>9406</v>
      </c>
      <c r="F56" s="6">
        <v>7.7610036147140122E-3</v>
      </c>
    </row>
    <row r="57" spans="1:6" x14ac:dyDescent="0.35">
      <c r="A57" t="str">
        <f>VLOOKUP(B57,'Full City Country list'!$O$2:$P$5307,2,0)</f>
        <v>CU</v>
      </c>
      <c r="B57" t="s">
        <v>233</v>
      </c>
      <c r="C57" s="5">
        <v>846</v>
      </c>
      <c r="D57" s="6">
        <v>1.1820330969267139E-2</v>
      </c>
      <c r="E57" s="5">
        <v>739</v>
      </c>
      <c r="F57" s="6">
        <v>6.7658998646820028E-3</v>
      </c>
    </row>
    <row r="58" spans="1:6" x14ac:dyDescent="0.35">
      <c r="A58" t="str">
        <f>VLOOKUP(B58,'Full City Country list'!$O$2:$P$5307,2,0)</f>
        <v>CY</v>
      </c>
      <c r="B58" t="s">
        <v>237</v>
      </c>
      <c r="C58" s="5">
        <v>1556</v>
      </c>
      <c r="D58" s="6">
        <v>1.2210796915167094E-2</v>
      </c>
      <c r="E58" s="5">
        <v>1834</v>
      </c>
      <c r="F58" s="6">
        <v>7.6335877862595417E-3</v>
      </c>
    </row>
    <row r="59" spans="1:6" x14ac:dyDescent="0.35">
      <c r="A59" t="str">
        <f>VLOOKUP(B59,'Full City Country list'!$O$2:$P$5307,2,0)</f>
        <v>CZ</v>
      </c>
      <c r="B59" t="s">
        <v>241</v>
      </c>
      <c r="C59" s="5">
        <v>3970</v>
      </c>
      <c r="D59" s="6">
        <v>5.0377833753148613E-3</v>
      </c>
      <c r="E59" s="5">
        <v>4512</v>
      </c>
      <c r="F59" s="6">
        <v>3.9893617021276593E-3</v>
      </c>
    </row>
    <row r="60" spans="1:6" x14ac:dyDescent="0.35">
      <c r="A60" t="str">
        <f>VLOOKUP(B60,'Full City Country list'!$O$2:$P$5307,2,0)</f>
        <v>DK</v>
      </c>
      <c r="B60" t="s">
        <v>245</v>
      </c>
      <c r="C60" s="5">
        <v>8792</v>
      </c>
      <c r="D60" s="6">
        <v>3.4121929026387624E-3</v>
      </c>
      <c r="E60" s="5">
        <v>10111</v>
      </c>
      <c r="F60" s="6">
        <v>3.2637721293640588E-3</v>
      </c>
    </row>
    <row r="61" spans="1:6" x14ac:dyDescent="0.35">
      <c r="A61" t="str">
        <f>VLOOKUP(B61,'Full City Country list'!$O$2:$P$5307,2,0)</f>
        <v>DJ</v>
      </c>
      <c r="B61" t="s">
        <v>249</v>
      </c>
      <c r="C61" s="5">
        <v>249</v>
      </c>
      <c r="D61" s="6">
        <v>1.2048192771084338E-2</v>
      </c>
      <c r="E61" s="5">
        <v>248</v>
      </c>
      <c r="F61" s="6">
        <v>2.4193548387096774E-2</v>
      </c>
    </row>
    <row r="62" spans="1:6" x14ac:dyDescent="0.35">
      <c r="A62" t="str">
        <f>VLOOKUP(B62,'Full City Country list'!$O$2:$P$5307,2,0)</f>
        <v>DM</v>
      </c>
      <c r="B62" t="s">
        <v>253</v>
      </c>
      <c r="C62" s="5">
        <v>201</v>
      </c>
      <c r="D62" s="6">
        <v>6.4676616915422883E-2</v>
      </c>
      <c r="E62" s="5">
        <v>200</v>
      </c>
      <c r="F62" s="6">
        <v>0.08</v>
      </c>
    </row>
    <row r="63" spans="1:6" x14ac:dyDescent="0.35">
      <c r="A63" t="str">
        <f>VLOOKUP(B63,'Full City Country list'!$O$2:$P$5307,2,0)</f>
        <v>DO</v>
      </c>
      <c r="B63" t="s">
        <v>257</v>
      </c>
      <c r="C63" s="5">
        <v>147653</v>
      </c>
      <c r="D63" s="6">
        <v>4.2599879447082012E-3</v>
      </c>
      <c r="E63" s="5">
        <v>140652</v>
      </c>
      <c r="F63" s="6">
        <v>4.6426641640360602E-3</v>
      </c>
    </row>
    <row r="64" spans="1:6" x14ac:dyDescent="0.35">
      <c r="A64" t="str">
        <f>VLOOKUP(B64,'Full City Country list'!$O$2:$P$5307,2,0)</f>
        <v>EC</v>
      </c>
      <c r="B64" t="s">
        <v>265</v>
      </c>
      <c r="C64" s="5">
        <v>44178</v>
      </c>
      <c r="D64" s="6">
        <v>7.9224953596812898E-3</v>
      </c>
      <c r="E64" s="5">
        <v>45938</v>
      </c>
      <c r="F64" s="6">
        <v>7.7931124559188474E-3</v>
      </c>
    </row>
    <row r="65" spans="1:6" x14ac:dyDescent="0.35">
      <c r="A65" t="str">
        <f>VLOOKUP(B65,'Full City Country list'!$O$2:$P$5307,2,0)</f>
        <v>EG</v>
      </c>
      <c r="B65" t="s">
        <v>269</v>
      </c>
      <c r="C65" s="5">
        <v>19571</v>
      </c>
      <c r="D65" s="6">
        <v>1.1854274181186449E-2</v>
      </c>
      <c r="E65" s="5">
        <v>19955</v>
      </c>
      <c r="F65" s="6">
        <v>9.7719869706840382E-3</v>
      </c>
    </row>
    <row r="66" spans="1:6" x14ac:dyDescent="0.35">
      <c r="A66" t="str">
        <f>VLOOKUP(B66,'Full City Country list'!$O$2:$P$5307,2,0)</f>
        <v>SV</v>
      </c>
      <c r="B66" t="s">
        <v>273</v>
      </c>
      <c r="C66" s="5">
        <v>72249</v>
      </c>
      <c r="D66" s="6">
        <v>9.4949411064513007E-3</v>
      </c>
      <c r="E66" s="5">
        <v>66906</v>
      </c>
      <c r="F66" s="6">
        <v>7.6973664544286013E-3</v>
      </c>
    </row>
    <row r="67" spans="1:6" x14ac:dyDescent="0.35">
      <c r="A67" t="str">
        <f>VLOOKUP(B67,'Full City Country list'!$O$2:$P$5307,2,0)</f>
        <v>GQ</v>
      </c>
      <c r="B67" t="s">
        <v>276</v>
      </c>
      <c r="C67" s="5">
        <v>27</v>
      </c>
      <c r="D67" s="6">
        <v>7.407407407407407E-2</v>
      </c>
      <c r="E67" s="5">
        <v>30</v>
      </c>
      <c r="F67" s="6">
        <v>0</v>
      </c>
    </row>
    <row r="68" spans="1:6" x14ac:dyDescent="0.35">
      <c r="A68" t="str">
        <f>VLOOKUP(B68,'Full City Country list'!$O$2:$P$5307,2,0)</f>
        <v>ER</v>
      </c>
      <c r="B68" t="s">
        <v>280</v>
      </c>
      <c r="C68" s="5">
        <v>136</v>
      </c>
      <c r="D68" s="6">
        <v>7.3529411764705881E-3</v>
      </c>
      <c r="E68" s="5">
        <v>95</v>
      </c>
      <c r="F68" s="6">
        <v>5.2631578947368418E-2</v>
      </c>
    </row>
    <row r="69" spans="1:6" x14ac:dyDescent="0.35">
      <c r="A69" t="str">
        <f>VLOOKUP(B69,'Full City Country list'!$O$2:$P$5307,2,0)</f>
        <v>EE</v>
      </c>
      <c r="B69" t="s">
        <v>284</v>
      </c>
      <c r="C69" s="5">
        <v>420</v>
      </c>
      <c r="D69" s="6">
        <v>3.3333333333333333E-2</v>
      </c>
      <c r="E69" s="5">
        <v>571</v>
      </c>
      <c r="F69" s="6">
        <v>1.5761821366024518E-2</v>
      </c>
    </row>
    <row r="70" spans="1:6" x14ac:dyDescent="0.35">
      <c r="A70" t="str">
        <f>VLOOKUP(B70,'Full City Country list'!$O$2:$P$5307,2,0)</f>
        <v>ET</v>
      </c>
      <c r="B70" t="s">
        <v>288</v>
      </c>
      <c r="C70" s="5">
        <v>4764</v>
      </c>
      <c r="D70" s="6">
        <v>9.4458438287153661E-3</v>
      </c>
      <c r="E70" s="5">
        <v>4178</v>
      </c>
      <c r="F70" s="6">
        <v>1.3164193393968406E-2</v>
      </c>
    </row>
    <row r="71" spans="1:6" x14ac:dyDescent="0.35">
      <c r="A71" t="str">
        <f>VLOOKUP(B71,'Full City Country list'!$O$2:$P$5307,2,0)</f>
        <v>FO</v>
      </c>
      <c r="B71" t="s">
        <v>296</v>
      </c>
      <c r="C71" s="5">
        <v>10</v>
      </c>
      <c r="D71" s="6">
        <v>0</v>
      </c>
      <c r="E71" s="5">
        <v>11</v>
      </c>
      <c r="F71" s="6">
        <v>0</v>
      </c>
    </row>
    <row r="72" spans="1:6" x14ac:dyDescent="0.35">
      <c r="A72" t="str">
        <f>VLOOKUP(B72,'Full City Country list'!$O$2:$P$5307,2,0)</f>
        <v>FJ</v>
      </c>
      <c r="B72" t="s">
        <v>300</v>
      </c>
      <c r="C72" s="5">
        <v>1491</v>
      </c>
      <c r="D72" s="6">
        <v>6.7069081153588194E-4</v>
      </c>
      <c r="E72" s="5">
        <v>1162</v>
      </c>
      <c r="F72" s="6">
        <v>8.6058519793459555E-4</v>
      </c>
    </row>
    <row r="73" spans="1:6" x14ac:dyDescent="0.35">
      <c r="A73" t="str">
        <f>VLOOKUP(B73,'Full City Country list'!$O$2:$P$5307,2,0)</f>
        <v>FI</v>
      </c>
      <c r="B73" t="s">
        <v>304</v>
      </c>
      <c r="C73" s="5">
        <v>1954</v>
      </c>
      <c r="D73" s="6">
        <v>3.0706243602865915E-3</v>
      </c>
      <c r="E73" s="5">
        <v>2459</v>
      </c>
      <c r="F73" s="6">
        <v>1.6266775111834079E-3</v>
      </c>
    </row>
    <row r="74" spans="1:6" x14ac:dyDescent="0.35">
      <c r="A74" t="str">
        <f>VLOOKUP(B74,'Full City Country list'!$O$2:$P$5307,2,0)</f>
        <v>FR</v>
      </c>
      <c r="B74" t="s">
        <v>308</v>
      </c>
      <c r="C74" s="5">
        <v>76155</v>
      </c>
      <c r="D74" s="6">
        <v>2.3504694373317576E-3</v>
      </c>
      <c r="E74" s="5">
        <v>82956</v>
      </c>
      <c r="F74" s="6">
        <v>2.0613337190799942E-3</v>
      </c>
    </row>
    <row r="75" spans="1:6" x14ac:dyDescent="0.35">
      <c r="A75" t="str">
        <f>VLOOKUP(B75,'Full City Country list'!$O$2:$P$5307,2,0)</f>
        <v>GF</v>
      </c>
      <c r="B75" t="s">
        <v>312</v>
      </c>
      <c r="C75" s="5">
        <v>19</v>
      </c>
      <c r="D75" s="6">
        <v>0</v>
      </c>
      <c r="E75" s="5">
        <v>15</v>
      </c>
      <c r="F75" s="6">
        <v>0</v>
      </c>
    </row>
    <row r="76" spans="1:6" x14ac:dyDescent="0.35">
      <c r="A76" t="str">
        <f>VLOOKUP(B76,'Full City Country list'!$O$2:$P$5307,2,0)</f>
        <v>PF</v>
      </c>
      <c r="B76" t="s">
        <v>316</v>
      </c>
      <c r="C76" s="5">
        <v>2920</v>
      </c>
      <c r="D76" s="6">
        <v>3.0821917808219177E-3</v>
      </c>
      <c r="E76" s="5">
        <v>2762</v>
      </c>
      <c r="F76" s="6">
        <v>2.5343953656770456E-3</v>
      </c>
    </row>
    <row r="77" spans="1:6" x14ac:dyDescent="0.35">
      <c r="A77" t="str">
        <f>VLOOKUP(B77,'Full City Country list'!$O$2:$P$5307,2,0)</f>
        <v>GA</v>
      </c>
      <c r="B77" t="s">
        <v>320</v>
      </c>
      <c r="C77" s="5">
        <v>205</v>
      </c>
      <c r="D77" s="6">
        <v>1.4634146341463415E-2</v>
      </c>
      <c r="E77" s="5">
        <v>170</v>
      </c>
      <c r="F77" s="6">
        <v>2.3529411764705882E-2</v>
      </c>
    </row>
    <row r="78" spans="1:6" x14ac:dyDescent="0.35">
      <c r="A78" t="str">
        <f>VLOOKUP(B78,'Full City Country list'!$O$2:$P$5307,2,0)</f>
        <v>GE</v>
      </c>
      <c r="B78" t="s">
        <v>324</v>
      </c>
      <c r="C78" s="5">
        <v>4645</v>
      </c>
      <c r="D78" s="6">
        <v>1.5069967707212056E-2</v>
      </c>
      <c r="E78" s="5">
        <v>4493</v>
      </c>
      <c r="F78" s="6">
        <v>1.4021811707099933E-2</v>
      </c>
    </row>
    <row r="79" spans="1:6" x14ac:dyDescent="0.35">
      <c r="A79" t="str">
        <f>VLOOKUP(B79,'Full City Country list'!$O$2:$P$5307,2,0)</f>
        <v>DE</v>
      </c>
      <c r="B79" t="s">
        <v>328</v>
      </c>
      <c r="C79" s="5">
        <v>54223</v>
      </c>
      <c r="D79" s="6">
        <v>2.5450454604134779E-3</v>
      </c>
      <c r="E79" s="5">
        <v>67554</v>
      </c>
      <c r="F79" s="6">
        <v>2.294460727714125E-3</v>
      </c>
    </row>
    <row r="80" spans="1:6" x14ac:dyDescent="0.35">
      <c r="A80" t="str">
        <f>VLOOKUP(B80,'Full City Country list'!$O$2:$P$5307,2,0)</f>
        <v>GH</v>
      </c>
      <c r="B80" t="s">
        <v>332</v>
      </c>
      <c r="C80" s="5">
        <v>8980</v>
      </c>
      <c r="D80" s="6">
        <v>5.902004454342984E-3</v>
      </c>
      <c r="E80" s="5">
        <v>7931</v>
      </c>
      <c r="F80" s="6">
        <v>6.6826377505989154E-3</v>
      </c>
    </row>
    <row r="81" spans="1:6" x14ac:dyDescent="0.35">
      <c r="A81" t="str">
        <f>VLOOKUP(B81,'Full City Country list'!$O$2:$P$5307,2,0)</f>
        <v>GI</v>
      </c>
      <c r="B81" t="s">
        <v>336</v>
      </c>
      <c r="C81" s="5">
        <v>53</v>
      </c>
      <c r="D81" s="6">
        <v>0</v>
      </c>
      <c r="E81" s="5">
        <v>44</v>
      </c>
      <c r="F81" s="6">
        <v>0</v>
      </c>
    </row>
    <row r="82" spans="1:6" x14ac:dyDescent="0.35">
      <c r="A82" t="str">
        <f>VLOOKUP(B82,'Full City Country list'!$O$2:$P$5307,2,0)</f>
        <v>GR</v>
      </c>
      <c r="B82" t="s">
        <v>340</v>
      </c>
      <c r="C82" s="5">
        <v>43278</v>
      </c>
      <c r="D82" s="6">
        <v>4.3902213595822361E-3</v>
      </c>
      <c r="E82" s="5">
        <v>45860</v>
      </c>
      <c r="F82" s="6">
        <v>4.273877017008286E-3</v>
      </c>
    </row>
    <row r="83" spans="1:6" x14ac:dyDescent="0.35">
      <c r="A83" t="str">
        <f>VLOOKUP(B83,'Full City Country list'!$O$2:$P$5307,2,0)</f>
        <v>GL</v>
      </c>
      <c r="B83" t="s">
        <v>344</v>
      </c>
      <c r="C83" s="5">
        <v>6</v>
      </c>
      <c r="D83" s="6">
        <v>0</v>
      </c>
      <c r="E83" s="5">
        <v>6</v>
      </c>
      <c r="F83" s="6">
        <v>0</v>
      </c>
    </row>
    <row r="84" spans="1:6" x14ac:dyDescent="0.35">
      <c r="A84" t="str">
        <f>VLOOKUP(B84,'Full City Country list'!$O$2:$P$5307,2,0)</f>
        <v>GD</v>
      </c>
      <c r="B84" t="s">
        <v>348</v>
      </c>
      <c r="C84" s="5">
        <v>1070</v>
      </c>
      <c r="D84" s="6">
        <v>5.6074766355140183E-3</v>
      </c>
      <c r="E84" s="5">
        <v>871</v>
      </c>
      <c r="F84" s="6">
        <v>1.148105625717566E-3</v>
      </c>
    </row>
    <row r="85" spans="1:6" x14ac:dyDescent="0.35">
      <c r="A85" t="str">
        <f>VLOOKUP(B85,'Full City Country list'!$O$2:$P$5307,2,0)</f>
        <v>GP</v>
      </c>
      <c r="B85" t="s">
        <v>352</v>
      </c>
      <c r="C85" s="5">
        <v>120</v>
      </c>
      <c r="D85" s="6">
        <v>8.3333333333333332E-3</v>
      </c>
      <c r="E85" s="5">
        <v>145</v>
      </c>
      <c r="F85" s="6">
        <v>2.0689655172413793E-2</v>
      </c>
    </row>
    <row r="86" spans="1:6" x14ac:dyDescent="0.35">
      <c r="A86" t="str">
        <f>VLOOKUP(B86,'Full City Country list'!$O$2:$P$5307,2,0)</f>
        <v>GU</v>
      </c>
      <c r="B86" t="s">
        <v>356</v>
      </c>
      <c r="C86" s="5">
        <v>1370</v>
      </c>
      <c r="D86" s="6">
        <v>5.8394160583941602E-3</v>
      </c>
      <c r="E86" s="5">
        <v>1140</v>
      </c>
      <c r="F86" s="6">
        <v>1.1403508771929825E-2</v>
      </c>
    </row>
    <row r="87" spans="1:6" x14ac:dyDescent="0.35">
      <c r="A87" t="str">
        <f>VLOOKUP(B87,'Full City Country list'!$O$2:$P$5307,2,0)</f>
        <v>GT</v>
      </c>
      <c r="B87" t="s">
        <v>360</v>
      </c>
      <c r="C87" s="5">
        <v>42863</v>
      </c>
      <c r="D87" s="6">
        <v>8.1422205631896966E-3</v>
      </c>
      <c r="E87" s="5">
        <v>38156</v>
      </c>
      <c r="F87" s="6">
        <v>7.6265855959744208E-3</v>
      </c>
    </row>
    <row r="88" spans="1:6" x14ac:dyDescent="0.35">
      <c r="A88" t="str">
        <f>VLOOKUP(B88,'Full City Country list'!$O$2:$P$5307,2,0)</f>
        <v>GN</v>
      </c>
      <c r="B88" t="s">
        <v>364</v>
      </c>
      <c r="C88" s="5">
        <v>2678</v>
      </c>
      <c r="D88" s="6">
        <v>1.1949215832710979E-2</v>
      </c>
      <c r="E88" s="5">
        <v>2754</v>
      </c>
      <c r="F88" s="6">
        <v>1.0167029774872912E-2</v>
      </c>
    </row>
    <row r="89" spans="1:6" x14ac:dyDescent="0.35">
      <c r="A89" t="str">
        <f>VLOOKUP(B89,'Full City Country list'!$O$2:$P$5307,2,0)</f>
        <v>GW</v>
      </c>
      <c r="B89" t="s">
        <v>368</v>
      </c>
      <c r="C89" s="5">
        <v>16</v>
      </c>
      <c r="D89" s="6">
        <v>0</v>
      </c>
      <c r="E89" s="5">
        <v>12</v>
      </c>
      <c r="F89" s="6">
        <v>0</v>
      </c>
    </row>
    <row r="90" spans="1:6" x14ac:dyDescent="0.35">
      <c r="A90" t="str">
        <f>VLOOKUP(B90,'Full City Country list'!$O$2:$P$5307,2,0)</f>
        <v>GY</v>
      </c>
      <c r="B90" t="s">
        <v>372</v>
      </c>
      <c r="C90" s="5">
        <v>8159</v>
      </c>
      <c r="D90" s="6">
        <v>9.8051231768599093E-3</v>
      </c>
      <c r="E90" s="5">
        <v>7714</v>
      </c>
      <c r="F90" s="6">
        <v>9.5929478869587765E-3</v>
      </c>
    </row>
    <row r="91" spans="1:6" x14ac:dyDescent="0.35">
      <c r="A91" t="str">
        <f>VLOOKUP(B91,'Full City Country list'!$O$2:$P$5307,2,0)</f>
        <v>HT</v>
      </c>
      <c r="B91" t="s">
        <v>376</v>
      </c>
      <c r="C91" s="5">
        <v>15460</v>
      </c>
      <c r="D91" s="6">
        <v>1.7205692108667528E-2</v>
      </c>
      <c r="E91" s="5">
        <v>13230</v>
      </c>
      <c r="F91" s="6">
        <v>1.6931216931216932E-2</v>
      </c>
    </row>
    <row r="92" spans="1:6" x14ac:dyDescent="0.35">
      <c r="A92" t="str">
        <f>VLOOKUP(B92,'Full City Country list'!$O$2:$P$5307,2,0)</f>
        <v>HN</v>
      </c>
      <c r="B92" t="s">
        <v>380</v>
      </c>
      <c r="C92" s="5">
        <v>28540</v>
      </c>
      <c r="D92" s="6">
        <v>1.0581639803784163E-2</v>
      </c>
      <c r="E92" s="5">
        <v>25894</v>
      </c>
      <c r="F92" s="6">
        <v>1.2821503050899822E-2</v>
      </c>
    </row>
    <row r="93" spans="1:6" x14ac:dyDescent="0.35">
      <c r="A93" t="str">
        <f>VLOOKUP(B93,'Full City Country list'!$O$2:$P$5307,2,0)</f>
        <v>HK</v>
      </c>
      <c r="B93" t="s">
        <v>384</v>
      </c>
      <c r="C93" s="5">
        <v>8237</v>
      </c>
      <c r="D93" s="6">
        <v>4.8561369430617942E-4</v>
      </c>
      <c r="E93" s="5">
        <v>8414</v>
      </c>
      <c r="F93" s="6">
        <v>1.188495364868077E-4</v>
      </c>
    </row>
    <row r="94" spans="1:6" x14ac:dyDescent="0.35">
      <c r="A94" t="str">
        <f>VLOOKUP(B94,'Full City Country list'!$O$2:$P$5307,2,0)</f>
        <v>HU</v>
      </c>
      <c r="B94" t="s">
        <v>388</v>
      </c>
      <c r="C94" s="5">
        <v>4776</v>
      </c>
      <c r="D94" s="6">
        <v>7.7470686767169179E-3</v>
      </c>
      <c r="E94" s="5">
        <v>5031</v>
      </c>
      <c r="F94" s="6">
        <v>6.1617968594712778E-3</v>
      </c>
    </row>
    <row r="95" spans="1:6" x14ac:dyDescent="0.35">
      <c r="A95" t="str">
        <f>VLOOKUP(B95,'Full City Country list'!$O$2:$P$5307,2,0)</f>
        <v>IS</v>
      </c>
      <c r="B95" t="s">
        <v>392</v>
      </c>
      <c r="C95" s="5">
        <v>28223</v>
      </c>
      <c r="D95" s="6">
        <v>1.1338270205151827E-3</v>
      </c>
      <c r="E95" s="5">
        <v>26814</v>
      </c>
      <c r="F95" s="6">
        <v>8.9505482210785407E-4</v>
      </c>
    </row>
    <row r="96" spans="1:6" x14ac:dyDescent="0.35">
      <c r="A96" t="str">
        <f>VLOOKUP(B96,'Full City Country list'!$O$2:$P$5307,2,0)</f>
        <v>IN</v>
      </c>
      <c r="B96" t="s">
        <v>396</v>
      </c>
      <c r="C96" s="5">
        <v>50812</v>
      </c>
      <c r="D96" s="6">
        <v>3.4440683303156735E-3</v>
      </c>
      <c r="E96" s="5">
        <v>58086</v>
      </c>
      <c r="F96" s="6">
        <v>3.2537960954446853E-3</v>
      </c>
    </row>
    <row r="97" spans="1:6" x14ac:dyDescent="0.35">
      <c r="A97" t="str">
        <f>VLOOKUP(B97,'Full City Country list'!$O$2:$P$5307,2,0)</f>
        <v>ID</v>
      </c>
      <c r="B97" t="s">
        <v>401</v>
      </c>
      <c r="C97" s="5">
        <v>10474</v>
      </c>
      <c r="D97" s="6">
        <v>2.0049646744319267E-3</v>
      </c>
      <c r="E97" s="5">
        <v>11767</v>
      </c>
      <c r="F97" s="6">
        <v>1.6146851363984024E-3</v>
      </c>
    </row>
    <row r="98" spans="1:6" x14ac:dyDescent="0.35">
      <c r="A98" t="str">
        <f>VLOOKUP(B98,'Full City Country list'!$O$2:$P$5307,2,0)</f>
        <v>IR</v>
      </c>
      <c r="B98" t="s">
        <v>405</v>
      </c>
      <c r="C98" s="5">
        <v>9003</v>
      </c>
      <c r="D98" s="6">
        <v>1.310674219704543E-2</v>
      </c>
      <c r="E98" s="5">
        <v>8239</v>
      </c>
      <c r="F98" s="6">
        <v>1.6749605534652264E-2</v>
      </c>
    </row>
    <row r="99" spans="1:6" x14ac:dyDescent="0.35">
      <c r="A99" t="str">
        <f>VLOOKUP(B99,'Full City Country list'!$O$2:$P$5307,2,0)</f>
        <v>IQ</v>
      </c>
      <c r="B99" t="s">
        <v>409</v>
      </c>
      <c r="C99" s="5">
        <v>9576</v>
      </c>
      <c r="D99" s="6">
        <v>1.6917293233082706E-2</v>
      </c>
      <c r="E99" s="5">
        <v>9105</v>
      </c>
      <c r="F99" s="6">
        <v>1.3838550247116969E-2</v>
      </c>
    </row>
    <row r="100" spans="1:6" x14ac:dyDescent="0.35">
      <c r="A100" t="str">
        <f>VLOOKUP(B100,'Full City Country list'!$O$2:$P$5307,2,0)</f>
        <v>IE</v>
      </c>
      <c r="B100" t="s">
        <v>413</v>
      </c>
      <c r="C100" s="5">
        <v>28221</v>
      </c>
      <c r="D100" s="6">
        <v>1.7008610609120867E-3</v>
      </c>
      <c r="E100" s="5">
        <v>29371</v>
      </c>
      <c r="F100" s="6">
        <v>1.4299819549896157E-3</v>
      </c>
    </row>
    <row r="101" spans="1:6" x14ac:dyDescent="0.35">
      <c r="A101" t="str">
        <f>VLOOKUP(B101,'Full City Country list'!$O$2:$P$5307,2,0)</f>
        <v>IL</v>
      </c>
      <c r="B101" t="s">
        <v>417</v>
      </c>
      <c r="C101" s="5">
        <v>23597</v>
      </c>
      <c r="D101" s="6">
        <v>3.5173962791880324E-3</v>
      </c>
      <c r="E101" s="5">
        <v>23653</v>
      </c>
      <c r="F101" s="6">
        <v>2.4943981735932015E-3</v>
      </c>
    </row>
    <row r="102" spans="1:6" x14ac:dyDescent="0.35">
      <c r="A102" t="str">
        <f>VLOOKUP(B102,'Full City Country list'!$O$2:$P$5307,2,0)</f>
        <v>IT</v>
      </c>
      <c r="B102" t="s">
        <v>421</v>
      </c>
      <c r="C102" s="5">
        <v>70430</v>
      </c>
      <c r="D102" s="6">
        <v>3.0242794263808034E-3</v>
      </c>
      <c r="E102" s="5">
        <v>80378</v>
      </c>
      <c r="F102" s="6">
        <v>2.5753315583866231E-3</v>
      </c>
    </row>
    <row r="103" spans="1:6" x14ac:dyDescent="0.35">
      <c r="A103" t="str">
        <f>VLOOKUP(B103,'Full City Country list'!$O$2:$P$5307,2,0)</f>
        <v>JM</v>
      </c>
      <c r="B103" t="s">
        <v>425</v>
      </c>
      <c r="C103" s="5">
        <v>78125</v>
      </c>
      <c r="D103" s="6">
        <v>5.1200000000000004E-3</v>
      </c>
      <c r="E103" s="5">
        <v>74831</v>
      </c>
      <c r="F103" s="6">
        <v>4.8642942096190078E-3</v>
      </c>
    </row>
    <row r="104" spans="1:6" x14ac:dyDescent="0.35">
      <c r="A104" t="str">
        <f>VLOOKUP(B104,'Full City Country list'!$O$2:$P$5307,2,0)</f>
        <v>JP</v>
      </c>
      <c r="B104" t="s">
        <v>429</v>
      </c>
      <c r="C104" s="5">
        <v>38941</v>
      </c>
      <c r="D104" s="6">
        <v>5.9063711769086571E-4</v>
      </c>
      <c r="E104" s="5">
        <v>38076</v>
      </c>
      <c r="F104" s="6">
        <v>5.7779178485134995E-4</v>
      </c>
    </row>
    <row r="105" spans="1:6" x14ac:dyDescent="0.35">
      <c r="A105" t="str">
        <f>VLOOKUP(B105,'Full City Country list'!$O$2:$P$5307,2,0)</f>
        <v>JO</v>
      </c>
      <c r="B105" t="s">
        <v>433</v>
      </c>
      <c r="C105" s="5">
        <v>21588</v>
      </c>
      <c r="D105" s="6">
        <v>9.1254400592921999E-3</v>
      </c>
      <c r="E105" s="5">
        <v>20600</v>
      </c>
      <c r="F105" s="6">
        <v>8.2038834951456314E-3</v>
      </c>
    </row>
    <row r="106" spans="1:6" x14ac:dyDescent="0.35">
      <c r="A106" t="str">
        <f>VLOOKUP(B106,'Full City Country list'!$O$2:$P$5307,2,0)</f>
        <v>KZ</v>
      </c>
      <c r="B106" t="s">
        <v>437</v>
      </c>
      <c r="C106" s="5">
        <v>866</v>
      </c>
      <c r="D106" s="6">
        <v>9.2378752886836026E-3</v>
      </c>
      <c r="E106" s="5">
        <v>965</v>
      </c>
      <c r="F106" s="6">
        <v>8.2901554404145074E-3</v>
      </c>
    </row>
    <row r="107" spans="1:6" x14ac:dyDescent="0.35">
      <c r="A107" t="str">
        <f>VLOOKUP(B107,'Full City Country list'!$O$2:$P$5307,2,0)</f>
        <v>KE</v>
      </c>
      <c r="B107" t="s">
        <v>441</v>
      </c>
      <c r="C107" s="5">
        <v>14483</v>
      </c>
      <c r="D107" s="6">
        <v>1.1323620796796243E-2</v>
      </c>
      <c r="E107" s="5">
        <v>14581</v>
      </c>
      <c r="F107" s="6">
        <v>1.1590425896714903E-2</v>
      </c>
    </row>
    <row r="108" spans="1:6" x14ac:dyDescent="0.35">
      <c r="A108" t="str">
        <f>VLOOKUP(B108,'Full City Country list'!$O$2:$P$5307,2,0)</f>
        <v>KR</v>
      </c>
      <c r="B108" t="s">
        <v>449</v>
      </c>
      <c r="C108" s="5">
        <v>16191</v>
      </c>
      <c r="D108" s="6">
        <v>1.976406645667346E-3</v>
      </c>
      <c r="E108" s="5">
        <v>26573</v>
      </c>
      <c r="F108" s="6">
        <v>2.3331953486621761E-3</v>
      </c>
    </row>
    <row r="109" spans="1:6" x14ac:dyDescent="0.35">
      <c r="A109" t="str">
        <f>VLOOKUP(B109,'Full City Country list'!$O$2:$P$5307,2,0)</f>
        <v>KW</v>
      </c>
      <c r="B109" t="s">
        <v>457</v>
      </c>
      <c r="C109" s="5">
        <v>1034</v>
      </c>
      <c r="D109" s="6">
        <v>5.8027079303675051E-3</v>
      </c>
      <c r="E109" s="5">
        <v>1005</v>
      </c>
      <c r="F109" s="6">
        <v>6.965174129353234E-3</v>
      </c>
    </row>
    <row r="110" spans="1:6" x14ac:dyDescent="0.35">
      <c r="A110" t="str">
        <f>VLOOKUP(B110,'Full City Country list'!$O$2:$P$5307,2,0)</f>
        <v>KG</v>
      </c>
      <c r="B110" t="s">
        <v>461</v>
      </c>
      <c r="C110" s="5">
        <v>864</v>
      </c>
      <c r="D110" s="6">
        <v>1.3888888888888888E-2</v>
      </c>
      <c r="E110" s="5">
        <v>636</v>
      </c>
      <c r="F110" s="6">
        <v>1.10062893081761E-2</v>
      </c>
    </row>
    <row r="111" spans="1:6" x14ac:dyDescent="0.35">
      <c r="A111" t="str">
        <f>VLOOKUP(B111,'Full City Country list'!$O$2:$P$5307,2,0)</f>
        <v>LA</v>
      </c>
      <c r="B111" t="s">
        <v>465</v>
      </c>
      <c r="C111" s="5">
        <v>1</v>
      </c>
      <c r="D111" s="6">
        <v>3</v>
      </c>
      <c r="E111" s="5"/>
      <c r="F111" s="6"/>
    </row>
    <row r="112" spans="1:6" x14ac:dyDescent="0.35">
      <c r="A112" t="str">
        <f>VLOOKUP(B112,'Full City Country list'!$O$2:$P$5307,2,0)</f>
        <v>LV</v>
      </c>
      <c r="B112" t="s">
        <v>469</v>
      </c>
      <c r="C112" s="5">
        <v>777</v>
      </c>
      <c r="D112" s="6">
        <v>1.5444015444015444E-2</v>
      </c>
      <c r="E112" s="5">
        <v>1008</v>
      </c>
      <c r="F112" s="6">
        <v>1.0912698412698412E-2</v>
      </c>
    </row>
    <row r="113" spans="1:6" x14ac:dyDescent="0.35">
      <c r="A113" t="str">
        <f>VLOOKUP(B113,'Full City Country list'!$O$2:$P$5307,2,0)</f>
        <v>LB</v>
      </c>
      <c r="B113" t="s">
        <v>473</v>
      </c>
      <c r="C113" s="5">
        <v>18605</v>
      </c>
      <c r="D113" s="6">
        <v>1.2308519215264714E-2</v>
      </c>
      <c r="E113" s="5">
        <v>18387</v>
      </c>
      <c r="F113" s="6">
        <v>1.0387773970740196E-2</v>
      </c>
    </row>
    <row r="114" spans="1:6" x14ac:dyDescent="0.35">
      <c r="A114" t="str">
        <f>VLOOKUP(B114,'Full City Country list'!$O$2:$P$5307,2,0)</f>
        <v>LS</v>
      </c>
      <c r="B114" t="s">
        <v>480</v>
      </c>
      <c r="C114" s="5"/>
      <c r="D114" s="6"/>
      <c r="E114" s="5"/>
      <c r="F114" s="6" t="e">
        <v>#NUM!</v>
      </c>
    </row>
    <row r="115" spans="1:6" x14ac:dyDescent="0.35">
      <c r="A115" t="str">
        <f>VLOOKUP(B115,'Full City Country list'!$O$2:$P$5307,2,0)</f>
        <v>LR</v>
      </c>
      <c r="B115" t="s">
        <v>484</v>
      </c>
      <c r="C115" s="5">
        <v>2986</v>
      </c>
      <c r="D115" s="6">
        <v>1.7749497655726726E-2</v>
      </c>
      <c r="E115" s="5">
        <v>2789</v>
      </c>
      <c r="F115" s="6">
        <v>1.3624955181068482E-2</v>
      </c>
    </row>
    <row r="116" spans="1:6" x14ac:dyDescent="0.35">
      <c r="A116" t="str">
        <f>VLOOKUP(B116,'Full City Country list'!$O$2:$P$5307,2,0)</f>
        <v>LT</v>
      </c>
      <c r="B116" t="s">
        <v>493</v>
      </c>
      <c r="C116" s="5">
        <v>1479</v>
      </c>
      <c r="D116" s="6">
        <v>2.0283975659229209E-2</v>
      </c>
      <c r="E116" s="5">
        <v>1612</v>
      </c>
      <c r="F116" s="6">
        <v>1.3647642679900745E-2</v>
      </c>
    </row>
    <row r="117" spans="1:6" x14ac:dyDescent="0.35">
      <c r="A117" t="str">
        <f>VLOOKUP(B117,'Full City Country list'!$O$2:$P$5307,2,0)</f>
        <v>LU</v>
      </c>
      <c r="B117" t="s">
        <v>495</v>
      </c>
      <c r="C117" s="5">
        <v>242</v>
      </c>
      <c r="D117" s="6">
        <v>8.2644628099173556E-3</v>
      </c>
      <c r="E117" s="5">
        <v>251</v>
      </c>
      <c r="F117" s="6">
        <v>3.9840637450199202E-3</v>
      </c>
    </row>
    <row r="118" spans="1:6" x14ac:dyDescent="0.35">
      <c r="A118" t="str">
        <f>VLOOKUP(B118,'Full City Country list'!$O$2:$P$5307,2,0)</f>
        <v>MO</v>
      </c>
      <c r="B118" t="s">
        <v>499</v>
      </c>
      <c r="C118" s="5">
        <v>55</v>
      </c>
      <c r="D118" s="6">
        <v>0</v>
      </c>
      <c r="E118" s="5">
        <v>41</v>
      </c>
      <c r="F118" s="6">
        <v>0</v>
      </c>
    </row>
    <row r="119" spans="1:6" x14ac:dyDescent="0.35">
      <c r="A119" t="str">
        <f>VLOOKUP(B119,'Full City Country list'!$O$2:$P$5307,2,0)</f>
        <v>MK</v>
      </c>
      <c r="B119" t="s">
        <v>503</v>
      </c>
      <c r="C119" s="5">
        <v>2514</v>
      </c>
      <c r="D119" s="6">
        <v>4.733492442322991E-2</v>
      </c>
      <c r="E119" s="5">
        <v>3038</v>
      </c>
      <c r="F119" s="6">
        <v>2.9953917050691243E-2</v>
      </c>
    </row>
    <row r="120" spans="1:6" x14ac:dyDescent="0.35">
      <c r="A120" t="str">
        <f>VLOOKUP(B120,'Full City Country list'!$O$2:$P$5307,2,0)</f>
        <v>MG</v>
      </c>
      <c r="B120" t="s">
        <v>507</v>
      </c>
      <c r="C120" s="5">
        <v>40</v>
      </c>
      <c r="D120" s="6">
        <v>0</v>
      </c>
      <c r="E120" s="5">
        <v>42</v>
      </c>
      <c r="F120" s="6">
        <v>2.3809523809523808E-2</v>
      </c>
    </row>
    <row r="121" spans="1:6" x14ac:dyDescent="0.35">
      <c r="A121" t="str">
        <f>VLOOKUP(B121,'Full City Country list'!$O$2:$P$5307,2,0)</f>
        <v>MW</v>
      </c>
      <c r="B121" t="s">
        <v>511</v>
      </c>
      <c r="C121" s="5">
        <v>251</v>
      </c>
      <c r="D121" s="6">
        <v>1.5936254980079681E-2</v>
      </c>
      <c r="E121" s="5">
        <v>303</v>
      </c>
      <c r="F121" s="6">
        <v>1.3201320132013201E-2</v>
      </c>
    </row>
    <row r="122" spans="1:6" x14ac:dyDescent="0.35">
      <c r="A122" t="str">
        <f>VLOOKUP(B122,'Full City Country list'!$O$2:$P$5307,2,0)</f>
        <v>MY</v>
      </c>
      <c r="B122" t="s">
        <v>515</v>
      </c>
      <c r="C122" s="5">
        <v>1614</v>
      </c>
      <c r="D122" s="6">
        <v>6.1957868649318464E-4</v>
      </c>
      <c r="E122" s="5">
        <v>1509</v>
      </c>
      <c r="F122" s="6">
        <v>4.6388336646785953E-3</v>
      </c>
    </row>
    <row r="123" spans="1:6" x14ac:dyDescent="0.35">
      <c r="A123" t="str">
        <f>VLOOKUP(B123,'Full City Country list'!$O$2:$P$5307,2,0)</f>
        <v>MV</v>
      </c>
      <c r="B123" t="s">
        <v>518</v>
      </c>
      <c r="C123" s="5">
        <v>8731</v>
      </c>
      <c r="D123" s="6">
        <v>1.0308097583323788E-3</v>
      </c>
      <c r="E123" s="5">
        <v>9404</v>
      </c>
      <c r="F123" s="6">
        <v>8.507018290089324E-4</v>
      </c>
    </row>
    <row r="124" spans="1:6" x14ac:dyDescent="0.35">
      <c r="A124" t="str">
        <f>VLOOKUP(B124,'Full City Country list'!$O$2:$P$5307,2,0)</f>
        <v>ML</v>
      </c>
      <c r="B124" t="s">
        <v>524</v>
      </c>
      <c r="C124" s="5">
        <v>1859</v>
      </c>
      <c r="D124" s="6">
        <v>2.4744486282947821E-2</v>
      </c>
      <c r="E124" s="5">
        <v>1669</v>
      </c>
      <c r="F124" s="6">
        <v>3.2354703415218691E-2</v>
      </c>
    </row>
    <row r="125" spans="1:6" x14ac:dyDescent="0.35">
      <c r="A125" t="str">
        <f>VLOOKUP(B125,'Full City Country list'!$O$2:$P$5307,2,0)</f>
        <v>MT</v>
      </c>
      <c r="B125" t="s">
        <v>528</v>
      </c>
      <c r="C125" s="5">
        <v>688</v>
      </c>
      <c r="D125" s="6">
        <v>8.7209302325581394E-3</v>
      </c>
      <c r="E125" s="5">
        <v>1052</v>
      </c>
      <c r="F125" s="6">
        <v>1.4258555133079848E-2</v>
      </c>
    </row>
    <row r="126" spans="1:6" x14ac:dyDescent="0.35">
      <c r="A126" t="str">
        <f>VLOOKUP(B126,'Full City Country list'!$O$2:$P$5307,2,0)</f>
        <v>MH</v>
      </c>
      <c r="B126" t="s">
        <v>532</v>
      </c>
      <c r="C126" s="5">
        <v>45</v>
      </c>
      <c r="D126" s="6">
        <v>0</v>
      </c>
      <c r="E126" s="5">
        <v>65</v>
      </c>
      <c r="F126" s="6">
        <v>0</v>
      </c>
    </row>
    <row r="127" spans="1:6" x14ac:dyDescent="0.35">
      <c r="A127" t="str">
        <f>VLOOKUP(B127,'Full City Country list'!$O$2:$P$5307,2,0)</f>
        <v>MQ</v>
      </c>
      <c r="B127" t="s">
        <v>536</v>
      </c>
      <c r="C127" s="5">
        <v>173</v>
      </c>
      <c r="D127" s="6">
        <v>0</v>
      </c>
      <c r="E127" s="5">
        <v>185</v>
      </c>
      <c r="F127" s="6">
        <v>0</v>
      </c>
    </row>
    <row r="128" spans="1:6" x14ac:dyDescent="0.35">
      <c r="A128" t="str">
        <f>VLOOKUP(B128,'Full City Country list'!$O$2:$P$5307,2,0)</f>
        <v>MR</v>
      </c>
      <c r="B128" t="s">
        <v>540</v>
      </c>
      <c r="C128" s="5">
        <v>299</v>
      </c>
      <c r="D128" s="6">
        <v>2.0066889632107024E-2</v>
      </c>
      <c r="E128" s="5">
        <v>288</v>
      </c>
      <c r="F128" s="6">
        <v>2.4305555555555556E-2</v>
      </c>
    </row>
    <row r="129" spans="1:6" x14ac:dyDescent="0.35">
      <c r="A129" t="str">
        <f>VLOOKUP(B129,'Full City Country list'!$O$2:$P$5307,2,0)</f>
        <v>MU</v>
      </c>
      <c r="B129" t="s">
        <v>544</v>
      </c>
      <c r="C129" s="5">
        <v>227</v>
      </c>
      <c r="D129" s="6">
        <v>0</v>
      </c>
      <c r="E129" s="5">
        <v>201</v>
      </c>
      <c r="F129" s="6">
        <v>0</v>
      </c>
    </row>
    <row r="130" spans="1:6" x14ac:dyDescent="0.35">
      <c r="A130" t="str">
        <f>VLOOKUP(B130,'Full City Country list'!$O$2:$P$5307,2,0)</f>
        <v>MX</v>
      </c>
      <c r="B130" t="s">
        <v>552</v>
      </c>
      <c r="C130" s="5">
        <v>561153</v>
      </c>
      <c r="D130" s="6">
        <v>5.6579934527660018E-3</v>
      </c>
      <c r="E130" s="5">
        <v>530554</v>
      </c>
      <c r="F130" s="6">
        <v>5.8297553123715963E-3</v>
      </c>
    </row>
    <row r="131" spans="1:6" x14ac:dyDescent="0.35">
      <c r="A131" t="str">
        <f>VLOOKUP(B131,'Full City Country list'!$O$2:$P$5307,2,0)</f>
        <v>FM</v>
      </c>
      <c r="B131" t="s">
        <v>556</v>
      </c>
      <c r="C131" s="5">
        <v>96</v>
      </c>
      <c r="D131" s="6">
        <v>3.125E-2</v>
      </c>
      <c r="E131" s="5">
        <v>164</v>
      </c>
      <c r="F131" s="6">
        <v>6.0975609756097563E-3</v>
      </c>
    </row>
    <row r="132" spans="1:6" x14ac:dyDescent="0.35">
      <c r="A132" t="str">
        <f>VLOOKUP(B132,'Full City Country list'!$O$2:$P$5307,2,0)</f>
        <v>MD</v>
      </c>
      <c r="B132" t="s">
        <v>560</v>
      </c>
      <c r="C132" s="5">
        <v>2252</v>
      </c>
      <c r="D132" s="6">
        <v>1.9538188277087035E-2</v>
      </c>
      <c r="E132" s="5">
        <v>2288</v>
      </c>
      <c r="F132" s="6">
        <v>1.7482517482517484E-2</v>
      </c>
    </row>
    <row r="133" spans="1:6" x14ac:dyDescent="0.35">
      <c r="A133" t="str">
        <f>VLOOKUP(B133,'Full City Country list'!$O$2:$P$5307,2,0)</f>
        <v>MN</v>
      </c>
      <c r="B133" t="s">
        <v>568</v>
      </c>
      <c r="C133" s="5">
        <v>543</v>
      </c>
      <c r="D133" s="6">
        <v>2.0257826887661142E-2</v>
      </c>
      <c r="E133" s="5">
        <v>600</v>
      </c>
      <c r="F133" s="6">
        <v>1.3333333333333334E-2</v>
      </c>
    </row>
    <row r="134" spans="1:6" x14ac:dyDescent="0.35">
      <c r="A134" t="str">
        <f>VLOOKUP(B134,'Full City Country list'!$O$2:$P$5307,2,0)</f>
        <v>MA</v>
      </c>
      <c r="B134" t="s">
        <v>576</v>
      </c>
      <c r="C134" s="5">
        <v>29405</v>
      </c>
      <c r="D134" s="6">
        <v>7.1076347559938784E-3</v>
      </c>
      <c r="E134" s="5">
        <v>46792</v>
      </c>
      <c r="F134" s="6">
        <v>9.7025132501282266E-3</v>
      </c>
    </row>
    <row r="135" spans="1:6" x14ac:dyDescent="0.35">
      <c r="A135" t="str">
        <f>VLOOKUP(B135,'Full City Country list'!$O$2:$P$5307,2,0)</f>
        <v>MZ</v>
      </c>
      <c r="B135" t="s">
        <v>580</v>
      </c>
      <c r="C135" s="5">
        <v>70</v>
      </c>
      <c r="D135" s="6">
        <v>4.2857142857142858E-2</v>
      </c>
      <c r="E135" s="5">
        <v>52</v>
      </c>
      <c r="F135" s="6">
        <v>3.8461538461538464E-2</v>
      </c>
    </row>
    <row r="136" spans="1:6" x14ac:dyDescent="0.35">
      <c r="A136" t="str">
        <f>VLOOKUP(B136,'Full City Country list'!$O$2:$P$5307,2,0)</f>
        <v>NA</v>
      </c>
      <c r="B136" t="s">
        <v>584</v>
      </c>
      <c r="C136" s="5">
        <v>142</v>
      </c>
      <c r="D136" s="6">
        <v>7.0422535211267607E-3</v>
      </c>
      <c r="E136" s="5">
        <v>121</v>
      </c>
      <c r="F136" s="6">
        <v>2.4793388429752067E-2</v>
      </c>
    </row>
    <row r="137" spans="1:6" x14ac:dyDescent="0.35">
      <c r="A137" t="str">
        <f>VLOOKUP(B137,'Full City Country list'!$O$2:$P$5307,2,0)</f>
        <v>NP</v>
      </c>
      <c r="B137" t="s">
        <v>592</v>
      </c>
      <c r="C137" s="5">
        <v>2827</v>
      </c>
      <c r="D137" s="6">
        <v>1.0611956137247965E-2</v>
      </c>
      <c r="E137" s="5">
        <v>3272</v>
      </c>
      <c r="F137" s="6">
        <v>6.7237163814180927E-3</v>
      </c>
    </row>
    <row r="138" spans="1:6" x14ac:dyDescent="0.35">
      <c r="A138" t="str">
        <f>VLOOKUP(B138,'Full City Country list'!$O$2:$P$5307,2,0)</f>
        <v>NL</v>
      </c>
      <c r="B138" t="s">
        <v>596</v>
      </c>
      <c r="C138" s="5">
        <v>25614</v>
      </c>
      <c r="D138" s="6">
        <v>1.4054813773717498E-3</v>
      </c>
      <c r="E138" s="5">
        <v>27900</v>
      </c>
      <c r="F138" s="6">
        <v>1.3261648745519713E-3</v>
      </c>
    </row>
    <row r="139" spans="1:6" x14ac:dyDescent="0.35">
      <c r="A139" t="str">
        <f>VLOOKUP(B139,'Full City Country list'!$O$2:$P$5307,2,0)</f>
        <v>AN</v>
      </c>
      <c r="B139" t="s">
        <v>112</v>
      </c>
      <c r="C139" s="5">
        <v>8113</v>
      </c>
      <c r="D139" s="6">
        <v>4.9303586835942317E-3</v>
      </c>
      <c r="E139" s="5">
        <v>7366</v>
      </c>
      <c r="F139" s="6">
        <v>4.6158023350529459E-3</v>
      </c>
    </row>
    <row r="140" spans="1:6" x14ac:dyDescent="0.35">
      <c r="A140" t="str">
        <f>VLOOKUP(B140,'Full City Country list'!$O$2:$P$5307,2,0)</f>
        <v>NC</v>
      </c>
      <c r="B140" t="s">
        <v>603</v>
      </c>
      <c r="C140" s="5">
        <v>4</v>
      </c>
      <c r="D140" s="6">
        <v>0</v>
      </c>
      <c r="E140" s="5">
        <v>2</v>
      </c>
      <c r="F140" s="6">
        <v>0</v>
      </c>
    </row>
    <row r="141" spans="1:6" x14ac:dyDescent="0.35">
      <c r="A141" t="str">
        <f>VLOOKUP(B141,'Full City Country list'!$O$2:$P$5307,2,0)</f>
        <v>NZ</v>
      </c>
      <c r="B141" t="s">
        <v>607</v>
      </c>
      <c r="C141" s="5">
        <v>4972</v>
      </c>
      <c r="D141" s="6">
        <v>1.005631536604988E-3</v>
      </c>
      <c r="E141" s="5">
        <v>4547</v>
      </c>
      <c r="F141" s="6">
        <v>6.5977567627006819E-4</v>
      </c>
    </row>
    <row r="142" spans="1:6" x14ac:dyDescent="0.35">
      <c r="A142" t="str">
        <f>VLOOKUP(B142,'Full City Country list'!$O$2:$P$5307,2,0)</f>
        <v>NI</v>
      </c>
      <c r="B142" t="s">
        <v>611</v>
      </c>
      <c r="C142" s="5">
        <v>6513</v>
      </c>
      <c r="D142" s="6">
        <v>1.8885306310456013E-2</v>
      </c>
      <c r="E142" s="5">
        <v>5461</v>
      </c>
      <c r="F142" s="6">
        <v>1.6114264786669108E-2</v>
      </c>
    </row>
    <row r="143" spans="1:6" x14ac:dyDescent="0.35">
      <c r="A143" t="str">
        <f>VLOOKUP(B143,'Full City Country list'!$O$2:$P$5307,2,0)</f>
        <v>NE</v>
      </c>
      <c r="B143" t="s">
        <v>615</v>
      </c>
      <c r="C143" s="5">
        <v>797</v>
      </c>
      <c r="D143" s="6">
        <v>1.0037641154328732E-2</v>
      </c>
      <c r="E143" s="5">
        <v>838</v>
      </c>
      <c r="F143" s="6">
        <v>8.3532219570405727E-3</v>
      </c>
    </row>
    <row r="144" spans="1:6" x14ac:dyDescent="0.35">
      <c r="A144" t="str">
        <f>VLOOKUP(B144,'Full City Country list'!$O$2:$P$5307,2,0)</f>
        <v>NG</v>
      </c>
      <c r="B144" t="s">
        <v>619</v>
      </c>
      <c r="C144" s="5">
        <v>11988</v>
      </c>
      <c r="D144" s="6">
        <v>7.590924257590924E-3</v>
      </c>
      <c r="E144" s="5">
        <v>12141</v>
      </c>
      <c r="F144" s="6">
        <v>7.083436290256157E-3</v>
      </c>
    </row>
    <row r="145" spans="1:6" x14ac:dyDescent="0.35">
      <c r="A145" t="str">
        <f>VLOOKUP(B145,'Full City Country list'!$O$2:$P$5307,2,0)</f>
        <v>MP</v>
      </c>
      <c r="B145" t="s">
        <v>631</v>
      </c>
      <c r="C145" s="5">
        <v>106</v>
      </c>
      <c r="D145" s="6">
        <v>0</v>
      </c>
      <c r="E145" s="5">
        <v>115</v>
      </c>
      <c r="F145" s="6">
        <v>8.6956521739130436E-3</v>
      </c>
    </row>
    <row r="146" spans="1:6" x14ac:dyDescent="0.35">
      <c r="A146" t="str">
        <f>VLOOKUP(B146,'Full City Country list'!$O$2:$P$5307,2,0)</f>
        <v>NO</v>
      </c>
      <c r="B146" t="s">
        <v>635</v>
      </c>
      <c r="C146" s="5">
        <v>3301</v>
      </c>
      <c r="D146" s="6">
        <v>2.1205695243865495E-3</v>
      </c>
      <c r="E146" s="5">
        <v>3654</v>
      </c>
      <c r="F146" s="6">
        <v>2.7367268746579091E-3</v>
      </c>
    </row>
    <row r="147" spans="1:6" x14ac:dyDescent="0.35">
      <c r="A147" t="str">
        <f>VLOOKUP(B147,'Full City Country list'!$O$2:$P$5307,2,0)</f>
        <v>OM</v>
      </c>
      <c r="B147" t="s">
        <v>639</v>
      </c>
      <c r="C147" s="5">
        <v>335</v>
      </c>
      <c r="D147" s="6">
        <v>5.9701492537313433E-3</v>
      </c>
      <c r="E147" s="5">
        <v>265</v>
      </c>
      <c r="F147" s="6">
        <v>0</v>
      </c>
    </row>
    <row r="148" spans="1:6" x14ac:dyDescent="0.35">
      <c r="A148" t="str">
        <f>VLOOKUP(B148,'Full City Country list'!$O$2:$P$5307,2,0)</f>
        <v>PK</v>
      </c>
      <c r="B148" t="s">
        <v>643</v>
      </c>
      <c r="C148" s="5">
        <v>31144</v>
      </c>
      <c r="D148" s="6">
        <v>5.9401489853583359E-3</v>
      </c>
      <c r="E148" s="5">
        <v>39708</v>
      </c>
      <c r="F148" s="6">
        <v>7.7062556663644605E-3</v>
      </c>
    </row>
    <row r="149" spans="1:6" x14ac:dyDescent="0.35">
      <c r="A149" t="str">
        <f>VLOOKUP(B149,'Full City Country list'!$O$2:$P$5307,2,0)</f>
        <v>PW</v>
      </c>
      <c r="B149" t="s">
        <v>647</v>
      </c>
      <c r="C149" s="5">
        <v>8</v>
      </c>
      <c r="D149" s="6">
        <v>0</v>
      </c>
      <c r="E149" s="5">
        <v>23</v>
      </c>
      <c r="F149" s="6">
        <v>0</v>
      </c>
    </row>
    <row r="150" spans="1:6" x14ac:dyDescent="0.35">
      <c r="A150" t="str">
        <f>VLOOKUP(B150,'Full City Country list'!$O$2:$P$5307,2,0)</f>
        <v>PA</v>
      </c>
      <c r="B150" t="s">
        <v>651</v>
      </c>
      <c r="C150" s="5">
        <v>14518</v>
      </c>
      <c r="D150" s="6">
        <v>2.6863204298112689E-3</v>
      </c>
      <c r="E150" s="5">
        <v>14192</v>
      </c>
      <c r="F150" s="6">
        <v>4.7914317925591881E-3</v>
      </c>
    </row>
    <row r="151" spans="1:6" x14ac:dyDescent="0.35">
      <c r="A151" t="str">
        <f>VLOOKUP(B151,'Full City Country list'!$O$2:$P$5307,2,0)</f>
        <v>PG</v>
      </c>
      <c r="B151" t="s">
        <v>655</v>
      </c>
      <c r="C151" s="5">
        <v>9</v>
      </c>
      <c r="D151" s="6">
        <v>0</v>
      </c>
      <c r="E151" s="5">
        <v>6</v>
      </c>
      <c r="F151" s="6">
        <v>0</v>
      </c>
    </row>
    <row r="152" spans="1:6" x14ac:dyDescent="0.35">
      <c r="A152" t="str">
        <f>VLOOKUP(B152,'Full City Country list'!$O$2:$P$5307,2,0)</f>
        <v>PY</v>
      </c>
      <c r="B152" t="s">
        <v>659</v>
      </c>
      <c r="C152" s="5">
        <v>1523</v>
      </c>
      <c r="D152" s="6">
        <v>1.3131976362442548E-2</v>
      </c>
      <c r="E152" s="5">
        <v>1293</v>
      </c>
      <c r="F152" s="6">
        <v>1.0054137664346482E-2</v>
      </c>
    </row>
    <row r="153" spans="1:6" x14ac:dyDescent="0.35">
      <c r="A153" t="str">
        <f>VLOOKUP(B153,'Full City Country list'!$O$2:$P$5307,2,0)</f>
        <v>PE</v>
      </c>
      <c r="B153" t="s">
        <v>663</v>
      </c>
      <c r="C153" s="5">
        <v>34221</v>
      </c>
      <c r="D153" s="6">
        <v>5.1722626457438416E-3</v>
      </c>
      <c r="E153" s="5">
        <v>34490</v>
      </c>
      <c r="F153" s="6">
        <v>6.465642215134822E-3</v>
      </c>
    </row>
    <row r="154" spans="1:6" x14ac:dyDescent="0.35">
      <c r="A154" t="str">
        <f>VLOOKUP(B154,'Full City Country list'!$O$2:$P$5307,2,0)</f>
        <v>PH</v>
      </c>
      <c r="B154" t="s">
        <v>667</v>
      </c>
      <c r="C154" s="5">
        <v>35827</v>
      </c>
      <c r="D154" s="6">
        <v>7.2012727830965476E-3</v>
      </c>
      <c r="E154" s="5">
        <v>36260</v>
      </c>
      <c r="F154" s="6">
        <v>7.6116933259790399E-3</v>
      </c>
    </row>
    <row r="155" spans="1:6" x14ac:dyDescent="0.35">
      <c r="A155" t="str">
        <f>VLOOKUP(B155,'Full City Country list'!$O$2:$P$5307,2,0)</f>
        <v>PL</v>
      </c>
      <c r="B155" t="s">
        <v>672</v>
      </c>
      <c r="C155" s="5">
        <v>10351</v>
      </c>
      <c r="D155" s="6">
        <v>9.85412037484301E-3</v>
      </c>
      <c r="E155" s="5">
        <v>12109</v>
      </c>
      <c r="F155" s="6">
        <v>8.5886530679659765E-3</v>
      </c>
    </row>
    <row r="156" spans="1:6" x14ac:dyDescent="0.35">
      <c r="A156" t="str">
        <f>VLOOKUP(B156,'Full City Country list'!$O$2:$P$5307,2,0)</f>
        <v>PT</v>
      </c>
      <c r="B156" t="s">
        <v>676</v>
      </c>
      <c r="C156" s="5">
        <v>19517</v>
      </c>
      <c r="D156" s="6">
        <v>5.4823999590100933E-3</v>
      </c>
      <c r="E156" s="5">
        <v>23876</v>
      </c>
      <c r="F156" s="6">
        <v>4.3977215614005695E-3</v>
      </c>
    </row>
    <row r="157" spans="1:6" x14ac:dyDescent="0.35">
      <c r="A157" t="str">
        <f>VLOOKUP(B157,'Full City Country list'!$O$2:$P$5307,2,0)</f>
        <v>QA</v>
      </c>
      <c r="B157" t="s">
        <v>680</v>
      </c>
      <c r="C157" s="5">
        <v>1451</v>
      </c>
      <c r="D157" s="6">
        <v>5.5134390075809786E-3</v>
      </c>
      <c r="E157" s="5">
        <v>1661</v>
      </c>
      <c r="F157" s="6">
        <v>6.020469596628537E-3</v>
      </c>
    </row>
    <row r="158" spans="1:6" x14ac:dyDescent="0.35">
      <c r="A158" t="str">
        <f>VLOOKUP(B158,'Full City Country list'!$O$2:$P$5307,2,0)</f>
        <v>RE</v>
      </c>
      <c r="B158" t="s">
        <v>686</v>
      </c>
      <c r="C158" s="5">
        <v>74</v>
      </c>
      <c r="D158" s="6">
        <v>0</v>
      </c>
      <c r="E158" s="5">
        <v>93</v>
      </c>
      <c r="F158" s="6">
        <v>0</v>
      </c>
    </row>
    <row r="159" spans="1:6" x14ac:dyDescent="0.35">
      <c r="A159" t="str">
        <f>VLOOKUP(B159,'Full City Country list'!$O$2:$P$5307,2,0)</f>
        <v>RO</v>
      </c>
      <c r="B159" t="s">
        <v>690</v>
      </c>
      <c r="C159" s="5">
        <v>5972</v>
      </c>
      <c r="D159" s="6">
        <v>1.707970529135968E-2</v>
      </c>
      <c r="E159" s="5">
        <v>6907</v>
      </c>
      <c r="F159" s="6">
        <v>1.3754162443897495E-2</v>
      </c>
    </row>
    <row r="160" spans="1:6" x14ac:dyDescent="0.35">
      <c r="A160" t="str">
        <f>VLOOKUP(B160,'Full City Country list'!$O$2:$P$5307,2,0)</f>
        <v>RU</v>
      </c>
      <c r="B160" t="s">
        <v>694</v>
      </c>
      <c r="C160" s="5">
        <v>13269</v>
      </c>
      <c r="D160" s="6">
        <v>7.687090210264526E-3</v>
      </c>
      <c r="E160" s="5">
        <v>13209</v>
      </c>
      <c r="F160" s="6">
        <v>7.0406540994776287E-3</v>
      </c>
    </row>
    <row r="161" spans="1:6" x14ac:dyDescent="0.35">
      <c r="A161" t="str">
        <f>VLOOKUP(B161,'Full City Country list'!$O$2:$P$5307,2,0)</f>
        <v>RW</v>
      </c>
      <c r="B161" t="s">
        <v>698</v>
      </c>
      <c r="C161" s="5">
        <v>1378</v>
      </c>
      <c r="D161" s="6">
        <v>1.5239477503628448E-2</v>
      </c>
      <c r="E161" s="5">
        <v>1074</v>
      </c>
      <c r="F161" s="6">
        <v>2.3277467411545624E-2</v>
      </c>
    </row>
    <row r="162" spans="1:6" x14ac:dyDescent="0.35">
      <c r="A162" t="str">
        <f>VLOOKUP(B162,'Full City Country list'!$O$2:$P$5307,2,0)</f>
        <v>KN</v>
      </c>
      <c r="B162" t="s">
        <v>702</v>
      </c>
      <c r="C162" s="5">
        <v>494</v>
      </c>
      <c r="D162" s="6">
        <v>4.048582995951417E-3</v>
      </c>
      <c r="E162" s="5">
        <v>359</v>
      </c>
      <c r="F162" s="6">
        <v>5.5710306406685237E-3</v>
      </c>
    </row>
    <row r="163" spans="1:6" x14ac:dyDescent="0.35">
      <c r="A163" t="str">
        <f>VLOOKUP(B163,'Full City Country list'!$O$2:$P$5307,2,0)</f>
        <v>LC</v>
      </c>
      <c r="B163" t="s">
        <v>706</v>
      </c>
      <c r="C163" s="5">
        <v>4650</v>
      </c>
      <c r="D163" s="6">
        <v>4.5161290322580649E-3</v>
      </c>
      <c r="E163" s="5">
        <v>4340</v>
      </c>
      <c r="F163" s="6">
        <v>2.9953917050691246E-3</v>
      </c>
    </row>
    <row r="164" spans="1:6" x14ac:dyDescent="0.35">
      <c r="A164" t="str">
        <f>VLOOKUP(B164,'Full City Country list'!$O$2:$P$5307,2,0)</f>
        <v>VC</v>
      </c>
      <c r="B164" t="s">
        <v>10839</v>
      </c>
      <c r="C164" s="5">
        <v>471</v>
      </c>
      <c r="D164" s="6">
        <v>1.4861995753715499E-2</v>
      </c>
      <c r="E164" s="5">
        <v>547</v>
      </c>
      <c r="F164" s="6">
        <v>3.2906764168190127E-2</v>
      </c>
    </row>
    <row r="165" spans="1:6" x14ac:dyDescent="0.35">
      <c r="A165" t="str">
        <f>VLOOKUP(B165,'Full City Country list'!$O$2:$P$5307,2,0)</f>
        <v>WS</v>
      </c>
      <c r="B165" t="s">
        <v>719</v>
      </c>
      <c r="C165" s="5">
        <v>57</v>
      </c>
      <c r="D165" s="6">
        <v>1.7543859649122806E-2</v>
      </c>
      <c r="E165" s="5">
        <v>17</v>
      </c>
      <c r="F165" s="6">
        <v>0</v>
      </c>
    </row>
    <row r="166" spans="1:6" x14ac:dyDescent="0.35">
      <c r="A166" t="str">
        <f>VLOOKUP(B166,'Full City Country list'!$O$2:$P$5307,2,0)</f>
        <v>ST</v>
      </c>
      <c r="B166" t="s">
        <v>723</v>
      </c>
      <c r="C166" s="5">
        <v>2</v>
      </c>
      <c r="D166" s="6">
        <v>0</v>
      </c>
      <c r="E166" s="5">
        <v>2</v>
      </c>
      <c r="F166" s="6">
        <v>0</v>
      </c>
    </row>
    <row r="167" spans="1:6" x14ac:dyDescent="0.35">
      <c r="A167" t="str">
        <f>VLOOKUP(B167,'Full City Country list'!$O$2:$P$5307,2,0)</f>
        <v>SA</v>
      </c>
      <c r="B167" t="s">
        <v>727</v>
      </c>
      <c r="C167" s="5">
        <v>3707</v>
      </c>
      <c r="D167" s="6">
        <v>8.3625573239816571E-3</v>
      </c>
      <c r="E167" s="5">
        <v>3439</v>
      </c>
      <c r="F167" s="6">
        <v>5.2340796743239318E-3</v>
      </c>
    </row>
    <row r="168" spans="1:6" x14ac:dyDescent="0.35">
      <c r="A168" t="str">
        <f>VLOOKUP(B168,'Full City Country list'!$O$2:$P$5307,2,0)</f>
        <v>SN</v>
      </c>
      <c r="B168" t="s">
        <v>730</v>
      </c>
      <c r="C168" s="5">
        <v>2380</v>
      </c>
      <c r="D168" s="6">
        <v>1.0084033613445379E-2</v>
      </c>
      <c r="E168" s="5">
        <v>2068</v>
      </c>
      <c r="F168" s="6">
        <v>2.0309477756286266E-2</v>
      </c>
    </row>
    <row r="169" spans="1:6" x14ac:dyDescent="0.35">
      <c r="A169" t="str">
        <f>VLOOKUP(B169,'Full City Country list'!$O$2:$P$5307,2,0)</f>
        <v>SC</v>
      </c>
      <c r="B169" t="s">
        <v>738</v>
      </c>
      <c r="C169" s="5">
        <v>307</v>
      </c>
      <c r="D169" s="6">
        <v>6.5146579804560263E-3</v>
      </c>
      <c r="E169" s="5">
        <v>314</v>
      </c>
      <c r="F169" s="6">
        <v>0</v>
      </c>
    </row>
    <row r="170" spans="1:6" x14ac:dyDescent="0.35">
      <c r="A170" t="str">
        <f>VLOOKUP(B170,'Full City Country list'!$O$2:$P$5307,2,0)</f>
        <v>SL</v>
      </c>
      <c r="B170" t="s">
        <v>742</v>
      </c>
      <c r="C170" s="5">
        <v>2404</v>
      </c>
      <c r="D170" s="6">
        <v>1.9550748752079867E-2</v>
      </c>
      <c r="E170" s="5">
        <v>2233</v>
      </c>
      <c r="F170" s="6">
        <v>1.5226153157187641E-2</v>
      </c>
    </row>
    <row r="171" spans="1:6" x14ac:dyDescent="0.35">
      <c r="A171" t="str">
        <f>VLOOKUP(B171,'Full City Country list'!$O$2:$P$5307,2,0)</f>
        <v>SG</v>
      </c>
      <c r="B171" t="s">
        <v>745</v>
      </c>
      <c r="C171" s="5">
        <v>4815</v>
      </c>
      <c r="D171" s="6">
        <v>2.0768431983385254E-4</v>
      </c>
      <c r="E171" s="5">
        <v>4742</v>
      </c>
      <c r="F171" s="6">
        <v>2.1088148460565162E-4</v>
      </c>
    </row>
    <row r="172" spans="1:6" x14ac:dyDescent="0.35">
      <c r="A172" t="str">
        <f>VLOOKUP(B172,'Full City Country list'!$O$2:$P$5307,2,0)</f>
        <v>SK</v>
      </c>
      <c r="B172" t="s">
        <v>749</v>
      </c>
      <c r="C172" s="5">
        <v>157</v>
      </c>
      <c r="D172" s="6">
        <v>0</v>
      </c>
      <c r="E172" s="5">
        <v>117</v>
      </c>
      <c r="F172" s="6">
        <v>8.5470085470085479E-3</v>
      </c>
    </row>
    <row r="173" spans="1:6" x14ac:dyDescent="0.35">
      <c r="A173" t="str">
        <f>VLOOKUP(B173,'Full City Country list'!$O$2:$P$5307,2,0)</f>
        <v>SI</v>
      </c>
      <c r="B173" t="s">
        <v>753</v>
      </c>
      <c r="C173" s="5">
        <v>357</v>
      </c>
      <c r="D173" s="6">
        <v>2.8011204481792717E-3</v>
      </c>
      <c r="E173" s="5">
        <v>355</v>
      </c>
      <c r="F173" s="6">
        <v>1.6901408450704224E-2</v>
      </c>
    </row>
    <row r="174" spans="1:6" x14ac:dyDescent="0.35">
      <c r="A174" t="str">
        <f>VLOOKUP(B174,'Full City Country list'!$O$2:$P$5307,2,0)</f>
        <v>SO</v>
      </c>
      <c r="B174" t="s">
        <v>761</v>
      </c>
      <c r="C174" s="5">
        <v>629</v>
      </c>
      <c r="D174" s="6">
        <v>1.5898251192368838E-2</v>
      </c>
      <c r="E174" s="5">
        <v>491</v>
      </c>
      <c r="F174" s="6">
        <v>4.684317718940937E-2</v>
      </c>
    </row>
    <row r="175" spans="1:6" x14ac:dyDescent="0.35">
      <c r="A175" t="str">
        <f>VLOOKUP(B175,'Full City Country list'!$O$2:$P$5307,2,0)</f>
        <v>ZA</v>
      </c>
      <c r="B175" t="s">
        <v>765</v>
      </c>
      <c r="C175" s="5">
        <v>13137</v>
      </c>
      <c r="D175" s="6">
        <v>2.2075055187637969E-3</v>
      </c>
      <c r="E175" s="5">
        <v>12917</v>
      </c>
      <c r="F175" s="6">
        <v>2.090268638228691E-3</v>
      </c>
    </row>
    <row r="176" spans="1:6" x14ac:dyDescent="0.35">
      <c r="A176" t="str">
        <f>VLOOKUP(B176,'Full City Country list'!$O$2:$P$5307,2,0)</f>
        <v>ES</v>
      </c>
      <c r="B176" t="s">
        <v>769</v>
      </c>
      <c r="C176" s="5">
        <v>64790</v>
      </c>
      <c r="D176" s="6">
        <v>4.213613211915419E-3</v>
      </c>
      <c r="E176" s="5">
        <v>66406</v>
      </c>
      <c r="F176" s="6">
        <v>3.7346022949733457E-3</v>
      </c>
    </row>
    <row r="177" spans="1:6" x14ac:dyDescent="0.35">
      <c r="A177" t="str">
        <f>VLOOKUP(B177,'Full City Country list'!$O$2:$P$5307,2,0)</f>
        <v>LK</v>
      </c>
      <c r="B177" t="s">
        <v>773</v>
      </c>
      <c r="C177" s="5">
        <v>1455</v>
      </c>
      <c r="D177" s="6">
        <v>4.1237113402061857E-3</v>
      </c>
      <c r="E177" s="5">
        <v>1581</v>
      </c>
      <c r="F177" s="6">
        <v>2.5300442757748261E-3</v>
      </c>
    </row>
    <row r="178" spans="1:6" x14ac:dyDescent="0.35">
      <c r="A178" t="str">
        <f>VLOOKUP(B178,'Full City Country list'!$O$2:$P$5307,2,0)</f>
        <v>SD</v>
      </c>
      <c r="B178" t="s">
        <v>781</v>
      </c>
      <c r="C178" s="5">
        <v>6325</v>
      </c>
      <c r="D178" s="6">
        <v>7.1146245059288534E-3</v>
      </c>
      <c r="E178" s="5">
        <v>5792</v>
      </c>
      <c r="F178" s="6">
        <v>1.2085635359116022E-2</v>
      </c>
    </row>
    <row r="179" spans="1:6" x14ac:dyDescent="0.35">
      <c r="A179" t="str">
        <f>VLOOKUP(B179,'Full City Country list'!$O$2:$P$5307,2,0)</f>
        <v>SR</v>
      </c>
      <c r="B179" t="s">
        <v>785</v>
      </c>
      <c r="C179" s="5">
        <v>111</v>
      </c>
      <c r="D179" s="6">
        <v>9.0090090090090089E-3</v>
      </c>
      <c r="E179" s="5">
        <v>81</v>
      </c>
      <c r="F179" s="6">
        <v>0</v>
      </c>
    </row>
    <row r="180" spans="1:6" x14ac:dyDescent="0.35">
      <c r="A180" t="str">
        <f>VLOOKUP(B180,'Full City Country list'!$O$2:$P$5307,2,0)</f>
        <v>SE</v>
      </c>
      <c r="B180" t="s">
        <v>793</v>
      </c>
      <c r="C180" s="5">
        <v>4856</v>
      </c>
      <c r="D180" s="6">
        <v>5.9719934102141683E-3</v>
      </c>
      <c r="E180" s="5">
        <v>5203</v>
      </c>
      <c r="F180" s="6">
        <v>5.573707476455891E-3</v>
      </c>
    </row>
    <row r="181" spans="1:6" x14ac:dyDescent="0.35">
      <c r="A181" t="str">
        <f>VLOOKUP(B181,'Full City Country list'!$O$2:$P$5307,2,0)</f>
        <v>CH</v>
      </c>
      <c r="B181" t="s">
        <v>797</v>
      </c>
      <c r="C181" s="5">
        <v>18150</v>
      </c>
      <c r="D181" s="6">
        <v>1.8732782369146005E-3</v>
      </c>
      <c r="E181" s="5">
        <v>22504</v>
      </c>
      <c r="F181" s="6">
        <v>1.3775328830430147E-3</v>
      </c>
    </row>
    <row r="182" spans="1:6" x14ac:dyDescent="0.35">
      <c r="A182" t="str">
        <f>VLOOKUP(B182,'Full City Country list'!$O$2:$P$5307,2,0)</f>
        <v>TW</v>
      </c>
      <c r="B182" t="s">
        <v>805</v>
      </c>
      <c r="C182" s="5">
        <v>8077</v>
      </c>
      <c r="D182" s="6">
        <v>8.6665841277702119E-4</v>
      </c>
      <c r="E182" s="5">
        <v>8394</v>
      </c>
      <c r="F182" s="6">
        <v>3.5739814152966406E-4</v>
      </c>
    </row>
    <row r="183" spans="1:6" x14ac:dyDescent="0.35">
      <c r="A183" t="str">
        <f>VLOOKUP(B183,'Full City Country list'!$O$2:$P$5307,2,0)</f>
        <v>TJ</v>
      </c>
      <c r="B183" t="s">
        <v>809</v>
      </c>
      <c r="C183" s="5">
        <v>355</v>
      </c>
      <c r="D183" s="6">
        <v>2.5352112676056339E-2</v>
      </c>
      <c r="E183" s="5">
        <v>371</v>
      </c>
      <c r="F183" s="6">
        <v>4.0431266846361183E-2</v>
      </c>
    </row>
    <row r="184" spans="1:6" x14ac:dyDescent="0.35">
      <c r="A184" t="str">
        <f>VLOOKUP(B184,'Full City Country list'!$O$2:$P$5307,2,0)</f>
        <v>TZ</v>
      </c>
      <c r="B184" t="s">
        <v>813</v>
      </c>
      <c r="C184" s="5">
        <v>4526</v>
      </c>
      <c r="D184" s="6">
        <v>5.0817498895271767E-3</v>
      </c>
      <c r="E184" s="5">
        <v>4135</v>
      </c>
      <c r="F184" s="6">
        <v>5.0785973397823462E-3</v>
      </c>
    </row>
    <row r="185" spans="1:6" x14ac:dyDescent="0.35">
      <c r="A185" t="str">
        <f>VLOOKUP(B185,'Full City Country list'!$O$2:$P$5307,2,0)</f>
        <v>TH</v>
      </c>
      <c r="B185" t="s">
        <v>817</v>
      </c>
      <c r="C185" s="5">
        <v>21860</v>
      </c>
      <c r="D185" s="6">
        <v>1.8755718206770356E-3</v>
      </c>
      <c r="E185" s="5">
        <v>22848</v>
      </c>
      <c r="F185" s="6">
        <v>1.6631652661064425E-3</v>
      </c>
    </row>
    <row r="186" spans="1:6" x14ac:dyDescent="0.35">
      <c r="A186" t="str">
        <f>VLOOKUP(B186,'Full City Country list'!$O$2:$P$5307,2,0)</f>
        <v>BS</v>
      </c>
      <c r="B186" t="s">
        <v>821</v>
      </c>
      <c r="C186" s="5">
        <v>17764</v>
      </c>
      <c r="D186" s="6">
        <v>7.0929970727313671E-3</v>
      </c>
      <c r="E186" s="5">
        <v>16290</v>
      </c>
      <c r="F186" s="6">
        <v>7.6734192756292207E-3</v>
      </c>
    </row>
    <row r="187" spans="1:6" x14ac:dyDescent="0.35">
      <c r="A187" t="str">
        <f>VLOOKUP(B187,'Full City Country list'!$O$2:$P$5307,2,0)</f>
        <v>GM</v>
      </c>
      <c r="B187" t="s">
        <v>825</v>
      </c>
      <c r="C187" s="5">
        <v>1822</v>
      </c>
      <c r="D187" s="6">
        <v>1.3721185510428101E-2</v>
      </c>
      <c r="E187" s="5">
        <v>1280</v>
      </c>
      <c r="F187" s="6">
        <v>1.40625E-2</v>
      </c>
    </row>
    <row r="188" spans="1:6" x14ac:dyDescent="0.35">
      <c r="A188" t="str">
        <f>VLOOKUP(B188,'Full City Country list'!$O$2:$P$5307,2,0)</f>
        <v>TG</v>
      </c>
      <c r="B188" t="s">
        <v>829</v>
      </c>
      <c r="C188" s="5">
        <v>2288</v>
      </c>
      <c r="D188" s="6">
        <v>1.9230769230769232E-2</v>
      </c>
      <c r="E188" s="5">
        <v>2283</v>
      </c>
      <c r="F188" s="6">
        <v>1.5330705212439772E-2</v>
      </c>
    </row>
    <row r="189" spans="1:6" x14ac:dyDescent="0.35">
      <c r="A189" t="str">
        <f>VLOOKUP(B189,'Full City Country list'!$O$2:$P$5307,2,0)</f>
        <v>TO</v>
      </c>
      <c r="B189" t="s">
        <v>835</v>
      </c>
      <c r="C189" s="5">
        <v>48</v>
      </c>
      <c r="D189" s="6">
        <v>0</v>
      </c>
      <c r="E189" s="5">
        <v>48</v>
      </c>
      <c r="F189" s="6">
        <v>0</v>
      </c>
    </row>
    <row r="190" spans="1:6" x14ac:dyDescent="0.35">
      <c r="A190" t="str">
        <f>VLOOKUP(B190,'Full City Country list'!$O$2:$P$5307,2,0)</f>
        <v>TT</v>
      </c>
      <c r="B190" t="s">
        <v>839</v>
      </c>
      <c r="C190" s="5">
        <v>1596</v>
      </c>
      <c r="D190" s="6">
        <v>2.5062656641604009E-3</v>
      </c>
      <c r="E190" s="5">
        <v>1043</v>
      </c>
      <c r="F190" s="6">
        <v>1.9175455417066154E-3</v>
      </c>
    </row>
    <row r="191" spans="1:6" x14ac:dyDescent="0.35">
      <c r="A191" t="str">
        <f>VLOOKUP(B191,'Full City Country list'!$O$2:$P$5307,2,0)</f>
        <v>TN</v>
      </c>
      <c r="B191" t="s">
        <v>843</v>
      </c>
      <c r="C191" s="5">
        <v>3362</v>
      </c>
      <c r="D191" s="6">
        <v>5.9488399762046397E-3</v>
      </c>
      <c r="E191" s="5">
        <v>3329</v>
      </c>
      <c r="F191" s="6">
        <v>9.0117152297987391E-3</v>
      </c>
    </row>
    <row r="192" spans="1:6" x14ac:dyDescent="0.35">
      <c r="A192" t="str">
        <f>VLOOKUP(B192,'Full City Country list'!$O$2:$P$5307,2,0)</f>
        <v>TR</v>
      </c>
      <c r="B192" t="s">
        <v>847</v>
      </c>
      <c r="C192" s="5">
        <v>41329</v>
      </c>
      <c r="D192" s="6">
        <v>6.4361586295337411E-3</v>
      </c>
      <c r="E192" s="5">
        <v>44510</v>
      </c>
      <c r="F192" s="6">
        <v>6.0885194338350934E-3</v>
      </c>
    </row>
    <row r="193" spans="1:6" x14ac:dyDescent="0.35">
      <c r="A193" t="str">
        <f>VLOOKUP(B193,'Full City Country list'!$O$2:$P$5307,2,0)</f>
        <v>TM</v>
      </c>
      <c r="B193" t="s">
        <v>851</v>
      </c>
      <c r="C193" s="5">
        <v>53</v>
      </c>
      <c r="D193" s="6">
        <v>0</v>
      </c>
      <c r="E193" s="5">
        <v>74</v>
      </c>
      <c r="F193" s="6">
        <v>0</v>
      </c>
    </row>
    <row r="194" spans="1:6" x14ac:dyDescent="0.35">
      <c r="A194" t="str">
        <f>VLOOKUP(B194,'Full City Country list'!$O$2:$P$5307,2,0)</f>
        <v>TC</v>
      </c>
      <c r="B194" t="s">
        <v>855</v>
      </c>
      <c r="C194" s="5">
        <v>4549</v>
      </c>
      <c r="D194" s="6">
        <v>4.6163992086172782E-3</v>
      </c>
      <c r="E194" s="5">
        <v>4525</v>
      </c>
      <c r="F194" s="6">
        <v>3.0939226519337017E-3</v>
      </c>
    </row>
    <row r="195" spans="1:6" x14ac:dyDescent="0.35">
      <c r="A195" t="str">
        <f>VLOOKUP(B195,'Full City Country list'!$O$2:$P$5307,2,0)</f>
        <v>TV</v>
      </c>
      <c r="B195" t="s">
        <v>859</v>
      </c>
      <c r="C195" s="5">
        <v>2</v>
      </c>
      <c r="D195" s="6">
        <v>0</v>
      </c>
      <c r="E195" s="5">
        <v>3</v>
      </c>
      <c r="F195" s="6">
        <v>0</v>
      </c>
    </row>
    <row r="196" spans="1:6" x14ac:dyDescent="0.35">
      <c r="A196" t="str">
        <f>VLOOKUP(B196,'Full City Country list'!$O$2:$P$5307,2,0)</f>
        <v>UG</v>
      </c>
      <c r="B196" t="s">
        <v>863</v>
      </c>
      <c r="C196" s="5">
        <v>2829</v>
      </c>
      <c r="D196" s="6">
        <v>9.1905266878755752E-3</v>
      </c>
      <c r="E196" s="5">
        <v>2091</v>
      </c>
      <c r="F196" s="6">
        <v>8.130081300813009E-3</v>
      </c>
    </row>
    <row r="197" spans="1:6" x14ac:dyDescent="0.35">
      <c r="A197" t="str">
        <f>VLOOKUP(B197,'Full City Country list'!$O$2:$P$5307,2,0)</f>
        <v>UA</v>
      </c>
      <c r="B197" t="s">
        <v>867</v>
      </c>
      <c r="C197" s="5">
        <v>12830</v>
      </c>
      <c r="D197" s="6">
        <v>1.6835541699142635E-2</v>
      </c>
      <c r="E197" s="5">
        <v>12169</v>
      </c>
      <c r="F197" s="6">
        <v>1.4462979702522805E-2</v>
      </c>
    </row>
    <row r="198" spans="1:6" x14ac:dyDescent="0.35">
      <c r="A198" t="str">
        <f>VLOOKUP(B198,'Full City Country list'!$O$2:$P$5307,2,0)</f>
        <v>AE</v>
      </c>
      <c r="B198" t="s">
        <v>16</v>
      </c>
      <c r="C198" s="5">
        <v>33693</v>
      </c>
      <c r="D198" s="6">
        <v>2.8789362775650728E-3</v>
      </c>
      <c r="E198" s="5">
        <v>31607</v>
      </c>
      <c r="F198" s="6">
        <v>3.3536874742936692E-3</v>
      </c>
    </row>
    <row r="199" spans="1:6" x14ac:dyDescent="0.35">
      <c r="A199" t="str">
        <f>VLOOKUP(B199,'Full City Country list'!$O$2:$P$5307,2,0)</f>
        <v>GB</v>
      </c>
      <c r="B199" t="s">
        <v>873</v>
      </c>
      <c r="C199" s="5">
        <v>101945</v>
      </c>
      <c r="D199" s="6">
        <v>1.5792829466869391E-3</v>
      </c>
      <c r="E199" s="5">
        <v>112602</v>
      </c>
      <c r="F199" s="6">
        <v>1.2077938224898314E-3</v>
      </c>
    </row>
    <row r="200" spans="1:6" x14ac:dyDescent="0.35">
      <c r="A200" t="str">
        <f>VLOOKUP(B200,'Full City Country list'!$O$2:$P$5307,2,0)</f>
        <v>US</v>
      </c>
      <c r="B200" t="s">
        <v>877</v>
      </c>
      <c r="C200" s="5">
        <v>4706685</v>
      </c>
      <c r="D200" s="6">
        <v>9.2627826166399498E-3</v>
      </c>
      <c r="E200" s="5">
        <v>4580520</v>
      </c>
      <c r="F200" s="6">
        <v>9.2985075930243719E-3</v>
      </c>
    </row>
    <row r="201" spans="1:6" x14ac:dyDescent="0.35">
      <c r="A201" t="str">
        <f>VLOOKUP(B201,'Full City Country list'!$O$2:$P$5307,2,0)</f>
        <v>UY</v>
      </c>
      <c r="B201" t="s">
        <v>885</v>
      </c>
      <c r="C201" s="5">
        <v>2106</v>
      </c>
      <c r="D201" s="6">
        <v>6.1728395061728392E-3</v>
      </c>
      <c r="E201" s="5">
        <v>2009</v>
      </c>
      <c r="F201" s="6">
        <v>9.4574415131906415E-3</v>
      </c>
    </row>
    <row r="202" spans="1:6" x14ac:dyDescent="0.35">
      <c r="A202" t="str">
        <f>VLOOKUP(B202,'Full City Country list'!$O$2:$P$5307,2,0)</f>
        <v>UZ</v>
      </c>
      <c r="B202" t="s">
        <v>889</v>
      </c>
      <c r="C202" s="5">
        <v>6226</v>
      </c>
      <c r="D202" s="6">
        <v>8.5126887247028594E-3</v>
      </c>
      <c r="E202" s="5">
        <v>5472</v>
      </c>
      <c r="F202" s="6">
        <v>7.8581871345029235E-3</v>
      </c>
    </row>
    <row r="203" spans="1:6" x14ac:dyDescent="0.35">
      <c r="A203" t="str">
        <f>VLOOKUP(B203,'Full City Country list'!$O$2:$P$5307,2,0)</f>
        <v>VU</v>
      </c>
      <c r="B203" t="s">
        <v>893</v>
      </c>
      <c r="C203" s="5">
        <v>5</v>
      </c>
      <c r="D203" s="6">
        <v>0</v>
      </c>
      <c r="E203" s="5"/>
      <c r="F203" s="6"/>
    </row>
    <row r="204" spans="1:6" x14ac:dyDescent="0.35">
      <c r="A204" t="str">
        <f>VLOOKUP(B204,'Full City Country list'!$O$2:$P$5307,2,0)</f>
        <v>VN</v>
      </c>
      <c r="B204" t="s">
        <v>901</v>
      </c>
      <c r="C204" s="5">
        <v>5511</v>
      </c>
      <c r="D204" s="6">
        <v>5.4436581382689172E-4</v>
      </c>
      <c r="E204" s="5">
        <v>5143</v>
      </c>
      <c r="F204" s="6">
        <v>2.5277075636787865E-3</v>
      </c>
    </row>
    <row r="205" spans="1:6" x14ac:dyDescent="0.35">
      <c r="A205" t="str">
        <f>VLOOKUP(B205,'Full City Country list'!$O$2:$P$5307,2,0)</f>
        <v>VI</v>
      </c>
      <c r="B205" t="s">
        <v>905</v>
      </c>
      <c r="C205" s="5">
        <v>45261</v>
      </c>
      <c r="D205" s="6">
        <v>3.4687700227568987E-3</v>
      </c>
      <c r="E205" s="5">
        <v>42562</v>
      </c>
      <c r="F205" s="6">
        <v>3.1718434284103191E-3</v>
      </c>
    </row>
    <row r="206" spans="1:6" x14ac:dyDescent="0.35">
      <c r="A206" t="str">
        <f>VLOOKUP(B206,'Full City Country list'!$O$2:$P$5307,2,0)</f>
        <v>ZM</v>
      </c>
      <c r="B206" t="s">
        <v>916</v>
      </c>
      <c r="C206" s="5">
        <v>219</v>
      </c>
      <c r="D206" s="6">
        <v>2.7397260273972601E-2</v>
      </c>
      <c r="E206" s="5">
        <v>207</v>
      </c>
      <c r="F206" s="6">
        <v>1.932367149758454E-2</v>
      </c>
    </row>
    <row r="207" spans="1:6" x14ac:dyDescent="0.35">
      <c r="A207" t="str">
        <f>VLOOKUP(B207,'Full City Country list'!$O$2:$P$5307,2,0)</f>
        <v>ZW</v>
      </c>
      <c r="B207" t="s">
        <v>920</v>
      </c>
      <c r="C207" s="5">
        <v>285</v>
      </c>
      <c r="D207" s="6">
        <v>3.1578947368421054E-2</v>
      </c>
      <c r="E207" s="5">
        <v>205</v>
      </c>
      <c r="F207" s="6">
        <v>5.3658536585365853E-2</v>
      </c>
    </row>
    <row r="208" spans="1:6" x14ac:dyDescent="0.35">
      <c r="A208" t="e">
        <f>VLOOKUP(B208,'Full City Country list'!$O$2:$P$5307,2,0)</f>
        <v>#N/A</v>
      </c>
      <c r="B208" t="s">
        <v>10770</v>
      </c>
      <c r="C208" s="5">
        <v>7443486</v>
      </c>
      <c r="D208" s="6">
        <v>7.8844777836621169E-3</v>
      </c>
      <c r="E208" s="5">
        <v>7353882</v>
      </c>
      <c r="F208" s="6">
        <v>7.8034975268844401E-3</v>
      </c>
    </row>
    <row r="209" spans="1:5" x14ac:dyDescent="0.35">
      <c r="A209" t="e">
        <f>VLOOKUP(B209,'Full City Country list'!$O$2:$P$5307,2,0)</f>
        <v>#N/A</v>
      </c>
      <c r="C209"/>
      <c r="E209"/>
    </row>
    <row r="210" spans="1:5" x14ac:dyDescent="0.35">
      <c r="A210" t="e">
        <f>VLOOKUP(B210,'Full City Country list'!$O$2:$P$5307,2,0)</f>
        <v>#N/A</v>
      </c>
      <c r="C210"/>
      <c r="E210"/>
    </row>
    <row r="211" spans="1:5" x14ac:dyDescent="0.35">
      <c r="A211" t="e">
        <f>VLOOKUP(B211,'Full City Country list'!$O$2:$P$5307,2,0)</f>
        <v>#N/A</v>
      </c>
      <c r="C211"/>
      <c r="E211"/>
    </row>
    <row r="212" spans="1:5" x14ac:dyDescent="0.35">
      <c r="A212" t="e">
        <f>VLOOKUP(B212,'Full City Country list'!$O$2:$P$5307,2,0)</f>
        <v>#N/A</v>
      </c>
      <c r="C212"/>
      <c r="E212"/>
    </row>
    <row r="213" spans="1:5" x14ac:dyDescent="0.35">
      <c r="A213" t="e">
        <f>VLOOKUP(B213,'Full City Country list'!$O$2:$P$5307,2,0)</f>
        <v>#N/A</v>
      </c>
      <c r="C213"/>
      <c r="E213"/>
    </row>
    <row r="214" spans="1:5" x14ac:dyDescent="0.35">
      <c r="A214" t="e">
        <f>VLOOKUP(B214,'Full City Country list'!$O$2:$P$5307,2,0)</f>
        <v>#N/A</v>
      </c>
      <c r="C214"/>
      <c r="E214"/>
    </row>
    <row r="215" spans="1:5" x14ac:dyDescent="0.35">
      <c r="A215" t="e">
        <f>VLOOKUP(B215,'Full City Country list'!$O$2:$P$5307,2,0)</f>
        <v>#N/A</v>
      </c>
      <c r="C215"/>
      <c r="E215"/>
    </row>
    <row r="216" spans="1:5" x14ac:dyDescent="0.35">
      <c r="A216" t="e">
        <f>VLOOKUP(B216,'Full City Country list'!$O$2:$P$5307,2,0)</f>
        <v>#N/A</v>
      </c>
      <c r="C216"/>
      <c r="E216"/>
    </row>
    <row r="217" spans="1:5" x14ac:dyDescent="0.35">
      <c r="C217"/>
      <c r="E217"/>
    </row>
    <row r="218" spans="1:5" x14ac:dyDescent="0.35">
      <c r="C218"/>
      <c r="E218"/>
    </row>
    <row r="219" spans="1:5" x14ac:dyDescent="0.35">
      <c r="C219"/>
      <c r="E219"/>
    </row>
    <row r="240" spans="1:6" ht="15" thickBot="1" x14ac:dyDescent="0.4">
      <c r="A240" t="s">
        <v>10845</v>
      </c>
      <c r="B240" s="45" t="s">
        <v>10770</v>
      </c>
      <c r="C240" s="46">
        <v>7289454</v>
      </c>
      <c r="D240" s="47">
        <v>9.2640683376285799E-3</v>
      </c>
      <c r="E240" s="46">
        <v>8615220</v>
      </c>
      <c r="F240" s="47">
        <v>8.0789579372320154E-3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C5AD-D651-4739-BD33-BAA9745EA3D8}">
  <dimension ref="A1:J222"/>
  <sheetViews>
    <sheetView workbookViewId="0">
      <pane ySplit="3" topLeftCell="A198" activePane="bottomLeft" state="frozen"/>
      <selection pane="bottomLeft" activeCell="J2" sqref="J2"/>
    </sheetView>
  </sheetViews>
  <sheetFormatPr defaultRowHeight="14.5" x14ac:dyDescent="0.35"/>
  <cols>
    <col min="1" max="1" width="18.26953125" customWidth="1"/>
    <col min="2" max="7" width="15" customWidth="1"/>
  </cols>
  <sheetData>
    <row r="1" spans="1:10" x14ac:dyDescent="0.35">
      <c r="A1" s="19" t="s">
        <v>10846</v>
      </c>
    </row>
    <row r="2" spans="1:10" s="7" customFormat="1" ht="29" x14ac:dyDescent="0.35">
      <c r="A2" s="8" t="s">
        <v>10847</v>
      </c>
      <c r="B2" s="9" t="s">
        <v>10848</v>
      </c>
      <c r="C2" s="9" t="s">
        <v>10849</v>
      </c>
      <c r="D2" s="10" t="s">
        <v>10850</v>
      </c>
      <c r="E2" s="10" t="s">
        <v>10849</v>
      </c>
      <c r="F2" s="20" t="s">
        <v>10851</v>
      </c>
      <c r="G2" s="20" t="s">
        <v>10849</v>
      </c>
      <c r="H2" s="9" t="s">
        <v>9542</v>
      </c>
      <c r="I2" s="10" t="s">
        <v>10850</v>
      </c>
      <c r="J2" s="20" t="s">
        <v>10852</v>
      </c>
    </row>
    <row r="3" spans="1:10" x14ac:dyDescent="0.35">
      <c r="A3" s="11" t="s">
        <v>553</v>
      </c>
      <c r="B3" s="12">
        <v>327072</v>
      </c>
      <c r="C3" s="13">
        <v>0.34</v>
      </c>
      <c r="D3" s="12">
        <v>16180</v>
      </c>
      <c r="E3" s="13">
        <v>5.8999999999999997E-2</v>
      </c>
      <c r="F3" s="12">
        <v>199290</v>
      </c>
      <c r="G3" s="13">
        <v>0.84399999999999997</v>
      </c>
      <c r="H3" s="14">
        <f t="shared" ref="H3:H66" si="0">B3/$B$222</f>
        <v>0.25210523192044171</v>
      </c>
      <c r="I3" s="14">
        <f t="shared" ref="I3:I66" si="1">D3/$D$222</f>
        <v>0.19211816810933399</v>
      </c>
      <c r="J3" s="14">
        <f t="shared" ref="J3:J66" si="2">F3/$F$222</f>
        <v>0.33238322222759636</v>
      </c>
    </row>
    <row r="4" spans="1:10" x14ac:dyDescent="0.35">
      <c r="A4" s="11" t="s">
        <v>8095</v>
      </c>
      <c r="B4" s="12">
        <v>124249</v>
      </c>
      <c r="C4" s="13">
        <v>0.5</v>
      </c>
      <c r="D4" s="12">
        <v>8171</v>
      </c>
      <c r="E4" s="13">
        <v>-0.11700000000000001</v>
      </c>
      <c r="F4" s="12">
        <v>88730</v>
      </c>
      <c r="G4" s="13">
        <v>1.0289999999999999</v>
      </c>
      <c r="H4" s="14">
        <f t="shared" si="0"/>
        <v>9.577042046058043E-2</v>
      </c>
      <c r="I4" s="14">
        <f t="shared" si="1"/>
        <v>9.7020862275733505E-2</v>
      </c>
      <c r="J4" s="14">
        <f t="shared" si="2"/>
        <v>0.14798717099831715</v>
      </c>
    </row>
    <row r="5" spans="1:10" x14ac:dyDescent="0.35">
      <c r="A5" s="11" t="s">
        <v>258</v>
      </c>
      <c r="B5" s="12">
        <v>100105</v>
      </c>
      <c r="C5" s="13">
        <v>1.0640000000000001</v>
      </c>
      <c r="D5" s="12">
        <v>4094</v>
      </c>
      <c r="E5" s="13">
        <v>0.26700000000000002</v>
      </c>
      <c r="F5" s="12">
        <v>69969</v>
      </c>
      <c r="G5" s="13">
        <v>1.472</v>
      </c>
      <c r="H5" s="14">
        <f t="shared" si="0"/>
        <v>7.7160362982449784E-2</v>
      </c>
      <c r="I5" s="14">
        <f t="shared" si="1"/>
        <v>4.8611358482052745E-2</v>
      </c>
      <c r="J5" s="14">
        <f t="shared" si="2"/>
        <v>0.11669688231242255</v>
      </c>
    </row>
    <row r="6" spans="1:10" x14ac:dyDescent="0.35">
      <c r="A6" s="11" t="s">
        <v>426</v>
      </c>
      <c r="B6" s="12">
        <v>33391</v>
      </c>
      <c r="C6" s="13">
        <v>0.17100000000000001</v>
      </c>
      <c r="D6" s="12">
        <v>1587</v>
      </c>
      <c r="E6" s="13">
        <v>-0.5</v>
      </c>
      <c r="F6" s="12">
        <v>22420</v>
      </c>
      <c r="G6" s="13">
        <v>0.437</v>
      </c>
      <c r="H6" s="14">
        <f t="shared" si="0"/>
        <v>2.5737592331521709E-2</v>
      </c>
      <c r="I6" s="14">
        <f t="shared" si="1"/>
        <v>1.884372884978449E-2</v>
      </c>
      <c r="J6" s="14">
        <f t="shared" si="2"/>
        <v>3.7392904020988063E-2</v>
      </c>
    </row>
    <row r="7" spans="1:10" x14ac:dyDescent="0.35">
      <c r="A7" s="11" t="s">
        <v>204</v>
      </c>
      <c r="B7" s="12">
        <v>31738</v>
      </c>
      <c r="C7" s="13">
        <v>4.2999999999999997E-2</v>
      </c>
      <c r="D7" s="12">
        <v>2785</v>
      </c>
      <c r="E7" s="13">
        <v>1.7000000000000001E-2</v>
      </c>
      <c r="F7" s="12">
        <v>16240</v>
      </c>
      <c r="G7" s="13">
        <v>0.38900000000000001</v>
      </c>
      <c r="H7" s="14">
        <f t="shared" si="0"/>
        <v>2.4463469360541345E-2</v>
      </c>
      <c r="I7" s="14">
        <f t="shared" si="1"/>
        <v>3.3068547477410087E-2</v>
      </c>
      <c r="J7" s="14">
        <f t="shared" si="2"/>
        <v>2.7085671779698756E-2</v>
      </c>
    </row>
    <row r="8" spans="1:10" x14ac:dyDescent="0.35">
      <c r="A8" s="11" t="s">
        <v>224</v>
      </c>
      <c r="B8" s="12">
        <v>25055</v>
      </c>
      <c r="C8" s="13">
        <v>0.45200000000000001</v>
      </c>
      <c r="D8" s="12">
        <v>1155</v>
      </c>
      <c r="E8" s="13">
        <v>0.35399999999999998</v>
      </c>
      <c r="F8" s="12">
        <v>15657</v>
      </c>
      <c r="G8" s="13">
        <v>0.99399999999999999</v>
      </c>
      <c r="H8" s="14">
        <f t="shared" si="0"/>
        <v>1.9312251081617094E-2</v>
      </c>
      <c r="I8" s="14">
        <f t="shared" si="1"/>
        <v>1.3714245004096463E-2</v>
      </c>
      <c r="J8" s="14">
        <f t="shared" si="2"/>
        <v>2.6113322848198485E-2</v>
      </c>
    </row>
    <row r="9" spans="1:10" x14ac:dyDescent="0.35">
      <c r="A9" s="11" t="s">
        <v>822</v>
      </c>
      <c r="B9" s="12">
        <v>23295</v>
      </c>
      <c r="C9" s="13">
        <v>-8.5999999999999993E-2</v>
      </c>
      <c r="D9" s="15">
        <v>735</v>
      </c>
      <c r="E9" s="13">
        <v>-0.58899999999999997</v>
      </c>
      <c r="F9" s="12">
        <v>15445</v>
      </c>
      <c r="G9" s="13">
        <v>0.10299999999999999</v>
      </c>
      <c r="H9" s="14">
        <f t="shared" si="0"/>
        <v>1.7955653120984644E-2</v>
      </c>
      <c r="I9" s="14">
        <f t="shared" si="1"/>
        <v>8.7272468207886585E-3</v>
      </c>
      <c r="J9" s="14">
        <f t="shared" si="2"/>
        <v>2.5759741418562025E-2</v>
      </c>
    </row>
    <row r="10" spans="1:10" x14ac:dyDescent="0.35">
      <c r="A10" s="11" t="s">
        <v>274</v>
      </c>
      <c r="B10" s="12">
        <v>42751</v>
      </c>
      <c r="C10" s="13">
        <v>1.0580000000000001</v>
      </c>
      <c r="D10" s="12">
        <v>3778</v>
      </c>
      <c r="E10" s="13">
        <v>0.98199999999999998</v>
      </c>
      <c r="F10" s="12">
        <v>13722</v>
      </c>
      <c r="G10" s="13">
        <v>1.3140000000000001</v>
      </c>
      <c r="H10" s="14">
        <f t="shared" si="0"/>
        <v>3.2952226940339752E-2</v>
      </c>
      <c r="I10" s="14">
        <f t="shared" si="1"/>
        <v>4.4859236039373536E-2</v>
      </c>
      <c r="J10" s="14">
        <f t="shared" si="2"/>
        <v>2.2886058384299652E-2</v>
      </c>
    </row>
    <row r="11" spans="1:10" x14ac:dyDescent="0.35">
      <c r="A11" s="11" t="s">
        <v>361</v>
      </c>
      <c r="B11" s="12">
        <v>24822</v>
      </c>
      <c r="C11" s="13">
        <v>0.68600000000000005</v>
      </c>
      <c r="D11" s="12">
        <v>2546</v>
      </c>
      <c r="E11" s="13">
        <v>0.998</v>
      </c>
      <c r="F11" s="12">
        <v>11869</v>
      </c>
      <c r="G11" s="13">
        <v>1.0269999999999999</v>
      </c>
      <c r="H11" s="14">
        <f t="shared" si="0"/>
        <v>1.9132656010692459E-2</v>
      </c>
      <c r="I11" s="14">
        <f t="shared" si="1"/>
        <v>3.0230708035003977E-2</v>
      </c>
      <c r="J11" s="14">
        <f t="shared" si="2"/>
        <v>1.9795556548845107E-2</v>
      </c>
    </row>
    <row r="12" spans="1:10" x14ac:dyDescent="0.35">
      <c r="A12" s="11" t="s">
        <v>671</v>
      </c>
      <c r="B12" s="12">
        <v>16605</v>
      </c>
      <c r="C12" s="13">
        <v>0.46300000000000002</v>
      </c>
      <c r="D12" s="12">
        <v>861</v>
      </c>
      <c r="E12" s="13">
        <v>-0.126</v>
      </c>
      <c r="F12" s="12">
        <v>10720</v>
      </c>
      <c r="G12" s="13">
        <v>0.83899999999999997</v>
      </c>
      <c r="H12" s="14">
        <f t="shared" si="0"/>
        <v>1.2799039281989697E-2</v>
      </c>
      <c r="I12" s="14">
        <f t="shared" si="1"/>
        <v>1.0223346275781E-2</v>
      </c>
      <c r="J12" s="14">
        <f t="shared" si="2"/>
        <v>1.7879211913692773E-2</v>
      </c>
    </row>
    <row r="13" spans="1:10" x14ac:dyDescent="0.35">
      <c r="A13" s="11" t="s">
        <v>397</v>
      </c>
      <c r="B13" s="12">
        <v>50206</v>
      </c>
      <c r="C13" s="13">
        <v>-0.2</v>
      </c>
      <c r="D13" s="12">
        <v>3925</v>
      </c>
      <c r="E13" s="13">
        <v>-0.25900000000000001</v>
      </c>
      <c r="F13" s="12">
        <v>8569</v>
      </c>
      <c r="G13" s="13">
        <v>-0.23699999999999999</v>
      </c>
      <c r="H13" s="14">
        <f t="shared" si="0"/>
        <v>3.8698498415632325E-2</v>
      </c>
      <c r="I13" s="14">
        <f t="shared" si="1"/>
        <v>4.6604685403531271E-2</v>
      </c>
      <c r="J13" s="14">
        <f t="shared" si="2"/>
        <v>1.4291694672428487E-2</v>
      </c>
    </row>
    <row r="14" spans="1:10" x14ac:dyDescent="0.35">
      <c r="A14" s="11" t="s">
        <v>381</v>
      </c>
      <c r="B14" s="12">
        <v>16110</v>
      </c>
      <c r="C14" s="13">
        <v>0.67300000000000004</v>
      </c>
      <c r="D14" s="12">
        <v>2194</v>
      </c>
      <c r="E14" s="13">
        <v>0.86699999999999999</v>
      </c>
      <c r="F14" s="12">
        <v>7214</v>
      </c>
      <c r="G14" s="13">
        <v>0.999</v>
      </c>
      <c r="H14" s="14">
        <f t="shared" si="0"/>
        <v>1.241749610556182E-2</v>
      </c>
      <c r="I14" s="14">
        <f t="shared" si="1"/>
        <v>2.6051128605184104E-2</v>
      </c>
      <c r="J14" s="14">
        <f t="shared" si="2"/>
        <v>1.2031775629233179E-2</v>
      </c>
    </row>
    <row r="15" spans="1:10" x14ac:dyDescent="0.35">
      <c r="A15" s="11" t="s">
        <v>54</v>
      </c>
      <c r="B15" s="12">
        <v>10414</v>
      </c>
      <c r="C15" s="13">
        <v>0.85199999999999998</v>
      </c>
      <c r="D15" s="12">
        <v>176</v>
      </c>
      <c r="E15" s="13">
        <v>-0.16200000000000001</v>
      </c>
      <c r="F15" s="12">
        <v>6702</v>
      </c>
      <c r="G15" s="13">
        <v>1.077</v>
      </c>
      <c r="H15" s="14">
        <f t="shared" si="0"/>
        <v>8.027051796605884E-3</v>
      </c>
      <c r="I15" s="14">
        <f t="shared" si="1"/>
        <v>2.0897897149099371E-3</v>
      </c>
      <c r="J15" s="14">
        <f t="shared" si="2"/>
        <v>1.117784311992248E-2</v>
      </c>
    </row>
    <row r="16" spans="1:10" x14ac:dyDescent="0.35">
      <c r="A16" s="11" t="s">
        <v>266</v>
      </c>
      <c r="B16" s="12">
        <v>17439</v>
      </c>
      <c r="C16" s="13">
        <v>0.29199999999999998</v>
      </c>
      <c r="D16" s="12">
        <v>1951</v>
      </c>
      <c r="E16" s="13">
        <v>4.3999999999999997E-2</v>
      </c>
      <c r="F16" s="12">
        <v>6475</v>
      </c>
      <c r="G16" s="13">
        <v>0.79600000000000004</v>
      </c>
      <c r="H16" s="14">
        <f t="shared" si="0"/>
        <v>1.3441881724698485E-2</v>
      </c>
      <c r="I16" s="14">
        <f t="shared" si="1"/>
        <v>2.3165793941984588E-2</v>
      </c>
      <c r="J16" s="14">
        <f t="shared" si="2"/>
        <v>1.0799244136302306E-2</v>
      </c>
    </row>
    <row r="17" spans="1:10" x14ac:dyDescent="0.35">
      <c r="A17" s="11" t="s">
        <v>377</v>
      </c>
      <c r="B17" s="12">
        <v>9385</v>
      </c>
      <c r="C17" s="13">
        <v>0.40699999999999997</v>
      </c>
      <c r="D17" s="12">
        <v>1394</v>
      </c>
      <c r="E17" s="13">
        <v>-0.112</v>
      </c>
      <c r="F17" s="12">
        <v>6345</v>
      </c>
      <c r="G17" s="13">
        <v>0.80400000000000005</v>
      </c>
      <c r="H17" s="14">
        <f t="shared" si="0"/>
        <v>7.2339044662133884E-3</v>
      </c>
      <c r="I17" s="14">
        <f t="shared" si="1"/>
        <v>1.6552084446502569E-2</v>
      </c>
      <c r="J17" s="14">
        <f t="shared" si="2"/>
        <v>1.0582425335110135E-2</v>
      </c>
    </row>
    <row r="18" spans="1:10" x14ac:dyDescent="0.35">
      <c r="A18" s="11" t="s">
        <v>164</v>
      </c>
      <c r="B18" s="12">
        <v>15335</v>
      </c>
      <c r="C18" s="13">
        <v>-0.91600000000000004</v>
      </c>
      <c r="D18" s="12">
        <v>1316</v>
      </c>
      <c r="E18" s="13">
        <v>-0.83</v>
      </c>
      <c r="F18" s="12">
        <v>6117</v>
      </c>
      <c r="G18" s="13">
        <v>-0.89800000000000002</v>
      </c>
      <c r="H18" s="14">
        <f t="shared" si="0"/>
        <v>1.1820130526306052E-2</v>
      </c>
      <c r="I18" s="14">
        <f t="shared" si="1"/>
        <v>1.5625927641031122E-2</v>
      </c>
      <c r="J18" s="14">
        <f t="shared" si="2"/>
        <v>1.0202158514557715E-2</v>
      </c>
    </row>
    <row r="19" spans="1:10" x14ac:dyDescent="0.35">
      <c r="A19" s="11" t="s">
        <v>126</v>
      </c>
      <c r="B19" s="12">
        <v>17345</v>
      </c>
      <c r="C19" s="13">
        <v>-0.28499999999999998</v>
      </c>
      <c r="D19" s="12">
        <v>1135</v>
      </c>
      <c r="E19" s="13">
        <v>-0.30399999999999999</v>
      </c>
      <c r="F19" s="12">
        <v>4159</v>
      </c>
      <c r="G19" s="13">
        <v>-8.5999999999999993E-2</v>
      </c>
      <c r="H19" s="14">
        <f t="shared" si="0"/>
        <v>1.3369427060891979E-2</v>
      </c>
      <c r="I19" s="14">
        <f t="shared" si="1"/>
        <v>1.3476768900129424E-2</v>
      </c>
      <c r="J19" s="14">
        <f t="shared" si="2"/>
        <v>6.9365338012171871E-3</v>
      </c>
    </row>
    <row r="20" spans="1:10" x14ac:dyDescent="0.35">
      <c r="A20" s="11" t="s">
        <v>664</v>
      </c>
      <c r="B20" s="12">
        <v>10883</v>
      </c>
      <c r="C20" s="13">
        <v>-0.13800000000000001</v>
      </c>
      <c r="D20" s="12">
        <v>1089</v>
      </c>
      <c r="E20" s="13">
        <v>-2.9000000000000001E-2</v>
      </c>
      <c r="F20" s="12">
        <v>4098</v>
      </c>
      <c r="G20" s="13">
        <v>0.124</v>
      </c>
      <c r="H20" s="14">
        <f t="shared" si="0"/>
        <v>8.3885543213425996E-3</v>
      </c>
      <c r="I20" s="14">
        <f t="shared" si="1"/>
        <v>1.2930573861005237E-2</v>
      </c>
      <c r="J20" s="14">
        <f t="shared" si="2"/>
        <v>6.8347957483500922E-3</v>
      </c>
    </row>
    <row r="21" spans="1:10" x14ac:dyDescent="0.35">
      <c r="A21" s="11" t="s">
        <v>652</v>
      </c>
      <c r="B21" s="12">
        <v>7754</v>
      </c>
      <c r="C21" s="13">
        <v>-0.21</v>
      </c>
      <c r="D21" s="12">
        <v>472</v>
      </c>
      <c r="E21" s="13">
        <v>-7.4999999999999997E-2</v>
      </c>
      <c r="F21" s="12">
        <v>3751</v>
      </c>
      <c r="G21" s="13">
        <v>0.123</v>
      </c>
      <c r="H21" s="14">
        <f t="shared" si="0"/>
        <v>5.9767389697409287E-3</v>
      </c>
      <c r="I21" s="14">
        <f t="shared" si="1"/>
        <v>5.6044360536221041E-3</v>
      </c>
      <c r="J21" s="14">
        <f t="shared" si="2"/>
        <v>6.2560563328602232E-3</v>
      </c>
    </row>
    <row r="22" spans="1:10" x14ac:dyDescent="0.35">
      <c r="A22" s="11" t="s">
        <v>848</v>
      </c>
      <c r="B22" s="12">
        <v>13487</v>
      </c>
      <c r="C22" s="13">
        <v>0.67900000000000005</v>
      </c>
      <c r="D22" s="12">
        <v>1490</v>
      </c>
      <c r="E22" s="13">
        <v>0.63200000000000001</v>
      </c>
      <c r="F22" s="12">
        <v>3440</v>
      </c>
      <c r="G22" s="13">
        <v>0.81</v>
      </c>
      <c r="H22" s="14">
        <f t="shared" si="0"/>
        <v>1.0395702667641978E-2</v>
      </c>
      <c r="I22" s="14">
        <f t="shared" si="1"/>
        <v>1.7691969745544354E-2</v>
      </c>
      <c r="J22" s="14">
        <f t="shared" si="2"/>
        <v>5.7373590469312636E-3</v>
      </c>
    </row>
    <row r="23" spans="1:10" x14ac:dyDescent="0.35">
      <c r="A23" s="11" t="s">
        <v>15</v>
      </c>
      <c r="B23" s="12">
        <v>13213</v>
      </c>
      <c r="C23" s="13">
        <v>5.8000000000000003E-2</v>
      </c>
      <c r="D23" s="12">
        <v>894</v>
      </c>
      <c r="E23" s="13">
        <v>0.46800000000000003</v>
      </c>
      <c r="F23" s="12">
        <v>3340</v>
      </c>
      <c r="G23" s="13">
        <v>0.34200000000000003</v>
      </c>
      <c r="H23" s="14">
        <f t="shared" si="0"/>
        <v>1.0184505030588972E-2</v>
      </c>
      <c r="I23" s="14">
        <f t="shared" si="1"/>
        <v>1.0615181847326613E-2</v>
      </c>
      <c r="J23" s="14">
        <f t="shared" si="2"/>
        <v>5.5705753537065176E-3</v>
      </c>
    </row>
    <row r="24" spans="1:10" x14ac:dyDescent="0.35">
      <c r="A24" s="11" t="s">
        <v>856</v>
      </c>
      <c r="B24" s="12">
        <v>6452</v>
      </c>
      <c r="C24" s="13">
        <v>0.92100000000000004</v>
      </c>
      <c r="D24" s="12">
        <v>82</v>
      </c>
      <c r="E24" s="13">
        <v>-0.128</v>
      </c>
      <c r="F24" s="12">
        <v>3178</v>
      </c>
      <c r="G24" s="13">
        <v>0.96899999999999997</v>
      </c>
      <c r="H24" s="14">
        <f t="shared" si="0"/>
        <v>4.9731647965912396E-3</v>
      </c>
      <c r="I24" s="14">
        <f t="shared" si="1"/>
        <v>9.7365202626485713E-4</v>
      </c>
      <c r="J24" s="14">
        <f t="shared" si="2"/>
        <v>5.3003857706824288E-3</v>
      </c>
    </row>
    <row r="25" spans="1:10" x14ac:dyDescent="0.35">
      <c r="A25" s="11" t="s">
        <v>270</v>
      </c>
      <c r="B25" s="12">
        <v>14158</v>
      </c>
      <c r="C25" s="13">
        <v>1.129</v>
      </c>
      <c r="D25" s="12">
        <v>1028</v>
      </c>
      <c r="E25" s="13">
        <v>0.79400000000000004</v>
      </c>
      <c r="F25" s="12">
        <v>3126</v>
      </c>
      <c r="G25" s="13">
        <v>0.71699999999999997</v>
      </c>
      <c r="H25" s="14">
        <f t="shared" si="0"/>
        <v>1.0912905640133102E-2</v>
      </c>
      <c r="I25" s="14">
        <f t="shared" si="1"/>
        <v>1.220627174390577E-2</v>
      </c>
      <c r="J25" s="14">
        <f t="shared" si="2"/>
        <v>5.2136582502055606E-3</v>
      </c>
    </row>
    <row r="26" spans="1:10" x14ac:dyDescent="0.35">
      <c r="A26" s="11" t="s">
        <v>874</v>
      </c>
      <c r="B26" s="12">
        <v>11970</v>
      </c>
      <c r="C26" s="13">
        <v>-0.81299999999999994</v>
      </c>
      <c r="D26" s="12">
        <v>405</v>
      </c>
      <c r="E26" s="13">
        <v>-0.73299999999999998</v>
      </c>
      <c r="F26" s="12">
        <v>2665</v>
      </c>
      <c r="G26" s="13">
        <v>-0.67900000000000005</v>
      </c>
      <c r="H26" s="14">
        <f t="shared" si="0"/>
        <v>9.2264077208923032E-3</v>
      </c>
      <c r="I26" s="14">
        <f t="shared" si="1"/>
        <v>4.8088911053325257E-3</v>
      </c>
      <c r="J26" s="14">
        <f t="shared" si="2"/>
        <v>4.4447854244394815E-3</v>
      </c>
    </row>
    <row r="27" spans="1:10" x14ac:dyDescent="0.35">
      <c r="A27" s="11" t="s">
        <v>418</v>
      </c>
      <c r="B27" s="12">
        <v>15608</v>
      </c>
      <c r="C27" s="13">
        <v>-0.14799999999999999</v>
      </c>
      <c r="D27" s="15">
        <v>252</v>
      </c>
      <c r="E27" s="13">
        <v>-0.44</v>
      </c>
      <c r="F27" s="12">
        <v>2607</v>
      </c>
      <c r="G27" s="13">
        <v>-0.27800000000000002</v>
      </c>
      <c r="H27" s="14">
        <f t="shared" si="0"/>
        <v>1.2030557369063246E-2</v>
      </c>
      <c r="I27" s="14">
        <f t="shared" si="1"/>
        <v>2.9921989099846828E-3</v>
      </c>
      <c r="J27" s="14">
        <f t="shared" si="2"/>
        <v>4.3480508823691292E-3</v>
      </c>
    </row>
    <row r="28" spans="1:10" x14ac:dyDescent="0.35">
      <c r="A28" s="11" t="s">
        <v>450</v>
      </c>
      <c r="B28" s="12">
        <v>13385</v>
      </c>
      <c r="C28" s="13">
        <v>-0.50800000000000001</v>
      </c>
      <c r="D28" s="15">
        <v>268</v>
      </c>
      <c r="E28" s="13">
        <v>-0.73599999999999999</v>
      </c>
      <c r="F28" s="12">
        <v>2600</v>
      </c>
      <c r="G28" s="13">
        <v>-0.59699999999999998</v>
      </c>
      <c r="H28" s="14">
        <f t="shared" si="0"/>
        <v>1.0317081649468962E-2</v>
      </c>
      <c r="I28" s="14">
        <f t="shared" si="1"/>
        <v>3.1821797931583136E-3</v>
      </c>
      <c r="J28" s="14">
        <f t="shared" si="2"/>
        <v>4.3363760238433972E-3</v>
      </c>
    </row>
    <row r="29" spans="1:10" x14ac:dyDescent="0.35">
      <c r="A29" s="11" t="s">
        <v>10853</v>
      </c>
      <c r="B29" s="12">
        <v>5281</v>
      </c>
      <c r="C29" s="13">
        <v>0.72</v>
      </c>
      <c r="D29" s="15">
        <v>111</v>
      </c>
      <c r="E29" s="13">
        <v>-0.19600000000000001</v>
      </c>
      <c r="F29" s="12">
        <v>2487</v>
      </c>
      <c r="G29" s="13">
        <v>0.81299999999999994</v>
      </c>
      <c r="H29" s="14">
        <f t="shared" si="0"/>
        <v>4.0705646761931705E-3</v>
      </c>
      <c r="I29" s="14">
        <f t="shared" si="1"/>
        <v>1.3179923770170626E-3</v>
      </c>
      <c r="J29" s="14">
        <f t="shared" si="2"/>
        <v>4.1479104504994341E-3</v>
      </c>
    </row>
    <row r="30" spans="1:10" x14ac:dyDescent="0.35">
      <c r="A30" s="11" t="s">
        <v>644</v>
      </c>
      <c r="B30" s="12">
        <v>19830</v>
      </c>
      <c r="C30" s="13">
        <v>0.998</v>
      </c>
      <c r="D30" s="12">
        <v>1662</v>
      </c>
      <c r="E30" s="13">
        <v>0.60399999999999998</v>
      </c>
      <c r="F30" s="12">
        <v>2197</v>
      </c>
      <c r="G30" s="13">
        <v>0.76700000000000002</v>
      </c>
      <c r="H30" s="14">
        <f t="shared" si="0"/>
        <v>1.5284850885989503E-2</v>
      </c>
      <c r="I30" s="14">
        <f t="shared" si="1"/>
        <v>1.9734264239660883E-2</v>
      </c>
      <c r="J30" s="14">
        <f t="shared" si="2"/>
        <v>3.6642377401476705E-3</v>
      </c>
    </row>
    <row r="31" spans="1:10" x14ac:dyDescent="0.35">
      <c r="A31" s="11" t="s">
        <v>96</v>
      </c>
      <c r="B31" s="12">
        <v>3593</v>
      </c>
      <c r="C31" s="13">
        <v>4.2000000000000003E-2</v>
      </c>
      <c r="D31" s="15">
        <v>247</v>
      </c>
      <c r="E31" s="13">
        <v>-0.26300000000000001</v>
      </c>
      <c r="F31" s="12">
        <v>2160</v>
      </c>
      <c r="G31" s="13">
        <v>0.218</v>
      </c>
      <c r="H31" s="14">
        <f t="shared" si="0"/>
        <v>2.7694639048593183E-3</v>
      </c>
      <c r="I31" s="14">
        <f t="shared" si="1"/>
        <v>2.9328298839929232E-3</v>
      </c>
      <c r="J31" s="14">
        <f t="shared" si="2"/>
        <v>3.602527773654514E-3</v>
      </c>
    </row>
    <row r="32" spans="1:10" x14ac:dyDescent="0.35">
      <c r="A32" s="11" t="s">
        <v>695</v>
      </c>
      <c r="B32" s="12">
        <v>4184</v>
      </c>
      <c r="C32" s="13">
        <v>-0.26200000000000001</v>
      </c>
      <c r="D32" s="15">
        <v>372</v>
      </c>
      <c r="E32" s="13">
        <v>-0.33700000000000002</v>
      </c>
      <c r="F32" s="12">
        <v>2139</v>
      </c>
      <c r="G32" s="13">
        <v>-0.107</v>
      </c>
      <c r="H32" s="14">
        <f t="shared" si="0"/>
        <v>3.2250033336853295E-3</v>
      </c>
      <c r="I32" s="14">
        <f t="shared" si="1"/>
        <v>4.4170555337869127E-3</v>
      </c>
      <c r="J32" s="14">
        <f t="shared" si="2"/>
        <v>3.5675031980773176E-3</v>
      </c>
    </row>
    <row r="33" spans="1:10" x14ac:dyDescent="0.35">
      <c r="A33" s="11" t="s">
        <v>329</v>
      </c>
      <c r="B33" s="12">
        <v>12366</v>
      </c>
      <c r="C33" s="13">
        <v>-0.621</v>
      </c>
      <c r="D33" s="15">
        <v>640</v>
      </c>
      <c r="E33" s="13">
        <v>-0.34799999999999998</v>
      </c>
      <c r="F33" s="12">
        <v>2075</v>
      </c>
      <c r="G33" s="13">
        <v>-0.53600000000000003</v>
      </c>
      <c r="H33" s="14">
        <f t="shared" si="0"/>
        <v>9.531642262034604E-3</v>
      </c>
      <c r="I33" s="14">
        <f t="shared" si="1"/>
        <v>7.5992353269452263E-3</v>
      </c>
      <c r="J33" s="14">
        <f t="shared" si="2"/>
        <v>3.4607616344134802E-3</v>
      </c>
    </row>
    <row r="34" spans="1:10" x14ac:dyDescent="0.35">
      <c r="A34" s="11" t="s">
        <v>373</v>
      </c>
      <c r="B34" s="12">
        <v>8165</v>
      </c>
      <c r="C34" s="13">
        <v>0.51900000000000002</v>
      </c>
      <c r="D34" s="12">
        <v>524</v>
      </c>
      <c r="E34" s="13">
        <v>0.19900000000000001</v>
      </c>
      <c r="F34" s="12">
        <v>2062</v>
      </c>
      <c r="G34" s="13">
        <v>0.61</v>
      </c>
      <c r="H34" s="14">
        <f t="shared" si="0"/>
        <v>6.2935354253204389E-3</v>
      </c>
      <c r="I34" s="14">
        <f t="shared" si="1"/>
        <v>6.2218739239364041E-3</v>
      </c>
      <c r="J34" s="14">
        <f t="shared" si="2"/>
        <v>3.4390797542942632E-3</v>
      </c>
    </row>
    <row r="35" spans="1:10" x14ac:dyDescent="0.35">
      <c r="A35" s="11" t="s">
        <v>442</v>
      </c>
      <c r="B35" s="12">
        <v>9742</v>
      </c>
      <c r="C35" s="13">
        <v>1.232</v>
      </c>
      <c r="D35" s="12">
        <v>1118</v>
      </c>
      <c r="E35" s="13">
        <v>0.996</v>
      </c>
      <c r="F35" s="12">
        <v>1965</v>
      </c>
      <c r="G35" s="13">
        <v>1.2030000000000001</v>
      </c>
      <c r="H35" s="14">
        <f t="shared" si="0"/>
        <v>7.5090780298189483E-3</v>
      </c>
      <c r="I35" s="14">
        <f t="shared" si="1"/>
        <v>1.3274914211757442E-2</v>
      </c>
      <c r="J35" s="14">
        <f t="shared" si="2"/>
        <v>3.2772995718662597E-3</v>
      </c>
    </row>
    <row r="36" spans="1:10" x14ac:dyDescent="0.35">
      <c r="A36" s="11" t="s">
        <v>868</v>
      </c>
      <c r="B36" s="12">
        <v>7626</v>
      </c>
      <c r="C36" s="13">
        <v>0.86199999999999999</v>
      </c>
      <c r="D36" s="12">
        <v>452</v>
      </c>
      <c r="E36" s="13">
        <v>0.39500000000000002</v>
      </c>
      <c r="F36" s="12">
        <v>1785</v>
      </c>
      <c r="G36" s="13">
        <v>0.68600000000000005</v>
      </c>
      <c r="H36" s="14">
        <f t="shared" si="0"/>
        <v>5.8780772998767499E-3</v>
      </c>
      <c r="I36" s="14">
        <f t="shared" si="1"/>
        <v>5.3669599496550657E-3</v>
      </c>
      <c r="J36" s="14">
        <f t="shared" si="2"/>
        <v>2.9770889240617166E-3</v>
      </c>
    </row>
    <row r="37" spans="1:10" x14ac:dyDescent="0.35">
      <c r="A37" s="11" t="s">
        <v>434</v>
      </c>
      <c r="B37" s="12">
        <v>9447</v>
      </c>
      <c r="C37" s="13">
        <v>0.85299999999999998</v>
      </c>
      <c r="D37" s="15">
        <v>828</v>
      </c>
      <c r="E37" s="13">
        <v>1.08</v>
      </c>
      <c r="F37" s="12">
        <v>1645</v>
      </c>
      <c r="G37" s="13">
        <v>0.79800000000000004</v>
      </c>
      <c r="H37" s="14">
        <f t="shared" si="0"/>
        <v>7.2816937125538498E-3</v>
      </c>
      <c r="I37" s="14">
        <f t="shared" si="1"/>
        <v>9.8315107042353869E-3</v>
      </c>
      <c r="J37" s="14">
        <f t="shared" si="2"/>
        <v>2.743591753547072E-3</v>
      </c>
    </row>
    <row r="38" spans="1:10" x14ac:dyDescent="0.35">
      <c r="A38" s="11" t="s">
        <v>620</v>
      </c>
      <c r="B38" s="12">
        <v>7847</v>
      </c>
      <c r="C38" s="13">
        <v>1.157</v>
      </c>
      <c r="D38" s="15">
        <v>597</v>
      </c>
      <c r="E38" s="13">
        <v>0.99</v>
      </c>
      <c r="F38" s="12">
        <v>1557</v>
      </c>
      <c r="G38" s="13">
        <v>1.1240000000000001</v>
      </c>
      <c r="H38" s="14">
        <f t="shared" si="0"/>
        <v>6.0484228392516208E-3</v>
      </c>
      <c r="I38" s="14">
        <f t="shared" si="1"/>
        <v>7.088661703416094E-3</v>
      </c>
      <c r="J38" s="14">
        <f t="shared" si="2"/>
        <v>2.5968221035092957E-3</v>
      </c>
    </row>
    <row r="39" spans="1:10" x14ac:dyDescent="0.35">
      <c r="A39" s="11" t="s">
        <v>770</v>
      </c>
      <c r="B39" s="12">
        <v>5422</v>
      </c>
      <c r="C39" s="13">
        <v>-0.628</v>
      </c>
      <c r="D39" s="15">
        <v>201</v>
      </c>
      <c r="E39" s="13">
        <v>-0.68899999999999995</v>
      </c>
      <c r="F39" s="12">
        <v>1536</v>
      </c>
      <c r="G39" s="13">
        <v>-0.59499999999999997</v>
      </c>
      <c r="H39" s="14">
        <f t="shared" si="0"/>
        <v>4.1792466719029293E-3</v>
      </c>
      <c r="I39" s="14">
        <f t="shared" si="1"/>
        <v>2.3866348448687352E-3</v>
      </c>
      <c r="J39" s="14">
        <f t="shared" si="2"/>
        <v>2.5617975279320989E-3</v>
      </c>
    </row>
    <row r="40" spans="1:10" x14ac:dyDescent="0.35">
      <c r="A40" s="11" t="s">
        <v>309</v>
      </c>
      <c r="B40" s="12">
        <v>5917</v>
      </c>
      <c r="C40" s="13">
        <v>-0.70399999999999996</v>
      </c>
      <c r="D40" s="15">
        <v>263</v>
      </c>
      <c r="E40" s="13">
        <v>-0.58399999999999996</v>
      </c>
      <c r="F40" s="12">
        <v>1496</v>
      </c>
      <c r="G40" s="13">
        <v>-0.622</v>
      </c>
      <c r="H40" s="14">
        <f t="shared" si="0"/>
        <v>4.5607898483308066E-3</v>
      </c>
      <c r="I40" s="14">
        <f t="shared" si="1"/>
        <v>3.122810767166554E-3</v>
      </c>
      <c r="J40" s="14">
        <f t="shared" si="2"/>
        <v>2.4950840506422008E-3</v>
      </c>
    </row>
    <row r="41" spans="1:10" x14ac:dyDescent="0.35">
      <c r="A41" s="11" t="s">
        <v>422</v>
      </c>
      <c r="B41" s="12">
        <v>6443</v>
      </c>
      <c r="C41" s="13">
        <v>-0.51300000000000001</v>
      </c>
      <c r="D41" s="15">
        <v>220</v>
      </c>
      <c r="E41" s="13">
        <v>-0.42299999999999999</v>
      </c>
      <c r="F41" s="12">
        <v>1239</v>
      </c>
      <c r="G41" s="13">
        <v>-0.54200000000000004</v>
      </c>
      <c r="H41" s="14">
        <f t="shared" si="0"/>
        <v>4.9662276479289147E-3</v>
      </c>
      <c r="I41" s="14">
        <f t="shared" si="1"/>
        <v>2.6122371436374213E-3</v>
      </c>
      <c r="J41" s="14">
        <f t="shared" si="2"/>
        <v>2.0664499590546032E-3</v>
      </c>
    </row>
    <row r="42" spans="1:10" x14ac:dyDescent="0.35">
      <c r="A42" s="11" t="s">
        <v>612</v>
      </c>
      <c r="B42" s="12">
        <v>4976</v>
      </c>
      <c r="C42" s="13">
        <v>-0.251</v>
      </c>
      <c r="D42" s="15">
        <v>465</v>
      </c>
      <c r="E42" s="13">
        <v>-0.26200000000000001</v>
      </c>
      <c r="F42" s="12">
        <v>1160</v>
      </c>
      <c r="G42" s="13">
        <v>-0.41</v>
      </c>
      <c r="H42" s="14">
        <f t="shared" si="0"/>
        <v>3.8354724159699329E-3</v>
      </c>
      <c r="I42" s="14">
        <f t="shared" si="1"/>
        <v>5.5213194172336411E-3</v>
      </c>
      <c r="J42" s="14">
        <f t="shared" si="2"/>
        <v>1.934690841407054E-3</v>
      </c>
    </row>
    <row r="43" spans="1:10" x14ac:dyDescent="0.35">
      <c r="A43" s="11" t="s">
        <v>668</v>
      </c>
      <c r="B43" s="12">
        <v>7897</v>
      </c>
      <c r="C43" s="13">
        <v>-0.79200000000000004</v>
      </c>
      <c r="D43" s="15">
        <v>767</v>
      </c>
      <c r="E43" s="13">
        <v>-0.78900000000000003</v>
      </c>
      <c r="F43" s="12">
        <v>1131</v>
      </c>
      <c r="G43" s="13">
        <v>-0.86099999999999999</v>
      </c>
      <c r="H43" s="14">
        <f t="shared" si="0"/>
        <v>6.0869625540423151E-3</v>
      </c>
      <c r="I43" s="14">
        <f t="shared" si="1"/>
        <v>9.1072085871359201E-3</v>
      </c>
      <c r="J43" s="14">
        <f t="shared" si="2"/>
        <v>1.8863235703718776E-3</v>
      </c>
    </row>
    <row r="44" spans="1:10" x14ac:dyDescent="0.35">
      <c r="A44" s="11" t="s">
        <v>577</v>
      </c>
      <c r="B44" s="12">
        <v>6034</v>
      </c>
      <c r="C44" s="13">
        <v>0.50900000000000001</v>
      </c>
      <c r="D44" s="15">
        <v>415</v>
      </c>
      <c r="E44" s="13">
        <v>0.254</v>
      </c>
      <c r="F44" s="12">
        <v>1075</v>
      </c>
      <c r="G44" s="13">
        <v>0.311</v>
      </c>
      <c r="H44" s="14">
        <f t="shared" si="0"/>
        <v>4.6509727809410321E-3</v>
      </c>
      <c r="I44" s="14">
        <f t="shared" si="1"/>
        <v>4.9276291573160449E-3</v>
      </c>
      <c r="J44" s="14">
        <f t="shared" si="2"/>
        <v>1.7929247021660198E-3</v>
      </c>
    </row>
    <row r="45" spans="1:10" x14ac:dyDescent="0.35">
      <c r="A45" s="11" t="s">
        <v>42</v>
      </c>
      <c r="B45" s="12">
        <v>2449</v>
      </c>
      <c r="C45" s="13">
        <v>0.20200000000000001</v>
      </c>
      <c r="D45" s="15">
        <v>47</v>
      </c>
      <c r="E45" s="13">
        <v>-0.69499999999999995</v>
      </c>
      <c r="F45" s="12">
        <v>1055</v>
      </c>
      <c r="G45" s="13">
        <v>0.20799999999999999</v>
      </c>
      <c r="H45" s="14">
        <f t="shared" si="0"/>
        <v>1.8876752304482246E-3</v>
      </c>
      <c r="I45" s="14">
        <f t="shared" si="1"/>
        <v>5.5806884432254005E-4</v>
      </c>
      <c r="J45" s="14">
        <f t="shared" si="2"/>
        <v>1.7595679635210705E-3</v>
      </c>
    </row>
    <row r="46" spans="1:10" x14ac:dyDescent="0.35">
      <c r="A46" s="11" t="s">
        <v>707</v>
      </c>
      <c r="B46" s="12">
        <v>2644</v>
      </c>
      <c r="C46" s="13">
        <v>0.371</v>
      </c>
      <c r="D46" s="15">
        <v>30</v>
      </c>
      <c r="E46" s="13">
        <v>-0.73499999999999999</v>
      </c>
      <c r="F46" s="12">
        <v>1047</v>
      </c>
      <c r="G46" s="13">
        <v>0.60799999999999998</v>
      </c>
      <c r="H46" s="14">
        <f t="shared" si="0"/>
        <v>2.0379801181319339E-3</v>
      </c>
      <c r="I46" s="14">
        <f t="shared" si="1"/>
        <v>3.5621415595055747E-4</v>
      </c>
      <c r="J46" s="14">
        <f t="shared" si="2"/>
        <v>1.7462252680630909E-3</v>
      </c>
    </row>
    <row r="47" spans="1:10" x14ac:dyDescent="0.35">
      <c r="A47" s="11" t="s">
        <v>474</v>
      </c>
      <c r="B47" s="12">
        <v>4760</v>
      </c>
      <c r="C47" s="13">
        <v>1.0069999999999999</v>
      </c>
      <c r="D47" s="15">
        <v>525</v>
      </c>
      <c r="E47" s="13">
        <v>0.94399999999999995</v>
      </c>
      <c r="F47" s="12">
        <v>1025</v>
      </c>
      <c r="G47" s="13">
        <v>0.60399999999999998</v>
      </c>
      <c r="H47" s="14">
        <f t="shared" si="0"/>
        <v>3.6689808480741318E-3</v>
      </c>
      <c r="I47" s="14">
        <f t="shared" si="1"/>
        <v>6.2337477291347556E-3</v>
      </c>
      <c r="J47" s="14">
        <f t="shared" si="2"/>
        <v>1.7095328555536467E-3</v>
      </c>
    </row>
    <row r="48" spans="1:10" x14ac:dyDescent="0.35">
      <c r="A48" s="11" t="s">
        <v>333</v>
      </c>
      <c r="B48" s="12">
        <v>5950</v>
      </c>
      <c r="C48" s="13">
        <v>1.2809999999999999</v>
      </c>
      <c r="D48" s="15">
        <v>223</v>
      </c>
      <c r="E48" s="13">
        <v>0.21199999999999999</v>
      </c>
      <c r="F48" s="12">
        <v>1003</v>
      </c>
      <c r="G48" s="13">
        <v>0.86799999999999999</v>
      </c>
      <c r="H48" s="14">
        <f t="shared" si="0"/>
        <v>4.5862260600926649E-3</v>
      </c>
      <c r="I48" s="14">
        <f t="shared" si="1"/>
        <v>2.6478585592324771E-3</v>
      </c>
      <c r="J48" s="14">
        <f t="shared" si="2"/>
        <v>1.6728404430442028E-3</v>
      </c>
    </row>
    <row r="49" spans="1:10" x14ac:dyDescent="0.35">
      <c r="A49" s="11" t="s">
        <v>597</v>
      </c>
      <c r="B49" s="12">
        <v>3644</v>
      </c>
      <c r="C49" s="13">
        <v>-0.67800000000000005</v>
      </c>
      <c r="D49" s="15">
        <v>164</v>
      </c>
      <c r="E49" s="13">
        <v>-0.52500000000000002</v>
      </c>
      <c r="F49" s="12">
        <v>988</v>
      </c>
      <c r="G49" s="13">
        <v>-0.47399999999999998</v>
      </c>
      <c r="H49" s="14">
        <f t="shared" si="0"/>
        <v>2.8087744139458268E-3</v>
      </c>
      <c r="I49" s="14">
        <f t="shared" si="1"/>
        <v>1.9473040525297143E-3</v>
      </c>
      <c r="J49" s="14">
        <f t="shared" si="2"/>
        <v>1.6478228890604908E-3</v>
      </c>
    </row>
    <row r="50" spans="1:10" x14ac:dyDescent="0.35">
      <c r="A50" s="11" t="s">
        <v>46</v>
      </c>
      <c r="B50" s="12">
        <v>4002</v>
      </c>
      <c r="C50" s="13">
        <v>-0.44500000000000001</v>
      </c>
      <c r="D50" s="15">
        <v>393</v>
      </c>
      <c r="E50" s="13">
        <v>-0.113</v>
      </c>
      <c r="F50" s="12">
        <v>987</v>
      </c>
      <c r="G50" s="13">
        <v>-0.42299999999999999</v>
      </c>
      <c r="H50" s="14">
        <f t="shared" si="0"/>
        <v>3.0847187718472009E-3</v>
      </c>
      <c r="I50" s="14">
        <f t="shared" si="1"/>
        <v>4.6664054429523026E-3</v>
      </c>
      <c r="J50" s="14">
        <f t="shared" si="2"/>
        <v>1.6461550521282434E-3</v>
      </c>
    </row>
    <row r="51" spans="1:10" x14ac:dyDescent="0.35">
      <c r="A51" s="11" t="s">
        <v>673</v>
      </c>
      <c r="B51" s="12">
        <v>4591</v>
      </c>
      <c r="C51" s="13">
        <v>-0.26</v>
      </c>
      <c r="D51" s="15">
        <v>178</v>
      </c>
      <c r="E51" s="13">
        <v>3.5000000000000003E-2</v>
      </c>
      <c r="F51" s="12">
        <v>912</v>
      </c>
      <c r="G51" s="13">
        <v>-0.19400000000000001</v>
      </c>
      <c r="H51" s="14">
        <f t="shared" si="0"/>
        <v>3.5387166120815841E-3</v>
      </c>
      <c r="I51" s="14">
        <f t="shared" si="1"/>
        <v>2.113537325306641E-3</v>
      </c>
      <c r="J51" s="14">
        <f t="shared" si="2"/>
        <v>1.5210672822096839E-3</v>
      </c>
    </row>
    <row r="52" spans="1:10" x14ac:dyDescent="0.35">
      <c r="A52" s="11" t="s">
        <v>289</v>
      </c>
      <c r="B52" s="12">
        <v>10335</v>
      </c>
      <c r="C52" s="13">
        <v>0.83099999999999996</v>
      </c>
      <c r="D52" s="15">
        <v>636</v>
      </c>
      <c r="E52" s="13">
        <v>0.439</v>
      </c>
      <c r="F52" s="12">
        <v>886</v>
      </c>
      <c r="G52" s="13">
        <v>0.25</v>
      </c>
      <c r="H52" s="14">
        <f t="shared" si="0"/>
        <v>7.9661590472365866E-3</v>
      </c>
      <c r="I52" s="14">
        <f t="shared" si="1"/>
        <v>7.5517401061518186E-3</v>
      </c>
      <c r="J52" s="14">
        <f t="shared" si="2"/>
        <v>1.4777035219712498E-3</v>
      </c>
    </row>
    <row r="53" spans="1:10" x14ac:dyDescent="0.35">
      <c r="A53" s="11" t="s">
        <v>341</v>
      </c>
      <c r="B53" s="12">
        <v>3105</v>
      </c>
      <c r="C53" s="13">
        <v>-8.3000000000000004E-2</v>
      </c>
      <c r="D53" s="15">
        <v>150</v>
      </c>
      <c r="E53" s="13">
        <v>-0.42499999999999999</v>
      </c>
      <c r="F53" s="12">
        <v>858</v>
      </c>
      <c r="G53" s="13">
        <v>-9.7000000000000003E-2</v>
      </c>
      <c r="H53" s="14">
        <f t="shared" si="0"/>
        <v>2.3933162885021388E-3</v>
      </c>
      <c r="I53" s="14">
        <f t="shared" si="1"/>
        <v>1.7810707797527873E-3</v>
      </c>
      <c r="J53" s="14">
        <f t="shared" si="2"/>
        <v>1.431004087868321E-3</v>
      </c>
    </row>
    <row r="54" spans="1:10" x14ac:dyDescent="0.35">
      <c r="A54" s="11" t="s">
        <v>114</v>
      </c>
      <c r="B54" s="12">
        <v>2827</v>
      </c>
      <c r="C54" s="13">
        <v>0.21299999999999999</v>
      </c>
      <c r="D54" s="15">
        <v>302</v>
      </c>
      <c r="E54" s="13">
        <v>-0.109</v>
      </c>
      <c r="F54" s="15">
        <v>857</v>
      </c>
      <c r="G54" s="13">
        <v>0.879</v>
      </c>
      <c r="H54" s="14">
        <f t="shared" si="0"/>
        <v>2.1790354742658763E-3</v>
      </c>
      <c r="I54" s="14">
        <f t="shared" si="1"/>
        <v>3.5858891699022785E-3</v>
      </c>
      <c r="J54" s="14">
        <f t="shared" si="2"/>
        <v>1.4293362509360734E-3</v>
      </c>
    </row>
    <row r="55" spans="1:10" x14ac:dyDescent="0.35">
      <c r="A55" s="11" t="s">
        <v>681</v>
      </c>
      <c r="B55" s="12">
        <v>3564</v>
      </c>
      <c r="C55" s="13">
        <v>5.7000000000000002E-2</v>
      </c>
      <c r="D55" s="15">
        <v>409</v>
      </c>
      <c r="E55" s="13">
        <v>0.73299999999999998</v>
      </c>
      <c r="F55" s="15">
        <v>856</v>
      </c>
      <c r="G55" s="13">
        <v>0.45600000000000002</v>
      </c>
      <c r="H55" s="14">
        <f t="shared" si="0"/>
        <v>2.7471108702807156E-3</v>
      </c>
      <c r="I55" s="14">
        <f t="shared" si="1"/>
        <v>4.8563863261259334E-3</v>
      </c>
      <c r="J55" s="14">
        <f t="shared" si="2"/>
        <v>1.427668414003826E-3</v>
      </c>
    </row>
    <row r="56" spans="1:10" x14ac:dyDescent="0.35">
      <c r="A56" s="11" t="s">
        <v>430</v>
      </c>
      <c r="B56" s="12">
        <v>7833</v>
      </c>
      <c r="C56" s="13">
        <v>-0.73799999999999999</v>
      </c>
      <c r="D56" s="15">
        <v>175</v>
      </c>
      <c r="E56" s="13">
        <v>-0.82699999999999996</v>
      </c>
      <c r="F56" s="15">
        <v>816</v>
      </c>
      <c r="G56" s="13">
        <v>-0.84499999999999997</v>
      </c>
      <c r="H56" s="14">
        <f t="shared" si="0"/>
        <v>6.0376317191102261E-3</v>
      </c>
      <c r="I56" s="14">
        <f t="shared" si="1"/>
        <v>2.0779159097115852E-3</v>
      </c>
      <c r="J56" s="14">
        <f t="shared" si="2"/>
        <v>1.3609549367139275E-3</v>
      </c>
    </row>
    <row r="57" spans="1:10" x14ac:dyDescent="0.35">
      <c r="A57" s="11" t="s">
        <v>104</v>
      </c>
      <c r="B57" s="12">
        <v>1375</v>
      </c>
      <c r="C57" s="13">
        <v>-0.42699999999999999</v>
      </c>
      <c r="D57" s="15">
        <v>24</v>
      </c>
      <c r="E57" s="13">
        <v>-0.52900000000000003</v>
      </c>
      <c r="F57" s="15">
        <v>793</v>
      </c>
      <c r="G57" s="13">
        <v>-0.313</v>
      </c>
      <c r="H57" s="14">
        <f t="shared" si="0"/>
        <v>1.0598421567441032E-3</v>
      </c>
      <c r="I57" s="14">
        <f t="shared" si="1"/>
        <v>2.8497132476044599E-4</v>
      </c>
      <c r="J57" s="14">
        <f t="shared" si="2"/>
        <v>1.3225946872722359E-3</v>
      </c>
    </row>
    <row r="58" spans="1:10" x14ac:dyDescent="0.35">
      <c r="A58" s="11" t="s">
        <v>184</v>
      </c>
      <c r="B58" s="12">
        <v>2501</v>
      </c>
      <c r="C58" s="13">
        <v>-0.56599999999999995</v>
      </c>
      <c r="D58" s="15">
        <v>181</v>
      </c>
      <c r="E58" s="13">
        <v>-0.48399999999999999</v>
      </c>
      <c r="F58" s="15">
        <v>767</v>
      </c>
      <c r="G58" s="13">
        <v>-0.39300000000000002</v>
      </c>
      <c r="H58" s="14">
        <f t="shared" si="0"/>
        <v>1.9277565338305471E-3</v>
      </c>
      <c r="I58" s="14">
        <f t="shared" si="1"/>
        <v>2.1491587409016967E-3</v>
      </c>
      <c r="J58" s="14">
        <f t="shared" si="2"/>
        <v>1.2792309270338021E-3</v>
      </c>
    </row>
    <row r="59" spans="1:10" x14ac:dyDescent="0.35">
      <c r="A59" s="11" t="s">
        <v>677</v>
      </c>
      <c r="B59" s="12">
        <v>2537</v>
      </c>
      <c r="C59" s="13">
        <v>-0.55800000000000005</v>
      </c>
      <c r="D59" s="15">
        <v>186</v>
      </c>
      <c r="E59" s="13">
        <v>-0.32400000000000001</v>
      </c>
      <c r="F59" s="15">
        <v>746</v>
      </c>
      <c r="G59" s="13">
        <v>-0.66500000000000004</v>
      </c>
      <c r="H59" s="14">
        <f t="shared" si="0"/>
        <v>1.9555051284798472E-3</v>
      </c>
      <c r="I59" s="14">
        <f t="shared" si="1"/>
        <v>2.2085277668934564E-3</v>
      </c>
      <c r="J59" s="14">
        <f t="shared" si="2"/>
        <v>1.2442063514566054E-3</v>
      </c>
    </row>
    <row r="60" spans="1:10" x14ac:dyDescent="0.35">
      <c r="A60" s="11" t="s">
        <v>806</v>
      </c>
      <c r="B60" s="12">
        <v>3393</v>
      </c>
      <c r="C60" s="13">
        <v>-0.72</v>
      </c>
      <c r="D60" s="15">
        <v>61</v>
      </c>
      <c r="E60" s="13">
        <v>-0.80600000000000005</v>
      </c>
      <c r="F60" s="15">
        <v>674</v>
      </c>
      <c r="G60" s="13">
        <v>-0.75600000000000001</v>
      </c>
      <c r="H60" s="14">
        <f t="shared" si="0"/>
        <v>2.6153050456965399E-3</v>
      </c>
      <c r="I60" s="14">
        <f t="shared" si="1"/>
        <v>7.2430211709946686E-4</v>
      </c>
      <c r="J60" s="14">
        <f t="shared" si="2"/>
        <v>1.1241220923347882E-3</v>
      </c>
    </row>
    <row r="61" spans="1:10" x14ac:dyDescent="0.35">
      <c r="A61" s="11" t="s">
        <v>766</v>
      </c>
      <c r="B61" s="12">
        <v>2701</v>
      </c>
      <c r="C61" s="13">
        <v>-0.53100000000000003</v>
      </c>
      <c r="D61" s="15">
        <v>180</v>
      </c>
      <c r="E61" s="13">
        <v>-0.33600000000000002</v>
      </c>
      <c r="F61" s="15">
        <v>659</v>
      </c>
      <c r="G61" s="13">
        <v>-0.49299999999999999</v>
      </c>
      <c r="H61" s="14">
        <f t="shared" si="0"/>
        <v>2.0819153929933255E-3</v>
      </c>
      <c r="I61" s="14">
        <f t="shared" si="1"/>
        <v>2.1372849357033448E-3</v>
      </c>
      <c r="J61" s="14">
        <f t="shared" si="2"/>
        <v>1.0991045383510764E-3</v>
      </c>
    </row>
    <row r="62" spans="1:10" x14ac:dyDescent="0.35">
      <c r="A62" s="11" t="s">
        <v>25</v>
      </c>
      <c r="B62" s="12">
        <v>3630</v>
      </c>
      <c r="C62" s="13">
        <v>1.319</v>
      </c>
      <c r="D62" s="15">
        <v>518</v>
      </c>
      <c r="E62" s="13">
        <v>1.1319999999999999</v>
      </c>
      <c r="F62" s="15">
        <v>631</v>
      </c>
      <c r="G62" s="13">
        <v>1.4179999999999999</v>
      </c>
      <c r="H62" s="14">
        <f t="shared" si="0"/>
        <v>2.7979832938044326E-3</v>
      </c>
      <c r="I62" s="14">
        <f t="shared" si="1"/>
        <v>6.1506310927462926E-3</v>
      </c>
      <c r="J62" s="14">
        <f t="shared" si="2"/>
        <v>1.0524051042481474E-3</v>
      </c>
    </row>
    <row r="63" spans="1:10" x14ac:dyDescent="0.35">
      <c r="A63" s="11" t="s">
        <v>691</v>
      </c>
      <c r="B63" s="12">
        <v>2334</v>
      </c>
      <c r="C63" s="13">
        <v>-0.17399999999999999</v>
      </c>
      <c r="D63" s="15">
        <v>226</v>
      </c>
      <c r="E63" s="13">
        <v>0.17699999999999999</v>
      </c>
      <c r="F63" s="15">
        <v>587</v>
      </c>
      <c r="G63" s="13">
        <v>-2.7E-2</v>
      </c>
      <c r="H63" s="14">
        <f t="shared" si="0"/>
        <v>1.7990338864296268E-3</v>
      </c>
      <c r="I63" s="14">
        <f t="shared" si="1"/>
        <v>2.6834799748275328E-3</v>
      </c>
      <c r="J63" s="14">
        <f t="shared" si="2"/>
        <v>9.7902027922925922E-4</v>
      </c>
    </row>
    <row r="64" spans="1:10" x14ac:dyDescent="0.35">
      <c r="A64" s="11" t="s">
        <v>735</v>
      </c>
      <c r="B64" s="12">
        <v>2447</v>
      </c>
      <c r="C64" s="13">
        <v>0.503</v>
      </c>
      <c r="D64" s="15">
        <v>200</v>
      </c>
      <c r="E64" s="13">
        <v>0.42899999999999999</v>
      </c>
      <c r="F64" s="15">
        <v>549</v>
      </c>
      <c r="G64" s="13">
        <v>0.373</v>
      </c>
      <c r="H64" s="14">
        <f t="shared" si="0"/>
        <v>1.8861336418565969E-3</v>
      </c>
      <c r="I64" s="14">
        <f t="shared" si="1"/>
        <v>2.3747610396703833E-3</v>
      </c>
      <c r="J64" s="14">
        <f t="shared" si="2"/>
        <v>9.1564247580385567E-4</v>
      </c>
    </row>
    <row r="65" spans="1:10" x14ac:dyDescent="0.35">
      <c r="A65" s="11" t="s">
        <v>593</v>
      </c>
      <c r="B65" s="12">
        <v>2851</v>
      </c>
      <c r="C65" s="13">
        <v>0.497</v>
      </c>
      <c r="D65" s="15">
        <v>436</v>
      </c>
      <c r="E65" s="13">
        <v>0.317</v>
      </c>
      <c r="F65" s="15">
        <v>523</v>
      </c>
      <c r="G65" s="13">
        <v>0.48199999999999998</v>
      </c>
      <c r="H65" s="14">
        <f t="shared" si="0"/>
        <v>2.1975345373654097E-3</v>
      </c>
      <c r="I65" s="14">
        <f t="shared" si="1"/>
        <v>5.1769790664814349E-3</v>
      </c>
      <c r="J65" s="14">
        <f t="shared" si="2"/>
        <v>8.7227871556542179E-4</v>
      </c>
    </row>
    <row r="66" spans="1:10" x14ac:dyDescent="0.35">
      <c r="A66" s="11" t="s">
        <v>10854</v>
      </c>
      <c r="B66" s="12">
        <v>981</v>
      </c>
      <c r="C66" s="13">
        <v>-0.23</v>
      </c>
      <c r="D66" s="15">
        <v>25</v>
      </c>
      <c r="E66" s="13">
        <v>-0.59</v>
      </c>
      <c r="F66" s="15">
        <v>469</v>
      </c>
      <c r="G66" s="13">
        <v>-5.0999999999999997E-2</v>
      </c>
      <c r="H66" s="14">
        <f t="shared" si="0"/>
        <v>7.5614920419342932E-4</v>
      </c>
      <c r="I66" s="14">
        <f t="shared" si="1"/>
        <v>2.9684512995879791E-4</v>
      </c>
      <c r="J66" s="14">
        <f t="shared" si="2"/>
        <v>7.8221552122405887E-4</v>
      </c>
    </row>
    <row r="67" spans="1:10" x14ac:dyDescent="0.35">
      <c r="A67" s="11" t="s">
        <v>414</v>
      </c>
      <c r="B67" s="12">
        <v>1398</v>
      </c>
      <c r="C67" s="13">
        <v>-0.82699999999999996</v>
      </c>
      <c r="D67" s="15">
        <v>60</v>
      </c>
      <c r="E67" s="13">
        <v>-0.66300000000000003</v>
      </c>
      <c r="F67" s="15">
        <v>459</v>
      </c>
      <c r="G67" s="13">
        <v>-0.73</v>
      </c>
      <c r="H67" s="14">
        <f t="shared" ref="H67:H130" si="3">B67/$B$222</f>
        <v>1.0775704255478228E-3</v>
      </c>
      <c r="I67" s="14">
        <f t="shared" ref="I67:I130" si="4">D67/$D$222</f>
        <v>7.1242831190111494E-4</v>
      </c>
      <c r="J67" s="14">
        <f t="shared" ref="J67:J130" si="5">F67/$F$222</f>
        <v>7.6553715190158425E-4</v>
      </c>
    </row>
    <row r="68" spans="1:10" x14ac:dyDescent="0.35">
      <c r="A68" s="11" t="s">
        <v>519</v>
      </c>
      <c r="B68" s="12">
        <v>924</v>
      </c>
      <c r="C68" s="13">
        <v>2.915</v>
      </c>
      <c r="D68" s="15">
        <v>27</v>
      </c>
      <c r="E68" s="13">
        <v>1.4550000000000001</v>
      </c>
      <c r="F68" s="15">
        <v>456</v>
      </c>
      <c r="G68" s="13">
        <v>3.6059999999999999</v>
      </c>
      <c r="H68" s="14">
        <f t="shared" si="3"/>
        <v>7.1221392933203738E-4</v>
      </c>
      <c r="I68" s="14">
        <f t="shared" si="4"/>
        <v>3.2059274035550175E-4</v>
      </c>
      <c r="J68" s="14">
        <f t="shared" si="5"/>
        <v>7.6053364110484193E-4</v>
      </c>
    </row>
    <row r="69" spans="1:10" x14ac:dyDescent="0.35">
      <c r="A69" s="11" t="s">
        <v>393</v>
      </c>
      <c r="B69" s="12">
        <v>900</v>
      </c>
      <c r="C69" s="13">
        <v>-0.69299999999999995</v>
      </c>
      <c r="D69" s="15">
        <v>14</v>
      </c>
      <c r="E69" s="13">
        <v>-0.88800000000000001</v>
      </c>
      <c r="F69" s="15">
        <v>452</v>
      </c>
      <c r="G69" s="13">
        <v>-0.67400000000000004</v>
      </c>
      <c r="H69" s="14">
        <f t="shared" si="3"/>
        <v>6.9371486623250392E-4</v>
      </c>
      <c r="I69" s="14">
        <f t="shared" si="4"/>
        <v>1.6623327277692681E-4</v>
      </c>
      <c r="J69" s="14">
        <f t="shared" si="5"/>
        <v>7.5386229337585204E-4</v>
      </c>
    </row>
    <row r="70" spans="1:10" x14ac:dyDescent="0.35">
      <c r="A70" s="11" t="s">
        <v>731</v>
      </c>
      <c r="B70" s="12">
        <v>2151</v>
      </c>
      <c r="C70" s="13">
        <v>0.65300000000000002</v>
      </c>
      <c r="D70" s="15">
        <v>93</v>
      </c>
      <c r="E70" s="13">
        <v>0.82399999999999995</v>
      </c>
      <c r="F70" s="15">
        <v>442</v>
      </c>
      <c r="G70" s="13">
        <v>1.389</v>
      </c>
      <c r="H70" s="14">
        <f t="shared" si="3"/>
        <v>1.6579785302956844E-3</v>
      </c>
      <c r="I70" s="14">
        <f t="shared" si="4"/>
        <v>1.1042638834467282E-3</v>
      </c>
      <c r="J70" s="14">
        <f t="shared" si="5"/>
        <v>7.3718392405337741E-4</v>
      </c>
    </row>
    <row r="71" spans="1:10" x14ac:dyDescent="0.35">
      <c r="A71" s="11" t="s">
        <v>410</v>
      </c>
      <c r="B71" s="12">
        <v>6511</v>
      </c>
      <c r="C71" s="13">
        <v>2.8279999999999998</v>
      </c>
      <c r="D71" s="12">
        <v>1261</v>
      </c>
      <c r="E71" s="13">
        <v>2.6240000000000001</v>
      </c>
      <c r="F71" s="15">
        <v>435</v>
      </c>
      <c r="G71" s="13">
        <v>3.5790000000000002</v>
      </c>
      <c r="H71" s="14">
        <f t="shared" si="3"/>
        <v>5.0186416600442587E-3</v>
      </c>
      <c r="I71" s="14">
        <f t="shared" si="4"/>
        <v>1.4972868355121766E-2</v>
      </c>
      <c r="J71" s="14">
        <f t="shared" si="5"/>
        <v>7.2550906552764521E-4</v>
      </c>
    </row>
    <row r="72" spans="1:10" x14ac:dyDescent="0.35">
      <c r="A72" s="11" t="s">
        <v>73</v>
      </c>
      <c r="B72" s="12">
        <v>6218</v>
      </c>
      <c r="C72" s="13">
        <v>0.36299999999999999</v>
      </c>
      <c r="D72" s="15">
        <v>358</v>
      </c>
      <c r="E72" s="13">
        <v>0.311</v>
      </c>
      <c r="F72" s="15">
        <v>414</v>
      </c>
      <c r="G72" s="13">
        <v>0.104</v>
      </c>
      <c r="H72" s="14">
        <f t="shared" si="3"/>
        <v>4.7927989313707887E-3</v>
      </c>
      <c r="I72" s="14">
        <f t="shared" si="4"/>
        <v>4.2508222610099858E-3</v>
      </c>
      <c r="J72" s="14">
        <f t="shared" si="5"/>
        <v>6.9048448995044859E-4</v>
      </c>
    </row>
    <row r="73" spans="1:10" x14ac:dyDescent="0.35">
      <c r="A73" s="11" t="s">
        <v>402</v>
      </c>
      <c r="B73" s="12">
        <v>1643</v>
      </c>
      <c r="C73" s="13">
        <v>-0.79500000000000004</v>
      </c>
      <c r="D73" s="15">
        <v>118</v>
      </c>
      <c r="E73" s="13">
        <v>-0.54800000000000004</v>
      </c>
      <c r="F73" s="15">
        <v>409</v>
      </c>
      <c r="G73" s="13">
        <v>-0.71899999999999997</v>
      </c>
      <c r="H73" s="14">
        <f t="shared" si="3"/>
        <v>1.2664150280222266E-3</v>
      </c>
      <c r="I73" s="14">
        <f t="shared" si="4"/>
        <v>1.401109013405526E-3</v>
      </c>
      <c r="J73" s="14">
        <f t="shared" si="5"/>
        <v>6.8214530528921122E-4</v>
      </c>
    </row>
    <row r="74" spans="1:10" x14ac:dyDescent="0.35">
      <c r="A74" s="11" t="s">
        <v>81</v>
      </c>
      <c r="B74" s="12">
        <v>1215</v>
      </c>
      <c r="C74" s="13">
        <v>-0.54800000000000004</v>
      </c>
      <c r="D74" s="15">
        <v>37</v>
      </c>
      <c r="E74" s="13">
        <v>-0.79800000000000004</v>
      </c>
      <c r="F74" s="15">
        <v>357</v>
      </c>
      <c r="G74" s="13">
        <v>-0.69599999999999995</v>
      </c>
      <c r="H74" s="14">
        <f t="shared" si="3"/>
        <v>9.3651506941388031E-4</v>
      </c>
      <c r="I74" s="14">
        <f t="shared" si="4"/>
        <v>4.3933079233902087E-4</v>
      </c>
      <c r="J74" s="14">
        <f t="shared" si="5"/>
        <v>5.9541778481234336E-4</v>
      </c>
    </row>
    <row r="75" spans="1:10" x14ac:dyDescent="0.35">
      <c r="A75" s="11" t="s">
        <v>818</v>
      </c>
      <c r="B75" s="12">
        <v>1492</v>
      </c>
      <c r="C75" s="13">
        <v>-0.85699999999999998</v>
      </c>
      <c r="D75" s="15">
        <v>64</v>
      </c>
      <c r="E75" s="13">
        <v>-0.91800000000000004</v>
      </c>
      <c r="F75" s="15">
        <v>352</v>
      </c>
      <c r="G75" s="13">
        <v>-0.89900000000000002</v>
      </c>
      <c r="H75" s="14">
        <f t="shared" si="3"/>
        <v>1.1500250893543287E-3</v>
      </c>
      <c r="I75" s="14">
        <f t="shared" si="4"/>
        <v>7.5992353269452263E-4</v>
      </c>
      <c r="J75" s="14">
        <f t="shared" si="5"/>
        <v>5.87078600151106E-4</v>
      </c>
    </row>
    <row r="76" spans="1:10" x14ac:dyDescent="0.35">
      <c r="A76" s="11" t="s">
        <v>814</v>
      </c>
      <c r="B76" s="12">
        <v>1214</v>
      </c>
      <c r="C76" s="13">
        <v>0.72199999999999998</v>
      </c>
      <c r="D76" s="15">
        <v>141</v>
      </c>
      <c r="E76" s="13">
        <v>1.5640000000000001</v>
      </c>
      <c r="F76" s="15">
        <v>345</v>
      </c>
      <c r="G76" s="13">
        <v>1.0660000000000001</v>
      </c>
      <c r="H76" s="14">
        <f t="shared" si="3"/>
        <v>9.3574427511806642E-4</v>
      </c>
      <c r="I76" s="14">
        <f t="shared" si="4"/>
        <v>1.67420653296762E-3</v>
      </c>
      <c r="J76" s="14">
        <f t="shared" si="5"/>
        <v>5.7540374162537379E-4</v>
      </c>
    </row>
    <row r="77" spans="1:10" x14ac:dyDescent="0.35">
      <c r="A77" s="11" t="s">
        <v>140</v>
      </c>
      <c r="B77" s="12">
        <v>1899</v>
      </c>
      <c r="C77" s="13">
        <v>-3.2000000000000001E-2</v>
      </c>
      <c r="D77" s="15">
        <v>149</v>
      </c>
      <c r="E77" s="13">
        <v>-0.16300000000000001</v>
      </c>
      <c r="F77" s="15">
        <v>336</v>
      </c>
      <c r="G77" s="13">
        <v>-0.113</v>
      </c>
      <c r="H77" s="14">
        <f t="shared" si="3"/>
        <v>1.4637383677505833E-3</v>
      </c>
      <c r="I77" s="14">
        <f t="shared" si="4"/>
        <v>1.7691969745544354E-3</v>
      </c>
      <c r="J77" s="14">
        <f t="shared" si="5"/>
        <v>5.6039320923514664E-4</v>
      </c>
    </row>
    <row r="78" spans="1:10" x14ac:dyDescent="0.35">
      <c r="A78" s="11" t="s">
        <v>230</v>
      </c>
      <c r="B78" s="12">
        <v>1771</v>
      </c>
      <c r="C78" s="13">
        <v>0.156</v>
      </c>
      <c r="D78" s="15">
        <v>103</v>
      </c>
      <c r="E78" s="13">
        <v>0.108</v>
      </c>
      <c r="F78" s="15">
        <v>333</v>
      </c>
      <c r="G78" s="13">
        <v>0.29599999999999999</v>
      </c>
      <c r="H78" s="14">
        <f t="shared" si="3"/>
        <v>1.3650766978864049E-3</v>
      </c>
      <c r="I78" s="14">
        <f t="shared" si="4"/>
        <v>1.2230019354302474E-3</v>
      </c>
      <c r="J78" s="14">
        <f t="shared" si="5"/>
        <v>5.5538969843840433E-4</v>
      </c>
    </row>
    <row r="79" spans="1:10" x14ac:dyDescent="0.35">
      <c r="A79" s="11" t="s">
        <v>357</v>
      </c>
      <c r="B79" s="12">
        <v>4160</v>
      </c>
      <c r="C79" s="13">
        <v>4.3999999999999997E-2</v>
      </c>
      <c r="D79" s="15">
        <v>85</v>
      </c>
      <c r="E79" s="13">
        <v>-0.42599999999999999</v>
      </c>
      <c r="F79" s="15">
        <v>331</v>
      </c>
      <c r="G79" s="13">
        <v>-7.8E-2</v>
      </c>
      <c r="H79" s="14">
        <f t="shared" si="3"/>
        <v>3.2065042705857962E-3</v>
      </c>
      <c r="I79" s="14">
        <f t="shared" si="4"/>
        <v>1.0092734418599128E-3</v>
      </c>
      <c r="J79" s="14">
        <f t="shared" si="5"/>
        <v>5.5205402457390938E-4</v>
      </c>
    </row>
    <row r="80" spans="1:10" x14ac:dyDescent="0.35">
      <c r="A80" s="11" t="s">
        <v>118</v>
      </c>
      <c r="B80" s="12">
        <v>1095</v>
      </c>
      <c r="C80" s="13">
        <v>1.2210000000000001</v>
      </c>
      <c r="D80" s="15">
        <v>126</v>
      </c>
      <c r="E80" s="13">
        <v>1.2909999999999999</v>
      </c>
      <c r="F80" s="15">
        <v>329</v>
      </c>
      <c r="G80" s="13">
        <v>1.861</v>
      </c>
      <c r="H80" s="14">
        <f t="shared" si="3"/>
        <v>8.4401975391621309E-4</v>
      </c>
      <c r="I80" s="14">
        <f t="shared" si="4"/>
        <v>1.4960994549923414E-3</v>
      </c>
      <c r="J80" s="14">
        <f t="shared" si="5"/>
        <v>5.4871835070941443E-4</v>
      </c>
    </row>
    <row r="81" spans="1:10" x14ac:dyDescent="0.35">
      <c r="A81" s="11" t="s">
        <v>798</v>
      </c>
      <c r="B81" s="12">
        <v>1354</v>
      </c>
      <c r="C81" s="13">
        <v>-0.84499999999999997</v>
      </c>
      <c r="D81" s="15">
        <v>40</v>
      </c>
      <c r="E81" s="13">
        <v>-0.78800000000000003</v>
      </c>
      <c r="F81" s="15">
        <v>322</v>
      </c>
      <c r="G81" s="13">
        <v>-0.77100000000000002</v>
      </c>
      <c r="H81" s="14">
        <f t="shared" si="3"/>
        <v>1.0436554765320114E-3</v>
      </c>
      <c r="I81" s="14">
        <f t="shared" si="4"/>
        <v>4.7495220793407664E-4</v>
      </c>
      <c r="J81" s="14">
        <f t="shared" si="5"/>
        <v>5.3704349218368223E-4</v>
      </c>
    </row>
    <row r="82" spans="1:10" x14ac:dyDescent="0.35">
      <c r="A82" s="11" t="s">
        <v>890</v>
      </c>
      <c r="B82" s="12">
        <v>2421</v>
      </c>
      <c r="C82" s="13">
        <v>1.8520000000000001</v>
      </c>
      <c r="D82" s="15">
        <v>352</v>
      </c>
      <c r="E82" s="13">
        <v>2.556</v>
      </c>
      <c r="F82" s="15">
        <v>316</v>
      </c>
      <c r="G82" s="13">
        <v>0.98699999999999999</v>
      </c>
      <c r="H82" s="14">
        <f t="shared" si="3"/>
        <v>1.8660929901654355E-3</v>
      </c>
      <c r="I82" s="14">
        <f t="shared" si="4"/>
        <v>4.1795794298198742E-3</v>
      </c>
      <c r="J82" s="14">
        <f t="shared" si="5"/>
        <v>5.2703647059019749E-4</v>
      </c>
    </row>
    <row r="83" spans="1:10" x14ac:dyDescent="0.35">
      <c r="A83" s="11" t="s">
        <v>160</v>
      </c>
      <c r="B83" s="12">
        <v>1488</v>
      </c>
      <c r="C83" s="13">
        <v>1.464</v>
      </c>
      <c r="D83" s="15">
        <v>396</v>
      </c>
      <c r="E83" s="13">
        <v>1.712</v>
      </c>
      <c r="F83" s="15">
        <v>314</v>
      </c>
      <c r="G83" s="13">
        <v>2.109</v>
      </c>
      <c r="H83" s="14">
        <f t="shared" si="3"/>
        <v>1.1469419121710731E-3</v>
      </c>
      <c r="I83" s="14">
        <f t="shared" si="4"/>
        <v>4.7020268585473588E-3</v>
      </c>
      <c r="J83" s="14">
        <f t="shared" si="5"/>
        <v>5.2370079672570255E-4</v>
      </c>
    </row>
    <row r="84" spans="1:10" x14ac:dyDescent="0.35">
      <c r="A84" s="11" t="s">
        <v>85</v>
      </c>
      <c r="B84" s="12">
        <v>826</v>
      </c>
      <c r="C84" s="13">
        <v>-0.40400000000000003</v>
      </c>
      <c r="D84" s="15">
        <v>116</v>
      </c>
      <c r="E84" s="13">
        <v>6.4000000000000001E-2</v>
      </c>
      <c r="F84" s="15">
        <v>305</v>
      </c>
      <c r="G84" s="13">
        <v>-0.438</v>
      </c>
      <c r="H84" s="14">
        <f t="shared" si="3"/>
        <v>6.3667608834227585E-4</v>
      </c>
      <c r="I84" s="14">
        <f t="shared" si="4"/>
        <v>1.3773614030088222E-3</v>
      </c>
      <c r="J84" s="14">
        <f t="shared" si="5"/>
        <v>5.0869026433547539E-4</v>
      </c>
    </row>
    <row r="85" spans="1:10" x14ac:dyDescent="0.35">
      <c r="A85" s="11" t="s">
        <v>50</v>
      </c>
      <c r="B85" s="12">
        <v>2044</v>
      </c>
      <c r="C85" s="13">
        <v>0.747</v>
      </c>
      <c r="D85" s="15">
        <v>196</v>
      </c>
      <c r="E85" s="13">
        <v>0.66100000000000003</v>
      </c>
      <c r="F85" s="15">
        <v>300</v>
      </c>
      <c r="G85" s="13">
        <v>0.79600000000000004</v>
      </c>
      <c r="H85" s="14">
        <f t="shared" si="3"/>
        <v>1.5755035406435978E-3</v>
      </c>
      <c r="I85" s="14">
        <f t="shared" si="4"/>
        <v>2.3272658188769756E-3</v>
      </c>
      <c r="J85" s="14">
        <f t="shared" si="5"/>
        <v>5.0035107967423813E-4</v>
      </c>
    </row>
    <row r="86" spans="1:10" x14ac:dyDescent="0.35">
      <c r="A86" s="11" t="s">
        <v>61</v>
      </c>
      <c r="B86" s="12">
        <v>1389</v>
      </c>
      <c r="C86" s="13">
        <v>-0.52200000000000002</v>
      </c>
      <c r="D86" s="15">
        <v>83</v>
      </c>
      <c r="E86" s="13">
        <v>7.8E-2</v>
      </c>
      <c r="F86" s="15">
        <v>293</v>
      </c>
      <c r="G86" s="13">
        <v>-0.47799999999999998</v>
      </c>
      <c r="H86" s="14">
        <f t="shared" si="3"/>
        <v>1.0706332768854977E-3</v>
      </c>
      <c r="I86" s="14">
        <f t="shared" si="4"/>
        <v>9.8552583146320895E-4</v>
      </c>
      <c r="J86" s="14">
        <f t="shared" si="5"/>
        <v>4.8867622114850582E-4</v>
      </c>
    </row>
    <row r="87" spans="1:10" x14ac:dyDescent="0.35">
      <c r="A87" s="11" t="s">
        <v>389</v>
      </c>
      <c r="B87" s="12">
        <v>1518</v>
      </c>
      <c r="C87" s="13">
        <v>-0.22600000000000001</v>
      </c>
      <c r="D87" s="15">
        <v>94</v>
      </c>
      <c r="E87" s="13">
        <v>-0.27100000000000002</v>
      </c>
      <c r="F87" s="15">
        <v>290</v>
      </c>
      <c r="G87" s="13">
        <v>-0.45</v>
      </c>
      <c r="H87" s="14">
        <f t="shared" si="3"/>
        <v>1.17006574104549E-3</v>
      </c>
      <c r="I87" s="14">
        <f t="shared" si="4"/>
        <v>1.1161376886450801E-3</v>
      </c>
      <c r="J87" s="14">
        <f t="shared" si="5"/>
        <v>4.8367271035176351E-4</v>
      </c>
    </row>
    <row r="88" spans="1:10" x14ac:dyDescent="0.35">
      <c r="A88" s="11" t="s">
        <v>864</v>
      </c>
      <c r="B88" s="12">
        <v>1342</v>
      </c>
      <c r="C88" s="13">
        <v>0.48799999999999999</v>
      </c>
      <c r="D88" s="15">
        <v>195</v>
      </c>
      <c r="E88" s="13">
        <v>1.0740000000000001</v>
      </c>
      <c r="F88" s="15">
        <v>285</v>
      </c>
      <c r="G88" s="13">
        <v>0.9</v>
      </c>
      <c r="H88" s="14">
        <f t="shared" si="3"/>
        <v>1.0344059449822448E-3</v>
      </c>
      <c r="I88" s="14">
        <f t="shared" si="4"/>
        <v>2.3153920136786237E-3</v>
      </c>
      <c r="J88" s="14">
        <f t="shared" si="5"/>
        <v>4.753335256905262E-4</v>
      </c>
    </row>
    <row r="89" spans="1:10" x14ac:dyDescent="0.35">
      <c r="A89" s="11" t="s">
        <v>385</v>
      </c>
      <c r="B89" s="12">
        <v>1126</v>
      </c>
      <c r="C89" s="13">
        <v>-0.90900000000000003</v>
      </c>
      <c r="D89" s="15">
        <v>22</v>
      </c>
      <c r="E89" s="13">
        <v>-0.92100000000000004</v>
      </c>
      <c r="F89" s="15">
        <v>270</v>
      </c>
      <c r="G89" s="13">
        <v>-0.876</v>
      </c>
      <c r="H89" s="14">
        <f t="shared" si="3"/>
        <v>8.6791437708644379E-4</v>
      </c>
      <c r="I89" s="14">
        <f t="shared" si="4"/>
        <v>2.6122371436374214E-4</v>
      </c>
      <c r="J89" s="14">
        <f t="shared" si="5"/>
        <v>4.5031597170681426E-4</v>
      </c>
    </row>
    <row r="90" spans="1:10" x14ac:dyDescent="0.35">
      <c r="A90" s="11" t="s">
        <v>69</v>
      </c>
      <c r="B90" s="12">
        <v>2292</v>
      </c>
      <c r="C90" s="13">
        <v>0.14399999999999999</v>
      </c>
      <c r="D90" s="15">
        <v>46</v>
      </c>
      <c r="E90" s="13">
        <v>-0.27</v>
      </c>
      <c r="F90" s="15">
        <v>266</v>
      </c>
      <c r="G90" s="13">
        <v>0.55600000000000005</v>
      </c>
      <c r="H90" s="14">
        <f t="shared" si="3"/>
        <v>1.7666605260054434E-3</v>
      </c>
      <c r="I90" s="14">
        <f t="shared" si="4"/>
        <v>5.4619503912418813E-4</v>
      </c>
      <c r="J90" s="14">
        <f t="shared" si="5"/>
        <v>4.4364462397782442E-4</v>
      </c>
    </row>
    <row r="91" spans="1:10" x14ac:dyDescent="0.35">
      <c r="A91" s="11" t="s">
        <v>88</v>
      </c>
      <c r="B91" s="12">
        <v>1581</v>
      </c>
      <c r="C91" s="13">
        <v>-0.59499999999999997</v>
      </c>
      <c r="D91" s="15">
        <v>168</v>
      </c>
      <c r="E91" s="13">
        <v>0.34399999999999997</v>
      </c>
      <c r="F91" s="15">
        <v>262</v>
      </c>
      <c r="G91" s="13">
        <v>-0.438</v>
      </c>
      <c r="H91" s="14">
        <f t="shared" si="3"/>
        <v>1.2186257816817652E-3</v>
      </c>
      <c r="I91" s="14">
        <f t="shared" si="4"/>
        <v>1.9947992733231217E-3</v>
      </c>
      <c r="J91" s="14">
        <f t="shared" si="5"/>
        <v>4.3697327624883458E-4</v>
      </c>
    </row>
    <row r="92" spans="1:10" x14ac:dyDescent="0.35">
      <c r="A92" s="11" t="s">
        <v>188</v>
      </c>
      <c r="B92" s="12">
        <v>3552</v>
      </c>
      <c r="C92" s="13">
        <v>-0.90200000000000002</v>
      </c>
      <c r="D92" s="15">
        <v>23</v>
      </c>
      <c r="E92" s="13">
        <v>-0.98</v>
      </c>
      <c r="F92" s="15">
        <v>261</v>
      </c>
      <c r="G92" s="13">
        <v>-0.95199999999999996</v>
      </c>
      <c r="H92" s="14">
        <f t="shared" si="3"/>
        <v>2.737861338730949E-3</v>
      </c>
      <c r="I92" s="14">
        <f t="shared" si="4"/>
        <v>2.7309751956209406E-4</v>
      </c>
      <c r="J92" s="14">
        <f t="shared" si="5"/>
        <v>4.3530543931658716E-4</v>
      </c>
    </row>
    <row r="93" spans="1:10" x14ac:dyDescent="0.35">
      <c r="A93" s="11" t="s">
        <v>794</v>
      </c>
      <c r="B93" s="12">
        <v>890</v>
      </c>
      <c r="C93" s="13">
        <v>-0.751</v>
      </c>
      <c r="D93" s="15">
        <v>54</v>
      </c>
      <c r="E93" s="13">
        <v>-0.59099999999999997</v>
      </c>
      <c r="F93" s="15">
        <v>246</v>
      </c>
      <c r="G93" s="13">
        <v>-0.53300000000000003</v>
      </c>
      <c r="H93" s="14">
        <f t="shared" si="3"/>
        <v>6.8600692327436502E-4</v>
      </c>
      <c r="I93" s="14">
        <f t="shared" si="4"/>
        <v>6.4118548071100351E-4</v>
      </c>
      <c r="J93" s="14">
        <f t="shared" si="5"/>
        <v>4.1028788533287522E-4</v>
      </c>
    </row>
    <row r="94" spans="1:10" x14ac:dyDescent="0.35">
      <c r="A94" s="11" t="s">
        <v>202</v>
      </c>
      <c r="B94" s="12">
        <v>1496</v>
      </c>
      <c r="C94" s="13">
        <v>-0.69</v>
      </c>
      <c r="D94" s="15">
        <v>124</v>
      </c>
      <c r="E94" s="13">
        <v>-0.56000000000000005</v>
      </c>
      <c r="F94" s="15">
        <v>242</v>
      </c>
      <c r="G94" s="13">
        <v>-0.71699999999999997</v>
      </c>
      <c r="H94" s="14">
        <f t="shared" si="3"/>
        <v>1.1531082665375842E-3</v>
      </c>
      <c r="I94" s="14">
        <f t="shared" si="4"/>
        <v>1.4723518445956376E-3</v>
      </c>
      <c r="J94" s="14">
        <f t="shared" si="5"/>
        <v>4.0361653760388538E-4</v>
      </c>
    </row>
    <row r="95" spans="1:10" x14ac:dyDescent="0.35">
      <c r="A95" s="11" t="s">
        <v>830</v>
      </c>
      <c r="B95" s="12">
        <v>827</v>
      </c>
      <c r="C95" s="13">
        <v>0.998</v>
      </c>
      <c r="D95" s="15">
        <v>191</v>
      </c>
      <c r="E95" s="13">
        <v>0.94899999999999995</v>
      </c>
      <c r="F95" s="15">
        <v>231</v>
      </c>
      <c r="G95" s="13">
        <v>0.73699999999999999</v>
      </c>
      <c r="H95" s="14">
        <f t="shared" si="3"/>
        <v>6.3744688263808974E-4</v>
      </c>
      <c r="I95" s="14">
        <f t="shared" si="4"/>
        <v>2.267896792885216E-3</v>
      </c>
      <c r="J95" s="14">
        <f t="shared" si="5"/>
        <v>3.8527033134916333E-4</v>
      </c>
    </row>
    <row r="96" spans="1:10" x14ac:dyDescent="0.35">
      <c r="A96" s="11" t="s">
        <v>325</v>
      </c>
      <c r="B96" s="12">
        <v>1226</v>
      </c>
      <c r="C96" s="13">
        <v>0.47399999999999998</v>
      </c>
      <c r="D96" s="15">
        <v>208</v>
      </c>
      <c r="E96" s="13">
        <v>0.11799999999999999</v>
      </c>
      <c r="F96" s="15">
        <v>229</v>
      </c>
      <c r="G96" s="13">
        <v>0.70899999999999996</v>
      </c>
      <c r="H96" s="14">
        <f t="shared" si="3"/>
        <v>9.449938066678331E-4</v>
      </c>
      <c r="I96" s="14">
        <f t="shared" si="4"/>
        <v>2.4697514812571987E-3</v>
      </c>
      <c r="J96" s="14">
        <f t="shared" si="5"/>
        <v>3.8193465748466839E-4</v>
      </c>
    </row>
    <row r="97" spans="1:10" x14ac:dyDescent="0.35">
      <c r="A97" s="11" t="s">
        <v>226</v>
      </c>
      <c r="B97" s="15">
        <v>809</v>
      </c>
      <c r="C97" s="13">
        <v>0.60499999999999998</v>
      </c>
      <c r="D97" s="15">
        <v>112</v>
      </c>
      <c r="E97" s="13">
        <v>0.57699999999999996</v>
      </c>
      <c r="F97" s="15">
        <v>225</v>
      </c>
      <c r="G97" s="13">
        <v>0.64200000000000002</v>
      </c>
      <c r="H97" s="14">
        <f t="shared" si="3"/>
        <v>6.2357258531343961E-4</v>
      </c>
      <c r="I97" s="14">
        <f t="shared" si="4"/>
        <v>1.3298661822154145E-3</v>
      </c>
      <c r="J97" s="14">
        <f t="shared" si="5"/>
        <v>3.7526330975567855E-4</v>
      </c>
    </row>
    <row r="98" spans="1:10" x14ac:dyDescent="0.35">
      <c r="A98" s="11" t="s">
        <v>660</v>
      </c>
      <c r="B98" s="12">
        <v>1033</v>
      </c>
      <c r="C98" s="13">
        <v>0.38700000000000001</v>
      </c>
      <c r="D98" s="15">
        <v>110</v>
      </c>
      <c r="E98" s="13">
        <v>0.31</v>
      </c>
      <c r="F98" s="15">
        <v>221</v>
      </c>
      <c r="G98" s="13">
        <v>0.11600000000000001</v>
      </c>
      <c r="H98" s="14">
        <f t="shared" si="3"/>
        <v>7.962305075757517E-4</v>
      </c>
      <c r="I98" s="14">
        <f t="shared" si="4"/>
        <v>1.3061185718187106E-3</v>
      </c>
      <c r="J98" s="14">
        <f t="shared" si="5"/>
        <v>3.6859196202668871E-4</v>
      </c>
    </row>
    <row r="99" spans="1:10" x14ac:dyDescent="0.35">
      <c r="A99" s="11" t="s">
        <v>561</v>
      </c>
      <c r="B99" s="15">
        <v>914</v>
      </c>
      <c r="C99" s="13">
        <v>0.52600000000000002</v>
      </c>
      <c r="D99" s="15">
        <v>124</v>
      </c>
      <c r="E99" s="13">
        <v>0.24</v>
      </c>
      <c r="F99" s="15">
        <v>220</v>
      </c>
      <c r="G99" s="13">
        <v>0.61799999999999999</v>
      </c>
      <c r="H99" s="14">
        <f t="shared" si="3"/>
        <v>7.0450598637389848E-4</v>
      </c>
      <c r="I99" s="14">
        <f t="shared" si="4"/>
        <v>1.4723518445956376E-3</v>
      </c>
      <c r="J99" s="14">
        <f t="shared" si="5"/>
        <v>3.6692412509444129E-4</v>
      </c>
    </row>
    <row r="100" spans="1:10" x14ac:dyDescent="0.35">
      <c r="A100" s="11" t="s">
        <v>246</v>
      </c>
      <c r="B100" s="15">
        <v>931</v>
      </c>
      <c r="C100" s="13">
        <v>-0.72199999999999998</v>
      </c>
      <c r="D100" s="15">
        <v>22</v>
      </c>
      <c r="E100" s="13">
        <v>-0.78200000000000003</v>
      </c>
      <c r="F100" s="15">
        <v>211</v>
      </c>
      <c r="G100" s="13">
        <v>-0.68700000000000006</v>
      </c>
      <c r="H100" s="14">
        <f t="shared" si="3"/>
        <v>7.1760948940273461E-4</v>
      </c>
      <c r="I100" s="14">
        <f t="shared" si="4"/>
        <v>2.6122371436374214E-4</v>
      </c>
      <c r="J100" s="14">
        <f t="shared" si="5"/>
        <v>3.5191359270421414E-4</v>
      </c>
    </row>
    <row r="101" spans="1:10" x14ac:dyDescent="0.35">
      <c r="A101" s="11" t="s">
        <v>844</v>
      </c>
      <c r="B101" s="12">
        <v>672</v>
      </c>
      <c r="C101" s="13">
        <v>0.3</v>
      </c>
      <c r="D101" s="15">
        <v>71</v>
      </c>
      <c r="E101" s="13">
        <v>1.0880000000000001</v>
      </c>
      <c r="F101" s="15">
        <v>209</v>
      </c>
      <c r="G101" s="13">
        <v>0.72699999999999998</v>
      </c>
      <c r="H101" s="14">
        <f t="shared" si="3"/>
        <v>5.1797376678693627E-4</v>
      </c>
      <c r="I101" s="14">
        <f t="shared" si="4"/>
        <v>8.4304016908298598E-4</v>
      </c>
      <c r="J101" s="14">
        <f t="shared" si="5"/>
        <v>3.4857791883971919E-4</v>
      </c>
    </row>
    <row r="102" spans="1:10" x14ac:dyDescent="0.35">
      <c r="A102" s="11" t="s">
        <v>504</v>
      </c>
      <c r="B102" s="12">
        <v>1255</v>
      </c>
      <c r="C102" s="13">
        <v>1.034</v>
      </c>
      <c r="D102" s="15">
        <v>201</v>
      </c>
      <c r="E102" s="13">
        <v>1.1850000000000001</v>
      </c>
      <c r="F102" s="15">
        <v>206</v>
      </c>
      <c r="G102" s="13">
        <v>0.76100000000000001</v>
      </c>
      <c r="H102" s="14">
        <f t="shared" si="3"/>
        <v>9.6734684124643601E-4</v>
      </c>
      <c r="I102" s="14">
        <f t="shared" si="4"/>
        <v>2.3866348448687352E-3</v>
      </c>
      <c r="J102" s="14">
        <f t="shared" si="5"/>
        <v>3.4357440804297682E-4</v>
      </c>
    </row>
    <row r="103" spans="1:10" x14ac:dyDescent="0.35">
      <c r="A103" s="11" t="s">
        <v>454</v>
      </c>
      <c r="B103" s="12">
        <v>2359</v>
      </c>
      <c r="C103" s="13">
        <v>1.4339999999999999</v>
      </c>
      <c r="D103" s="15">
        <v>224</v>
      </c>
      <c r="E103" s="13">
        <v>1.218</v>
      </c>
      <c r="F103" s="15">
        <v>175</v>
      </c>
      <c r="G103" s="13">
        <v>0.66700000000000004</v>
      </c>
      <c r="H103" s="14">
        <f t="shared" si="3"/>
        <v>1.8183037438249741E-3</v>
      </c>
      <c r="I103" s="14">
        <f t="shared" si="4"/>
        <v>2.659732364430829E-3</v>
      </c>
      <c r="J103" s="14">
        <f t="shared" si="5"/>
        <v>2.9187146314330558E-4</v>
      </c>
    </row>
    <row r="104" spans="1:10" x14ac:dyDescent="0.35">
      <c r="A104" s="11" t="s">
        <v>130</v>
      </c>
      <c r="B104" s="12">
        <v>301</v>
      </c>
      <c r="C104" s="13">
        <v>-0.23400000000000001</v>
      </c>
      <c r="D104" s="15">
        <v>11</v>
      </c>
      <c r="E104" s="13">
        <v>-0.74399999999999999</v>
      </c>
      <c r="F104" s="15">
        <v>174</v>
      </c>
      <c r="G104" s="13">
        <v>4.2000000000000003E-2</v>
      </c>
      <c r="H104" s="14">
        <f t="shared" si="3"/>
        <v>2.3200908303998188E-4</v>
      </c>
      <c r="I104" s="14">
        <f t="shared" si="4"/>
        <v>1.3061185718187107E-4</v>
      </c>
      <c r="J104" s="14">
        <f t="shared" si="5"/>
        <v>2.9020362621105811E-4</v>
      </c>
    </row>
    <row r="105" spans="1:10" x14ac:dyDescent="0.35">
      <c r="A105" s="11" t="s">
        <v>349</v>
      </c>
      <c r="B105" s="15">
        <v>319</v>
      </c>
      <c r="C105" s="13">
        <v>-0.7</v>
      </c>
      <c r="D105" s="15">
        <v>19</v>
      </c>
      <c r="E105" s="13">
        <v>-0.86</v>
      </c>
      <c r="F105" s="15">
        <v>164</v>
      </c>
      <c r="G105" s="13">
        <v>-0.64900000000000002</v>
      </c>
      <c r="H105" s="14">
        <f t="shared" si="3"/>
        <v>2.4588338036463195E-4</v>
      </c>
      <c r="I105" s="14">
        <f t="shared" si="4"/>
        <v>2.256022987686864E-4</v>
      </c>
      <c r="J105" s="14">
        <f t="shared" si="5"/>
        <v>2.7352525688858348E-4</v>
      </c>
    </row>
    <row r="106" spans="1:10" x14ac:dyDescent="0.35">
      <c r="A106" s="11" t="s">
        <v>886</v>
      </c>
      <c r="B106" s="15">
        <v>596</v>
      </c>
      <c r="C106" s="13">
        <v>-0.46800000000000003</v>
      </c>
      <c r="D106" s="15">
        <v>108</v>
      </c>
      <c r="E106" s="13">
        <v>3.7999999999999999E-2</v>
      </c>
      <c r="F106" s="15">
        <v>163</v>
      </c>
      <c r="G106" s="13">
        <v>-0.45800000000000002</v>
      </c>
      <c r="H106" s="14">
        <f t="shared" si="3"/>
        <v>4.5939340030508037E-4</v>
      </c>
      <c r="I106" s="14">
        <f t="shared" si="4"/>
        <v>1.282370961422007E-3</v>
      </c>
      <c r="J106" s="14">
        <f t="shared" si="5"/>
        <v>2.7185741995633601E-4</v>
      </c>
    </row>
    <row r="107" spans="1:10" x14ac:dyDescent="0.35">
      <c r="A107" s="11" t="s">
        <v>458</v>
      </c>
      <c r="B107" s="15">
        <v>519</v>
      </c>
      <c r="C107" s="13">
        <v>-0.76</v>
      </c>
      <c r="D107" s="15">
        <v>47</v>
      </c>
      <c r="E107" s="13">
        <v>-0.56499999999999995</v>
      </c>
      <c r="F107" s="15">
        <v>161</v>
      </c>
      <c r="G107" s="13">
        <v>-0.54800000000000004</v>
      </c>
      <c r="H107" s="14">
        <f t="shared" si="3"/>
        <v>4.0004223952741058E-4</v>
      </c>
      <c r="I107" s="14">
        <f t="shared" si="4"/>
        <v>5.5806884432254005E-4</v>
      </c>
      <c r="J107" s="14">
        <f t="shared" si="5"/>
        <v>2.6852174609184111E-4</v>
      </c>
    </row>
    <row r="108" spans="1:10" x14ac:dyDescent="0.35">
      <c r="A108" s="11" t="s">
        <v>58</v>
      </c>
      <c r="B108" s="12">
        <v>1207</v>
      </c>
      <c r="C108" s="13">
        <v>-0.91800000000000004</v>
      </c>
      <c r="D108" s="15">
        <v>25</v>
      </c>
      <c r="E108" s="13">
        <v>-0.96899999999999997</v>
      </c>
      <c r="F108" s="15">
        <v>144</v>
      </c>
      <c r="G108" s="13">
        <v>-0.94399999999999995</v>
      </c>
      <c r="H108" s="14">
        <f t="shared" si="3"/>
        <v>9.3034871504736919E-4</v>
      </c>
      <c r="I108" s="14">
        <f t="shared" si="4"/>
        <v>2.9684512995879791E-4</v>
      </c>
      <c r="J108" s="14">
        <f t="shared" si="5"/>
        <v>2.4016851824363428E-4</v>
      </c>
    </row>
    <row r="109" spans="1:10" x14ac:dyDescent="0.35">
      <c r="A109" s="11" t="s">
        <v>573</v>
      </c>
      <c r="B109" s="15">
        <v>925</v>
      </c>
      <c r="C109" s="13">
        <v>0.35599999999999998</v>
      </c>
      <c r="D109" s="15">
        <v>55</v>
      </c>
      <c r="E109" s="13">
        <v>0.52800000000000002</v>
      </c>
      <c r="F109" s="15">
        <v>144</v>
      </c>
      <c r="G109" s="13">
        <v>0.87</v>
      </c>
      <c r="H109" s="14">
        <f t="shared" si="3"/>
        <v>7.1298472362785127E-4</v>
      </c>
      <c r="I109" s="14">
        <f t="shared" si="4"/>
        <v>6.5305928590935532E-4</v>
      </c>
      <c r="J109" s="14">
        <f t="shared" si="5"/>
        <v>2.4016851824363428E-4</v>
      </c>
    </row>
    <row r="110" spans="1:10" x14ac:dyDescent="0.35">
      <c r="A110" s="11" t="s">
        <v>699</v>
      </c>
      <c r="B110" s="12">
        <v>480</v>
      </c>
      <c r="C110" s="13">
        <v>0.151</v>
      </c>
      <c r="D110" s="15">
        <v>94</v>
      </c>
      <c r="E110" s="13">
        <v>0.91800000000000004</v>
      </c>
      <c r="F110" s="15">
        <v>139</v>
      </c>
      <c r="G110" s="13">
        <v>0.47899999999999998</v>
      </c>
      <c r="H110" s="14">
        <f t="shared" si="3"/>
        <v>3.6998126199066876E-4</v>
      </c>
      <c r="I110" s="14">
        <f t="shared" si="4"/>
        <v>1.1161376886450801E-3</v>
      </c>
      <c r="J110" s="14">
        <f t="shared" si="5"/>
        <v>2.3182933358239699E-4</v>
      </c>
    </row>
    <row r="111" spans="1:10" x14ac:dyDescent="0.35">
      <c r="A111" s="11" t="s">
        <v>242</v>
      </c>
      <c r="B111" s="15">
        <v>553</v>
      </c>
      <c r="C111" s="13">
        <v>-0.66700000000000004</v>
      </c>
      <c r="D111" s="15">
        <v>37</v>
      </c>
      <c r="E111" s="13">
        <v>-0.28799999999999998</v>
      </c>
      <c r="F111" s="15">
        <v>138</v>
      </c>
      <c r="G111" s="13">
        <v>-0.626</v>
      </c>
      <c r="H111" s="14">
        <f t="shared" si="3"/>
        <v>4.26249245585083E-4</v>
      </c>
      <c r="I111" s="14">
        <f t="shared" si="4"/>
        <v>4.3933079233902087E-4</v>
      </c>
      <c r="J111" s="14">
        <f t="shared" si="5"/>
        <v>2.3016149665014952E-4</v>
      </c>
    </row>
    <row r="112" spans="1:10" x14ac:dyDescent="0.35">
      <c r="A112" s="11" t="s">
        <v>156</v>
      </c>
      <c r="B112" s="12">
        <v>830</v>
      </c>
      <c r="C112" s="13">
        <v>-0.55100000000000005</v>
      </c>
      <c r="D112" s="15">
        <v>69</v>
      </c>
      <c r="E112" s="13">
        <v>-0.51100000000000001</v>
      </c>
      <c r="F112" s="15">
        <v>129</v>
      </c>
      <c r="G112" s="13">
        <v>-0.69099999999999995</v>
      </c>
      <c r="H112" s="14">
        <f t="shared" si="3"/>
        <v>6.3975926552553141E-4</v>
      </c>
      <c r="I112" s="14">
        <f t="shared" si="4"/>
        <v>8.1929255868628224E-4</v>
      </c>
      <c r="J112" s="14">
        <f t="shared" si="5"/>
        <v>2.1515096425992237E-4</v>
      </c>
    </row>
    <row r="113" spans="1:10" x14ac:dyDescent="0.35">
      <c r="A113" s="11" t="s">
        <v>485</v>
      </c>
      <c r="B113" s="12">
        <v>1671</v>
      </c>
      <c r="C113" s="13">
        <v>2.2829999999999999</v>
      </c>
      <c r="D113" s="15">
        <v>283</v>
      </c>
      <c r="E113" s="13">
        <v>4.2409999999999997</v>
      </c>
      <c r="F113" s="15">
        <v>125</v>
      </c>
      <c r="G113" s="13">
        <v>1.155</v>
      </c>
      <c r="H113" s="14">
        <f t="shared" si="3"/>
        <v>1.2879972683050157E-3</v>
      </c>
      <c r="I113" s="14">
        <f t="shared" si="4"/>
        <v>3.360286871133592E-3</v>
      </c>
      <c r="J113" s="14">
        <f t="shared" si="5"/>
        <v>2.0847961653093253E-4</v>
      </c>
    </row>
    <row r="114" spans="1:10" x14ac:dyDescent="0.35">
      <c r="A114" s="11" t="s">
        <v>400</v>
      </c>
      <c r="B114" s="12">
        <v>1274</v>
      </c>
      <c r="C114" s="13">
        <v>2.048</v>
      </c>
      <c r="D114" s="15">
        <v>215</v>
      </c>
      <c r="E114" s="13">
        <v>2.9089999999999998</v>
      </c>
      <c r="F114" s="15">
        <v>124</v>
      </c>
      <c r="G114" s="13">
        <v>3.2759999999999998</v>
      </c>
      <c r="H114" s="14">
        <f t="shared" si="3"/>
        <v>9.8199193286690003E-4</v>
      </c>
      <c r="I114" s="14">
        <f t="shared" si="4"/>
        <v>2.5528681176456621E-3</v>
      </c>
      <c r="J114" s="14">
        <f t="shared" si="5"/>
        <v>2.0681177959868508E-4</v>
      </c>
    </row>
    <row r="115" spans="1:10" x14ac:dyDescent="0.35">
      <c r="A115" s="11" t="s">
        <v>365</v>
      </c>
      <c r="B115" s="12">
        <v>863</v>
      </c>
      <c r="C115" s="13">
        <v>1.4379999999999999</v>
      </c>
      <c r="D115" s="15">
        <v>140</v>
      </c>
      <c r="E115" s="13">
        <v>0.89200000000000002</v>
      </c>
      <c r="F115" s="15">
        <v>121</v>
      </c>
      <c r="G115" s="13">
        <v>0.63500000000000001</v>
      </c>
      <c r="H115" s="14">
        <f t="shared" si="3"/>
        <v>6.6519547728738988E-4</v>
      </c>
      <c r="I115" s="14">
        <f t="shared" si="4"/>
        <v>1.6623327277692681E-3</v>
      </c>
      <c r="J115" s="14">
        <f t="shared" si="5"/>
        <v>2.0180826880194269E-4</v>
      </c>
    </row>
    <row r="116" spans="1:10" x14ac:dyDescent="0.35">
      <c r="A116" s="11" t="s">
        <v>462</v>
      </c>
      <c r="B116" s="15">
        <v>410</v>
      </c>
      <c r="C116" s="13">
        <v>1.24</v>
      </c>
      <c r="D116" s="15">
        <v>59</v>
      </c>
      <c r="E116" s="13">
        <v>1.2689999999999999</v>
      </c>
      <c r="F116" s="15">
        <v>118</v>
      </c>
      <c r="G116" s="13">
        <v>0.84399999999999997</v>
      </c>
      <c r="H116" s="14">
        <f t="shared" si="3"/>
        <v>3.1602566128369626E-4</v>
      </c>
      <c r="I116" s="14">
        <f t="shared" si="4"/>
        <v>7.0055450670276301E-4</v>
      </c>
      <c r="J116" s="14">
        <f t="shared" si="5"/>
        <v>1.9680475800520032E-4</v>
      </c>
    </row>
    <row r="117" spans="1:10" x14ac:dyDescent="0.35">
      <c r="A117" s="11" t="s">
        <v>826</v>
      </c>
      <c r="B117" s="12">
        <v>900</v>
      </c>
      <c r="C117" s="13">
        <v>2.5859999999999999</v>
      </c>
      <c r="D117" s="15">
        <v>130</v>
      </c>
      <c r="E117" s="13">
        <v>4</v>
      </c>
      <c r="F117" s="15">
        <v>113</v>
      </c>
      <c r="G117" s="13">
        <v>5.6470000000000002</v>
      </c>
      <c r="H117" s="14">
        <f t="shared" si="3"/>
        <v>6.9371486623250392E-4</v>
      </c>
      <c r="I117" s="14">
        <f t="shared" si="4"/>
        <v>1.5435946757857491E-3</v>
      </c>
      <c r="J117" s="14">
        <f t="shared" si="5"/>
        <v>1.8846557334396301E-4</v>
      </c>
    </row>
    <row r="118" spans="1:10" x14ac:dyDescent="0.35">
      <c r="A118" s="11" t="s">
        <v>317</v>
      </c>
      <c r="B118" s="12">
        <v>333</v>
      </c>
      <c r="C118" s="13">
        <v>-0.53500000000000003</v>
      </c>
      <c r="D118" s="15">
        <v>8</v>
      </c>
      <c r="E118" s="13">
        <v>-0.80500000000000005</v>
      </c>
      <c r="F118" s="15">
        <v>109</v>
      </c>
      <c r="G118" s="13">
        <v>-0.432</v>
      </c>
      <c r="H118" s="14">
        <f t="shared" si="3"/>
        <v>2.5667450050602646E-4</v>
      </c>
      <c r="I118" s="14">
        <f t="shared" si="4"/>
        <v>9.4990441586815329E-5</v>
      </c>
      <c r="J118" s="14">
        <f t="shared" si="5"/>
        <v>1.8179422561497317E-4</v>
      </c>
    </row>
    <row r="119" spans="1:10" x14ac:dyDescent="0.35">
      <c r="A119" s="11" t="s">
        <v>782</v>
      </c>
      <c r="B119" s="12">
        <v>1933</v>
      </c>
      <c r="C119" s="13">
        <v>1.7150000000000001</v>
      </c>
      <c r="D119" s="15">
        <v>439</v>
      </c>
      <c r="E119" s="13">
        <v>1.163</v>
      </c>
      <c r="F119" s="15">
        <v>108</v>
      </c>
      <c r="G119" s="13">
        <v>4.4000000000000004</v>
      </c>
      <c r="H119" s="14">
        <f t="shared" si="3"/>
        <v>1.4899453738082557E-3</v>
      </c>
      <c r="I119" s="14">
        <f t="shared" si="4"/>
        <v>5.2126004820764911E-3</v>
      </c>
      <c r="J119" s="14">
        <f t="shared" si="5"/>
        <v>1.8012638868272572E-4</v>
      </c>
    </row>
    <row r="120" spans="1:10" x14ac:dyDescent="0.35">
      <c r="A120" s="11" t="s">
        <v>438</v>
      </c>
      <c r="B120" s="15">
        <v>419</v>
      </c>
      <c r="C120" s="13">
        <v>-0.39900000000000002</v>
      </c>
      <c r="D120" s="15">
        <v>54</v>
      </c>
      <c r="E120" s="13">
        <v>0.25600000000000001</v>
      </c>
      <c r="F120" s="15">
        <v>106</v>
      </c>
      <c r="G120" s="13">
        <v>-5.3999999999999999E-2</v>
      </c>
      <c r="H120" s="14">
        <f t="shared" si="3"/>
        <v>3.2296280994602126E-4</v>
      </c>
      <c r="I120" s="14">
        <f t="shared" si="4"/>
        <v>6.4118548071100351E-4</v>
      </c>
      <c r="J120" s="14">
        <f t="shared" si="5"/>
        <v>1.767907148182308E-4</v>
      </c>
    </row>
    <row r="121" spans="1:10" x14ac:dyDescent="0.35">
      <c r="A121" s="11" t="s">
        <v>746</v>
      </c>
      <c r="B121" s="15">
        <v>977</v>
      </c>
      <c r="C121" s="13">
        <v>-0.84399999999999997</v>
      </c>
      <c r="D121" s="15">
        <v>20</v>
      </c>
      <c r="E121" s="13">
        <v>-0.90300000000000002</v>
      </c>
      <c r="F121" s="15">
        <v>105</v>
      </c>
      <c r="G121" s="13">
        <v>-0.91100000000000003</v>
      </c>
      <c r="H121" s="14">
        <f t="shared" si="3"/>
        <v>7.5306602701017376E-4</v>
      </c>
      <c r="I121" s="14">
        <f t="shared" si="4"/>
        <v>2.3747610396703832E-4</v>
      </c>
      <c r="J121" s="14">
        <f t="shared" si="5"/>
        <v>1.7512287788598333E-4</v>
      </c>
    </row>
    <row r="122" spans="1:10" x14ac:dyDescent="0.35">
      <c r="A122" s="11" t="s">
        <v>762</v>
      </c>
      <c r="B122" s="12">
        <v>1887</v>
      </c>
      <c r="C122" s="13">
        <v>2.875</v>
      </c>
      <c r="D122" s="15">
        <v>121</v>
      </c>
      <c r="E122" s="13">
        <v>5.05</v>
      </c>
      <c r="F122" s="15">
        <v>100</v>
      </c>
      <c r="G122" s="13">
        <v>1.9410000000000001</v>
      </c>
      <c r="H122" s="14">
        <f t="shared" si="3"/>
        <v>1.4544888362008166E-3</v>
      </c>
      <c r="I122" s="14">
        <f t="shared" si="4"/>
        <v>1.4367304290005818E-3</v>
      </c>
      <c r="J122" s="14">
        <f t="shared" si="5"/>
        <v>1.6678369322474602E-4</v>
      </c>
    </row>
    <row r="123" spans="1:10" x14ac:dyDescent="0.35">
      <c r="A123" s="11" t="s">
        <v>516</v>
      </c>
      <c r="B123" s="12">
        <v>492</v>
      </c>
      <c r="C123" s="13">
        <v>-0.80200000000000005</v>
      </c>
      <c r="D123" s="15">
        <v>12</v>
      </c>
      <c r="E123" s="13">
        <v>-0.91800000000000004</v>
      </c>
      <c r="F123" s="15">
        <v>95</v>
      </c>
      <c r="G123" s="13">
        <v>-0.85599999999999998</v>
      </c>
      <c r="H123" s="14">
        <f t="shared" si="3"/>
        <v>3.792307935404355E-4</v>
      </c>
      <c r="I123" s="14">
        <f t="shared" si="4"/>
        <v>1.4248566238022299E-4</v>
      </c>
      <c r="J123" s="14">
        <f t="shared" si="5"/>
        <v>1.5844450856350873E-4</v>
      </c>
    </row>
    <row r="124" spans="1:10" x14ac:dyDescent="0.35">
      <c r="A124" s="11" t="s">
        <v>921</v>
      </c>
      <c r="B124" s="15">
        <v>303</v>
      </c>
      <c r="C124" s="13">
        <v>-0.254</v>
      </c>
      <c r="D124" s="15">
        <v>51</v>
      </c>
      <c r="E124" s="13">
        <v>0.5</v>
      </c>
      <c r="F124" s="15">
        <v>86</v>
      </c>
      <c r="G124" s="13">
        <v>-6.5000000000000002E-2</v>
      </c>
      <c r="H124" s="14">
        <f t="shared" si="3"/>
        <v>2.3355067163160966E-4</v>
      </c>
      <c r="I124" s="14">
        <f t="shared" si="4"/>
        <v>6.0556406511594774E-4</v>
      </c>
      <c r="J124" s="14">
        <f t="shared" si="5"/>
        <v>1.4343397617328158E-4</v>
      </c>
    </row>
    <row r="125" spans="1:10" x14ac:dyDescent="0.35">
      <c r="A125" s="11" t="s">
        <v>917</v>
      </c>
      <c r="B125" s="12">
        <v>435</v>
      </c>
      <c r="C125" s="13">
        <v>0.124</v>
      </c>
      <c r="D125" s="15">
        <v>24</v>
      </c>
      <c r="E125" s="13">
        <v>-0.27300000000000002</v>
      </c>
      <c r="F125" s="15">
        <v>82</v>
      </c>
      <c r="G125" s="13">
        <v>9.2999999999999999E-2</v>
      </c>
      <c r="H125" s="14">
        <f t="shared" si="3"/>
        <v>3.3529551867904356E-4</v>
      </c>
      <c r="I125" s="14">
        <f t="shared" si="4"/>
        <v>2.8497132476044599E-4</v>
      </c>
      <c r="J125" s="14">
        <f t="shared" si="5"/>
        <v>1.3676262844429174E-4</v>
      </c>
    </row>
    <row r="126" spans="1:10" x14ac:dyDescent="0.35">
      <c r="A126" s="11" t="s">
        <v>640</v>
      </c>
      <c r="B126" s="15">
        <v>403</v>
      </c>
      <c r="C126" s="13">
        <v>-0.498</v>
      </c>
      <c r="D126" s="15">
        <v>37</v>
      </c>
      <c r="E126" s="13">
        <v>-0.40300000000000002</v>
      </c>
      <c r="F126" s="15">
        <v>82</v>
      </c>
      <c r="G126" s="13">
        <v>-0.379</v>
      </c>
      <c r="H126" s="14">
        <f t="shared" si="3"/>
        <v>3.1063010121299897E-4</v>
      </c>
      <c r="I126" s="14">
        <f t="shared" si="4"/>
        <v>4.3933079233902087E-4</v>
      </c>
      <c r="J126" s="14">
        <f t="shared" si="5"/>
        <v>1.3676262844429174E-4</v>
      </c>
    </row>
    <row r="127" spans="1:10" x14ac:dyDescent="0.35">
      <c r="A127" s="11" t="s">
        <v>703</v>
      </c>
      <c r="B127" s="15">
        <v>241</v>
      </c>
      <c r="C127" s="13">
        <v>-0.78</v>
      </c>
      <c r="D127" s="15">
        <v>9</v>
      </c>
      <c r="E127" s="13">
        <v>-0.75700000000000001</v>
      </c>
      <c r="F127" s="15">
        <v>78</v>
      </c>
      <c r="G127" s="13">
        <v>-0.79200000000000004</v>
      </c>
      <c r="H127" s="14">
        <f t="shared" si="3"/>
        <v>1.8576142529114827E-4</v>
      </c>
      <c r="I127" s="14">
        <f t="shared" si="4"/>
        <v>1.0686424678516724E-4</v>
      </c>
      <c r="J127" s="14">
        <f t="shared" si="5"/>
        <v>1.300912807153019E-4</v>
      </c>
    </row>
    <row r="128" spans="1:10" x14ac:dyDescent="0.35">
      <c r="A128" s="11" t="s">
        <v>494</v>
      </c>
      <c r="B128" s="15">
        <v>379</v>
      </c>
      <c r="C128" s="13">
        <v>-0.4</v>
      </c>
      <c r="D128" s="15">
        <v>23</v>
      </c>
      <c r="E128" s="13">
        <v>-0.115</v>
      </c>
      <c r="F128" s="15">
        <v>78</v>
      </c>
      <c r="G128" s="13">
        <v>-0.53600000000000003</v>
      </c>
      <c r="H128" s="14">
        <f t="shared" si="3"/>
        <v>2.9213103811346556E-4</v>
      </c>
      <c r="I128" s="14">
        <f t="shared" si="4"/>
        <v>2.7309751956209406E-4</v>
      </c>
      <c r="J128" s="14">
        <f t="shared" si="5"/>
        <v>1.300912807153019E-4</v>
      </c>
    </row>
    <row r="129" spans="1:10" x14ac:dyDescent="0.35">
      <c r="A129" s="11" t="s">
        <v>305</v>
      </c>
      <c r="B129" s="15">
        <v>310</v>
      </c>
      <c r="C129" s="13">
        <v>-0.78100000000000003</v>
      </c>
      <c r="D129" s="15">
        <v>8</v>
      </c>
      <c r="E129" s="13">
        <v>-0.85699999999999998</v>
      </c>
      <c r="F129" s="15">
        <v>75</v>
      </c>
      <c r="G129" s="13">
        <v>-0.69499999999999995</v>
      </c>
      <c r="H129" s="14">
        <f t="shared" si="3"/>
        <v>2.3894623170230692E-4</v>
      </c>
      <c r="I129" s="14">
        <f t="shared" si="4"/>
        <v>9.4990441586815329E-5</v>
      </c>
      <c r="J129" s="14">
        <f t="shared" si="5"/>
        <v>1.2508776991855953E-4</v>
      </c>
    </row>
    <row r="130" spans="1:10" x14ac:dyDescent="0.35">
      <c r="A130" s="11" t="s">
        <v>21</v>
      </c>
      <c r="B130" s="12">
        <v>1777</v>
      </c>
      <c r="C130" s="13">
        <v>1.1439999999999999</v>
      </c>
      <c r="D130" s="15">
        <v>424</v>
      </c>
      <c r="E130" s="13">
        <v>1.4370000000000001</v>
      </c>
      <c r="F130" s="15">
        <v>74</v>
      </c>
      <c r="G130" s="13">
        <v>2.524</v>
      </c>
      <c r="H130" s="14">
        <f t="shared" si="3"/>
        <v>1.3697014636612883E-3</v>
      </c>
      <c r="I130" s="14">
        <f t="shared" si="4"/>
        <v>5.0344934041012127E-3</v>
      </c>
      <c r="J130" s="14">
        <f t="shared" si="5"/>
        <v>1.2341993298631206E-4</v>
      </c>
    </row>
    <row r="131" spans="1:10" x14ac:dyDescent="0.35">
      <c r="A131" s="11" t="s">
        <v>168</v>
      </c>
      <c r="B131" s="15">
        <v>624</v>
      </c>
      <c r="C131" s="13">
        <v>0.621</v>
      </c>
      <c r="D131" s="15">
        <v>103</v>
      </c>
      <c r="E131" s="13">
        <v>0.51500000000000001</v>
      </c>
      <c r="F131" s="15">
        <v>68</v>
      </c>
      <c r="G131" s="13">
        <v>-9.2999999999999999E-2</v>
      </c>
      <c r="H131" s="14">
        <f t="shared" ref="H131:H194" si="6">B131/$B$222</f>
        <v>4.8097564058786939E-4</v>
      </c>
      <c r="I131" s="14">
        <f t="shared" ref="I131:I194" si="7">D131/$D$222</f>
        <v>1.2230019354302474E-3</v>
      </c>
      <c r="J131" s="14">
        <f t="shared" ref="J131:J194" si="8">F131/$F$222</f>
        <v>1.134129113928273E-4</v>
      </c>
    </row>
    <row r="132" spans="1:10" x14ac:dyDescent="0.35">
      <c r="A132" s="11" t="s">
        <v>636</v>
      </c>
      <c r="B132" s="15">
        <v>437</v>
      </c>
      <c r="C132" s="13">
        <v>-0.82799999999999996</v>
      </c>
      <c r="D132" s="15">
        <v>14</v>
      </c>
      <c r="E132" s="13">
        <v>-0.82699999999999996</v>
      </c>
      <c r="F132" s="15">
        <v>64</v>
      </c>
      <c r="G132" s="13">
        <v>-0.83099999999999996</v>
      </c>
      <c r="H132" s="14">
        <f t="shared" si="6"/>
        <v>3.3683710727067134E-4</v>
      </c>
      <c r="I132" s="14">
        <f t="shared" si="7"/>
        <v>1.6623327277692681E-4</v>
      </c>
      <c r="J132" s="14">
        <f t="shared" si="8"/>
        <v>1.0674156366383746E-4</v>
      </c>
    </row>
    <row r="133" spans="1:10" x14ac:dyDescent="0.35">
      <c r="A133" s="11" t="s">
        <v>238</v>
      </c>
      <c r="B133" s="15">
        <v>427</v>
      </c>
      <c r="C133" s="13">
        <v>0.82499999999999996</v>
      </c>
      <c r="D133" s="15">
        <v>13</v>
      </c>
      <c r="E133" s="13">
        <v>-0.316</v>
      </c>
      <c r="F133" s="15">
        <v>61</v>
      </c>
      <c r="G133" s="13">
        <v>7.0000000000000007E-2</v>
      </c>
      <c r="H133" s="14">
        <f t="shared" si="6"/>
        <v>3.2912916431253244E-4</v>
      </c>
      <c r="I133" s="14">
        <f t="shared" si="7"/>
        <v>1.5435946757857492E-4</v>
      </c>
      <c r="J133" s="14">
        <f t="shared" si="8"/>
        <v>1.0173805286709508E-4</v>
      </c>
    </row>
    <row r="134" spans="1:10" x14ac:dyDescent="0.35">
      <c r="A134" s="11" t="s">
        <v>212</v>
      </c>
      <c r="B134" s="15">
        <v>818</v>
      </c>
      <c r="C134" s="13">
        <v>1.087</v>
      </c>
      <c r="D134" s="15">
        <v>315</v>
      </c>
      <c r="E134" s="13">
        <v>2.4620000000000002</v>
      </c>
      <c r="F134" s="15">
        <v>57</v>
      </c>
      <c r="G134" s="13">
        <v>1.85</v>
      </c>
      <c r="H134" s="14">
        <f t="shared" si="6"/>
        <v>6.3050973397576473E-4</v>
      </c>
      <c r="I134" s="14">
        <f t="shared" si="7"/>
        <v>3.7402486374808535E-3</v>
      </c>
      <c r="J134" s="14">
        <f t="shared" si="8"/>
        <v>9.5066705138105242E-5</v>
      </c>
    </row>
    <row r="135" spans="1:10" x14ac:dyDescent="0.35">
      <c r="A135" s="11" t="s">
        <v>144</v>
      </c>
      <c r="B135" s="15">
        <v>272</v>
      </c>
      <c r="C135" s="13">
        <v>0.23100000000000001</v>
      </c>
      <c r="D135" s="15">
        <v>75</v>
      </c>
      <c r="E135" s="13">
        <v>1.3440000000000001</v>
      </c>
      <c r="F135" s="15">
        <v>54</v>
      </c>
      <c r="G135" s="13">
        <v>0.5</v>
      </c>
      <c r="H135" s="14">
        <f t="shared" si="6"/>
        <v>2.0965604846137897E-4</v>
      </c>
      <c r="I135" s="14">
        <f t="shared" si="7"/>
        <v>8.9053538987639367E-4</v>
      </c>
      <c r="J135" s="14">
        <f t="shared" si="8"/>
        <v>9.0063194341362862E-5</v>
      </c>
    </row>
    <row r="136" spans="1:10" x14ac:dyDescent="0.35">
      <c r="A136" s="11" t="s">
        <v>65</v>
      </c>
      <c r="B136" s="15">
        <v>223</v>
      </c>
      <c r="C136" s="13">
        <v>-0.122</v>
      </c>
      <c r="D136" s="15">
        <v>23</v>
      </c>
      <c r="E136" s="13">
        <v>-0.25800000000000001</v>
      </c>
      <c r="F136" s="15">
        <v>52</v>
      </c>
      <c r="G136" s="13">
        <v>-0.161</v>
      </c>
      <c r="H136" s="14">
        <f t="shared" si="6"/>
        <v>1.718871279664982E-4</v>
      </c>
      <c r="I136" s="14">
        <f t="shared" si="7"/>
        <v>2.7309751956209406E-4</v>
      </c>
      <c r="J136" s="14">
        <f t="shared" si="8"/>
        <v>8.6727520476867942E-5</v>
      </c>
    </row>
    <row r="137" spans="1:10" x14ac:dyDescent="0.35">
      <c r="A137" s="11" t="s">
        <v>470</v>
      </c>
      <c r="B137" s="12">
        <v>177</v>
      </c>
      <c r="C137" s="13">
        <v>-0.53800000000000003</v>
      </c>
      <c r="D137" s="15">
        <v>8</v>
      </c>
      <c r="E137" s="13">
        <v>-0.71399999999999997</v>
      </c>
      <c r="F137" s="15">
        <v>49</v>
      </c>
      <c r="G137" s="13">
        <v>-0.505</v>
      </c>
      <c r="H137" s="14">
        <f t="shared" si="6"/>
        <v>1.364305903590591E-4</v>
      </c>
      <c r="I137" s="14">
        <f t="shared" si="7"/>
        <v>9.4990441586815329E-5</v>
      </c>
      <c r="J137" s="14">
        <f t="shared" si="8"/>
        <v>8.1724009680125549E-5</v>
      </c>
    </row>
    <row r="138" spans="1:10" x14ac:dyDescent="0.35">
      <c r="A138" s="11" t="s">
        <v>608</v>
      </c>
      <c r="B138" s="15">
        <v>203</v>
      </c>
      <c r="C138" s="13">
        <v>-0.95599999999999996</v>
      </c>
      <c r="D138" s="15">
        <v>16</v>
      </c>
      <c r="E138" s="13">
        <v>-0.97599999999999998</v>
      </c>
      <c r="F138" s="15">
        <v>49</v>
      </c>
      <c r="G138" s="13">
        <v>-0.95799999999999996</v>
      </c>
      <c r="H138" s="14">
        <f t="shared" si="6"/>
        <v>1.5647124205022032E-4</v>
      </c>
      <c r="I138" s="14">
        <f t="shared" si="7"/>
        <v>1.8998088317363066E-4</v>
      </c>
      <c r="J138" s="14">
        <f t="shared" si="8"/>
        <v>8.1724009680125549E-5</v>
      </c>
    </row>
    <row r="139" spans="1:10" x14ac:dyDescent="0.35">
      <c r="A139" s="11" t="s">
        <v>250</v>
      </c>
      <c r="B139" s="15">
        <v>520</v>
      </c>
      <c r="C139" s="13">
        <v>-0.21299999999999999</v>
      </c>
      <c r="D139" s="15">
        <v>12</v>
      </c>
      <c r="E139" s="13">
        <v>5</v>
      </c>
      <c r="F139" s="15">
        <v>48</v>
      </c>
      <c r="G139" s="13">
        <v>-0.02</v>
      </c>
      <c r="H139" s="14">
        <f t="shared" si="6"/>
        <v>4.0081303382322452E-4</v>
      </c>
      <c r="I139" s="14">
        <f t="shared" si="7"/>
        <v>1.4248566238022299E-4</v>
      </c>
      <c r="J139" s="14">
        <f t="shared" si="8"/>
        <v>8.0056172747878089E-5</v>
      </c>
    </row>
    <row r="140" spans="1:10" x14ac:dyDescent="0.35">
      <c r="A140" s="11" t="s">
        <v>406</v>
      </c>
      <c r="B140" s="12">
        <v>3499</v>
      </c>
      <c r="C140" s="13">
        <v>1.1559999999999999</v>
      </c>
      <c r="D140" s="15">
        <v>585</v>
      </c>
      <c r="E140" s="13">
        <v>0.65700000000000003</v>
      </c>
      <c r="F140" s="15">
        <v>46</v>
      </c>
      <c r="G140" s="13">
        <v>1.556</v>
      </c>
      <c r="H140" s="14">
        <f t="shared" si="6"/>
        <v>2.6970092410528125E-3</v>
      </c>
      <c r="I140" s="14">
        <f t="shared" si="7"/>
        <v>6.946176041035871E-3</v>
      </c>
      <c r="J140" s="14">
        <f t="shared" si="8"/>
        <v>7.6720498883383169E-5</v>
      </c>
    </row>
    <row r="141" spans="1:10" x14ac:dyDescent="0.35">
      <c r="A141" s="11" t="s">
        <v>525</v>
      </c>
      <c r="B141" s="15">
        <v>435</v>
      </c>
      <c r="C141" s="13">
        <v>0.67300000000000004</v>
      </c>
      <c r="D141" s="15">
        <v>89</v>
      </c>
      <c r="E141" s="13">
        <v>0.67900000000000005</v>
      </c>
      <c r="F141" s="15">
        <v>45</v>
      </c>
      <c r="G141" s="13">
        <v>0.60699999999999998</v>
      </c>
      <c r="H141" s="14">
        <f t="shared" si="6"/>
        <v>3.3529551867904356E-4</v>
      </c>
      <c r="I141" s="14">
        <f t="shared" si="7"/>
        <v>1.0567686626533205E-3</v>
      </c>
      <c r="J141" s="14">
        <f t="shared" si="8"/>
        <v>7.5052661951135709E-5</v>
      </c>
    </row>
    <row r="142" spans="1:10" x14ac:dyDescent="0.35">
      <c r="A142" s="11" t="s">
        <v>774</v>
      </c>
      <c r="B142" s="15">
        <v>372</v>
      </c>
      <c r="C142" s="13">
        <v>-0.61099999999999999</v>
      </c>
      <c r="D142" s="15">
        <v>42</v>
      </c>
      <c r="E142" s="13">
        <v>-0.66400000000000003</v>
      </c>
      <c r="F142" s="15">
        <v>44</v>
      </c>
      <c r="G142" s="13">
        <v>-0.82099999999999995</v>
      </c>
      <c r="H142" s="14">
        <f t="shared" si="6"/>
        <v>2.8673547804276828E-4</v>
      </c>
      <c r="I142" s="14">
        <f t="shared" si="7"/>
        <v>4.9869981833078043E-4</v>
      </c>
      <c r="J142" s="14">
        <f t="shared" si="8"/>
        <v>7.3384825018888249E-5</v>
      </c>
    </row>
    <row r="143" spans="1:10" x14ac:dyDescent="0.35">
      <c r="A143" s="11" t="s">
        <v>78</v>
      </c>
      <c r="B143" s="15">
        <v>137</v>
      </c>
      <c r="C143" s="13">
        <v>-6.8000000000000005E-2</v>
      </c>
      <c r="D143" s="15">
        <v>6</v>
      </c>
      <c r="E143" s="13">
        <v>-0.33300000000000002</v>
      </c>
      <c r="F143" s="15">
        <v>43</v>
      </c>
      <c r="G143" s="13">
        <v>0.38700000000000001</v>
      </c>
      <c r="H143" s="14">
        <f t="shared" si="6"/>
        <v>1.0559881852650337E-4</v>
      </c>
      <c r="I143" s="14">
        <f t="shared" si="7"/>
        <v>7.1242831190111496E-5</v>
      </c>
      <c r="J143" s="14">
        <f t="shared" si="8"/>
        <v>7.171698808664079E-5</v>
      </c>
    </row>
    <row r="144" spans="1:10" x14ac:dyDescent="0.35">
      <c r="A144" s="11" t="s">
        <v>512</v>
      </c>
      <c r="B144" s="15">
        <v>207</v>
      </c>
      <c r="C144" s="13">
        <v>-2.4E-2</v>
      </c>
      <c r="D144" s="15">
        <v>20</v>
      </c>
      <c r="E144" s="13">
        <v>0.66700000000000004</v>
      </c>
      <c r="F144" s="15">
        <v>40</v>
      </c>
      <c r="G144" s="13">
        <v>0</v>
      </c>
      <c r="H144" s="14">
        <f t="shared" si="6"/>
        <v>1.5955441923347591E-4</v>
      </c>
      <c r="I144" s="14">
        <f t="shared" si="7"/>
        <v>2.3747610396703832E-4</v>
      </c>
      <c r="J144" s="14">
        <f t="shared" si="8"/>
        <v>6.671347728989841E-5</v>
      </c>
    </row>
    <row r="145" spans="1:10" x14ac:dyDescent="0.35">
      <c r="A145" s="11" t="s">
        <v>254</v>
      </c>
      <c r="B145" s="15">
        <v>114</v>
      </c>
      <c r="C145" s="13">
        <v>-0.54900000000000004</v>
      </c>
      <c r="D145" s="15">
        <v>40</v>
      </c>
      <c r="E145" s="13">
        <v>-0.41199999999999998</v>
      </c>
      <c r="F145" s="15">
        <v>36</v>
      </c>
      <c r="G145" s="13">
        <v>-0.625</v>
      </c>
      <c r="H145" s="14">
        <f t="shared" si="6"/>
        <v>8.7870549722783838E-5</v>
      </c>
      <c r="I145" s="14">
        <f t="shared" si="7"/>
        <v>4.7495220793407664E-4</v>
      </c>
      <c r="J145" s="14">
        <f t="shared" si="8"/>
        <v>6.004212956090857E-5</v>
      </c>
    </row>
    <row r="146" spans="1:10" x14ac:dyDescent="0.35">
      <c r="A146" s="11" t="s">
        <v>100</v>
      </c>
      <c r="B146" s="15">
        <v>212</v>
      </c>
      <c r="C146" s="13">
        <v>0.51400000000000001</v>
      </c>
      <c r="D146" s="15">
        <v>65</v>
      </c>
      <c r="E146" s="13">
        <v>1.6</v>
      </c>
      <c r="F146" s="15">
        <v>34</v>
      </c>
      <c r="G146" s="13">
        <v>-2.9000000000000001E-2</v>
      </c>
      <c r="H146" s="14">
        <f t="shared" si="6"/>
        <v>1.6340839071254538E-4</v>
      </c>
      <c r="I146" s="14">
        <f t="shared" si="7"/>
        <v>7.7179733789287455E-4</v>
      </c>
      <c r="J146" s="14">
        <f t="shared" si="8"/>
        <v>5.670645569641365E-5</v>
      </c>
    </row>
    <row r="147" spans="1:10" x14ac:dyDescent="0.35">
      <c r="A147" s="11" t="s">
        <v>716</v>
      </c>
      <c r="B147" s="15">
        <v>138</v>
      </c>
      <c r="C147" s="13">
        <v>-0.76700000000000002</v>
      </c>
      <c r="D147" s="15">
        <v>24</v>
      </c>
      <c r="E147" s="13">
        <v>-0.82899999999999996</v>
      </c>
      <c r="F147" s="15">
        <v>33</v>
      </c>
      <c r="G147" s="13">
        <v>-0.78100000000000003</v>
      </c>
      <c r="H147" s="14">
        <f t="shared" si="6"/>
        <v>1.0636961282231728E-4</v>
      </c>
      <c r="I147" s="14">
        <f t="shared" si="7"/>
        <v>2.8497132476044599E-4</v>
      </c>
      <c r="J147" s="14">
        <f t="shared" si="8"/>
        <v>5.503861876416619E-5</v>
      </c>
    </row>
    <row r="148" spans="1:10" x14ac:dyDescent="0.35">
      <c r="A148" s="11" t="s">
        <v>152</v>
      </c>
      <c r="B148" s="15">
        <v>118</v>
      </c>
      <c r="C148" s="13">
        <v>0.53200000000000003</v>
      </c>
      <c r="D148" s="15">
        <v>31</v>
      </c>
      <c r="E148" s="13">
        <v>5.2</v>
      </c>
      <c r="F148" s="15">
        <v>32</v>
      </c>
      <c r="G148" s="13">
        <v>1.286</v>
      </c>
      <c r="H148" s="14">
        <f t="shared" si="6"/>
        <v>9.0953726906039411E-5</v>
      </c>
      <c r="I148" s="14">
        <f t="shared" si="7"/>
        <v>3.6808796114890939E-4</v>
      </c>
      <c r="J148" s="14">
        <f t="shared" si="8"/>
        <v>5.3370781831918731E-5</v>
      </c>
    </row>
    <row r="149" spans="1:10" x14ac:dyDescent="0.35">
      <c r="A149" s="11" t="s">
        <v>285</v>
      </c>
      <c r="B149" s="15">
        <v>140</v>
      </c>
      <c r="C149" s="13">
        <v>-0.64300000000000002</v>
      </c>
      <c r="D149" s="15">
        <v>16</v>
      </c>
      <c r="E149" s="13">
        <v>-0.111</v>
      </c>
      <c r="F149" s="15">
        <v>29</v>
      </c>
      <c r="G149" s="13">
        <v>-0.55400000000000005</v>
      </c>
      <c r="H149" s="14">
        <f t="shared" si="6"/>
        <v>1.0791120141394506E-4</v>
      </c>
      <c r="I149" s="14">
        <f t="shared" si="7"/>
        <v>1.8998088317363066E-4</v>
      </c>
      <c r="J149" s="14">
        <f t="shared" si="8"/>
        <v>4.8367271035176351E-5</v>
      </c>
    </row>
    <row r="150" spans="1:10" x14ac:dyDescent="0.35">
      <c r="A150" s="11" t="s">
        <v>496</v>
      </c>
      <c r="B150" s="15">
        <v>85</v>
      </c>
      <c r="C150" s="13">
        <v>-0.79300000000000004</v>
      </c>
      <c r="D150" s="15">
        <v>3</v>
      </c>
      <c r="E150" s="13">
        <v>-0.7</v>
      </c>
      <c r="F150" s="15">
        <v>26</v>
      </c>
      <c r="G150" s="13">
        <v>-0.40899999999999997</v>
      </c>
      <c r="H150" s="14">
        <f t="shared" si="6"/>
        <v>6.5517515144180924E-5</v>
      </c>
      <c r="I150" s="14">
        <f t="shared" si="7"/>
        <v>3.5621415595055748E-5</v>
      </c>
      <c r="J150" s="14">
        <f t="shared" si="8"/>
        <v>4.3363760238433971E-5</v>
      </c>
    </row>
    <row r="151" spans="1:10" x14ac:dyDescent="0.35">
      <c r="A151" s="11" t="s">
        <v>234</v>
      </c>
      <c r="B151" s="15">
        <v>920</v>
      </c>
      <c r="C151" s="13">
        <v>-0.89</v>
      </c>
      <c r="D151" s="15">
        <v>4</v>
      </c>
      <c r="E151" s="13">
        <v>-0.99099999999999999</v>
      </c>
      <c r="F151" s="15">
        <v>25</v>
      </c>
      <c r="G151" s="13">
        <v>-0.95799999999999996</v>
      </c>
      <c r="H151" s="14">
        <f t="shared" si="6"/>
        <v>7.0913075214878182E-4</v>
      </c>
      <c r="I151" s="14">
        <f t="shared" si="7"/>
        <v>4.7495220793407664E-5</v>
      </c>
      <c r="J151" s="14">
        <f t="shared" si="8"/>
        <v>4.1695923306186504E-5</v>
      </c>
    </row>
    <row r="152" spans="1:10" x14ac:dyDescent="0.35">
      <c r="A152" s="11" t="s">
        <v>216</v>
      </c>
      <c r="B152" s="15">
        <v>84</v>
      </c>
      <c r="C152" s="13">
        <v>0.377</v>
      </c>
      <c r="D152" s="15">
        <v>9</v>
      </c>
      <c r="E152" s="13">
        <v>-10</v>
      </c>
      <c r="F152" s="15">
        <v>23</v>
      </c>
      <c r="G152" s="13">
        <v>1.091</v>
      </c>
      <c r="H152" s="14">
        <f t="shared" si="6"/>
        <v>6.4746720848367034E-5</v>
      </c>
      <c r="I152" s="14">
        <f t="shared" si="7"/>
        <v>1.0686424678516724E-4</v>
      </c>
      <c r="J152" s="14">
        <f t="shared" si="8"/>
        <v>3.8360249441691585E-5</v>
      </c>
    </row>
    <row r="153" spans="1:10" x14ac:dyDescent="0.35">
      <c r="A153" s="11" t="s">
        <v>616</v>
      </c>
      <c r="B153" s="15">
        <v>290</v>
      </c>
      <c r="C153" s="13">
        <v>4.2999999999999997E-2</v>
      </c>
      <c r="D153" s="15">
        <v>37</v>
      </c>
      <c r="E153" s="13">
        <v>1.8460000000000001</v>
      </c>
      <c r="F153" s="15">
        <v>23</v>
      </c>
      <c r="G153" s="13">
        <v>0.35299999999999998</v>
      </c>
      <c r="H153" s="14">
        <f t="shared" si="6"/>
        <v>2.2353034578602904E-4</v>
      </c>
      <c r="I153" s="14">
        <f t="shared" si="7"/>
        <v>4.3933079233902087E-4</v>
      </c>
      <c r="J153" s="14">
        <f t="shared" si="8"/>
        <v>3.8360249441691585E-5</v>
      </c>
    </row>
    <row r="154" spans="1:10" x14ac:dyDescent="0.35">
      <c r="A154" s="11" t="s">
        <v>122</v>
      </c>
      <c r="B154" s="15">
        <v>107</v>
      </c>
      <c r="C154" s="13">
        <v>-0.11600000000000001</v>
      </c>
      <c r="D154" s="15">
        <v>13</v>
      </c>
      <c r="E154" s="13">
        <v>0</v>
      </c>
      <c r="F154" s="15">
        <v>22</v>
      </c>
      <c r="G154" s="13">
        <v>-0.26700000000000002</v>
      </c>
      <c r="H154" s="14">
        <f t="shared" si="6"/>
        <v>8.2474989652086582E-5</v>
      </c>
      <c r="I154" s="14">
        <f t="shared" si="7"/>
        <v>1.5435946757857492E-4</v>
      </c>
      <c r="J154" s="14">
        <f t="shared" si="8"/>
        <v>3.6692412509444125E-5</v>
      </c>
    </row>
    <row r="155" spans="1:10" x14ac:dyDescent="0.35">
      <c r="A155" s="11" t="s">
        <v>10855</v>
      </c>
      <c r="B155" s="15">
        <v>236</v>
      </c>
      <c r="C155" s="13">
        <v>0.69799999999999995</v>
      </c>
      <c r="D155" s="15">
        <v>40</v>
      </c>
      <c r="E155" s="13">
        <v>2.3330000000000002</v>
      </c>
      <c r="F155" s="15">
        <v>21</v>
      </c>
      <c r="G155" s="13">
        <v>1.333</v>
      </c>
      <c r="H155" s="14">
        <f t="shared" si="6"/>
        <v>1.8190745381207882E-4</v>
      </c>
      <c r="I155" s="14">
        <f t="shared" si="7"/>
        <v>4.7495220793407664E-4</v>
      </c>
      <c r="J155" s="14">
        <f t="shared" si="8"/>
        <v>3.5024575577196665E-5</v>
      </c>
    </row>
    <row r="156" spans="1:10" x14ac:dyDescent="0.35">
      <c r="A156" s="11" t="s">
        <v>754</v>
      </c>
      <c r="B156" s="15">
        <v>136</v>
      </c>
      <c r="C156" s="13">
        <v>-0.105</v>
      </c>
      <c r="D156" s="15">
        <v>5</v>
      </c>
      <c r="E156" s="13">
        <v>-0.375</v>
      </c>
      <c r="F156" s="15">
        <v>20</v>
      </c>
      <c r="G156" s="13">
        <v>-0.51200000000000001</v>
      </c>
      <c r="H156" s="14">
        <f t="shared" si="6"/>
        <v>1.0482802423068948E-4</v>
      </c>
      <c r="I156" s="14">
        <f t="shared" si="7"/>
        <v>5.936902599175958E-5</v>
      </c>
      <c r="J156" s="14">
        <f t="shared" si="8"/>
        <v>3.3356738644949205E-5</v>
      </c>
    </row>
    <row r="157" spans="1:10" x14ac:dyDescent="0.35">
      <c r="A157" s="11" t="s">
        <v>739</v>
      </c>
      <c r="B157" s="15">
        <v>55</v>
      </c>
      <c r="C157" s="13">
        <v>-0.32100000000000001</v>
      </c>
      <c r="D157" s="15">
        <v>2</v>
      </c>
      <c r="E157" s="13">
        <v>0</v>
      </c>
      <c r="F157" s="15">
        <v>19</v>
      </c>
      <c r="G157" s="13">
        <v>-0.32100000000000001</v>
      </c>
      <c r="H157" s="14">
        <f t="shared" si="6"/>
        <v>4.2393686269764133E-5</v>
      </c>
      <c r="I157" s="14">
        <f t="shared" si="7"/>
        <v>2.3747610396703832E-5</v>
      </c>
      <c r="J157" s="14">
        <f t="shared" si="8"/>
        <v>3.1688901712701745E-5</v>
      </c>
    </row>
    <row r="158" spans="1:10" x14ac:dyDescent="0.35">
      <c r="A158" s="11" t="s">
        <v>36</v>
      </c>
      <c r="B158" s="15">
        <v>207</v>
      </c>
      <c r="C158" s="13">
        <v>-3.3000000000000002E-2</v>
      </c>
      <c r="D158" s="15">
        <v>8</v>
      </c>
      <c r="E158" s="13">
        <v>0.33300000000000002</v>
      </c>
      <c r="F158" s="15">
        <v>19</v>
      </c>
      <c r="G158" s="13">
        <v>0.58299999999999996</v>
      </c>
      <c r="H158" s="14">
        <f t="shared" si="6"/>
        <v>1.5955441923347591E-4</v>
      </c>
      <c r="I158" s="14">
        <f t="shared" si="7"/>
        <v>9.4990441586815329E-5</v>
      </c>
      <c r="J158" s="14">
        <f t="shared" si="8"/>
        <v>3.1688901712701745E-5</v>
      </c>
    </row>
    <row r="159" spans="1:10" x14ac:dyDescent="0.35">
      <c r="A159" s="11" t="s">
        <v>786</v>
      </c>
      <c r="B159" s="15">
        <v>159</v>
      </c>
      <c r="C159" s="13">
        <v>-0.56200000000000006</v>
      </c>
      <c r="D159" s="15">
        <v>7</v>
      </c>
      <c r="E159" s="13">
        <v>-0.70799999999999996</v>
      </c>
      <c r="F159" s="15">
        <v>18</v>
      </c>
      <c r="G159" s="13">
        <v>-0.83799999999999997</v>
      </c>
      <c r="H159" s="14">
        <f t="shared" si="6"/>
        <v>1.2255629303440903E-4</v>
      </c>
      <c r="I159" s="14">
        <f t="shared" si="7"/>
        <v>8.3116636388463406E-5</v>
      </c>
      <c r="J159" s="14">
        <f t="shared" si="8"/>
        <v>3.0021064780454285E-5</v>
      </c>
    </row>
    <row r="160" spans="1:10" x14ac:dyDescent="0.35">
      <c r="A160" s="11" t="s">
        <v>632</v>
      </c>
      <c r="B160" s="15">
        <v>364</v>
      </c>
      <c r="C160" s="13">
        <v>-0.11</v>
      </c>
      <c r="D160" s="15">
        <v>11</v>
      </c>
      <c r="E160" s="13">
        <v>0.222</v>
      </c>
      <c r="F160" s="15">
        <v>18</v>
      </c>
      <c r="G160" s="13">
        <v>-0.1</v>
      </c>
      <c r="H160" s="14">
        <f t="shared" si="6"/>
        <v>2.8056912367625716E-4</v>
      </c>
      <c r="I160" s="14">
        <f t="shared" si="7"/>
        <v>1.3061185718187107E-4</v>
      </c>
      <c r="J160" s="14">
        <f t="shared" si="8"/>
        <v>3.0021064780454285E-5</v>
      </c>
    </row>
    <row r="161" spans="1:10" x14ac:dyDescent="0.35">
      <c r="A161" s="11" t="s">
        <v>529</v>
      </c>
      <c r="B161" s="15">
        <v>164</v>
      </c>
      <c r="C161" s="13">
        <v>-0.39900000000000002</v>
      </c>
      <c r="D161" s="15">
        <v>3</v>
      </c>
      <c r="E161" s="13">
        <v>-0.7</v>
      </c>
      <c r="F161" s="15">
        <v>17</v>
      </c>
      <c r="G161" s="13">
        <v>-0.70699999999999996</v>
      </c>
      <c r="H161" s="14">
        <f t="shared" si="6"/>
        <v>1.2641026451347851E-4</v>
      </c>
      <c r="I161" s="14">
        <f t="shared" si="7"/>
        <v>3.5621415595055748E-5</v>
      </c>
      <c r="J161" s="14">
        <f t="shared" si="8"/>
        <v>2.8353227848206825E-5</v>
      </c>
    </row>
    <row r="162" spans="1:10" x14ac:dyDescent="0.35">
      <c r="A162" s="11" t="s">
        <v>581</v>
      </c>
      <c r="B162" s="15">
        <v>143</v>
      </c>
      <c r="C162" s="13">
        <v>-0.34699999999999998</v>
      </c>
      <c r="D162" s="15">
        <v>7</v>
      </c>
      <c r="E162" s="13">
        <v>0.4</v>
      </c>
      <c r="F162" s="15">
        <v>16</v>
      </c>
      <c r="G162" s="13">
        <v>-0.30399999999999999</v>
      </c>
      <c r="H162" s="14">
        <f t="shared" si="6"/>
        <v>1.1022358430138674E-4</v>
      </c>
      <c r="I162" s="14">
        <f t="shared" si="7"/>
        <v>8.3116636388463406E-5</v>
      </c>
      <c r="J162" s="14">
        <f t="shared" si="8"/>
        <v>2.6685390915959365E-5</v>
      </c>
    </row>
    <row r="163" spans="1:10" x14ac:dyDescent="0.35">
      <c r="A163" s="11" t="s">
        <v>541</v>
      </c>
      <c r="B163" s="15">
        <v>180</v>
      </c>
      <c r="C163" s="13">
        <v>0.76500000000000001</v>
      </c>
      <c r="D163" s="15">
        <v>34</v>
      </c>
      <c r="E163" s="13">
        <v>3.8570000000000002</v>
      </c>
      <c r="F163" s="15">
        <v>16</v>
      </c>
      <c r="G163" s="13">
        <v>-0.111</v>
      </c>
      <c r="H163" s="14">
        <f t="shared" si="6"/>
        <v>1.387429732465008E-4</v>
      </c>
      <c r="I163" s="14">
        <f t="shared" si="7"/>
        <v>4.0370937674396516E-4</v>
      </c>
      <c r="J163" s="14">
        <f t="shared" si="8"/>
        <v>2.6685390915959365E-5</v>
      </c>
    </row>
    <row r="164" spans="1:10" x14ac:dyDescent="0.35">
      <c r="A164" s="11" t="s">
        <v>321</v>
      </c>
      <c r="B164" s="15">
        <v>62</v>
      </c>
      <c r="C164" s="13">
        <v>-0.17299999999999999</v>
      </c>
      <c r="D164" s="15">
        <v>13</v>
      </c>
      <c r="E164" s="13">
        <v>1.167</v>
      </c>
      <c r="F164" s="15">
        <v>15</v>
      </c>
      <c r="G164" s="13">
        <v>-0.11799999999999999</v>
      </c>
      <c r="H164" s="14">
        <f t="shared" si="6"/>
        <v>4.7789246340461382E-5</v>
      </c>
      <c r="I164" s="14">
        <f t="shared" si="7"/>
        <v>1.5435946757857492E-4</v>
      </c>
      <c r="J164" s="14">
        <f t="shared" si="8"/>
        <v>2.5017553983711905E-5</v>
      </c>
    </row>
    <row r="165" spans="1:10" x14ac:dyDescent="0.35">
      <c r="A165" s="11" t="s">
        <v>810</v>
      </c>
      <c r="B165" s="15">
        <v>152</v>
      </c>
      <c r="C165" s="13">
        <v>0.68899999999999995</v>
      </c>
      <c r="D165" s="15">
        <v>52</v>
      </c>
      <c r="E165" s="13">
        <v>5.5</v>
      </c>
      <c r="F165" s="15">
        <v>14</v>
      </c>
      <c r="G165" s="13">
        <v>1.333</v>
      </c>
      <c r="H165" s="14">
        <f t="shared" si="6"/>
        <v>1.1716073296371178E-4</v>
      </c>
      <c r="I165" s="14">
        <f t="shared" si="7"/>
        <v>6.1743787031429966E-4</v>
      </c>
      <c r="J165" s="14">
        <f t="shared" si="8"/>
        <v>2.3349717051464445E-5</v>
      </c>
    </row>
    <row r="166" spans="1:10" x14ac:dyDescent="0.35">
      <c r="A166" s="11" t="s">
        <v>180</v>
      </c>
      <c r="B166" s="15">
        <v>119</v>
      </c>
      <c r="C166" s="13">
        <v>1.0880000000000001</v>
      </c>
      <c r="D166" s="15">
        <v>10</v>
      </c>
      <c r="E166" s="13">
        <v>4</v>
      </c>
      <c r="F166" s="15">
        <v>10</v>
      </c>
      <c r="G166" s="13" t="s">
        <v>10856</v>
      </c>
      <c r="H166" s="14">
        <f t="shared" si="6"/>
        <v>9.1724521201853301E-5</v>
      </c>
      <c r="I166" s="14">
        <f t="shared" si="7"/>
        <v>1.1873805198351916E-4</v>
      </c>
      <c r="J166" s="14">
        <f t="shared" si="8"/>
        <v>1.6678369322474602E-5</v>
      </c>
    </row>
    <row r="167" spans="1:10" x14ac:dyDescent="0.35">
      <c r="A167" s="11" t="s">
        <v>656</v>
      </c>
      <c r="B167" s="15">
        <v>51</v>
      </c>
      <c r="C167" s="13">
        <v>-0.44</v>
      </c>
      <c r="D167" s="15">
        <v>0</v>
      </c>
      <c r="E167" s="13">
        <v>-1</v>
      </c>
      <c r="F167" s="15">
        <v>8</v>
      </c>
      <c r="G167" s="13">
        <v>-0.42899999999999999</v>
      </c>
      <c r="H167" s="14">
        <f t="shared" si="6"/>
        <v>3.931050908650856E-5</v>
      </c>
      <c r="I167" s="14">
        <f t="shared" si="7"/>
        <v>0</v>
      </c>
      <c r="J167" s="14">
        <f t="shared" si="8"/>
        <v>1.3342695457979683E-5</v>
      </c>
    </row>
    <row r="168" spans="1:10" x14ac:dyDescent="0.35">
      <c r="A168" s="11" t="s">
        <v>533</v>
      </c>
      <c r="B168" s="15">
        <v>12</v>
      </c>
      <c r="C168" s="13">
        <v>-0.95799999999999996</v>
      </c>
      <c r="D168" s="15">
        <v>0</v>
      </c>
      <c r="E168" s="13">
        <v>-1</v>
      </c>
      <c r="F168" s="15">
        <v>6</v>
      </c>
      <c r="G168" s="13">
        <v>-0.76</v>
      </c>
      <c r="H168" s="14">
        <f t="shared" si="6"/>
        <v>9.2495315497667191E-6</v>
      </c>
      <c r="I168" s="14">
        <f t="shared" si="7"/>
        <v>0</v>
      </c>
      <c r="J168" s="14">
        <f t="shared" si="8"/>
        <v>1.0007021593484761E-5</v>
      </c>
    </row>
    <row r="169" spans="1:10" x14ac:dyDescent="0.35">
      <c r="A169" s="11" t="s">
        <v>10857</v>
      </c>
      <c r="B169" s="15">
        <v>114</v>
      </c>
      <c r="C169" s="13">
        <v>7.4999999999999997E-2</v>
      </c>
      <c r="D169" s="15">
        <v>0</v>
      </c>
      <c r="E169" s="13">
        <v>-1</v>
      </c>
      <c r="F169" s="15">
        <v>6</v>
      </c>
      <c r="G169" s="13">
        <v>-0.77800000000000002</v>
      </c>
      <c r="H169" s="14">
        <f t="shared" si="6"/>
        <v>8.7870549722783838E-5</v>
      </c>
      <c r="I169" s="14">
        <f t="shared" si="7"/>
        <v>0</v>
      </c>
      <c r="J169" s="14">
        <f t="shared" si="8"/>
        <v>1.0007021593484761E-5</v>
      </c>
    </row>
    <row r="170" spans="1:10" x14ac:dyDescent="0.35">
      <c r="A170" s="11" t="s">
        <v>902</v>
      </c>
      <c r="B170" s="15">
        <v>122</v>
      </c>
      <c r="C170" s="13">
        <v>-0.99099999999999999</v>
      </c>
      <c r="D170" s="15">
        <v>0</v>
      </c>
      <c r="E170" s="13">
        <v>-1</v>
      </c>
      <c r="F170" s="15">
        <v>4</v>
      </c>
      <c r="G170" s="13">
        <v>-0.998</v>
      </c>
      <c r="H170" s="14">
        <f t="shared" si="6"/>
        <v>9.4036904089294984E-5</v>
      </c>
      <c r="I170" s="14">
        <f t="shared" si="7"/>
        <v>0</v>
      </c>
      <c r="J170" s="14">
        <f t="shared" si="8"/>
        <v>6.6713477289898413E-6</v>
      </c>
    </row>
    <row r="171" spans="1:10" x14ac:dyDescent="0.35">
      <c r="A171" s="11" t="s">
        <v>301</v>
      </c>
      <c r="B171" s="15">
        <v>22</v>
      </c>
      <c r="C171" s="13">
        <v>-0.97899999999999998</v>
      </c>
      <c r="D171" s="15">
        <v>1</v>
      </c>
      <c r="E171" s="13">
        <v>-0.97399999999999998</v>
      </c>
      <c r="F171" s="15">
        <v>4</v>
      </c>
      <c r="G171" s="13">
        <v>-0.98599999999999999</v>
      </c>
      <c r="H171" s="14">
        <f t="shared" si="6"/>
        <v>1.6957474507905652E-5</v>
      </c>
      <c r="I171" s="14">
        <f t="shared" si="7"/>
        <v>1.1873805198351916E-5</v>
      </c>
      <c r="J171" s="14">
        <f t="shared" si="8"/>
        <v>6.6713477289898413E-6</v>
      </c>
    </row>
    <row r="172" spans="1:10" x14ac:dyDescent="0.35">
      <c r="A172" s="11" t="s">
        <v>281</v>
      </c>
      <c r="B172" s="15">
        <v>57</v>
      </c>
      <c r="C172" s="13">
        <v>-0.755</v>
      </c>
      <c r="D172" s="15">
        <v>4</v>
      </c>
      <c r="E172" s="13">
        <v>-0.82599999999999996</v>
      </c>
      <c r="F172" s="15">
        <v>4</v>
      </c>
      <c r="G172" s="13">
        <v>-0.88900000000000001</v>
      </c>
      <c r="H172" s="14">
        <f t="shared" si="6"/>
        <v>4.3935274861391919E-5</v>
      </c>
      <c r="I172" s="14">
        <f t="shared" si="7"/>
        <v>4.7495220793407664E-5</v>
      </c>
      <c r="J172" s="14">
        <f t="shared" si="8"/>
        <v>6.6713477289898413E-6</v>
      </c>
    </row>
    <row r="173" spans="1:10" x14ac:dyDescent="0.35">
      <c r="A173" s="11" t="s">
        <v>10858</v>
      </c>
      <c r="B173" s="15">
        <v>25</v>
      </c>
      <c r="C173" s="13">
        <v>-0.92900000000000005</v>
      </c>
      <c r="D173" s="15">
        <v>0</v>
      </c>
      <c r="E173" s="13">
        <v>-1</v>
      </c>
      <c r="F173" s="15">
        <v>3</v>
      </c>
      <c r="G173" s="13">
        <v>-0.96699999999999997</v>
      </c>
      <c r="H173" s="14">
        <f t="shared" si="6"/>
        <v>1.9269857395347331E-5</v>
      </c>
      <c r="I173" s="14">
        <f t="shared" si="7"/>
        <v>0</v>
      </c>
      <c r="J173" s="14">
        <f t="shared" si="8"/>
        <v>5.0035107967423806E-6</v>
      </c>
    </row>
    <row r="174" spans="1:10" x14ac:dyDescent="0.35">
      <c r="A174" s="11" t="s">
        <v>500</v>
      </c>
      <c r="B174" s="15">
        <v>13</v>
      </c>
      <c r="C174" s="13">
        <v>-0.84499999999999997</v>
      </c>
      <c r="D174" s="15">
        <v>0</v>
      </c>
      <c r="E174" s="13">
        <v>-1</v>
      </c>
      <c r="F174" s="15">
        <v>2</v>
      </c>
      <c r="G174" s="13">
        <v>-0.92900000000000005</v>
      </c>
      <c r="H174" s="14">
        <f t="shared" si="6"/>
        <v>1.0020325845580612E-5</v>
      </c>
      <c r="I174" s="14">
        <f t="shared" si="7"/>
        <v>0</v>
      </c>
      <c r="J174" s="14">
        <f t="shared" si="8"/>
        <v>3.3356738644949207E-6</v>
      </c>
    </row>
    <row r="175" spans="1:10" x14ac:dyDescent="0.35">
      <c r="A175" s="11" t="s">
        <v>277</v>
      </c>
      <c r="B175" s="15">
        <v>107</v>
      </c>
      <c r="C175" s="13">
        <v>-0.61399999999999999</v>
      </c>
      <c r="D175" s="15">
        <v>2</v>
      </c>
      <c r="E175" s="13">
        <v>-0.33300000000000002</v>
      </c>
      <c r="F175" s="15">
        <v>2</v>
      </c>
      <c r="G175" s="13">
        <v>-0.81799999999999995</v>
      </c>
      <c r="H175" s="14">
        <f t="shared" si="6"/>
        <v>8.2474989652086582E-5</v>
      </c>
      <c r="I175" s="14">
        <f t="shared" si="7"/>
        <v>2.3747610396703832E-5</v>
      </c>
      <c r="J175" s="14">
        <f t="shared" si="8"/>
        <v>3.3356738644949207E-6</v>
      </c>
    </row>
    <row r="176" spans="1:10" x14ac:dyDescent="0.35">
      <c r="A176" s="11" t="s">
        <v>176</v>
      </c>
      <c r="B176" s="15">
        <v>48</v>
      </c>
      <c r="C176" s="13">
        <v>0.29699999999999999</v>
      </c>
      <c r="D176" s="15">
        <v>5</v>
      </c>
      <c r="E176" s="13">
        <v>0</v>
      </c>
      <c r="F176" s="15">
        <v>2</v>
      </c>
      <c r="G176" s="13">
        <v>1</v>
      </c>
      <c r="H176" s="14">
        <f t="shared" si="6"/>
        <v>3.6998126199066876E-5</v>
      </c>
      <c r="I176" s="14">
        <f t="shared" si="7"/>
        <v>5.936902599175958E-5</v>
      </c>
      <c r="J176" s="14">
        <f t="shared" si="8"/>
        <v>3.3356738644949207E-6</v>
      </c>
    </row>
    <row r="177" spans="1:10" x14ac:dyDescent="0.35">
      <c r="A177" s="11" t="s">
        <v>10859</v>
      </c>
      <c r="B177" s="15">
        <v>1</v>
      </c>
      <c r="C177" s="13">
        <v>-0.83299999999999996</v>
      </c>
      <c r="D177" s="15">
        <v>0</v>
      </c>
      <c r="E177" s="13">
        <v>-1</v>
      </c>
      <c r="F177" s="15">
        <v>1</v>
      </c>
      <c r="G177" s="13">
        <v>0</v>
      </c>
      <c r="H177" s="14">
        <f t="shared" si="6"/>
        <v>7.7079429581389326E-7</v>
      </c>
      <c r="I177" s="14">
        <f t="shared" si="7"/>
        <v>0</v>
      </c>
      <c r="J177" s="14">
        <f t="shared" si="8"/>
        <v>1.6678369322474603E-6</v>
      </c>
    </row>
    <row r="178" spans="1:10" x14ac:dyDescent="0.35">
      <c r="A178" s="11" t="s">
        <v>10860</v>
      </c>
      <c r="B178" s="15">
        <v>2</v>
      </c>
      <c r="C178" s="13">
        <v>-0.6</v>
      </c>
      <c r="D178" s="15">
        <v>0</v>
      </c>
      <c r="E178" s="13" t="s">
        <v>10856</v>
      </c>
      <c r="F178" s="15">
        <v>1</v>
      </c>
      <c r="G178" s="13" t="s">
        <v>10856</v>
      </c>
      <c r="H178" s="14">
        <f t="shared" si="6"/>
        <v>1.5415885916277865E-6</v>
      </c>
      <c r="I178" s="14">
        <f t="shared" si="7"/>
        <v>0</v>
      </c>
      <c r="J178" s="14">
        <f t="shared" si="8"/>
        <v>1.6678369322474603E-6</v>
      </c>
    </row>
    <row r="179" spans="1:10" x14ac:dyDescent="0.35">
      <c r="A179" s="11" t="s">
        <v>750</v>
      </c>
      <c r="B179" s="15">
        <v>6</v>
      </c>
      <c r="C179" s="13">
        <v>-0.88200000000000001</v>
      </c>
      <c r="D179" s="15">
        <v>1</v>
      </c>
      <c r="E179" s="13">
        <v>0</v>
      </c>
      <c r="F179" s="15">
        <v>1</v>
      </c>
      <c r="G179" s="13">
        <v>-0.94399999999999995</v>
      </c>
      <c r="H179" s="14">
        <f t="shared" si="6"/>
        <v>4.6247657748833595E-6</v>
      </c>
      <c r="I179" s="14">
        <f t="shared" si="7"/>
        <v>1.1873805198351916E-5</v>
      </c>
      <c r="J179" s="14">
        <f t="shared" si="8"/>
        <v>1.6678369322474603E-6</v>
      </c>
    </row>
    <row r="180" spans="1:10" x14ac:dyDescent="0.35">
      <c r="A180" s="11" t="s">
        <v>353</v>
      </c>
      <c r="B180" s="15">
        <v>11</v>
      </c>
      <c r="C180" s="13">
        <v>-0.94599999999999995</v>
      </c>
      <c r="D180" s="15">
        <v>0</v>
      </c>
      <c r="E180" s="13">
        <v>-1</v>
      </c>
      <c r="F180" s="15">
        <v>0</v>
      </c>
      <c r="G180" s="13">
        <v>-1</v>
      </c>
      <c r="H180" s="14">
        <f t="shared" si="6"/>
        <v>8.4787372539528258E-6</v>
      </c>
      <c r="I180" s="14">
        <f t="shared" si="7"/>
        <v>0</v>
      </c>
      <c r="J180" s="14">
        <f t="shared" si="8"/>
        <v>0</v>
      </c>
    </row>
    <row r="181" spans="1:10" x14ac:dyDescent="0.35">
      <c r="A181" s="11" t="s">
        <v>30</v>
      </c>
      <c r="B181" s="15">
        <v>4</v>
      </c>
      <c r="C181" s="13">
        <v>-0.99199999999999999</v>
      </c>
      <c r="D181" s="15">
        <v>0</v>
      </c>
      <c r="E181" s="13">
        <v>-1</v>
      </c>
      <c r="F181" s="15">
        <v>0</v>
      </c>
      <c r="G181" s="13">
        <v>-1</v>
      </c>
      <c r="H181" s="14">
        <f t="shared" si="6"/>
        <v>3.083177183255573E-6</v>
      </c>
      <c r="I181" s="14">
        <f t="shared" si="7"/>
        <v>0</v>
      </c>
      <c r="J181" s="14">
        <f t="shared" si="8"/>
        <v>0</v>
      </c>
    </row>
    <row r="182" spans="1:10" x14ac:dyDescent="0.35">
      <c r="A182" s="11" t="s">
        <v>898</v>
      </c>
      <c r="B182" s="15">
        <v>1</v>
      </c>
      <c r="C182" s="13">
        <v>-0.97799999999999998</v>
      </c>
      <c r="D182" s="15">
        <v>0</v>
      </c>
      <c r="E182" s="13">
        <v>-1</v>
      </c>
      <c r="F182" s="15">
        <v>0</v>
      </c>
      <c r="G182" s="13">
        <v>-1</v>
      </c>
      <c r="H182" s="14">
        <f t="shared" si="6"/>
        <v>7.7079429581389326E-7</v>
      </c>
      <c r="I182" s="14">
        <f t="shared" si="7"/>
        <v>0</v>
      </c>
      <c r="J182" s="14">
        <f t="shared" si="8"/>
        <v>0</v>
      </c>
    </row>
    <row r="183" spans="1:10" x14ac:dyDescent="0.35">
      <c r="A183" s="11" t="s">
        <v>313</v>
      </c>
      <c r="B183" s="15">
        <v>1</v>
      </c>
      <c r="C183" s="13">
        <v>-0.97399999999999998</v>
      </c>
      <c r="D183" s="15">
        <v>0</v>
      </c>
      <c r="E183" s="13">
        <v>-1</v>
      </c>
      <c r="F183" s="15">
        <v>0</v>
      </c>
      <c r="G183" s="13">
        <v>-1</v>
      </c>
      <c r="H183" s="14">
        <f t="shared" si="6"/>
        <v>7.7079429581389326E-7</v>
      </c>
      <c r="I183" s="14">
        <f t="shared" si="7"/>
        <v>0</v>
      </c>
      <c r="J183" s="14">
        <f t="shared" si="8"/>
        <v>0</v>
      </c>
    </row>
    <row r="184" spans="1:10" x14ac:dyDescent="0.35">
      <c r="A184" s="11" t="s">
        <v>38</v>
      </c>
      <c r="B184" s="15">
        <v>1</v>
      </c>
      <c r="C184" s="13">
        <v>-0.96899999999999997</v>
      </c>
      <c r="D184" s="15">
        <v>0</v>
      </c>
      <c r="E184" s="13">
        <v>-1</v>
      </c>
      <c r="F184" s="15">
        <v>0</v>
      </c>
      <c r="G184" s="13">
        <v>-1</v>
      </c>
      <c r="H184" s="14">
        <f t="shared" si="6"/>
        <v>7.7079429581389326E-7</v>
      </c>
      <c r="I184" s="14">
        <f t="shared" si="7"/>
        <v>0</v>
      </c>
      <c r="J184" s="14">
        <f t="shared" si="8"/>
        <v>0</v>
      </c>
    </row>
    <row r="185" spans="1:10" x14ac:dyDescent="0.35">
      <c r="A185" s="11" t="s">
        <v>19</v>
      </c>
      <c r="B185" s="15">
        <v>0</v>
      </c>
      <c r="C185" s="13">
        <v>-1</v>
      </c>
      <c r="D185" s="15">
        <v>0</v>
      </c>
      <c r="E185" s="13">
        <v>-1</v>
      </c>
      <c r="F185" s="15">
        <v>0</v>
      </c>
      <c r="G185" s="13">
        <v>-1</v>
      </c>
      <c r="H185" s="14">
        <f t="shared" si="6"/>
        <v>0</v>
      </c>
      <c r="I185" s="14">
        <f t="shared" si="7"/>
        <v>0</v>
      </c>
      <c r="J185" s="14">
        <f t="shared" si="8"/>
        <v>0</v>
      </c>
    </row>
    <row r="186" spans="1:10" x14ac:dyDescent="0.35">
      <c r="A186" s="11" t="s">
        <v>220</v>
      </c>
      <c r="B186" s="15">
        <v>0</v>
      </c>
      <c r="C186" s="13">
        <v>-1</v>
      </c>
      <c r="D186" s="15">
        <v>0</v>
      </c>
      <c r="E186" s="13">
        <v>-1</v>
      </c>
      <c r="F186" s="15">
        <v>0</v>
      </c>
      <c r="G186" s="13">
        <v>-1</v>
      </c>
      <c r="H186" s="14">
        <f t="shared" si="6"/>
        <v>0</v>
      </c>
      <c r="I186" s="14">
        <f t="shared" si="7"/>
        <v>0</v>
      </c>
      <c r="J186" s="14">
        <f t="shared" si="8"/>
        <v>0</v>
      </c>
    </row>
    <row r="187" spans="1:10" x14ac:dyDescent="0.35">
      <c r="A187" s="11" t="s">
        <v>557</v>
      </c>
      <c r="B187" s="15">
        <v>0</v>
      </c>
      <c r="C187" s="13">
        <v>-1</v>
      </c>
      <c r="D187" s="15">
        <v>0</v>
      </c>
      <c r="E187" s="13">
        <v>-1</v>
      </c>
      <c r="F187" s="15">
        <v>0</v>
      </c>
      <c r="G187" s="13">
        <v>-1</v>
      </c>
      <c r="H187" s="14">
        <f t="shared" si="6"/>
        <v>0</v>
      </c>
      <c r="I187" s="14">
        <f t="shared" si="7"/>
        <v>0</v>
      </c>
      <c r="J187" s="14">
        <f t="shared" si="8"/>
        <v>0</v>
      </c>
    </row>
    <row r="188" spans="1:10" x14ac:dyDescent="0.35">
      <c r="A188" s="11" t="s">
        <v>446</v>
      </c>
      <c r="B188" s="15">
        <v>0</v>
      </c>
      <c r="C188" s="13">
        <v>-1</v>
      </c>
      <c r="D188" s="15">
        <v>0</v>
      </c>
      <c r="E188" s="13">
        <v>-1</v>
      </c>
      <c r="F188" s="15">
        <v>0</v>
      </c>
      <c r="G188" s="13">
        <v>-1</v>
      </c>
      <c r="H188" s="14">
        <f t="shared" si="6"/>
        <v>0</v>
      </c>
      <c r="I188" s="14">
        <f t="shared" si="7"/>
        <v>0</v>
      </c>
      <c r="J188" s="14">
        <f t="shared" si="8"/>
        <v>0</v>
      </c>
    </row>
    <row r="189" spans="1:10" x14ac:dyDescent="0.35">
      <c r="A189" s="11" t="s">
        <v>466</v>
      </c>
      <c r="B189" s="15">
        <v>0</v>
      </c>
      <c r="C189" s="13">
        <v>-1</v>
      </c>
      <c r="D189" s="15">
        <v>0</v>
      </c>
      <c r="E189" s="13">
        <v>-1</v>
      </c>
      <c r="F189" s="15">
        <v>0</v>
      </c>
      <c r="G189" s="13">
        <v>-1</v>
      </c>
      <c r="H189" s="14">
        <f t="shared" si="6"/>
        <v>0</v>
      </c>
      <c r="I189" s="14">
        <f t="shared" si="7"/>
        <v>0</v>
      </c>
      <c r="J189" s="14">
        <f t="shared" si="8"/>
        <v>0</v>
      </c>
    </row>
    <row r="190" spans="1:10" x14ac:dyDescent="0.35">
      <c r="A190" s="11" t="s">
        <v>148</v>
      </c>
      <c r="B190" s="15">
        <v>0</v>
      </c>
      <c r="C190" s="13">
        <v>-1</v>
      </c>
      <c r="D190" s="15">
        <v>0</v>
      </c>
      <c r="E190" s="13">
        <v>-1</v>
      </c>
      <c r="F190" s="15">
        <v>0</v>
      </c>
      <c r="G190" s="13">
        <v>-1</v>
      </c>
      <c r="H190" s="14">
        <f t="shared" si="6"/>
        <v>0</v>
      </c>
      <c r="I190" s="14">
        <f t="shared" si="7"/>
        <v>0</v>
      </c>
      <c r="J190" s="14">
        <f t="shared" si="8"/>
        <v>0</v>
      </c>
    </row>
    <row r="191" spans="1:10" x14ac:dyDescent="0.35">
      <c r="A191" s="11" t="s">
        <v>604</v>
      </c>
      <c r="B191" s="15">
        <v>0</v>
      </c>
      <c r="C191" s="13">
        <v>-1</v>
      </c>
      <c r="D191" s="15">
        <v>0</v>
      </c>
      <c r="E191" s="13">
        <v>-1</v>
      </c>
      <c r="F191" s="15">
        <v>0</v>
      </c>
      <c r="G191" s="13">
        <v>-1</v>
      </c>
      <c r="H191" s="14">
        <f t="shared" si="6"/>
        <v>0</v>
      </c>
      <c r="I191" s="14">
        <f t="shared" si="7"/>
        <v>0</v>
      </c>
      <c r="J191" s="14">
        <f t="shared" si="8"/>
        <v>0</v>
      </c>
    </row>
    <row r="192" spans="1:10" x14ac:dyDescent="0.35">
      <c r="A192" s="11" t="s">
        <v>648</v>
      </c>
      <c r="B192" s="15">
        <v>0</v>
      </c>
      <c r="C192" s="13">
        <v>-1</v>
      </c>
      <c r="D192" s="15">
        <v>0</v>
      </c>
      <c r="E192" s="13">
        <v>-1</v>
      </c>
      <c r="F192" s="15">
        <v>0</v>
      </c>
      <c r="G192" s="13">
        <v>-1</v>
      </c>
      <c r="H192" s="14">
        <f t="shared" si="6"/>
        <v>0</v>
      </c>
      <c r="I192" s="14">
        <f t="shared" si="7"/>
        <v>0</v>
      </c>
      <c r="J192" s="14">
        <f t="shared" si="8"/>
        <v>0</v>
      </c>
    </row>
    <row r="193" spans="1:10" x14ac:dyDescent="0.35">
      <c r="A193" s="11" t="s">
        <v>852</v>
      </c>
      <c r="B193" s="15">
        <v>0</v>
      </c>
      <c r="C193" s="13">
        <v>-1</v>
      </c>
      <c r="D193" s="15">
        <v>0</v>
      </c>
      <c r="E193" s="13">
        <v>-1</v>
      </c>
      <c r="F193" s="15">
        <v>0</v>
      </c>
      <c r="G193" s="13">
        <v>-1</v>
      </c>
      <c r="H193" s="14">
        <f t="shared" si="6"/>
        <v>0</v>
      </c>
      <c r="I193" s="14">
        <f t="shared" si="7"/>
        <v>0</v>
      </c>
      <c r="J193" s="14">
        <f t="shared" si="8"/>
        <v>0</v>
      </c>
    </row>
    <row r="194" spans="1:10" x14ac:dyDescent="0.35">
      <c r="A194" s="11" t="s">
        <v>836</v>
      </c>
      <c r="B194" s="15">
        <v>0</v>
      </c>
      <c r="C194" s="13">
        <v>-1</v>
      </c>
      <c r="D194" s="15">
        <v>0</v>
      </c>
      <c r="E194" s="13">
        <v>-1</v>
      </c>
      <c r="F194" s="15">
        <v>0</v>
      </c>
      <c r="G194" s="13">
        <v>-1</v>
      </c>
      <c r="H194" s="14">
        <f t="shared" si="6"/>
        <v>0</v>
      </c>
      <c r="I194" s="14">
        <f t="shared" si="7"/>
        <v>0</v>
      </c>
      <c r="J194" s="14">
        <f t="shared" si="8"/>
        <v>0</v>
      </c>
    </row>
    <row r="195" spans="1:10" x14ac:dyDescent="0.35">
      <c r="A195" s="11" t="s">
        <v>840</v>
      </c>
      <c r="B195" s="15">
        <v>0</v>
      </c>
      <c r="C195" s="13">
        <v>-1</v>
      </c>
      <c r="D195" s="15">
        <v>0</v>
      </c>
      <c r="E195" s="13">
        <v>-1</v>
      </c>
      <c r="F195" s="15">
        <v>0</v>
      </c>
      <c r="G195" s="13">
        <v>-1</v>
      </c>
      <c r="H195" s="14">
        <f t="shared" ref="H195:H222" si="9">B195/$B$222</f>
        <v>0</v>
      </c>
      <c r="I195" s="14">
        <f t="shared" ref="I195:I222" si="10">D195/$D$222</f>
        <v>0</v>
      </c>
      <c r="J195" s="14">
        <f t="shared" ref="J195:J222" si="11">F195/$F$222</f>
        <v>0</v>
      </c>
    </row>
    <row r="196" spans="1:10" x14ac:dyDescent="0.35">
      <c r="A196" s="11" t="s">
        <v>894</v>
      </c>
      <c r="B196" s="15">
        <v>0</v>
      </c>
      <c r="C196" s="13">
        <v>-1</v>
      </c>
      <c r="D196" s="15">
        <v>0</v>
      </c>
      <c r="E196" s="13">
        <v>-1</v>
      </c>
      <c r="F196" s="15">
        <v>0</v>
      </c>
      <c r="G196" s="13">
        <v>-1</v>
      </c>
      <c r="H196" s="14">
        <f t="shared" si="9"/>
        <v>0</v>
      </c>
      <c r="I196" s="14">
        <f t="shared" si="10"/>
        <v>0</v>
      </c>
      <c r="J196" s="14">
        <f t="shared" si="11"/>
        <v>0</v>
      </c>
    </row>
    <row r="197" spans="1:10" x14ac:dyDescent="0.35">
      <c r="A197" s="11" t="s">
        <v>720</v>
      </c>
      <c r="B197" s="15">
        <v>0</v>
      </c>
      <c r="C197" s="13">
        <v>-1</v>
      </c>
      <c r="D197" s="15">
        <v>0</v>
      </c>
      <c r="E197" s="13">
        <v>-1</v>
      </c>
      <c r="F197" s="15">
        <v>0</v>
      </c>
      <c r="G197" s="13">
        <v>-1</v>
      </c>
      <c r="H197" s="14">
        <f t="shared" si="9"/>
        <v>0</v>
      </c>
      <c r="I197" s="14">
        <f t="shared" si="10"/>
        <v>0</v>
      </c>
      <c r="J197" s="14">
        <f t="shared" si="11"/>
        <v>0</v>
      </c>
    </row>
    <row r="198" spans="1:10" x14ac:dyDescent="0.35">
      <c r="A198" s="11" t="s">
        <v>537</v>
      </c>
      <c r="B198" s="15">
        <v>-1</v>
      </c>
      <c r="C198" s="13">
        <v>-1.0129999999999999</v>
      </c>
      <c r="D198" s="15">
        <v>0</v>
      </c>
      <c r="E198" s="13">
        <v>-1</v>
      </c>
      <c r="F198" s="15">
        <v>0</v>
      </c>
      <c r="G198" s="13">
        <v>-1</v>
      </c>
      <c r="H198" s="14">
        <f t="shared" si="9"/>
        <v>-7.7079429581389326E-7</v>
      </c>
      <c r="I198" s="14">
        <f t="shared" si="10"/>
        <v>0</v>
      </c>
      <c r="J198" s="14">
        <f t="shared" si="11"/>
        <v>0</v>
      </c>
    </row>
    <row r="199" spans="1:10" x14ac:dyDescent="0.35">
      <c r="A199" s="11" t="s">
        <v>208</v>
      </c>
      <c r="B199" s="15">
        <v>1</v>
      </c>
      <c r="C199" s="13">
        <v>-0.875</v>
      </c>
      <c r="D199" s="15">
        <v>0</v>
      </c>
      <c r="E199" s="13">
        <v>-1</v>
      </c>
      <c r="F199" s="15">
        <v>0</v>
      </c>
      <c r="G199" s="11" t="s">
        <v>10856</v>
      </c>
      <c r="H199" s="14">
        <f t="shared" si="9"/>
        <v>7.7079429581389326E-7</v>
      </c>
      <c r="I199" s="14">
        <f t="shared" si="10"/>
        <v>0</v>
      </c>
      <c r="J199" s="14">
        <f t="shared" si="11"/>
        <v>0</v>
      </c>
    </row>
    <row r="200" spans="1:10" x14ac:dyDescent="0.35">
      <c r="A200" s="11" t="s">
        <v>337</v>
      </c>
      <c r="B200" s="15">
        <v>11</v>
      </c>
      <c r="C200" s="13">
        <v>-0.67600000000000005</v>
      </c>
      <c r="D200" s="15">
        <v>0</v>
      </c>
      <c r="E200" s="11" t="s">
        <v>10856</v>
      </c>
      <c r="F200" s="15">
        <v>0</v>
      </c>
      <c r="G200" s="13">
        <v>-1</v>
      </c>
      <c r="H200" s="14">
        <f t="shared" si="9"/>
        <v>8.4787372539528258E-6</v>
      </c>
      <c r="I200" s="14">
        <f t="shared" si="10"/>
        <v>0</v>
      </c>
      <c r="J200" s="14">
        <f t="shared" si="11"/>
        <v>0</v>
      </c>
    </row>
    <row r="201" spans="1:10" x14ac:dyDescent="0.35">
      <c r="A201" s="11" t="s">
        <v>136</v>
      </c>
      <c r="B201" s="15">
        <v>9</v>
      </c>
      <c r="C201" s="13">
        <v>-0.73499999999999999</v>
      </c>
      <c r="D201" s="15">
        <v>0</v>
      </c>
      <c r="E201" s="11" t="s">
        <v>10856</v>
      </c>
      <c r="F201" s="15">
        <v>0</v>
      </c>
      <c r="G201" s="13">
        <v>-1</v>
      </c>
      <c r="H201" s="14">
        <f t="shared" si="9"/>
        <v>6.9371486623250393E-6</v>
      </c>
      <c r="I201" s="14">
        <f t="shared" si="10"/>
        <v>0</v>
      </c>
      <c r="J201" s="14">
        <f t="shared" si="11"/>
        <v>0</v>
      </c>
    </row>
    <row r="202" spans="1:10" x14ac:dyDescent="0.35">
      <c r="A202" s="11" t="s">
        <v>481</v>
      </c>
      <c r="B202" s="15">
        <v>2</v>
      </c>
      <c r="C202" s="13">
        <v>-0.9</v>
      </c>
      <c r="D202" s="15">
        <v>0</v>
      </c>
      <c r="E202" s="11" t="s">
        <v>10856</v>
      </c>
      <c r="F202" s="15">
        <v>0</v>
      </c>
      <c r="G202" s="13">
        <v>-1</v>
      </c>
      <c r="H202" s="14">
        <f t="shared" si="9"/>
        <v>1.5415885916277865E-6</v>
      </c>
      <c r="I202" s="14">
        <f t="shared" si="10"/>
        <v>0</v>
      </c>
      <c r="J202" s="14">
        <f t="shared" si="11"/>
        <v>0</v>
      </c>
    </row>
    <row r="203" spans="1:10" x14ac:dyDescent="0.35">
      <c r="A203" s="11" t="s">
        <v>293</v>
      </c>
      <c r="B203" s="15">
        <v>0</v>
      </c>
      <c r="C203" s="13">
        <v>-1</v>
      </c>
      <c r="D203" s="15">
        <v>0</v>
      </c>
      <c r="E203" s="11" t="s">
        <v>10856</v>
      </c>
      <c r="F203" s="15">
        <v>0</v>
      </c>
      <c r="G203" s="13">
        <v>-1</v>
      </c>
      <c r="H203" s="14">
        <f t="shared" si="9"/>
        <v>0</v>
      </c>
      <c r="I203" s="14">
        <f t="shared" si="10"/>
        <v>0</v>
      </c>
      <c r="J203" s="14">
        <f t="shared" si="11"/>
        <v>0</v>
      </c>
    </row>
    <row r="204" spans="1:10" x14ac:dyDescent="0.35">
      <c r="A204" s="11" t="s">
        <v>297</v>
      </c>
      <c r="B204" s="15">
        <v>0</v>
      </c>
      <c r="C204" s="13">
        <v>-1</v>
      </c>
      <c r="D204" s="15">
        <v>0</v>
      </c>
      <c r="E204" s="11" t="s">
        <v>10856</v>
      </c>
      <c r="F204" s="15">
        <v>0</v>
      </c>
      <c r="G204" s="13">
        <v>-1</v>
      </c>
      <c r="H204" s="14">
        <f t="shared" si="9"/>
        <v>0</v>
      </c>
      <c r="I204" s="14">
        <f t="shared" si="10"/>
        <v>0</v>
      </c>
      <c r="J204" s="14">
        <f t="shared" si="11"/>
        <v>0</v>
      </c>
    </row>
    <row r="205" spans="1:10" x14ac:dyDescent="0.35">
      <c r="A205" s="11" t="s">
        <v>758</v>
      </c>
      <c r="B205" s="15">
        <v>0</v>
      </c>
      <c r="C205" s="13">
        <v>-1</v>
      </c>
      <c r="D205" s="15">
        <v>0</v>
      </c>
      <c r="E205" s="11" t="s">
        <v>10856</v>
      </c>
      <c r="F205" s="15">
        <v>0</v>
      </c>
      <c r="G205" s="13">
        <v>-1</v>
      </c>
      <c r="H205" s="14">
        <f t="shared" si="9"/>
        <v>0</v>
      </c>
      <c r="I205" s="14">
        <f t="shared" si="10"/>
        <v>0</v>
      </c>
      <c r="J205" s="14">
        <f t="shared" si="11"/>
        <v>0</v>
      </c>
    </row>
    <row r="206" spans="1:10" x14ac:dyDescent="0.35">
      <c r="A206" s="11" t="s">
        <v>10861</v>
      </c>
      <c r="B206" s="15">
        <v>0</v>
      </c>
      <c r="C206" s="13">
        <v>-1</v>
      </c>
      <c r="D206" s="15">
        <v>0</v>
      </c>
      <c r="E206" s="11" t="s">
        <v>10856</v>
      </c>
      <c r="F206" s="15">
        <v>0</v>
      </c>
      <c r="G206" s="13">
        <v>-1</v>
      </c>
      <c r="H206" s="14">
        <f t="shared" si="9"/>
        <v>0</v>
      </c>
      <c r="I206" s="14">
        <f t="shared" si="10"/>
        <v>0</v>
      </c>
      <c r="J206" s="14">
        <f t="shared" si="11"/>
        <v>0</v>
      </c>
    </row>
    <row r="207" spans="1:10" x14ac:dyDescent="0.35">
      <c r="A207" s="11" t="s">
        <v>913</v>
      </c>
      <c r="B207" s="15">
        <v>39</v>
      </c>
      <c r="C207" s="11" t="s">
        <v>10856</v>
      </c>
      <c r="D207" s="15">
        <v>0</v>
      </c>
      <c r="E207" s="11" t="s">
        <v>10856</v>
      </c>
      <c r="F207" s="15">
        <v>0</v>
      </c>
      <c r="G207" s="11" t="s">
        <v>10856</v>
      </c>
      <c r="H207" s="14">
        <f t="shared" si="9"/>
        <v>3.0060977536741837E-5</v>
      </c>
      <c r="I207" s="14">
        <f t="shared" si="10"/>
        <v>0</v>
      </c>
      <c r="J207" s="14">
        <f t="shared" si="11"/>
        <v>0</v>
      </c>
    </row>
    <row r="208" spans="1:10" x14ac:dyDescent="0.35">
      <c r="A208" s="11" t="s">
        <v>489</v>
      </c>
      <c r="B208" s="15">
        <v>7</v>
      </c>
      <c r="C208" s="13" t="s">
        <v>10856</v>
      </c>
      <c r="D208" s="15">
        <v>0</v>
      </c>
      <c r="E208" s="11" t="s">
        <v>10856</v>
      </c>
      <c r="F208" s="15">
        <v>0</v>
      </c>
      <c r="G208" s="11" t="s">
        <v>10856</v>
      </c>
      <c r="H208" s="14">
        <f t="shared" si="9"/>
        <v>5.3955600706972528E-6</v>
      </c>
      <c r="I208" s="14">
        <f t="shared" si="10"/>
        <v>0</v>
      </c>
      <c r="J208" s="14">
        <f t="shared" si="11"/>
        <v>0</v>
      </c>
    </row>
    <row r="209" spans="1:10" x14ac:dyDescent="0.35">
      <c r="A209" s="11" t="s">
        <v>10862</v>
      </c>
      <c r="B209" s="15">
        <v>0</v>
      </c>
      <c r="C209" s="13">
        <v>-1</v>
      </c>
      <c r="D209" s="15">
        <v>0</v>
      </c>
      <c r="E209" s="11" t="s">
        <v>10856</v>
      </c>
      <c r="F209" s="15">
        <v>0</v>
      </c>
      <c r="G209" s="11" t="s">
        <v>10856</v>
      </c>
      <c r="H209" s="14">
        <f t="shared" si="9"/>
        <v>0</v>
      </c>
      <c r="I209" s="14">
        <f t="shared" si="10"/>
        <v>0</v>
      </c>
      <c r="J209" s="14">
        <f t="shared" si="11"/>
        <v>0</v>
      </c>
    </row>
    <row r="210" spans="1:10" x14ac:dyDescent="0.35">
      <c r="A210" s="11" t="s">
        <v>10863</v>
      </c>
      <c r="B210" s="15">
        <v>0</v>
      </c>
      <c r="C210" s="13">
        <v>-1</v>
      </c>
      <c r="D210" s="15">
        <v>0</v>
      </c>
      <c r="E210" s="11" t="s">
        <v>10856</v>
      </c>
      <c r="F210" s="15">
        <v>0</v>
      </c>
      <c r="G210" s="11" t="s">
        <v>10856</v>
      </c>
      <c r="H210" s="14">
        <f t="shared" si="9"/>
        <v>0</v>
      </c>
      <c r="I210" s="14">
        <f t="shared" si="10"/>
        <v>0</v>
      </c>
      <c r="J210" s="14">
        <f t="shared" si="11"/>
        <v>0</v>
      </c>
    </row>
    <row r="211" spans="1:10" x14ac:dyDescent="0.35">
      <c r="A211" s="11" t="s">
        <v>345</v>
      </c>
      <c r="B211" s="15">
        <v>0</v>
      </c>
      <c r="C211" s="13">
        <v>-1</v>
      </c>
      <c r="D211" s="15">
        <v>0</v>
      </c>
      <c r="E211" s="11" t="s">
        <v>10856</v>
      </c>
      <c r="F211" s="15">
        <v>0</v>
      </c>
      <c r="G211" s="11" t="s">
        <v>10856</v>
      </c>
      <c r="H211" s="14">
        <f t="shared" si="9"/>
        <v>0</v>
      </c>
      <c r="I211" s="14">
        <f t="shared" si="10"/>
        <v>0</v>
      </c>
      <c r="J211" s="14">
        <f t="shared" si="11"/>
        <v>0</v>
      </c>
    </row>
    <row r="212" spans="1:10" x14ac:dyDescent="0.35">
      <c r="A212" s="11" t="s">
        <v>624</v>
      </c>
      <c r="B212" s="15">
        <v>0</v>
      </c>
      <c r="C212" s="13">
        <v>-1</v>
      </c>
      <c r="D212" s="15">
        <v>0</v>
      </c>
      <c r="E212" s="11" t="s">
        <v>10856</v>
      </c>
      <c r="F212" s="15">
        <v>0</v>
      </c>
      <c r="G212" s="11" t="s">
        <v>10856</v>
      </c>
      <c r="H212" s="14">
        <f t="shared" si="9"/>
        <v>0</v>
      </c>
      <c r="I212" s="14">
        <f t="shared" si="10"/>
        <v>0</v>
      </c>
      <c r="J212" s="14">
        <f t="shared" si="11"/>
        <v>0</v>
      </c>
    </row>
    <row r="213" spans="1:10" x14ac:dyDescent="0.35">
      <c r="A213" s="11" t="s">
        <v>687</v>
      </c>
      <c r="B213" s="15">
        <v>0</v>
      </c>
      <c r="C213" s="13">
        <v>-1</v>
      </c>
      <c r="D213" s="15">
        <v>0</v>
      </c>
      <c r="E213" s="11" t="s">
        <v>10856</v>
      </c>
      <c r="F213" s="15">
        <v>0</v>
      </c>
      <c r="G213" s="11" t="s">
        <v>10856</v>
      </c>
      <c r="H213" s="14">
        <f t="shared" si="9"/>
        <v>0</v>
      </c>
      <c r="I213" s="14">
        <f t="shared" si="10"/>
        <v>0</v>
      </c>
      <c r="J213" s="14">
        <f t="shared" si="11"/>
        <v>0</v>
      </c>
    </row>
    <row r="214" spans="1:10" x14ac:dyDescent="0.35">
      <c r="A214" s="11" t="s">
        <v>724</v>
      </c>
      <c r="B214" s="15">
        <v>0</v>
      </c>
      <c r="C214" s="13">
        <v>-1</v>
      </c>
      <c r="D214" s="15">
        <v>0</v>
      </c>
      <c r="E214" s="11" t="s">
        <v>10856</v>
      </c>
      <c r="F214" s="15">
        <v>0</v>
      </c>
      <c r="G214" s="11" t="s">
        <v>10856</v>
      </c>
      <c r="H214" s="14">
        <f t="shared" si="9"/>
        <v>0</v>
      </c>
      <c r="I214" s="14">
        <f t="shared" si="10"/>
        <v>0</v>
      </c>
      <c r="J214" s="14">
        <f t="shared" si="11"/>
        <v>0</v>
      </c>
    </row>
    <row r="215" spans="1:10" x14ac:dyDescent="0.35">
      <c r="A215" s="11" t="s">
        <v>10864</v>
      </c>
      <c r="B215" s="15">
        <v>0</v>
      </c>
      <c r="C215" s="13">
        <v>-1</v>
      </c>
      <c r="D215" s="15">
        <v>0</v>
      </c>
      <c r="E215" s="11" t="s">
        <v>10856</v>
      </c>
      <c r="F215" s="15">
        <v>0</v>
      </c>
      <c r="G215" s="11" t="s">
        <v>10856</v>
      </c>
      <c r="H215" s="14">
        <f t="shared" si="9"/>
        <v>0</v>
      </c>
      <c r="I215" s="14">
        <f t="shared" si="10"/>
        <v>0</v>
      </c>
      <c r="J215" s="14">
        <f t="shared" si="11"/>
        <v>0</v>
      </c>
    </row>
    <row r="216" spans="1:10" x14ac:dyDescent="0.35">
      <c r="A216" s="11" t="s">
        <v>790</v>
      </c>
      <c r="B216" s="15">
        <v>6</v>
      </c>
      <c r="C216" s="13">
        <v>-0.81799999999999995</v>
      </c>
      <c r="D216" s="15">
        <v>1</v>
      </c>
      <c r="E216" s="13">
        <v>0</v>
      </c>
      <c r="F216" s="15">
        <v>0</v>
      </c>
      <c r="G216" s="13">
        <v>-1</v>
      </c>
      <c r="H216" s="14">
        <f t="shared" si="9"/>
        <v>4.6247657748833595E-6</v>
      </c>
      <c r="I216" s="14">
        <f t="shared" si="10"/>
        <v>1.1873805198351916E-5</v>
      </c>
      <c r="J216" s="14">
        <f t="shared" si="11"/>
        <v>0</v>
      </c>
    </row>
    <row r="217" spans="1:10" x14ac:dyDescent="0.35">
      <c r="A217" s="11" t="s">
        <v>545</v>
      </c>
      <c r="B217" s="15">
        <v>4</v>
      </c>
      <c r="C217" s="13">
        <v>-0.98299999999999998</v>
      </c>
      <c r="D217" s="15">
        <v>1</v>
      </c>
      <c r="E217" s="13">
        <v>-0.8</v>
      </c>
      <c r="F217" s="15">
        <v>0</v>
      </c>
      <c r="G217" s="13">
        <v>-1</v>
      </c>
      <c r="H217" s="14">
        <f t="shared" si="9"/>
        <v>3.083177183255573E-6</v>
      </c>
      <c r="I217" s="14">
        <f t="shared" si="10"/>
        <v>1.1873805198351916E-5</v>
      </c>
      <c r="J217" s="14">
        <f t="shared" si="11"/>
        <v>0</v>
      </c>
    </row>
    <row r="218" spans="1:10" x14ac:dyDescent="0.35">
      <c r="A218" s="11" t="s">
        <v>508</v>
      </c>
      <c r="B218" s="15">
        <v>2</v>
      </c>
      <c r="C218" s="13">
        <v>-0.97799999999999998</v>
      </c>
      <c r="D218" s="15">
        <v>1</v>
      </c>
      <c r="E218" s="13">
        <v>-0.875</v>
      </c>
      <c r="F218" s="15">
        <v>0</v>
      </c>
      <c r="G218" s="13">
        <v>-1</v>
      </c>
      <c r="H218" s="14">
        <f t="shared" si="9"/>
        <v>1.5415885916277865E-6</v>
      </c>
      <c r="I218" s="14">
        <f t="shared" si="10"/>
        <v>1.1873805198351916E-5</v>
      </c>
      <c r="J218" s="14">
        <f t="shared" si="11"/>
        <v>0</v>
      </c>
    </row>
    <row r="219" spans="1:10" x14ac:dyDescent="0.35">
      <c r="A219" s="11" t="s">
        <v>569</v>
      </c>
      <c r="B219" s="15">
        <v>6</v>
      </c>
      <c r="C219" s="13">
        <v>-0.96899999999999997</v>
      </c>
      <c r="D219" s="15">
        <v>1</v>
      </c>
      <c r="E219" s="13">
        <v>-0.98</v>
      </c>
      <c r="F219" s="15">
        <v>0</v>
      </c>
      <c r="G219" s="13">
        <v>-1</v>
      </c>
      <c r="H219" s="14">
        <f t="shared" si="9"/>
        <v>4.6247657748833595E-6</v>
      </c>
      <c r="I219" s="14">
        <f t="shared" si="10"/>
        <v>1.1873805198351916E-5</v>
      </c>
      <c r="J219" s="14">
        <f t="shared" si="11"/>
        <v>0</v>
      </c>
    </row>
    <row r="220" spans="1:10" x14ac:dyDescent="0.35">
      <c r="A220" s="11" t="s">
        <v>172</v>
      </c>
      <c r="B220" s="15">
        <v>1</v>
      </c>
      <c r="C220" s="13">
        <v>-1</v>
      </c>
      <c r="D220" s="15">
        <v>1</v>
      </c>
      <c r="E220" s="13">
        <v>-0.996</v>
      </c>
      <c r="F220" s="15">
        <v>0</v>
      </c>
      <c r="G220" s="13">
        <v>-1</v>
      </c>
      <c r="H220" s="14">
        <f t="shared" si="9"/>
        <v>7.7079429581389326E-7</v>
      </c>
      <c r="I220" s="14">
        <f t="shared" si="10"/>
        <v>1.1873805198351916E-5</v>
      </c>
      <c r="J220" s="14">
        <f t="shared" si="11"/>
        <v>0</v>
      </c>
    </row>
    <row r="221" spans="1:10" x14ac:dyDescent="0.35">
      <c r="A221" s="11" t="s">
        <v>369</v>
      </c>
      <c r="B221" s="15">
        <v>18</v>
      </c>
      <c r="C221" s="13">
        <v>8</v>
      </c>
      <c r="D221" s="15">
        <v>2</v>
      </c>
      <c r="E221" s="13" t="s">
        <v>10856</v>
      </c>
      <c r="F221" s="15">
        <v>0</v>
      </c>
      <c r="G221" s="13" t="s">
        <v>10856</v>
      </c>
      <c r="H221" s="14">
        <f t="shared" si="9"/>
        <v>1.3874297324650079E-5</v>
      </c>
      <c r="I221" s="14">
        <f t="shared" si="10"/>
        <v>2.3747610396703832E-5</v>
      </c>
      <c r="J221" s="14">
        <f t="shared" si="11"/>
        <v>0</v>
      </c>
    </row>
    <row r="222" spans="1:10" x14ac:dyDescent="0.35">
      <c r="A222" s="16" t="s">
        <v>10865</v>
      </c>
      <c r="B222" s="17">
        <f>SUM(B3:B221)</f>
        <v>1297363</v>
      </c>
      <c r="C222" s="16"/>
      <c r="D222" s="17">
        <f>SUM(D3:D221)</f>
        <v>84219</v>
      </c>
      <c r="E222" s="16"/>
      <c r="F222" s="17">
        <f>SUM(F3:F221)</f>
        <v>599579</v>
      </c>
      <c r="G222" s="16"/>
      <c r="H222" s="18">
        <f t="shared" si="9"/>
        <v>1</v>
      </c>
      <c r="I222" s="18">
        <f t="shared" si="10"/>
        <v>1</v>
      </c>
      <c r="J222" s="18">
        <f t="shared" si="11"/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3791-CBF1-4BC1-8506-390A825FFBB8}">
  <dimension ref="A1:J194"/>
  <sheetViews>
    <sheetView workbookViewId="0">
      <pane ySplit="2" topLeftCell="A3" activePane="bottomLeft" state="frozen"/>
      <selection pane="bottomLeft" activeCell="H3" sqref="H3:J3"/>
    </sheetView>
  </sheetViews>
  <sheetFormatPr defaultRowHeight="14.5" x14ac:dyDescent="0.35"/>
  <cols>
    <col min="1" max="7" width="15" customWidth="1"/>
  </cols>
  <sheetData>
    <row r="1" spans="1:10" x14ac:dyDescent="0.35">
      <c r="A1" s="19" t="s">
        <v>10866</v>
      </c>
    </row>
    <row r="2" spans="1:10" s="7" customFormat="1" ht="29" x14ac:dyDescent="0.35">
      <c r="A2" s="8" t="s">
        <v>10847</v>
      </c>
      <c r="B2" s="9" t="s">
        <v>10848</v>
      </c>
      <c r="C2" s="9" t="s">
        <v>10849</v>
      </c>
      <c r="D2" s="10" t="s">
        <v>10850</v>
      </c>
      <c r="E2" s="10" t="s">
        <v>10849</v>
      </c>
      <c r="F2" s="20" t="s">
        <v>10851</v>
      </c>
      <c r="G2" s="20" t="s">
        <v>10849</v>
      </c>
      <c r="H2" s="9" t="s">
        <v>9542</v>
      </c>
      <c r="I2" s="10" t="s">
        <v>10850</v>
      </c>
      <c r="J2" s="20" t="s">
        <v>10852</v>
      </c>
    </row>
    <row r="3" spans="1:10" x14ac:dyDescent="0.35">
      <c r="A3" s="11" t="s">
        <v>553</v>
      </c>
      <c r="B3" s="12">
        <v>68680</v>
      </c>
      <c r="C3" s="13">
        <v>6.4000000000000001E-2</v>
      </c>
      <c r="D3" s="12">
        <v>3598</v>
      </c>
      <c r="E3" s="13">
        <v>0.115</v>
      </c>
      <c r="F3" s="12">
        <v>40283</v>
      </c>
      <c r="G3" s="13">
        <v>7.2999999999999995E-2</v>
      </c>
      <c r="H3" s="40">
        <f>B3/$B$194</f>
        <v>0.22757923687393342</v>
      </c>
      <c r="I3" s="40">
        <f>D3/$D$194</f>
        <v>0.17795143182155398</v>
      </c>
      <c r="J3" s="40">
        <f>F3/$F$194</f>
        <v>0.2844704004745528</v>
      </c>
    </row>
    <row r="4" spans="1:10" x14ac:dyDescent="0.35">
      <c r="A4" s="11" t="s">
        <v>8095</v>
      </c>
      <c r="B4" s="12">
        <v>29385</v>
      </c>
      <c r="C4" s="13">
        <v>0.216</v>
      </c>
      <c r="D4" s="12">
        <v>2056</v>
      </c>
      <c r="E4" s="13">
        <v>0.23699999999999999</v>
      </c>
      <c r="F4" s="12">
        <v>20857</v>
      </c>
      <c r="G4" s="13">
        <v>0.247</v>
      </c>
      <c r="H4" s="40">
        <f t="shared" ref="H4:H67" si="0">B4/$B$194</f>
        <v>9.7370644664247732E-2</v>
      </c>
      <c r="I4" s="40">
        <f t="shared" ref="I4:I67" si="1">D4/$D$194</f>
        <v>0.10168653246945943</v>
      </c>
      <c r="J4" s="40">
        <f t="shared" ref="J4:J67" si="2">F4/$F$194</f>
        <v>0.14728791655779727</v>
      </c>
    </row>
    <row r="5" spans="1:10" x14ac:dyDescent="0.35">
      <c r="A5" s="11" t="s">
        <v>258</v>
      </c>
      <c r="B5" s="12">
        <v>23818</v>
      </c>
      <c r="C5" s="13">
        <v>7.2999999999999995E-2</v>
      </c>
      <c r="D5" s="15">
        <v>930</v>
      </c>
      <c r="E5" s="13">
        <v>0.108</v>
      </c>
      <c r="F5" s="12">
        <v>16520</v>
      </c>
      <c r="G5" s="13">
        <v>5.2999999999999999E-2</v>
      </c>
      <c r="H5" s="40">
        <f t="shared" si="0"/>
        <v>7.89237370976026E-2</v>
      </c>
      <c r="I5" s="40">
        <f t="shared" si="1"/>
        <v>4.599634007616598E-2</v>
      </c>
      <c r="J5" s="40">
        <f t="shared" si="2"/>
        <v>0.11666089953180281</v>
      </c>
    </row>
    <row r="6" spans="1:10" x14ac:dyDescent="0.35">
      <c r="A6" s="11" t="s">
        <v>426</v>
      </c>
      <c r="B6" s="12">
        <v>9624</v>
      </c>
      <c r="C6" s="13">
        <v>0.36399999999999999</v>
      </c>
      <c r="D6" s="15">
        <v>421</v>
      </c>
      <c r="E6" s="13">
        <v>0.32</v>
      </c>
      <c r="F6" s="12">
        <v>6467</v>
      </c>
      <c r="G6" s="13">
        <v>0.34</v>
      </c>
      <c r="H6" s="40">
        <f t="shared" si="0"/>
        <v>3.1890252994681643E-2</v>
      </c>
      <c r="I6" s="40">
        <f t="shared" si="1"/>
        <v>2.0821999109748256E-2</v>
      </c>
      <c r="J6" s="40">
        <f t="shared" si="2"/>
        <v>4.5668646323981162E-2</v>
      </c>
    </row>
    <row r="7" spans="1:10" x14ac:dyDescent="0.35">
      <c r="A7" s="11" t="s">
        <v>822</v>
      </c>
      <c r="B7" s="12">
        <v>7177</v>
      </c>
      <c r="C7" s="13">
        <v>0.38700000000000001</v>
      </c>
      <c r="D7" s="15">
        <v>195</v>
      </c>
      <c r="E7" s="13">
        <v>0.34499999999999997</v>
      </c>
      <c r="F7" s="12">
        <v>4894</v>
      </c>
      <c r="G7" s="13">
        <v>0.44600000000000001</v>
      </c>
      <c r="H7" s="40">
        <f t="shared" si="0"/>
        <v>2.3781831436287423E-2</v>
      </c>
      <c r="I7" s="40">
        <f t="shared" si="1"/>
        <v>9.6443938869380293E-3</v>
      </c>
      <c r="J7" s="40">
        <f t="shared" si="2"/>
        <v>3.4560438396406955E-2</v>
      </c>
    </row>
    <row r="8" spans="1:10" x14ac:dyDescent="0.35">
      <c r="A8" s="11" t="s">
        <v>224</v>
      </c>
      <c r="B8" s="12">
        <v>6730</v>
      </c>
      <c r="C8" s="13">
        <v>0.29799999999999999</v>
      </c>
      <c r="D8" s="15">
        <v>328</v>
      </c>
      <c r="E8" s="13">
        <v>0.35499999999999998</v>
      </c>
      <c r="F8" s="12">
        <v>4366</v>
      </c>
      <c r="G8" s="13">
        <v>0.34499999999999997</v>
      </c>
      <c r="H8" s="40">
        <f t="shared" si="0"/>
        <v>2.2300644498566859E-2</v>
      </c>
      <c r="I8" s="40">
        <f t="shared" si="1"/>
        <v>1.622236510213166E-2</v>
      </c>
      <c r="J8" s="40">
        <f t="shared" si="2"/>
        <v>3.0831809161976455E-2</v>
      </c>
    </row>
    <row r="9" spans="1:10" x14ac:dyDescent="0.35">
      <c r="A9" s="11" t="s">
        <v>204</v>
      </c>
      <c r="B9" s="12">
        <v>6713</v>
      </c>
      <c r="C9" s="13">
        <v>-2.8000000000000001E-2</v>
      </c>
      <c r="D9" s="15">
        <v>631</v>
      </c>
      <c r="E9" s="13">
        <v>0.14899999999999999</v>
      </c>
      <c r="F9" s="12">
        <v>3469</v>
      </c>
      <c r="G9" s="13">
        <v>-9.9000000000000005E-2</v>
      </c>
      <c r="H9" s="40">
        <f t="shared" si="0"/>
        <v>2.2244313004291135E-2</v>
      </c>
      <c r="I9" s="40">
        <f t="shared" si="1"/>
        <v>3.1208269449527672E-2</v>
      </c>
      <c r="J9" s="40">
        <f t="shared" si="2"/>
        <v>2.4497376542120093E-2</v>
      </c>
    </row>
    <row r="10" spans="1:10" x14ac:dyDescent="0.35">
      <c r="A10" s="11" t="s">
        <v>274</v>
      </c>
      <c r="B10" s="12">
        <v>9316</v>
      </c>
      <c r="C10" s="13">
        <v>6.8000000000000005E-2</v>
      </c>
      <c r="D10" s="15">
        <v>798</v>
      </c>
      <c r="E10" s="13">
        <v>0.129</v>
      </c>
      <c r="F10" s="12">
        <v>3363</v>
      </c>
      <c r="G10" s="13">
        <v>0.2</v>
      </c>
      <c r="H10" s="40">
        <f t="shared" si="0"/>
        <v>3.08696588630979E-2</v>
      </c>
      <c r="I10" s="40">
        <f t="shared" si="1"/>
        <v>3.9467827291161779E-2</v>
      </c>
      <c r="J10" s="40">
        <f t="shared" si="2"/>
        <v>2.3748825976117001E-2</v>
      </c>
    </row>
    <row r="11" spans="1:10" x14ac:dyDescent="0.35">
      <c r="A11" s="11" t="s">
        <v>361</v>
      </c>
      <c r="B11" s="12">
        <v>6152</v>
      </c>
      <c r="C11" s="13">
        <v>0.245</v>
      </c>
      <c r="D11" s="15">
        <v>565</v>
      </c>
      <c r="E11" s="13">
        <v>0.33900000000000002</v>
      </c>
      <c r="F11" s="12">
        <v>3294</v>
      </c>
      <c r="G11" s="13">
        <v>0.33500000000000002</v>
      </c>
      <c r="H11" s="40">
        <f t="shared" si="0"/>
        <v>2.0385373693192172E-2</v>
      </c>
      <c r="I11" s="40">
        <f t="shared" si="1"/>
        <v>2.7944013057025568E-2</v>
      </c>
      <c r="J11" s="40">
        <f t="shared" si="2"/>
        <v>2.3261561928435742E-2</v>
      </c>
    </row>
    <row r="12" spans="1:10" x14ac:dyDescent="0.35">
      <c r="A12" s="11" t="s">
        <v>671</v>
      </c>
      <c r="B12" s="12">
        <v>3544</v>
      </c>
      <c r="C12" s="13">
        <v>0.10299999999999999</v>
      </c>
      <c r="D12" s="15">
        <v>196</v>
      </c>
      <c r="E12" s="13">
        <v>0.18099999999999999</v>
      </c>
      <c r="F12" s="12">
        <v>2349</v>
      </c>
      <c r="G12" s="13">
        <v>0.153</v>
      </c>
      <c r="H12" s="40">
        <f t="shared" si="0"/>
        <v>1.1743459747833723E-2</v>
      </c>
      <c r="I12" s="40">
        <f t="shared" si="1"/>
        <v>9.6938523171274538E-3</v>
      </c>
      <c r="J12" s="40">
        <f t="shared" si="2"/>
        <v>1.658816301454024E-2</v>
      </c>
    </row>
    <row r="13" spans="1:10" x14ac:dyDescent="0.35">
      <c r="A13" s="11" t="s">
        <v>377</v>
      </c>
      <c r="B13" s="12">
        <v>2569</v>
      </c>
      <c r="C13" s="13">
        <v>0.28399999999999997</v>
      </c>
      <c r="D13" s="15">
        <v>430</v>
      </c>
      <c r="E13" s="13">
        <v>0.52500000000000002</v>
      </c>
      <c r="F13" s="12">
        <v>1732</v>
      </c>
      <c r="G13" s="13">
        <v>0.28000000000000003</v>
      </c>
      <c r="H13" s="40">
        <f t="shared" si="0"/>
        <v>8.5126828702553146E-3</v>
      </c>
      <c r="I13" s="40">
        <f t="shared" si="1"/>
        <v>2.1267124981453087E-2</v>
      </c>
      <c r="J13" s="40">
        <f t="shared" si="2"/>
        <v>1.2231033776578842E-2</v>
      </c>
    </row>
    <row r="14" spans="1:10" x14ac:dyDescent="0.35">
      <c r="A14" s="11" t="s">
        <v>54</v>
      </c>
      <c r="B14" s="12">
        <v>2584</v>
      </c>
      <c r="C14" s="13">
        <v>0.23200000000000001</v>
      </c>
      <c r="D14" s="15">
        <v>34</v>
      </c>
      <c r="E14" s="13">
        <v>-0.17100000000000001</v>
      </c>
      <c r="F14" s="12">
        <v>1699</v>
      </c>
      <c r="G14" s="13">
        <v>0.17399999999999999</v>
      </c>
      <c r="H14" s="40">
        <f t="shared" si="0"/>
        <v>8.5623871299103666E-3</v>
      </c>
      <c r="I14" s="40">
        <f t="shared" si="1"/>
        <v>1.6815866264404769E-3</v>
      </c>
      <c r="J14" s="40">
        <f t="shared" si="2"/>
        <v>1.1997994449426935E-2</v>
      </c>
    </row>
    <row r="15" spans="1:10" x14ac:dyDescent="0.35">
      <c r="A15" s="11" t="s">
        <v>381</v>
      </c>
      <c r="B15" s="12">
        <v>3631</v>
      </c>
      <c r="C15" s="13">
        <v>2.5999999999999999E-2</v>
      </c>
      <c r="D15" s="15">
        <v>472</v>
      </c>
      <c r="E15" s="13">
        <v>0.33</v>
      </c>
      <c r="F15" s="12">
        <v>1696</v>
      </c>
      <c r="G15" s="13">
        <v>-1.0999999999999999E-2</v>
      </c>
      <c r="H15" s="40">
        <f t="shared" si="0"/>
        <v>1.2031744453833027E-2</v>
      </c>
      <c r="I15" s="40">
        <f t="shared" si="1"/>
        <v>2.3344379049408972E-2</v>
      </c>
      <c r="J15" s="40">
        <f t="shared" si="2"/>
        <v>1.1976809056049489E-2</v>
      </c>
    </row>
    <row r="16" spans="1:10" x14ac:dyDescent="0.35">
      <c r="A16" s="11" t="s">
        <v>266</v>
      </c>
      <c r="B16" s="12">
        <v>3952</v>
      </c>
      <c r="C16" s="13">
        <v>0.215</v>
      </c>
      <c r="D16" s="15">
        <v>524</v>
      </c>
      <c r="E16" s="13">
        <v>0.41199999999999998</v>
      </c>
      <c r="F16" s="12">
        <v>1613</v>
      </c>
      <c r="G16" s="13">
        <v>0.20599999999999999</v>
      </c>
      <c r="H16" s="40">
        <f t="shared" si="0"/>
        <v>1.3095415610451149E-2</v>
      </c>
      <c r="I16" s="40">
        <f t="shared" si="1"/>
        <v>2.5916217419259112E-2</v>
      </c>
      <c r="J16" s="40">
        <f t="shared" si="2"/>
        <v>1.1390679839273483E-2</v>
      </c>
    </row>
    <row r="17" spans="1:10" x14ac:dyDescent="0.35">
      <c r="A17" s="11" t="s">
        <v>664</v>
      </c>
      <c r="B17" s="12">
        <v>3421</v>
      </c>
      <c r="C17" s="13">
        <v>0.32500000000000001</v>
      </c>
      <c r="D17" s="15">
        <v>400</v>
      </c>
      <c r="E17" s="13">
        <v>0.95099999999999996</v>
      </c>
      <c r="F17" s="12">
        <v>1341</v>
      </c>
      <c r="G17" s="13">
        <v>0.29799999999999999</v>
      </c>
      <c r="H17" s="40">
        <f t="shared" si="0"/>
        <v>1.1335884818662293E-2</v>
      </c>
      <c r="I17" s="40">
        <f t="shared" si="1"/>
        <v>1.9783372075770314E-2</v>
      </c>
      <c r="J17" s="40">
        <f t="shared" si="2"/>
        <v>9.4698708397183747E-3</v>
      </c>
    </row>
    <row r="18" spans="1:10" x14ac:dyDescent="0.35">
      <c r="A18" s="11" t="s">
        <v>126</v>
      </c>
      <c r="B18" s="12">
        <v>4073</v>
      </c>
      <c r="C18" s="13">
        <v>0.41299999999999998</v>
      </c>
      <c r="D18" s="15">
        <v>256</v>
      </c>
      <c r="E18" s="13">
        <v>0.53300000000000003</v>
      </c>
      <c r="F18" s="12">
        <v>1163</v>
      </c>
      <c r="G18" s="13">
        <v>0.63300000000000001</v>
      </c>
      <c r="H18" s="40">
        <f t="shared" si="0"/>
        <v>1.3496363305001905E-2</v>
      </c>
      <c r="I18" s="40">
        <f t="shared" si="1"/>
        <v>1.2661358128493002E-2</v>
      </c>
      <c r="J18" s="40">
        <f t="shared" si="2"/>
        <v>8.212870832656578E-3</v>
      </c>
    </row>
    <row r="19" spans="1:10" x14ac:dyDescent="0.35">
      <c r="A19" s="11" t="s">
        <v>652</v>
      </c>
      <c r="B19" s="12">
        <v>2238</v>
      </c>
      <c r="C19" s="13">
        <v>0.23200000000000001</v>
      </c>
      <c r="D19" s="15">
        <v>141</v>
      </c>
      <c r="E19" s="13">
        <v>0.19500000000000001</v>
      </c>
      <c r="F19" s="12">
        <v>1127</v>
      </c>
      <c r="G19" s="13">
        <v>0.28699999999999998</v>
      </c>
      <c r="H19" s="40">
        <f t="shared" si="0"/>
        <v>7.415875540533824E-3</v>
      </c>
      <c r="I19" s="40">
        <f t="shared" si="1"/>
        <v>6.973638656709036E-3</v>
      </c>
      <c r="J19" s="40">
        <f t="shared" si="2"/>
        <v>7.9586461121272257E-3</v>
      </c>
    </row>
    <row r="20" spans="1:10" x14ac:dyDescent="0.35">
      <c r="A20" s="11" t="s">
        <v>164</v>
      </c>
      <c r="B20" s="12">
        <v>2612</v>
      </c>
      <c r="C20" s="13">
        <v>-3.0000000000000001E-3</v>
      </c>
      <c r="D20" s="15">
        <v>199</v>
      </c>
      <c r="E20" s="13">
        <v>0.17799999999999999</v>
      </c>
      <c r="F20" s="15">
        <v>994</v>
      </c>
      <c r="G20" s="13">
        <v>0.193</v>
      </c>
      <c r="H20" s="40">
        <f t="shared" si="0"/>
        <v>8.6551684145997985E-3</v>
      </c>
      <c r="I20" s="40">
        <f t="shared" si="1"/>
        <v>9.8422276076957325E-3</v>
      </c>
      <c r="J20" s="40">
        <f t="shared" si="2"/>
        <v>7.0194270057271184E-3</v>
      </c>
    </row>
    <row r="21" spans="1:10" x14ac:dyDescent="0.35">
      <c r="A21" s="11" t="s">
        <v>848</v>
      </c>
      <c r="B21" s="12">
        <v>3447</v>
      </c>
      <c r="C21" s="13">
        <v>0.496</v>
      </c>
      <c r="D21" s="15">
        <v>385</v>
      </c>
      <c r="E21" s="13">
        <v>0.68899999999999995</v>
      </c>
      <c r="F21" s="15">
        <v>989</v>
      </c>
      <c r="G21" s="13">
        <v>0.63700000000000001</v>
      </c>
      <c r="H21" s="40">
        <f t="shared" si="0"/>
        <v>1.142203886873105E-2</v>
      </c>
      <c r="I21" s="40">
        <f t="shared" si="1"/>
        <v>1.9041495622928929E-2</v>
      </c>
      <c r="J21" s="40">
        <f t="shared" si="2"/>
        <v>6.9841180167647078E-3</v>
      </c>
    </row>
    <row r="22" spans="1:10" x14ac:dyDescent="0.35">
      <c r="A22" s="11" t="s">
        <v>856</v>
      </c>
      <c r="B22" s="12">
        <v>1679</v>
      </c>
      <c r="C22" s="13">
        <v>0.218</v>
      </c>
      <c r="D22" s="15">
        <v>21</v>
      </c>
      <c r="E22" s="13">
        <v>0.105</v>
      </c>
      <c r="F22" s="15">
        <v>892</v>
      </c>
      <c r="G22" s="13">
        <v>0.308</v>
      </c>
      <c r="H22" s="40">
        <f t="shared" si="0"/>
        <v>5.5635634640555359E-3</v>
      </c>
      <c r="I22" s="40">
        <f t="shared" si="1"/>
        <v>1.0386270339779416E-3</v>
      </c>
      <c r="J22" s="40">
        <f t="shared" si="2"/>
        <v>6.2991236308939528E-3</v>
      </c>
    </row>
    <row r="23" spans="1:10" x14ac:dyDescent="0.35">
      <c r="A23" s="11" t="s">
        <v>270</v>
      </c>
      <c r="B23" s="12">
        <v>3501</v>
      </c>
      <c r="C23" s="13">
        <v>0.16300000000000001</v>
      </c>
      <c r="D23" s="15">
        <v>310</v>
      </c>
      <c r="E23" s="13">
        <v>0.29699999999999999</v>
      </c>
      <c r="F23" s="15">
        <v>885</v>
      </c>
      <c r="G23" s="13">
        <v>0.28100000000000003</v>
      </c>
      <c r="H23" s="40">
        <f t="shared" si="0"/>
        <v>1.1600974203489239E-2</v>
      </c>
      <c r="I23" s="40">
        <f t="shared" si="1"/>
        <v>1.5332113358721994E-2</v>
      </c>
      <c r="J23" s="40">
        <f t="shared" si="2"/>
        <v>6.2496910463465793E-3</v>
      </c>
    </row>
    <row r="24" spans="1:10" x14ac:dyDescent="0.35">
      <c r="A24" s="11" t="s">
        <v>10853</v>
      </c>
      <c r="B24" s="12">
        <v>1519</v>
      </c>
      <c r="C24" s="13">
        <v>0.106</v>
      </c>
      <c r="D24" s="15">
        <v>26</v>
      </c>
      <c r="E24" s="13">
        <v>1</v>
      </c>
      <c r="F24" s="15">
        <v>869</v>
      </c>
      <c r="G24" s="13">
        <v>0.53300000000000003</v>
      </c>
      <c r="H24" s="40">
        <f t="shared" si="0"/>
        <v>5.0333846944016439E-3</v>
      </c>
      <c r="I24" s="40">
        <f t="shared" si="1"/>
        <v>1.2859191849250704E-3</v>
      </c>
      <c r="J24" s="40">
        <f t="shared" si="2"/>
        <v>6.1367022816668669E-3</v>
      </c>
    </row>
    <row r="25" spans="1:10" x14ac:dyDescent="0.35">
      <c r="A25" s="11" t="s">
        <v>15</v>
      </c>
      <c r="B25" s="12">
        <v>3279</v>
      </c>
      <c r="C25" s="13">
        <v>0.36</v>
      </c>
      <c r="D25" s="15">
        <v>249</v>
      </c>
      <c r="E25" s="13">
        <v>0.55600000000000005</v>
      </c>
      <c r="F25" s="15">
        <v>857</v>
      </c>
      <c r="G25" s="13">
        <v>0.33900000000000002</v>
      </c>
      <c r="H25" s="40">
        <f t="shared" si="0"/>
        <v>1.0865351160594464E-2</v>
      </c>
      <c r="I25" s="40">
        <f t="shared" si="1"/>
        <v>1.2315149117167022E-2</v>
      </c>
      <c r="J25" s="40">
        <f t="shared" si="2"/>
        <v>6.0519607081570828E-3</v>
      </c>
    </row>
    <row r="26" spans="1:10" x14ac:dyDescent="0.35">
      <c r="A26" s="11" t="s">
        <v>418</v>
      </c>
      <c r="B26" s="12">
        <v>4811</v>
      </c>
      <c r="C26" s="13">
        <v>-0.248</v>
      </c>
      <c r="D26" s="15">
        <v>65</v>
      </c>
      <c r="E26" s="13">
        <v>-0.11</v>
      </c>
      <c r="F26" s="15">
        <v>849</v>
      </c>
      <c r="G26" s="13">
        <v>-8.5000000000000006E-2</v>
      </c>
      <c r="H26" s="40">
        <f t="shared" si="0"/>
        <v>1.5941812880030486E-2</v>
      </c>
      <c r="I26" s="40">
        <f t="shared" si="1"/>
        <v>3.2147979623126763E-3</v>
      </c>
      <c r="J26" s="40">
        <f t="shared" si="2"/>
        <v>5.9954663258172261E-3</v>
      </c>
    </row>
    <row r="27" spans="1:10" x14ac:dyDescent="0.35">
      <c r="A27" s="11" t="s">
        <v>874</v>
      </c>
      <c r="B27" s="12">
        <v>3475</v>
      </c>
      <c r="C27" s="13">
        <v>0.32300000000000001</v>
      </c>
      <c r="D27" s="15">
        <v>145</v>
      </c>
      <c r="E27" s="13">
        <v>1.071</v>
      </c>
      <c r="F27" s="15">
        <v>824</v>
      </c>
      <c r="G27" s="13">
        <v>0.51200000000000001</v>
      </c>
      <c r="H27" s="40">
        <f t="shared" si="0"/>
        <v>1.1514820153420481E-2</v>
      </c>
      <c r="I27" s="40">
        <f t="shared" si="1"/>
        <v>7.1714723774667392E-3</v>
      </c>
      <c r="J27" s="40">
        <f t="shared" si="2"/>
        <v>5.8189213810051765E-3</v>
      </c>
    </row>
    <row r="28" spans="1:10" x14ac:dyDescent="0.35">
      <c r="A28" s="11" t="s">
        <v>450</v>
      </c>
      <c r="B28" s="12">
        <v>3071</v>
      </c>
      <c r="C28" s="13">
        <v>0.245</v>
      </c>
      <c r="D28" s="15">
        <v>76</v>
      </c>
      <c r="E28" s="13">
        <v>0.72699999999999998</v>
      </c>
      <c r="F28" s="15">
        <v>724</v>
      </c>
      <c r="G28" s="13">
        <v>0.57699999999999996</v>
      </c>
      <c r="H28" s="40">
        <f t="shared" si="0"/>
        <v>1.0176118760044402E-2</v>
      </c>
      <c r="I28" s="40">
        <f t="shared" si="1"/>
        <v>3.7588406943963597E-3</v>
      </c>
      <c r="J28" s="40">
        <f t="shared" si="2"/>
        <v>5.1127416017569755E-3</v>
      </c>
    </row>
    <row r="29" spans="1:10" x14ac:dyDescent="0.35">
      <c r="A29" s="11" t="s">
        <v>695</v>
      </c>
      <c r="B29" s="12">
        <v>1263</v>
      </c>
      <c r="C29" s="13">
        <v>0.40200000000000002</v>
      </c>
      <c r="D29" s="15">
        <v>131</v>
      </c>
      <c r="E29" s="13">
        <v>0.61699999999999999</v>
      </c>
      <c r="F29" s="15">
        <v>643</v>
      </c>
      <c r="G29" s="13">
        <v>0.41299999999999998</v>
      </c>
      <c r="H29" s="40">
        <f t="shared" si="0"/>
        <v>4.1850986629554153E-3</v>
      </c>
      <c r="I29" s="40">
        <f t="shared" si="1"/>
        <v>6.479054354814778E-3</v>
      </c>
      <c r="J29" s="40">
        <f t="shared" si="2"/>
        <v>4.5407359805659329E-3</v>
      </c>
    </row>
    <row r="30" spans="1:10" x14ac:dyDescent="0.35">
      <c r="A30" s="11" t="s">
        <v>96</v>
      </c>
      <c r="B30" s="15">
        <v>998</v>
      </c>
      <c r="C30" s="13">
        <v>0.18</v>
      </c>
      <c r="D30" s="15">
        <v>72</v>
      </c>
      <c r="E30" s="13">
        <v>0.46899999999999997</v>
      </c>
      <c r="F30" s="15">
        <v>621</v>
      </c>
      <c r="G30" s="13">
        <v>0.26</v>
      </c>
      <c r="H30" s="40">
        <f t="shared" si="0"/>
        <v>3.3069900757161557E-3</v>
      </c>
      <c r="I30" s="40">
        <f t="shared" si="1"/>
        <v>3.5610069736386569E-3</v>
      </c>
      <c r="J30" s="40">
        <f t="shared" si="2"/>
        <v>4.3853764291313284E-3</v>
      </c>
    </row>
    <row r="31" spans="1:10" x14ac:dyDescent="0.35">
      <c r="A31" s="11" t="s">
        <v>868</v>
      </c>
      <c r="B31" s="12">
        <v>2214</v>
      </c>
      <c r="C31" s="13">
        <v>0.21099999999999999</v>
      </c>
      <c r="D31" s="15">
        <v>156</v>
      </c>
      <c r="E31" s="13">
        <v>1.1080000000000001</v>
      </c>
      <c r="F31" s="15">
        <v>620</v>
      </c>
      <c r="G31" s="13">
        <v>0.65300000000000002</v>
      </c>
      <c r="H31" s="40">
        <f t="shared" si="0"/>
        <v>7.3363487250857401E-3</v>
      </c>
      <c r="I31" s="40">
        <f t="shared" si="1"/>
        <v>7.7155151095504226E-3</v>
      </c>
      <c r="J31" s="40">
        <f t="shared" si="2"/>
        <v>4.3783146313388461E-3</v>
      </c>
    </row>
    <row r="32" spans="1:10" x14ac:dyDescent="0.35">
      <c r="A32" s="11" t="s">
        <v>397</v>
      </c>
      <c r="B32" s="12">
        <v>3541</v>
      </c>
      <c r="C32" s="13">
        <v>-0.56200000000000006</v>
      </c>
      <c r="D32" s="15">
        <v>207</v>
      </c>
      <c r="E32" s="13">
        <v>-0.65700000000000003</v>
      </c>
      <c r="F32" s="15">
        <v>604</v>
      </c>
      <c r="G32" s="13">
        <v>-0.61599999999999999</v>
      </c>
      <c r="H32" s="40">
        <f t="shared" si="0"/>
        <v>1.1733518895902711E-2</v>
      </c>
      <c r="I32" s="40">
        <f t="shared" si="1"/>
        <v>1.0237895049211137E-2</v>
      </c>
      <c r="J32" s="40">
        <f t="shared" si="2"/>
        <v>4.2653258666591337E-3</v>
      </c>
    </row>
    <row r="33" spans="1:10" x14ac:dyDescent="0.35">
      <c r="A33" s="11" t="s">
        <v>329</v>
      </c>
      <c r="B33" s="12">
        <v>3055</v>
      </c>
      <c r="C33" s="13">
        <v>0.193</v>
      </c>
      <c r="D33" s="15">
        <v>186</v>
      </c>
      <c r="E33" s="13">
        <v>0.28299999999999997</v>
      </c>
      <c r="F33" s="15">
        <v>603</v>
      </c>
      <c r="G33" s="13">
        <v>0.40600000000000003</v>
      </c>
      <c r="H33" s="40">
        <f t="shared" si="0"/>
        <v>1.0123100883079014E-2</v>
      </c>
      <c r="I33" s="40">
        <f t="shared" si="1"/>
        <v>9.1992680152331967E-3</v>
      </c>
      <c r="J33" s="40">
        <f t="shared" si="2"/>
        <v>4.2582640688666523E-3</v>
      </c>
    </row>
    <row r="34" spans="1:10" x14ac:dyDescent="0.35">
      <c r="A34" s="11" t="s">
        <v>434</v>
      </c>
      <c r="B34" s="12">
        <v>3114</v>
      </c>
      <c r="C34" s="13">
        <v>1.016</v>
      </c>
      <c r="D34" s="15">
        <v>281</v>
      </c>
      <c r="E34" s="13">
        <v>1.0660000000000001</v>
      </c>
      <c r="F34" s="15">
        <v>581</v>
      </c>
      <c r="G34" s="13">
        <v>1.3620000000000001</v>
      </c>
      <c r="H34" s="40">
        <f t="shared" si="0"/>
        <v>1.0318604304388886E-2</v>
      </c>
      <c r="I34" s="40">
        <f t="shared" si="1"/>
        <v>1.3897818883228646E-2</v>
      </c>
      <c r="J34" s="40">
        <f t="shared" si="2"/>
        <v>4.1029045174320478E-3</v>
      </c>
    </row>
    <row r="35" spans="1:10" x14ac:dyDescent="0.35">
      <c r="A35" s="11" t="s">
        <v>341</v>
      </c>
      <c r="B35" s="12">
        <v>1647</v>
      </c>
      <c r="C35" s="13">
        <v>2.0049999999999999</v>
      </c>
      <c r="D35" s="15">
        <v>87</v>
      </c>
      <c r="E35" s="13">
        <v>2</v>
      </c>
      <c r="F35" s="15">
        <v>550</v>
      </c>
      <c r="G35" s="13">
        <v>3.2309999999999999</v>
      </c>
      <c r="H35" s="40">
        <f t="shared" si="0"/>
        <v>5.4575277101247578E-3</v>
      </c>
      <c r="I35" s="40">
        <f t="shared" si="1"/>
        <v>4.3028834264800435E-3</v>
      </c>
      <c r="J35" s="40">
        <f t="shared" si="2"/>
        <v>3.8839887858651057E-3</v>
      </c>
    </row>
    <row r="36" spans="1:10" x14ac:dyDescent="0.35">
      <c r="A36" s="11" t="s">
        <v>442</v>
      </c>
      <c r="B36" s="12">
        <v>2181</v>
      </c>
      <c r="C36" s="13">
        <v>0.33500000000000002</v>
      </c>
      <c r="D36" s="15">
        <v>279</v>
      </c>
      <c r="E36" s="13">
        <v>0.32900000000000001</v>
      </c>
      <c r="F36" s="15">
        <v>524</v>
      </c>
      <c r="G36" s="13">
        <v>0.52300000000000002</v>
      </c>
      <c r="H36" s="40">
        <f t="shared" si="0"/>
        <v>7.2269993538446242E-3</v>
      </c>
      <c r="I36" s="40">
        <f t="shared" si="1"/>
        <v>1.3798902022849795E-2</v>
      </c>
      <c r="J36" s="40">
        <f t="shared" si="2"/>
        <v>3.7003820432605734E-3</v>
      </c>
    </row>
    <row r="37" spans="1:10" x14ac:dyDescent="0.35">
      <c r="A37" s="11" t="s">
        <v>770</v>
      </c>
      <c r="B37" s="12">
        <v>1785</v>
      </c>
      <c r="C37" s="13">
        <v>0.64200000000000002</v>
      </c>
      <c r="D37" s="15">
        <v>79</v>
      </c>
      <c r="E37" s="13">
        <v>1.135</v>
      </c>
      <c r="F37" s="15">
        <v>516</v>
      </c>
      <c r="G37" s="13">
        <v>0.64900000000000002</v>
      </c>
      <c r="H37" s="40">
        <f t="shared" si="0"/>
        <v>5.9148068989512397E-3</v>
      </c>
      <c r="I37" s="40">
        <f t="shared" si="1"/>
        <v>3.9072159849646371E-3</v>
      </c>
      <c r="J37" s="40">
        <f t="shared" si="2"/>
        <v>3.6438876609207172E-3</v>
      </c>
    </row>
    <row r="38" spans="1:10" x14ac:dyDescent="0.35">
      <c r="A38" s="11" t="s">
        <v>422</v>
      </c>
      <c r="B38" s="12">
        <v>2071</v>
      </c>
      <c r="C38" s="13">
        <v>0.628</v>
      </c>
      <c r="D38" s="15">
        <v>72</v>
      </c>
      <c r="E38" s="13">
        <v>0.75600000000000001</v>
      </c>
      <c r="F38" s="15">
        <v>485</v>
      </c>
      <c r="G38" s="13">
        <v>0.81599999999999995</v>
      </c>
      <c r="H38" s="40">
        <f t="shared" si="0"/>
        <v>6.8625014497075733E-3</v>
      </c>
      <c r="I38" s="40">
        <f t="shared" si="1"/>
        <v>3.5610069736386569E-3</v>
      </c>
      <c r="J38" s="40">
        <f t="shared" si="2"/>
        <v>3.4249719293537747E-3</v>
      </c>
    </row>
    <row r="39" spans="1:10" x14ac:dyDescent="0.35">
      <c r="A39" s="11" t="s">
        <v>373</v>
      </c>
      <c r="B39" s="12">
        <v>1720</v>
      </c>
      <c r="C39" s="13">
        <v>7.5999999999999998E-2</v>
      </c>
      <c r="D39" s="15">
        <v>123</v>
      </c>
      <c r="E39" s="13">
        <v>0.19400000000000001</v>
      </c>
      <c r="F39" s="15">
        <v>478</v>
      </c>
      <c r="G39" s="13">
        <v>9.6000000000000002E-2</v>
      </c>
      <c r="H39" s="40">
        <f t="shared" si="0"/>
        <v>5.6994217737793458E-3</v>
      </c>
      <c r="I39" s="40">
        <f t="shared" si="1"/>
        <v>6.0833869132993715E-3</v>
      </c>
      <c r="J39" s="40">
        <f t="shared" si="2"/>
        <v>3.3755393448064008E-3</v>
      </c>
    </row>
    <row r="40" spans="1:10" x14ac:dyDescent="0.35">
      <c r="A40" s="11" t="s">
        <v>309</v>
      </c>
      <c r="B40" s="12">
        <v>1776</v>
      </c>
      <c r="C40" s="13">
        <v>0.7</v>
      </c>
      <c r="D40" s="15">
        <v>79</v>
      </c>
      <c r="E40" s="13">
        <v>0.97499999999999998</v>
      </c>
      <c r="F40" s="15">
        <v>471</v>
      </c>
      <c r="G40" s="13">
        <v>0.81200000000000006</v>
      </c>
      <c r="H40" s="40">
        <f t="shared" si="0"/>
        <v>5.8849843431582087E-3</v>
      </c>
      <c r="I40" s="40">
        <f t="shared" si="1"/>
        <v>3.9072159849646371E-3</v>
      </c>
      <c r="J40" s="40">
        <f t="shared" si="2"/>
        <v>3.3261067602590269E-3</v>
      </c>
    </row>
    <row r="41" spans="1:10" x14ac:dyDescent="0.35">
      <c r="A41" s="11" t="s">
        <v>644</v>
      </c>
      <c r="B41" s="12">
        <v>3434</v>
      </c>
      <c r="C41" s="13">
        <v>0.64300000000000002</v>
      </c>
      <c r="D41" s="15">
        <v>305</v>
      </c>
      <c r="E41" s="13">
        <v>0.67600000000000005</v>
      </c>
      <c r="F41" s="15">
        <v>426</v>
      </c>
      <c r="G41" s="13">
        <v>0.61399999999999999</v>
      </c>
      <c r="H41" s="40">
        <f t="shared" si="0"/>
        <v>1.1378961843696671E-2</v>
      </c>
      <c r="I41" s="40">
        <f t="shared" si="1"/>
        <v>1.5084821207774865E-2</v>
      </c>
      <c r="J41" s="40">
        <f t="shared" si="2"/>
        <v>3.0083258595973361E-3</v>
      </c>
    </row>
    <row r="42" spans="1:10" x14ac:dyDescent="0.35">
      <c r="A42" s="11" t="s">
        <v>393</v>
      </c>
      <c r="B42" s="15">
        <v>615</v>
      </c>
      <c r="C42" s="13">
        <v>2.2890000000000001</v>
      </c>
      <c r="D42" s="15">
        <v>10</v>
      </c>
      <c r="E42" s="13">
        <v>1.5</v>
      </c>
      <c r="F42" s="15">
        <v>376</v>
      </c>
      <c r="G42" s="13">
        <v>7.5449999999999999</v>
      </c>
      <c r="H42" s="40">
        <f t="shared" si="0"/>
        <v>2.0378746458571502E-3</v>
      </c>
      <c r="I42" s="40">
        <f t="shared" si="1"/>
        <v>4.9458430189425792E-4</v>
      </c>
      <c r="J42" s="40">
        <f t="shared" si="2"/>
        <v>2.655235969973236E-3</v>
      </c>
    </row>
    <row r="43" spans="1:10" x14ac:dyDescent="0.35">
      <c r="A43" s="11" t="s">
        <v>620</v>
      </c>
      <c r="B43" s="12">
        <v>1659</v>
      </c>
      <c r="C43" s="13">
        <v>-6.7000000000000004E-2</v>
      </c>
      <c r="D43" s="15">
        <v>139</v>
      </c>
      <c r="E43" s="13">
        <v>-7.0000000000000001E-3</v>
      </c>
      <c r="F43" s="15">
        <v>365</v>
      </c>
      <c r="G43" s="13">
        <v>-8.0000000000000002E-3</v>
      </c>
      <c r="H43" s="40">
        <f t="shared" si="0"/>
        <v>5.4972911178487998E-3</v>
      </c>
      <c r="I43" s="40">
        <f t="shared" si="1"/>
        <v>6.8747217963301844E-3</v>
      </c>
      <c r="J43" s="40">
        <f t="shared" si="2"/>
        <v>2.5775561942559338E-3</v>
      </c>
    </row>
    <row r="44" spans="1:10" x14ac:dyDescent="0.35">
      <c r="A44" s="11" t="s">
        <v>474</v>
      </c>
      <c r="B44" s="12">
        <v>1598</v>
      </c>
      <c r="C44" s="13">
        <v>0.624</v>
      </c>
      <c r="D44" s="15">
        <v>185</v>
      </c>
      <c r="E44" s="13">
        <v>0.52900000000000003</v>
      </c>
      <c r="F44" s="15">
        <v>364</v>
      </c>
      <c r="G44" s="13">
        <v>0.90600000000000003</v>
      </c>
      <c r="H44" s="40">
        <f t="shared" si="0"/>
        <v>5.2951604619182529E-3</v>
      </c>
      <c r="I44" s="40">
        <f t="shared" si="1"/>
        <v>9.1498095850437704E-3</v>
      </c>
      <c r="J44" s="40">
        <f t="shared" si="2"/>
        <v>2.5704943964634515E-3</v>
      </c>
    </row>
    <row r="45" spans="1:10" x14ac:dyDescent="0.35">
      <c r="A45" s="11" t="s">
        <v>104</v>
      </c>
      <c r="B45" s="15">
        <v>553</v>
      </c>
      <c r="C45" s="13">
        <v>0.75600000000000001</v>
      </c>
      <c r="D45" s="15">
        <v>5</v>
      </c>
      <c r="E45" s="13">
        <v>-0.28599999999999998</v>
      </c>
      <c r="F45" s="15">
        <v>316</v>
      </c>
      <c r="G45" s="13">
        <v>0.60399999999999998</v>
      </c>
      <c r="H45" s="40">
        <f t="shared" si="0"/>
        <v>1.8324303726162665E-3</v>
      </c>
      <c r="I45" s="40">
        <f t="shared" si="1"/>
        <v>2.4729215094712896E-4</v>
      </c>
      <c r="J45" s="40">
        <f t="shared" si="2"/>
        <v>2.2315281024243151E-3</v>
      </c>
    </row>
    <row r="46" spans="1:10" x14ac:dyDescent="0.35">
      <c r="A46" s="11" t="s">
        <v>707</v>
      </c>
      <c r="B46" s="15">
        <v>724</v>
      </c>
      <c r="C46" s="13">
        <v>0.112</v>
      </c>
      <c r="D46" s="15">
        <v>3</v>
      </c>
      <c r="E46" s="13">
        <v>-0.72699999999999998</v>
      </c>
      <c r="F46" s="15">
        <v>294</v>
      </c>
      <c r="G46" s="13">
        <v>0.13500000000000001</v>
      </c>
      <c r="H46" s="40">
        <f t="shared" si="0"/>
        <v>2.3990589326838645E-3</v>
      </c>
      <c r="I46" s="40">
        <f t="shared" si="1"/>
        <v>1.4837529056827735E-4</v>
      </c>
      <c r="J46" s="40">
        <f t="shared" si="2"/>
        <v>2.0761685509897111E-3</v>
      </c>
    </row>
    <row r="47" spans="1:10" x14ac:dyDescent="0.35">
      <c r="A47" s="11" t="s">
        <v>677</v>
      </c>
      <c r="B47" s="15">
        <v>819</v>
      </c>
      <c r="C47" s="13">
        <v>0.35599999999999998</v>
      </c>
      <c r="D47" s="15">
        <v>51</v>
      </c>
      <c r="E47" s="13">
        <v>0.34200000000000003</v>
      </c>
      <c r="F47" s="15">
        <v>281</v>
      </c>
      <c r="G47" s="13">
        <v>0.63400000000000001</v>
      </c>
      <c r="H47" s="40">
        <f t="shared" si="0"/>
        <v>2.713852577165863E-3</v>
      </c>
      <c r="I47" s="40">
        <f t="shared" si="1"/>
        <v>2.5223799396607151E-3</v>
      </c>
      <c r="J47" s="40">
        <f t="shared" si="2"/>
        <v>1.9843651796874447E-3</v>
      </c>
    </row>
    <row r="48" spans="1:10" x14ac:dyDescent="0.35">
      <c r="A48" s="11" t="s">
        <v>612</v>
      </c>
      <c r="B48" s="12">
        <v>1053</v>
      </c>
      <c r="C48" s="13">
        <v>3.9E-2</v>
      </c>
      <c r="D48" s="15">
        <v>91</v>
      </c>
      <c r="E48" s="13">
        <v>-0.22900000000000001</v>
      </c>
      <c r="F48" s="15">
        <v>279</v>
      </c>
      <c r="G48" s="13">
        <v>0.10299999999999999</v>
      </c>
      <c r="H48" s="40">
        <f t="shared" si="0"/>
        <v>3.4892390277846811E-3</v>
      </c>
      <c r="I48" s="40">
        <f t="shared" si="1"/>
        <v>4.5007171472377467E-3</v>
      </c>
      <c r="J48" s="40">
        <f t="shared" si="2"/>
        <v>1.970241584102481E-3</v>
      </c>
    </row>
    <row r="49" spans="1:10" x14ac:dyDescent="0.35">
      <c r="A49" s="11" t="s">
        <v>673</v>
      </c>
      <c r="B49" s="12">
        <v>1472</v>
      </c>
      <c r="C49" s="13">
        <v>0.497</v>
      </c>
      <c r="D49" s="15">
        <v>59</v>
      </c>
      <c r="E49" s="13">
        <v>0.311</v>
      </c>
      <c r="F49" s="15">
        <v>278</v>
      </c>
      <c r="G49" s="13">
        <v>0.56200000000000006</v>
      </c>
      <c r="H49" s="40">
        <f t="shared" si="0"/>
        <v>4.877644680815813E-3</v>
      </c>
      <c r="I49" s="40">
        <f t="shared" si="1"/>
        <v>2.9180473811761215E-3</v>
      </c>
      <c r="J49" s="40">
        <f t="shared" si="2"/>
        <v>1.9631797863099987E-3</v>
      </c>
    </row>
    <row r="50" spans="1:10" x14ac:dyDescent="0.35">
      <c r="A50" s="11" t="s">
        <v>681</v>
      </c>
      <c r="B50" s="15">
        <v>947</v>
      </c>
      <c r="C50" s="13">
        <v>0.58599999999999997</v>
      </c>
      <c r="D50" s="15">
        <v>124</v>
      </c>
      <c r="E50" s="13">
        <v>0.69899999999999995</v>
      </c>
      <c r="F50" s="15">
        <v>274</v>
      </c>
      <c r="G50" s="13">
        <v>0.70199999999999996</v>
      </c>
      <c r="H50" s="40">
        <f t="shared" si="0"/>
        <v>3.1379955928889773E-3</v>
      </c>
      <c r="I50" s="40">
        <f t="shared" si="1"/>
        <v>6.1328453434887978E-3</v>
      </c>
      <c r="J50" s="40">
        <f t="shared" si="2"/>
        <v>1.9349325951400708E-3</v>
      </c>
    </row>
    <row r="51" spans="1:10" x14ac:dyDescent="0.35">
      <c r="A51" s="11" t="s">
        <v>597</v>
      </c>
      <c r="B51" s="15">
        <v>997</v>
      </c>
      <c r="C51" s="13">
        <v>0.36599999999999999</v>
      </c>
      <c r="D51" s="15">
        <v>48</v>
      </c>
      <c r="E51" s="13">
        <v>1</v>
      </c>
      <c r="F51" s="15">
        <v>268</v>
      </c>
      <c r="G51" s="13">
        <v>0.35399999999999998</v>
      </c>
      <c r="H51" s="40">
        <f t="shared" si="0"/>
        <v>3.3036764584058187E-3</v>
      </c>
      <c r="I51" s="40">
        <f t="shared" si="1"/>
        <v>2.3740046490924377E-3</v>
      </c>
      <c r="J51" s="40">
        <f t="shared" si="2"/>
        <v>1.8925618083851787E-3</v>
      </c>
    </row>
    <row r="52" spans="1:10" x14ac:dyDescent="0.35">
      <c r="A52" s="11" t="s">
        <v>333</v>
      </c>
      <c r="B52" s="12">
        <v>1389</v>
      </c>
      <c r="C52" s="13">
        <v>0.192</v>
      </c>
      <c r="D52" s="15">
        <v>71</v>
      </c>
      <c r="E52" s="13">
        <v>0.61399999999999999</v>
      </c>
      <c r="F52" s="15">
        <v>246</v>
      </c>
      <c r="G52" s="13">
        <v>0.183</v>
      </c>
      <c r="H52" s="40">
        <f t="shared" si="0"/>
        <v>4.6026144440578561E-3</v>
      </c>
      <c r="I52" s="40">
        <f t="shared" si="1"/>
        <v>3.5115485434492311E-3</v>
      </c>
      <c r="J52" s="40">
        <f t="shared" si="2"/>
        <v>1.7372022569505745E-3</v>
      </c>
    </row>
    <row r="53" spans="1:10" x14ac:dyDescent="0.35">
      <c r="A53" s="11" t="s">
        <v>25</v>
      </c>
      <c r="B53" s="12">
        <v>1065</v>
      </c>
      <c r="C53" s="13">
        <v>0.36499999999999999</v>
      </c>
      <c r="D53" s="15">
        <v>180</v>
      </c>
      <c r="E53" s="13">
        <v>0.748</v>
      </c>
      <c r="F53" s="15">
        <v>234</v>
      </c>
      <c r="G53" s="13">
        <v>1.272</v>
      </c>
      <c r="H53" s="40">
        <f t="shared" si="0"/>
        <v>3.5290024355087231E-3</v>
      </c>
      <c r="I53" s="40">
        <f t="shared" si="1"/>
        <v>8.902517434096641E-3</v>
      </c>
      <c r="J53" s="40">
        <f t="shared" si="2"/>
        <v>1.6524606834407904E-3</v>
      </c>
    </row>
    <row r="54" spans="1:10" x14ac:dyDescent="0.35">
      <c r="A54" s="11" t="s">
        <v>42</v>
      </c>
      <c r="B54" s="15">
        <v>573</v>
      </c>
      <c r="C54" s="13">
        <v>-0.17</v>
      </c>
      <c r="D54" s="15">
        <v>11</v>
      </c>
      <c r="E54" s="13">
        <v>-0.38900000000000001</v>
      </c>
      <c r="F54" s="15">
        <v>232</v>
      </c>
      <c r="G54" s="13">
        <v>8.8999999999999996E-2</v>
      </c>
      <c r="H54" s="40">
        <f t="shared" si="0"/>
        <v>1.8987027188230032E-3</v>
      </c>
      <c r="I54" s="40">
        <f t="shared" si="1"/>
        <v>5.4404273208368361E-4</v>
      </c>
      <c r="J54" s="40">
        <f t="shared" si="2"/>
        <v>1.6383370878558263E-3</v>
      </c>
    </row>
    <row r="55" spans="1:10" x14ac:dyDescent="0.35">
      <c r="A55" s="11" t="s">
        <v>430</v>
      </c>
      <c r="B55" s="12">
        <v>1725</v>
      </c>
      <c r="C55" s="13">
        <v>7.3999999999999996E-2</v>
      </c>
      <c r="D55" s="15">
        <v>44</v>
      </c>
      <c r="E55" s="13">
        <v>0.158</v>
      </c>
      <c r="F55" s="15">
        <v>228</v>
      </c>
      <c r="G55" s="13">
        <v>0.246</v>
      </c>
      <c r="H55" s="40">
        <f t="shared" si="0"/>
        <v>5.7159898603310307E-3</v>
      </c>
      <c r="I55" s="40">
        <f t="shared" si="1"/>
        <v>2.1761709283347344E-3</v>
      </c>
      <c r="J55" s="40">
        <f t="shared" si="2"/>
        <v>1.6100898966858984E-3</v>
      </c>
    </row>
    <row r="56" spans="1:10" x14ac:dyDescent="0.35">
      <c r="A56" s="11" t="s">
        <v>766</v>
      </c>
      <c r="B56" s="15">
        <v>785</v>
      </c>
      <c r="C56" s="13">
        <v>0.41399999999999998</v>
      </c>
      <c r="D56" s="15">
        <v>55</v>
      </c>
      <c r="E56" s="13">
        <v>0.61799999999999999</v>
      </c>
      <c r="F56" s="15">
        <v>212</v>
      </c>
      <c r="G56" s="13">
        <v>0.38600000000000001</v>
      </c>
      <c r="H56" s="40">
        <f t="shared" si="0"/>
        <v>2.601189588614411E-3</v>
      </c>
      <c r="I56" s="40">
        <f t="shared" si="1"/>
        <v>2.7202136604184183E-3</v>
      </c>
      <c r="J56" s="40">
        <f t="shared" si="2"/>
        <v>1.4971011320061862E-3</v>
      </c>
    </row>
    <row r="57" spans="1:10" x14ac:dyDescent="0.35">
      <c r="A57" s="11" t="s">
        <v>114</v>
      </c>
      <c r="B57" s="15">
        <v>630</v>
      </c>
      <c r="C57" s="13">
        <v>0.05</v>
      </c>
      <c r="D57" s="15">
        <v>63</v>
      </c>
      <c r="E57" s="13">
        <v>-0.17100000000000001</v>
      </c>
      <c r="F57" s="15">
        <v>208</v>
      </c>
      <c r="G57" s="13">
        <v>5.6000000000000001E-2</v>
      </c>
      <c r="H57" s="40">
        <f t="shared" si="0"/>
        <v>2.0875789055122022E-3</v>
      </c>
      <c r="I57" s="40">
        <f t="shared" si="1"/>
        <v>3.1158811019338247E-3</v>
      </c>
      <c r="J57" s="40">
        <f t="shared" si="2"/>
        <v>1.4688539408362581E-3</v>
      </c>
    </row>
    <row r="58" spans="1:10" x14ac:dyDescent="0.35">
      <c r="A58" s="11" t="s">
        <v>577</v>
      </c>
      <c r="B58" s="12">
        <v>1562</v>
      </c>
      <c r="C58" s="13">
        <v>0.65600000000000003</v>
      </c>
      <c r="D58" s="15">
        <v>105</v>
      </c>
      <c r="E58" s="13">
        <v>0.36399999999999999</v>
      </c>
      <c r="F58" s="15">
        <v>201</v>
      </c>
      <c r="G58" s="13">
        <v>-0.02</v>
      </c>
      <c r="H58" s="40">
        <f t="shared" si="0"/>
        <v>5.175870238746127E-3</v>
      </c>
      <c r="I58" s="40">
        <f t="shared" si="1"/>
        <v>5.193135169889708E-3</v>
      </c>
      <c r="J58" s="40">
        <f t="shared" si="2"/>
        <v>1.419421356288884E-3</v>
      </c>
    </row>
    <row r="59" spans="1:10" x14ac:dyDescent="0.35">
      <c r="A59" s="11" t="s">
        <v>10854</v>
      </c>
      <c r="B59" s="15">
        <v>315</v>
      </c>
      <c r="C59" s="13">
        <v>0.48599999999999999</v>
      </c>
      <c r="D59" s="15">
        <v>6</v>
      </c>
      <c r="E59" s="13">
        <v>-0.14299999999999999</v>
      </c>
      <c r="F59" s="15">
        <v>193</v>
      </c>
      <c r="G59" s="13">
        <v>1.1439999999999999</v>
      </c>
      <c r="H59" s="40">
        <f t="shared" si="0"/>
        <v>1.0437894527561011E-3</v>
      </c>
      <c r="I59" s="40">
        <f t="shared" si="1"/>
        <v>2.9675058113655471E-4</v>
      </c>
      <c r="J59" s="40">
        <f t="shared" si="2"/>
        <v>1.362926973949028E-3</v>
      </c>
    </row>
    <row r="60" spans="1:10" x14ac:dyDescent="0.35">
      <c r="A60" s="11" t="s">
        <v>691</v>
      </c>
      <c r="B60" s="15">
        <v>739</v>
      </c>
      <c r="C60" s="13">
        <v>0.111</v>
      </c>
      <c r="D60" s="15">
        <v>71</v>
      </c>
      <c r="E60" s="13">
        <v>0.20300000000000001</v>
      </c>
      <c r="F60" s="15">
        <v>186</v>
      </c>
      <c r="G60" s="13">
        <v>0.24</v>
      </c>
      <c r="H60" s="40">
        <f t="shared" si="0"/>
        <v>2.4487631923389166E-3</v>
      </c>
      <c r="I60" s="40">
        <f t="shared" si="1"/>
        <v>3.5115485434492311E-3</v>
      </c>
      <c r="J60" s="40">
        <f t="shared" si="2"/>
        <v>1.3134943894016538E-3</v>
      </c>
    </row>
    <row r="61" spans="1:10" x14ac:dyDescent="0.35">
      <c r="A61" s="11" t="s">
        <v>46</v>
      </c>
      <c r="B61" s="15">
        <v>699</v>
      </c>
      <c r="C61" s="13">
        <v>4.2999999999999997E-2</v>
      </c>
      <c r="D61" s="15">
        <v>62</v>
      </c>
      <c r="E61" s="13">
        <v>-7.4999999999999997E-2</v>
      </c>
      <c r="F61" s="15">
        <v>180</v>
      </c>
      <c r="G61" s="13">
        <v>0.5</v>
      </c>
      <c r="H61" s="40">
        <f t="shared" si="0"/>
        <v>2.3162184999254436E-3</v>
      </c>
      <c r="I61" s="40">
        <f t="shared" si="1"/>
        <v>3.0664226717443989E-3</v>
      </c>
      <c r="J61" s="40">
        <f t="shared" si="2"/>
        <v>1.2711236026467618E-3</v>
      </c>
    </row>
    <row r="62" spans="1:10" x14ac:dyDescent="0.35">
      <c r="A62" s="11" t="s">
        <v>668</v>
      </c>
      <c r="B62" s="12">
        <v>1397</v>
      </c>
      <c r="C62" s="13">
        <v>-0.22500000000000001</v>
      </c>
      <c r="D62" s="15">
        <v>144</v>
      </c>
      <c r="E62" s="13">
        <v>-0.26900000000000002</v>
      </c>
      <c r="F62" s="15">
        <v>180</v>
      </c>
      <c r="G62" s="13">
        <v>-0.16700000000000001</v>
      </c>
      <c r="H62" s="40">
        <f t="shared" si="0"/>
        <v>4.6291233825405502E-3</v>
      </c>
      <c r="I62" s="40">
        <f t="shared" si="1"/>
        <v>7.1220139472773138E-3</v>
      </c>
      <c r="J62" s="40">
        <f t="shared" si="2"/>
        <v>1.2711236026467618E-3</v>
      </c>
    </row>
    <row r="63" spans="1:10" x14ac:dyDescent="0.35">
      <c r="A63" s="11" t="s">
        <v>410</v>
      </c>
      <c r="B63" s="12">
        <v>1699</v>
      </c>
      <c r="C63" s="13">
        <v>0.32700000000000001</v>
      </c>
      <c r="D63" s="15">
        <v>364</v>
      </c>
      <c r="E63" s="13">
        <v>0.82</v>
      </c>
      <c r="F63" s="15">
        <v>180</v>
      </c>
      <c r="G63" s="13">
        <v>2.4620000000000002</v>
      </c>
      <c r="H63" s="40">
        <f t="shared" si="0"/>
        <v>5.6298358102622728E-3</v>
      </c>
      <c r="I63" s="40">
        <f t="shared" si="1"/>
        <v>1.8002868588950987E-2</v>
      </c>
      <c r="J63" s="40">
        <f t="shared" si="2"/>
        <v>1.2711236026467618E-3</v>
      </c>
    </row>
    <row r="64" spans="1:10" x14ac:dyDescent="0.35">
      <c r="A64" s="11" t="s">
        <v>230</v>
      </c>
      <c r="B64" s="15">
        <v>711</v>
      </c>
      <c r="C64" s="13">
        <v>0.81799999999999995</v>
      </c>
      <c r="D64" s="15">
        <v>40</v>
      </c>
      <c r="E64" s="13">
        <v>0.25</v>
      </c>
      <c r="F64" s="15">
        <v>177</v>
      </c>
      <c r="G64" s="13">
        <v>2.4710000000000001</v>
      </c>
      <c r="H64" s="40">
        <f t="shared" si="0"/>
        <v>2.3559819076494856E-3</v>
      </c>
      <c r="I64" s="40">
        <f t="shared" si="1"/>
        <v>1.9783372075770317E-3</v>
      </c>
      <c r="J64" s="40">
        <f t="shared" si="2"/>
        <v>1.2499382092693158E-3</v>
      </c>
    </row>
    <row r="65" spans="1:10" x14ac:dyDescent="0.35">
      <c r="A65" s="11" t="s">
        <v>806</v>
      </c>
      <c r="B65" s="15">
        <v>796</v>
      </c>
      <c r="C65" s="13">
        <v>5.1999999999999998E-2</v>
      </c>
      <c r="D65" s="15">
        <v>19</v>
      </c>
      <c r="E65" s="13">
        <v>0.26700000000000002</v>
      </c>
      <c r="F65" s="15">
        <v>165</v>
      </c>
      <c r="G65" s="13">
        <v>0.25</v>
      </c>
      <c r="H65" s="40">
        <f t="shared" si="0"/>
        <v>2.637639379028116E-3</v>
      </c>
      <c r="I65" s="40">
        <f t="shared" si="1"/>
        <v>9.3971017359908992E-4</v>
      </c>
      <c r="J65" s="40">
        <f t="shared" si="2"/>
        <v>1.1651966357595317E-3</v>
      </c>
    </row>
    <row r="66" spans="1:10" x14ac:dyDescent="0.35">
      <c r="A66" s="11" t="s">
        <v>735</v>
      </c>
      <c r="B66" s="15">
        <v>753</v>
      </c>
      <c r="C66" s="13">
        <v>0.21099999999999999</v>
      </c>
      <c r="D66" s="15">
        <v>57</v>
      </c>
      <c r="E66" s="13">
        <v>0.26700000000000002</v>
      </c>
      <c r="F66" s="15">
        <v>164</v>
      </c>
      <c r="G66" s="13">
        <v>0.29099999999999998</v>
      </c>
      <c r="H66" s="40">
        <f t="shared" si="0"/>
        <v>2.4951538346836325E-3</v>
      </c>
      <c r="I66" s="40">
        <f t="shared" si="1"/>
        <v>2.8191305207972699E-3</v>
      </c>
      <c r="J66" s="40">
        <f t="shared" si="2"/>
        <v>1.1581348379670496E-3</v>
      </c>
    </row>
    <row r="67" spans="1:10" x14ac:dyDescent="0.35">
      <c r="A67" s="11" t="s">
        <v>81</v>
      </c>
      <c r="B67" s="15">
        <v>329</v>
      </c>
      <c r="C67" s="13">
        <v>-0.127</v>
      </c>
      <c r="D67" s="15">
        <v>6</v>
      </c>
      <c r="E67" s="13">
        <v>-0.73899999999999999</v>
      </c>
      <c r="F67" s="15">
        <v>157</v>
      </c>
      <c r="G67" s="13">
        <v>1.0660000000000001</v>
      </c>
      <c r="H67" s="40">
        <f t="shared" si="0"/>
        <v>1.0901800951008168E-3</v>
      </c>
      <c r="I67" s="40">
        <f t="shared" si="1"/>
        <v>2.9675058113655471E-4</v>
      </c>
      <c r="J67" s="40">
        <f t="shared" si="2"/>
        <v>1.1087022534196755E-3</v>
      </c>
    </row>
    <row r="68" spans="1:10" x14ac:dyDescent="0.35">
      <c r="A68" s="11" t="s">
        <v>289</v>
      </c>
      <c r="B68" s="12">
        <v>2221</v>
      </c>
      <c r="C68" s="13">
        <v>-2.1999999999999999E-2</v>
      </c>
      <c r="D68" s="15">
        <v>136</v>
      </c>
      <c r="E68" s="13">
        <v>-9.2999999999999999E-2</v>
      </c>
      <c r="F68" s="15">
        <v>141</v>
      </c>
      <c r="G68" s="13">
        <v>-0.28100000000000003</v>
      </c>
      <c r="H68" s="40">
        <f t="shared" ref="H68:H131" si="3">B68/$B$194</f>
        <v>7.359544046258098E-3</v>
      </c>
      <c r="I68" s="40">
        <f t="shared" ref="I68:I131" si="4">D68/$D$194</f>
        <v>6.7263465057619074E-3</v>
      </c>
      <c r="J68" s="40">
        <f t="shared" ref="J68:J131" si="5">F68/$F$194</f>
        <v>9.957134887399635E-4</v>
      </c>
    </row>
    <row r="69" spans="1:10" x14ac:dyDescent="0.35">
      <c r="A69" s="11" t="s">
        <v>519</v>
      </c>
      <c r="B69" s="15">
        <v>262</v>
      </c>
      <c r="C69" s="13">
        <v>0.50600000000000001</v>
      </c>
      <c r="D69" s="15">
        <v>4</v>
      </c>
      <c r="E69" s="13">
        <v>0</v>
      </c>
      <c r="F69" s="15">
        <v>131</v>
      </c>
      <c r="G69" s="13">
        <v>0.56000000000000005</v>
      </c>
      <c r="H69" s="40">
        <f t="shared" si="3"/>
        <v>8.6816773530824928E-4</v>
      </c>
      <c r="I69" s="40">
        <f t="shared" si="4"/>
        <v>1.9783372075770316E-4</v>
      </c>
      <c r="J69" s="40">
        <f t="shared" si="5"/>
        <v>9.2509551081514335E-4</v>
      </c>
    </row>
    <row r="70" spans="1:10" x14ac:dyDescent="0.35">
      <c r="A70" s="11" t="s">
        <v>731</v>
      </c>
      <c r="B70" s="15">
        <v>596</v>
      </c>
      <c r="C70" s="13">
        <v>0.71799999999999997</v>
      </c>
      <c r="D70" s="15">
        <v>32</v>
      </c>
      <c r="E70" s="13">
        <v>1.286</v>
      </c>
      <c r="F70" s="15">
        <v>130</v>
      </c>
      <c r="G70" s="13">
        <v>1.0629999999999999</v>
      </c>
      <c r="H70" s="40">
        <f t="shared" si="3"/>
        <v>1.9749159169607502E-3</v>
      </c>
      <c r="I70" s="40">
        <f t="shared" si="4"/>
        <v>1.5826697660616252E-3</v>
      </c>
      <c r="J70" s="40">
        <f t="shared" si="5"/>
        <v>9.1803371302266127E-4</v>
      </c>
    </row>
    <row r="71" spans="1:10" x14ac:dyDescent="0.35">
      <c r="A71" s="11" t="s">
        <v>402</v>
      </c>
      <c r="B71" s="15">
        <v>464</v>
      </c>
      <c r="C71" s="13">
        <v>0.193</v>
      </c>
      <c r="D71" s="15">
        <v>20</v>
      </c>
      <c r="E71" s="13">
        <v>-0.44400000000000001</v>
      </c>
      <c r="F71" s="15">
        <v>117</v>
      </c>
      <c r="G71" s="13">
        <v>0.104</v>
      </c>
      <c r="H71" s="40">
        <f t="shared" si="3"/>
        <v>1.5375184319962887E-3</v>
      </c>
      <c r="I71" s="40">
        <f t="shared" si="4"/>
        <v>9.8916860378851583E-4</v>
      </c>
      <c r="J71" s="40">
        <f t="shared" si="5"/>
        <v>8.2623034172039521E-4</v>
      </c>
    </row>
    <row r="72" spans="1:10" x14ac:dyDescent="0.35">
      <c r="A72" s="11" t="s">
        <v>140</v>
      </c>
      <c r="B72" s="15">
        <v>652</v>
      </c>
      <c r="C72" s="13">
        <v>0.439</v>
      </c>
      <c r="D72" s="15">
        <v>68</v>
      </c>
      <c r="E72" s="13">
        <v>1.72</v>
      </c>
      <c r="F72" s="15">
        <v>114</v>
      </c>
      <c r="G72" s="13">
        <v>0.629</v>
      </c>
      <c r="H72" s="40">
        <f t="shared" si="3"/>
        <v>2.1604784863396126E-3</v>
      </c>
      <c r="I72" s="40">
        <f t="shared" si="4"/>
        <v>3.3631732528809537E-3</v>
      </c>
      <c r="J72" s="40">
        <f t="shared" si="5"/>
        <v>8.0504494834294919E-4</v>
      </c>
    </row>
    <row r="73" spans="1:10" x14ac:dyDescent="0.35">
      <c r="A73" s="11" t="s">
        <v>798</v>
      </c>
      <c r="B73" s="15">
        <v>475</v>
      </c>
      <c r="C73" s="13">
        <v>0.53200000000000003</v>
      </c>
      <c r="D73" s="15">
        <v>14</v>
      </c>
      <c r="E73" s="13">
        <v>1</v>
      </c>
      <c r="F73" s="15">
        <v>113</v>
      </c>
      <c r="G73" s="13">
        <v>0.39500000000000002</v>
      </c>
      <c r="H73" s="40">
        <f t="shared" si="3"/>
        <v>1.5739682224099939E-3</v>
      </c>
      <c r="I73" s="40">
        <f t="shared" si="4"/>
        <v>6.9241802265196102E-4</v>
      </c>
      <c r="J73" s="40">
        <f t="shared" si="5"/>
        <v>7.9798315055046711E-4</v>
      </c>
    </row>
    <row r="74" spans="1:10" x14ac:dyDescent="0.35">
      <c r="A74" s="11" t="s">
        <v>414</v>
      </c>
      <c r="B74" s="15">
        <v>363</v>
      </c>
      <c r="C74" s="13">
        <v>0.33900000000000002</v>
      </c>
      <c r="D74" s="15">
        <v>25</v>
      </c>
      <c r="E74" s="13">
        <v>3.1669999999999998</v>
      </c>
      <c r="F74" s="15">
        <v>113</v>
      </c>
      <c r="G74" s="13">
        <v>0.153</v>
      </c>
      <c r="H74" s="40">
        <f t="shared" si="3"/>
        <v>1.202843083652269E-3</v>
      </c>
      <c r="I74" s="40">
        <f t="shared" si="4"/>
        <v>1.2364607547356446E-3</v>
      </c>
      <c r="J74" s="40">
        <f t="shared" si="5"/>
        <v>7.9798315055046711E-4</v>
      </c>
    </row>
    <row r="75" spans="1:10" x14ac:dyDescent="0.35">
      <c r="A75" s="11" t="s">
        <v>890</v>
      </c>
      <c r="B75" s="15">
        <v>833</v>
      </c>
      <c r="C75" s="13">
        <v>1.524</v>
      </c>
      <c r="D75" s="15">
        <v>136</v>
      </c>
      <c r="E75" s="13">
        <v>1.23</v>
      </c>
      <c r="F75" s="15">
        <v>102</v>
      </c>
      <c r="G75" s="13">
        <v>1.3720000000000001</v>
      </c>
      <c r="H75" s="40">
        <f t="shared" si="3"/>
        <v>2.7602432195105789E-3</v>
      </c>
      <c r="I75" s="40">
        <f t="shared" si="4"/>
        <v>6.7263465057619074E-3</v>
      </c>
      <c r="J75" s="40">
        <f t="shared" si="5"/>
        <v>7.2030337483316499E-4</v>
      </c>
    </row>
    <row r="76" spans="1:10" x14ac:dyDescent="0.35">
      <c r="A76" s="11" t="s">
        <v>85</v>
      </c>
      <c r="B76" s="15">
        <v>324</v>
      </c>
      <c r="C76" s="13">
        <v>1.4</v>
      </c>
      <c r="D76" s="15">
        <v>48</v>
      </c>
      <c r="E76" s="13">
        <v>2</v>
      </c>
      <c r="F76" s="15">
        <v>97</v>
      </c>
      <c r="G76" s="13">
        <v>0.67200000000000004</v>
      </c>
      <c r="H76" s="40">
        <f t="shared" si="3"/>
        <v>1.0736120085491326E-3</v>
      </c>
      <c r="I76" s="40">
        <f t="shared" si="4"/>
        <v>2.3740046490924377E-3</v>
      </c>
      <c r="J76" s="40">
        <f t="shared" si="5"/>
        <v>6.8499438587075502E-4</v>
      </c>
    </row>
    <row r="77" spans="1:10" x14ac:dyDescent="0.35">
      <c r="A77" s="11" t="s">
        <v>389</v>
      </c>
      <c r="B77" s="15">
        <v>306</v>
      </c>
      <c r="C77" s="13">
        <v>-0.48399999999999999</v>
      </c>
      <c r="D77" s="15">
        <v>27</v>
      </c>
      <c r="E77" s="13">
        <v>3.7999999999999999E-2</v>
      </c>
      <c r="F77" s="15">
        <v>90</v>
      </c>
      <c r="G77" s="13">
        <v>0.91500000000000004</v>
      </c>
      <c r="H77" s="40">
        <f t="shared" si="3"/>
        <v>1.0139668969630698E-3</v>
      </c>
      <c r="I77" s="40">
        <f t="shared" si="4"/>
        <v>1.3353776151144962E-3</v>
      </c>
      <c r="J77" s="40">
        <f t="shared" si="5"/>
        <v>6.355618013233809E-4</v>
      </c>
    </row>
    <row r="78" spans="1:10" x14ac:dyDescent="0.35">
      <c r="A78" s="11" t="s">
        <v>118</v>
      </c>
      <c r="B78" s="15">
        <v>309</v>
      </c>
      <c r="C78" s="13">
        <v>0.23599999999999999</v>
      </c>
      <c r="D78" s="15">
        <v>46</v>
      </c>
      <c r="E78" s="13">
        <v>0.64300000000000002</v>
      </c>
      <c r="F78" s="15">
        <v>87</v>
      </c>
      <c r="G78" s="13">
        <v>0.45</v>
      </c>
      <c r="H78" s="40">
        <f t="shared" si="3"/>
        <v>1.0239077488940803E-3</v>
      </c>
      <c r="I78" s="40">
        <f t="shared" si="4"/>
        <v>2.2750877887135861E-3</v>
      </c>
      <c r="J78" s="40">
        <f t="shared" si="5"/>
        <v>6.1437640794593487E-4</v>
      </c>
    </row>
    <row r="79" spans="1:10" x14ac:dyDescent="0.35">
      <c r="A79" s="11" t="s">
        <v>61</v>
      </c>
      <c r="B79" s="15">
        <v>404</v>
      </c>
      <c r="C79" s="13">
        <v>-0.14799999999999999</v>
      </c>
      <c r="D79" s="15">
        <v>44</v>
      </c>
      <c r="E79" s="13">
        <v>1.2</v>
      </c>
      <c r="F79" s="15">
        <v>86</v>
      </c>
      <c r="G79" s="13">
        <v>7.4999999999999997E-2</v>
      </c>
      <c r="H79" s="40">
        <f t="shared" si="3"/>
        <v>1.338701393376079E-3</v>
      </c>
      <c r="I79" s="40">
        <f t="shared" si="4"/>
        <v>2.1761709283347344E-3</v>
      </c>
      <c r="J79" s="40">
        <f t="shared" si="5"/>
        <v>6.073146101534529E-4</v>
      </c>
    </row>
    <row r="80" spans="1:10" x14ac:dyDescent="0.35">
      <c r="A80" s="11" t="s">
        <v>202</v>
      </c>
      <c r="B80" s="15">
        <v>448</v>
      </c>
      <c r="C80" s="13">
        <v>1.8180000000000001</v>
      </c>
      <c r="D80" s="15">
        <v>47</v>
      </c>
      <c r="E80" s="13">
        <v>4.2220000000000004</v>
      </c>
      <c r="F80" s="15">
        <v>86</v>
      </c>
      <c r="G80" s="13">
        <v>2.9089999999999998</v>
      </c>
      <c r="H80" s="40">
        <f t="shared" si="3"/>
        <v>1.4845005550308994E-3</v>
      </c>
      <c r="I80" s="40">
        <f t="shared" si="4"/>
        <v>2.3245462189030119E-3</v>
      </c>
      <c r="J80" s="40">
        <f t="shared" si="5"/>
        <v>6.073146101534529E-4</v>
      </c>
    </row>
    <row r="81" spans="1:10" x14ac:dyDescent="0.35">
      <c r="A81" s="11" t="s">
        <v>864</v>
      </c>
      <c r="B81" s="15">
        <v>383</v>
      </c>
      <c r="C81" s="13">
        <v>0.47899999999999998</v>
      </c>
      <c r="D81" s="15">
        <v>61</v>
      </c>
      <c r="E81" s="13">
        <v>0.32600000000000001</v>
      </c>
      <c r="F81" s="15">
        <v>84</v>
      </c>
      <c r="G81" s="13">
        <v>0.78700000000000003</v>
      </c>
      <c r="H81" s="40">
        <f t="shared" si="3"/>
        <v>1.2691154298590055E-3</v>
      </c>
      <c r="I81" s="40">
        <f t="shared" si="4"/>
        <v>3.0169642415549731E-3</v>
      </c>
      <c r="J81" s="40">
        <f t="shared" si="5"/>
        <v>5.9319101456848885E-4</v>
      </c>
    </row>
    <row r="82" spans="1:10" x14ac:dyDescent="0.35">
      <c r="A82" s="11" t="s">
        <v>349</v>
      </c>
      <c r="B82" s="15">
        <v>150</v>
      </c>
      <c r="C82" s="13">
        <v>2.125</v>
      </c>
      <c r="D82" s="15">
        <v>1</v>
      </c>
      <c r="E82" s="13">
        <v>-0.5</v>
      </c>
      <c r="F82" s="15">
        <v>81</v>
      </c>
      <c r="G82" s="13">
        <v>2.375</v>
      </c>
      <c r="H82" s="40">
        <f t="shared" si="3"/>
        <v>4.9704259655052442E-4</v>
      </c>
      <c r="I82" s="40">
        <f t="shared" si="4"/>
        <v>4.9458430189425789E-5</v>
      </c>
      <c r="J82" s="40">
        <f t="shared" si="5"/>
        <v>5.7200562119104283E-4</v>
      </c>
    </row>
    <row r="83" spans="1:10" x14ac:dyDescent="0.35">
      <c r="A83" s="11" t="s">
        <v>69</v>
      </c>
      <c r="B83" s="15">
        <v>525</v>
      </c>
      <c r="C83" s="13">
        <v>-3.1E-2</v>
      </c>
      <c r="D83" s="15">
        <v>10</v>
      </c>
      <c r="E83" s="13">
        <v>1.5</v>
      </c>
      <c r="F83" s="15">
        <v>79</v>
      </c>
      <c r="G83" s="13">
        <v>0.61199999999999999</v>
      </c>
      <c r="H83" s="40">
        <f t="shared" si="3"/>
        <v>1.7396490879268353E-3</v>
      </c>
      <c r="I83" s="40">
        <f t="shared" si="4"/>
        <v>4.9458430189425792E-4</v>
      </c>
      <c r="J83" s="40">
        <f t="shared" si="5"/>
        <v>5.5788202560607878E-4</v>
      </c>
    </row>
    <row r="84" spans="1:10" x14ac:dyDescent="0.35">
      <c r="A84" s="11" t="s">
        <v>325</v>
      </c>
      <c r="B84" s="15">
        <v>406</v>
      </c>
      <c r="C84" s="13">
        <v>0.47099999999999997</v>
      </c>
      <c r="D84" s="15">
        <v>64</v>
      </c>
      <c r="E84" s="13">
        <v>0.28000000000000003</v>
      </c>
      <c r="F84" s="15">
        <v>78</v>
      </c>
      <c r="G84" s="13">
        <v>0.90200000000000002</v>
      </c>
      <c r="H84" s="40">
        <f t="shared" si="3"/>
        <v>1.3453286279967527E-3</v>
      </c>
      <c r="I84" s="40">
        <f t="shared" si="4"/>
        <v>3.1653395321232505E-3</v>
      </c>
      <c r="J84" s="40">
        <f t="shared" si="5"/>
        <v>5.5082022781359681E-4</v>
      </c>
    </row>
    <row r="85" spans="1:10" x14ac:dyDescent="0.35">
      <c r="A85" s="11" t="s">
        <v>357</v>
      </c>
      <c r="B85" s="15">
        <v>835</v>
      </c>
      <c r="C85" s="13">
        <v>8.6999999999999994E-2</v>
      </c>
      <c r="D85" s="15">
        <v>12</v>
      </c>
      <c r="E85" s="13">
        <v>-0.6</v>
      </c>
      <c r="F85" s="15">
        <v>77</v>
      </c>
      <c r="G85" s="13">
        <v>0.14899999999999999</v>
      </c>
      <c r="H85" s="40">
        <f t="shared" si="3"/>
        <v>2.7668704541312524E-3</v>
      </c>
      <c r="I85" s="40">
        <f t="shared" si="4"/>
        <v>5.9350116227310941E-4</v>
      </c>
      <c r="J85" s="40">
        <f t="shared" si="5"/>
        <v>5.4375843002111473E-4</v>
      </c>
    </row>
    <row r="86" spans="1:10" x14ac:dyDescent="0.35">
      <c r="A86" s="11" t="s">
        <v>814</v>
      </c>
      <c r="B86" s="15">
        <v>329</v>
      </c>
      <c r="C86" s="13">
        <v>0.61299999999999999</v>
      </c>
      <c r="D86" s="15">
        <v>43</v>
      </c>
      <c r="E86" s="13">
        <v>1.5289999999999999</v>
      </c>
      <c r="F86" s="15">
        <v>77</v>
      </c>
      <c r="G86" s="13">
        <v>-0.125</v>
      </c>
      <c r="H86" s="40">
        <f t="shared" si="3"/>
        <v>1.0901800951008168E-3</v>
      </c>
      <c r="I86" s="40">
        <f t="shared" si="4"/>
        <v>2.1267124981453091E-3</v>
      </c>
      <c r="J86" s="40">
        <f t="shared" si="5"/>
        <v>5.4375843002111473E-4</v>
      </c>
    </row>
    <row r="87" spans="1:10" x14ac:dyDescent="0.35">
      <c r="A87" s="11" t="s">
        <v>818</v>
      </c>
      <c r="B87" s="15">
        <v>271</v>
      </c>
      <c r="C87" s="13">
        <v>-0.28899999999999998</v>
      </c>
      <c r="D87" s="15">
        <v>20</v>
      </c>
      <c r="E87" s="13">
        <v>0.53800000000000003</v>
      </c>
      <c r="F87" s="15">
        <v>73</v>
      </c>
      <c r="G87" s="13">
        <v>-0.23200000000000001</v>
      </c>
      <c r="H87" s="40">
        <f t="shared" si="3"/>
        <v>8.9799029110128076E-4</v>
      </c>
      <c r="I87" s="40">
        <f t="shared" si="4"/>
        <v>9.8916860378851583E-4</v>
      </c>
      <c r="J87" s="40">
        <f t="shared" si="5"/>
        <v>5.1551123885118673E-4</v>
      </c>
    </row>
    <row r="88" spans="1:10" x14ac:dyDescent="0.35">
      <c r="A88" s="11" t="s">
        <v>50</v>
      </c>
      <c r="B88" s="15">
        <v>474</v>
      </c>
      <c r="C88" s="13">
        <v>9.1999999999999998E-2</v>
      </c>
      <c r="D88" s="15">
        <v>43</v>
      </c>
      <c r="E88" s="13">
        <v>7.4999999999999997E-2</v>
      </c>
      <c r="F88" s="15">
        <v>73</v>
      </c>
      <c r="G88" s="13">
        <v>0.49</v>
      </c>
      <c r="H88" s="40">
        <f t="shared" si="3"/>
        <v>1.5706546050996571E-3</v>
      </c>
      <c r="I88" s="40">
        <f t="shared" si="4"/>
        <v>2.1267124981453091E-3</v>
      </c>
      <c r="J88" s="40">
        <f t="shared" si="5"/>
        <v>5.1551123885118673E-4</v>
      </c>
    </row>
    <row r="89" spans="1:10" x14ac:dyDescent="0.35">
      <c r="A89" s="11" t="s">
        <v>73</v>
      </c>
      <c r="B89" s="12">
        <v>1301</v>
      </c>
      <c r="C89" s="13">
        <v>0.96799999999999997</v>
      </c>
      <c r="D89" s="15">
        <v>63</v>
      </c>
      <c r="E89" s="13">
        <v>2.5</v>
      </c>
      <c r="F89" s="15">
        <v>73</v>
      </c>
      <c r="G89" s="13">
        <v>0.106</v>
      </c>
      <c r="H89" s="40">
        <f t="shared" si="3"/>
        <v>4.3110161207482144E-3</v>
      </c>
      <c r="I89" s="40">
        <f t="shared" si="4"/>
        <v>3.1158811019338247E-3</v>
      </c>
      <c r="J89" s="40">
        <f t="shared" si="5"/>
        <v>5.1551123885118673E-4</v>
      </c>
    </row>
    <row r="90" spans="1:10" x14ac:dyDescent="0.35">
      <c r="A90" s="11" t="s">
        <v>88</v>
      </c>
      <c r="B90" s="15">
        <v>421</v>
      </c>
      <c r="C90" s="13">
        <v>0.24199999999999999</v>
      </c>
      <c r="D90" s="15">
        <v>53</v>
      </c>
      <c r="E90" s="13">
        <v>0.29299999999999998</v>
      </c>
      <c r="F90" s="15">
        <v>72</v>
      </c>
      <c r="G90" s="13">
        <v>0.161</v>
      </c>
      <c r="H90" s="40">
        <f t="shared" si="3"/>
        <v>1.3950328876518052E-3</v>
      </c>
      <c r="I90" s="40">
        <f t="shared" si="4"/>
        <v>2.6212968000395667E-3</v>
      </c>
      <c r="J90" s="40">
        <f t="shared" si="5"/>
        <v>5.0844944105870476E-4</v>
      </c>
    </row>
    <row r="91" spans="1:10" x14ac:dyDescent="0.35">
      <c r="A91" s="11" t="s">
        <v>385</v>
      </c>
      <c r="B91" s="15">
        <v>261</v>
      </c>
      <c r="C91" s="13">
        <v>0.13</v>
      </c>
      <c r="D91" s="15">
        <v>8</v>
      </c>
      <c r="E91" s="13">
        <v>0.6</v>
      </c>
      <c r="F91" s="15">
        <v>71</v>
      </c>
      <c r="G91" s="13">
        <v>0.97199999999999998</v>
      </c>
      <c r="H91" s="40">
        <f t="shared" si="3"/>
        <v>8.6485411799791241E-4</v>
      </c>
      <c r="I91" s="40">
        <f t="shared" si="4"/>
        <v>3.9566744151540631E-4</v>
      </c>
      <c r="J91" s="40">
        <f t="shared" si="5"/>
        <v>5.0138764326622268E-4</v>
      </c>
    </row>
    <row r="92" spans="1:10" x14ac:dyDescent="0.35">
      <c r="A92" s="11" t="s">
        <v>844</v>
      </c>
      <c r="B92" s="15">
        <v>252</v>
      </c>
      <c r="C92" s="13">
        <v>1.0489999999999999</v>
      </c>
      <c r="D92" s="15">
        <v>17</v>
      </c>
      <c r="E92" s="13">
        <v>-0.41399999999999998</v>
      </c>
      <c r="F92" s="15">
        <v>70</v>
      </c>
      <c r="G92" s="13">
        <v>0.79500000000000004</v>
      </c>
      <c r="H92" s="40">
        <f t="shared" si="3"/>
        <v>8.3503156220488092E-4</v>
      </c>
      <c r="I92" s="40">
        <f t="shared" si="4"/>
        <v>8.4079331322023843E-4</v>
      </c>
      <c r="J92" s="40">
        <f t="shared" si="5"/>
        <v>4.9432584547374071E-4</v>
      </c>
    </row>
    <row r="93" spans="1:10" x14ac:dyDescent="0.35">
      <c r="A93" s="11" t="s">
        <v>317</v>
      </c>
      <c r="B93" s="15">
        <v>229</v>
      </c>
      <c r="C93" s="13">
        <v>8.16</v>
      </c>
      <c r="D93" s="15">
        <v>4</v>
      </c>
      <c r="E93" s="11" t="s">
        <v>10856</v>
      </c>
      <c r="F93" s="15">
        <v>69</v>
      </c>
      <c r="G93" s="13">
        <v>3.9289999999999998</v>
      </c>
      <c r="H93" s="40">
        <f t="shared" si="3"/>
        <v>7.5881836406713383E-4</v>
      </c>
      <c r="I93" s="40">
        <f t="shared" si="4"/>
        <v>1.9783372075770316E-4</v>
      </c>
      <c r="J93" s="40">
        <f t="shared" si="5"/>
        <v>4.8726404768125868E-4</v>
      </c>
    </row>
    <row r="94" spans="1:10" x14ac:dyDescent="0.35">
      <c r="A94" s="11" t="s">
        <v>184</v>
      </c>
      <c r="B94" s="15">
        <v>225</v>
      </c>
      <c r="C94" s="13">
        <v>0.40600000000000003</v>
      </c>
      <c r="D94" s="15">
        <v>13</v>
      </c>
      <c r="E94" s="13">
        <v>-0.13300000000000001</v>
      </c>
      <c r="F94" s="15">
        <v>67</v>
      </c>
      <c r="G94" s="13">
        <v>0.24099999999999999</v>
      </c>
      <c r="H94" s="40">
        <f t="shared" si="3"/>
        <v>7.4556389482578658E-4</v>
      </c>
      <c r="I94" s="40">
        <f t="shared" si="4"/>
        <v>6.4295959246253522E-4</v>
      </c>
      <c r="J94" s="40">
        <f t="shared" si="5"/>
        <v>4.7314045209629469E-4</v>
      </c>
    </row>
    <row r="95" spans="1:10" x14ac:dyDescent="0.35">
      <c r="A95" s="11" t="s">
        <v>561</v>
      </c>
      <c r="B95" s="15">
        <v>256</v>
      </c>
      <c r="C95" s="13">
        <v>0.08</v>
      </c>
      <c r="D95" s="15">
        <v>34</v>
      </c>
      <c r="E95" s="13">
        <v>-2.9000000000000001E-2</v>
      </c>
      <c r="F95" s="15">
        <v>67</v>
      </c>
      <c r="G95" s="13">
        <v>2.35</v>
      </c>
      <c r="H95" s="40">
        <f t="shared" si="3"/>
        <v>8.4828603144622829E-4</v>
      </c>
      <c r="I95" s="40">
        <f t="shared" si="4"/>
        <v>1.6815866264404769E-3</v>
      </c>
      <c r="J95" s="40">
        <f t="shared" si="5"/>
        <v>4.7314045209629469E-4</v>
      </c>
    </row>
    <row r="96" spans="1:10" x14ac:dyDescent="0.35">
      <c r="A96" s="11" t="s">
        <v>246</v>
      </c>
      <c r="B96" s="15">
        <v>330</v>
      </c>
      <c r="C96" s="13">
        <v>0.50700000000000001</v>
      </c>
      <c r="D96" s="15">
        <v>8</v>
      </c>
      <c r="E96" s="13">
        <v>1</v>
      </c>
      <c r="F96" s="15">
        <v>65</v>
      </c>
      <c r="G96" s="13">
        <v>4.8000000000000001E-2</v>
      </c>
      <c r="H96" s="40">
        <f t="shared" si="3"/>
        <v>1.0934937124111536E-3</v>
      </c>
      <c r="I96" s="40">
        <f t="shared" si="4"/>
        <v>3.9566744151540631E-4</v>
      </c>
      <c r="J96" s="40">
        <f t="shared" si="5"/>
        <v>4.5901685651133063E-4</v>
      </c>
    </row>
    <row r="97" spans="1:10" x14ac:dyDescent="0.35">
      <c r="A97" s="11" t="s">
        <v>660</v>
      </c>
      <c r="B97" s="15">
        <v>215</v>
      </c>
      <c r="C97" s="13">
        <v>0.222</v>
      </c>
      <c r="D97" s="15">
        <v>21</v>
      </c>
      <c r="E97" s="13">
        <v>-0.16</v>
      </c>
      <c r="F97" s="15">
        <v>63</v>
      </c>
      <c r="G97" s="13">
        <v>0.57499999999999996</v>
      </c>
      <c r="H97" s="40">
        <f t="shared" si="3"/>
        <v>7.1242772172241823E-4</v>
      </c>
      <c r="I97" s="40">
        <f t="shared" si="4"/>
        <v>1.0386270339779416E-3</v>
      </c>
      <c r="J97" s="40">
        <f t="shared" si="5"/>
        <v>4.4489326092636664E-4</v>
      </c>
    </row>
    <row r="98" spans="1:10" x14ac:dyDescent="0.35">
      <c r="A98" s="11" t="s">
        <v>160</v>
      </c>
      <c r="B98" s="15">
        <v>325</v>
      </c>
      <c r="C98" s="13">
        <v>0.14000000000000001</v>
      </c>
      <c r="D98" s="15">
        <v>112</v>
      </c>
      <c r="E98" s="13">
        <v>0.436</v>
      </c>
      <c r="F98" s="15">
        <v>61</v>
      </c>
      <c r="G98" s="13">
        <v>-1.6E-2</v>
      </c>
      <c r="H98" s="40">
        <f t="shared" si="3"/>
        <v>1.0769256258594696E-3</v>
      </c>
      <c r="I98" s="40">
        <f t="shared" si="4"/>
        <v>5.5393441812156882E-3</v>
      </c>
      <c r="J98" s="40">
        <f t="shared" si="5"/>
        <v>4.3076966534140264E-4</v>
      </c>
    </row>
    <row r="99" spans="1:10" x14ac:dyDescent="0.35">
      <c r="A99" s="11" t="s">
        <v>458</v>
      </c>
      <c r="B99" s="15">
        <v>143</v>
      </c>
      <c r="C99" s="13">
        <v>1.306</v>
      </c>
      <c r="D99" s="15">
        <v>15</v>
      </c>
      <c r="E99" s="13">
        <v>2</v>
      </c>
      <c r="F99" s="15">
        <v>56</v>
      </c>
      <c r="G99" s="13">
        <v>3</v>
      </c>
      <c r="H99" s="40">
        <f t="shared" si="3"/>
        <v>4.7384727537816656E-4</v>
      </c>
      <c r="I99" s="40">
        <f t="shared" si="4"/>
        <v>7.4187645284138682E-4</v>
      </c>
      <c r="J99" s="40">
        <f t="shared" si="5"/>
        <v>3.9546067637899257E-4</v>
      </c>
    </row>
    <row r="100" spans="1:10" x14ac:dyDescent="0.35">
      <c r="A100" s="11" t="s">
        <v>794</v>
      </c>
      <c r="B100" s="15">
        <v>299</v>
      </c>
      <c r="C100" s="13">
        <v>0.55700000000000005</v>
      </c>
      <c r="D100" s="15">
        <v>19</v>
      </c>
      <c r="E100" s="13">
        <v>0.46200000000000002</v>
      </c>
      <c r="F100" s="15">
        <v>56</v>
      </c>
      <c r="G100" s="13">
        <v>-1.7999999999999999E-2</v>
      </c>
      <c r="H100" s="40">
        <f t="shared" si="3"/>
        <v>9.9077157579071187E-4</v>
      </c>
      <c r="I100" s="40">
        <f t="shared" si="4"/>
        <v>9.3971017359908992E-4</v>
      </c>
      <c r="J100" s="40">
        <f t="shared" si="5"/>
        <v>3.9546067637899257E-4</v>
      </c>
    </row>
    <row r="101" spans="1:10" x14ac:dyDescent="0.35">
      <c r="A101" s="11" t="s">
        <v>504</v>
      </c>
      <c r="B101" s="15">
        <v>380</v>
      </c>
      <c r="C101" s="13">
        <v>0.59699999999999998</v>
      </c>
      <c r="D101" s="15">
        <v>64</v>
      </c>
      <c r="E101" s="13">
        <v>1.37</v>
      </c>
      <c r="F101" s="15">
        <v>55</v>
      </c>
      <c r="G101" s="13">
        <v>0.1</v>
      </c>
      <c r="H101" s="40">
        <f t="shared" si="3"/>
        <v>1.259174577927995E-3</v>
      </c>
      <c r="I101" s="40">
        <f t="shared" si="4"/>
        <v>3.1653395321232505E-3</v>
      </c>
      <c r="J101" s="40">
        <f t="shared" si="5"/>
        <v>3.8839887858651054E-4</v>
      </c>
    </row>
    <row r="102" spans="1:10" x14ac:dyDescent="0.35">
      <c r="A102" s="11" t="s">
        <v>830</v>
      </c>
      <c r="B102" s="15">
        <v>217</v>
      </c>
      <c r="C102" s="13">
        <v>0.70899999999999996</v>
      </c>
      <c r="D102" s="15">
        <v>51</v>
      </c>
      <c r="E102" s="13">
        <v>0.54500000000000004</v>
      </c>
      <c r="F102" s="15">
        <v>51</v>
      </c>
      <c r="G102" s="13">
        <v>0.7</v>
      </c>
      <c r="H102" s="40">
        <f t="shared" si="3"/>
        <v>7.1905495634309196E-4</v>
      </c>
      <c r="I102" s="40">
        <f t="shared" si="4"/>
        <v>2.5223799396607151E-3</v>
      </c>
      <c r="J102" s="40">
        <f t="shared" si="5"/>
        <v>3.6015168741658249E-4</v>
      </c>
    </row>
    <row r="103" spans="1:10" x14ac:dyDescent="0.35">
      <c r="A103" s="11" t="s">
        <v>782</v>
      </c>
      <c r="B103" s="15">
        <v>578</v>
      </c>
      <c r="C103" s="13">
        <v>0.82299999999999995</v>
      </c>
      <c r="D103" s="15">
        <v>133</v>
      </c>
      <c r="E103" s="13">
        <v>0.84699999999999998</v>
      </c>
      <c r="F103" s="15">
        <v>49</v>
      </c>
      <c r="G103" s="13">
        <v>5.125</v>
      </c>
      <c r="H103" s="40">
        <f t="shared" si="3"/>
        <v>1.9152708053746872E-3</v>
      </c>
      <c r="I103" s="40">
        <f t="shared" si="4"/>
        <v>6.5779712151936296E-3</v>
      </c>
      <c r="J103" s="40">
        <f t="shared" si="5"/>
        <v>3.460280918316185E-4</v>
      </c>
    </row>
    <row r="104" spans="1:10" x14ac:dyDescent="0.35">
      <c r="A104" s="11" t="s">
        <v>242</v>
      </c>
      <c r="B104" s="15">
        <v>196</v>
      </c>
      <c r="C104" s="13">
        <v>0.84899999999999998</v>
      </c>
      <c r="D104" s="15">
        <v>11</v>
      </c>
      <c r="E104" s="13">
        <v>-8.3000000000000004E-2</v>
      </c>
      <c r="F104" s="15">
        <v>46</v>
      </c>
      <c r="G104" s="13">
        <v>0.35299999999999998</v>
      </c>
      <c r="H104" s="40">
        <f t="shared" si="3"/>
        <v>6.494689928260185E-4</v>
      </c>
      <c r="I104" s="40">
        <f t="shared" si="4"/>
        <v>5.4404273208368361E-4</v>
      </c>
      <c r="J104" s="40">
        <f t="shared" si="5"/>
        <v>3.2484269845417247E-4</v>
      </c>
    </row>
    <row r="105" spans="1:10" x14ac:dyDescent="0.35">
      <c r="A105" s="11" t="s">
        <v>226</v>
      </c>
      <c r="B105" s="15">
        <v>179</v>
      </c>
      <c r="C105" s="13">
        <v>0.20100000000000001</v>
      </c>
      <c r="D105" s="15">
        <v>16</v>
      </c>
      <c r="E105" s="13">
        <v>-0.33300000000000002</v>
      </c>
      <c r="F105" s="15">
        <v>43</v>
      </c>
      <c r="G105" s="13">
        <v>-4.3999999999999997E-2</v>
      </c>
      <c r="H105" s="40">
        <f t="shared" si="3"/>
        <v>5.9313749855029239E-4</v>
      </c>
      <c r="I105" s="40">
        <f t="shared" si="4"/>
        <v>7.9133488303081262E-4</v>
      </c>
      <c r="J105" s="40">
        <f t="shared" si="5"/>
        <v>3.0365730507672645E-4</v>
      </c>
    </row>
    <row r="106" spans="1:10" x14ac:dyDescent="0.35">
      <c r="A106" s="11" t="s">
        <v>462</v>
      </c>
      <c r="B106" s="15">
        <v>142</v>
      </c>
      <c r="C106" s="13">
        <v>0.73199999999999998</v>
      </c>
      <c r="D106" s="15">
        <v>22</v>
      </c>
      <c r="E106" s="13">
        <v>0.57099999999999995</v>
      </c>
      <c r="F106" s="15">
        <v>43</v>
      </c>
      <c r="G106" s="13">
        <v>1.389</v>
      </c>
      <c r="H106" s="40">
        <f t="shared" si="3"/>
        <v>4.7053365806782975E-4</v>
      </c>
      <c r="I106" s="40">
        <f t="shared" si="4"/>
        <v>1.0880854641673672E-3</v>
      </c>
      <c r="J106" s="40">
        <f t="shared" si="5"/>
        <v>3.0365730507672645E-4</v>
      </c>
    </row>
    <row r="107" spans="1:10" x14ac:dyDescent="0.35">
      <c r="A107" s="11" t="s">
        <v>699</v>
      </c>
      <c r="B107" s="15">
        <v>154</v>
      </c>
      <c r="C107" s="13">
        <v>0.65600000000000003</v>
      </c>
      <c r="D107" s="15">
        <v>23</v>
      </c>
      <c r="E107" s="13">
        <v>0.438</v>
      </c>
      <c r="F107" s="15">
        <v>42</v>
      </c>
      <c r="G107" s="13">
        <v>1</v>
      </c>
      <c r="H107" s="40">
        <f t="shared" si="3"/>
        <v>5.1029706579187168E-4</v>
      </c>
      <c r="I107" s="40">
        <f t="shared" si="4"/>
        <v>1.137543894356793E-3</v>
      </c>
      <c r="J107" s="40">
        <f t="shared" si="5"/>
        <v>2.9659550728424443E-4</v>
      </c>
    </row>
    <row r="108" spans="1:10" x14ac:dyDescent="0.35">
      <c r="A108" s="11" t="s">
        <v>454</v>
      </c>
      <c r="B108" s="15">
        <v>691</v>
      </c>
      <c r="C108" s="13">
        <v>0.45800000000000002</v>
      </c>
      <c r="D108" s="15">
        <v>65</v>
      </c>
      <c r="E108" s="13">
        <v>0.47699999999999998</v>
      </c>
      <c r="F108" s="15">
        <v>41</v>
      </c>
      <c r="G108" s="13">
        <v>-2.4E-2</v>
      </c>
      <c r="H108" s="40">
        <f t="shared" si="3"/>
        <v>2.2897095614427491E-3</v>
      </c>
      <c r="I108" s="40">
        <f t="shared" si="4"/>
        <v>3.2147979623126763E-3</v>
      </c>
      <c r="J108" s="40">
        <f t="shared" si="5"/>
        <v>2.895337094917624E-4</v>
      </c>
    </row>
    <row r="109" spans="1:10" x14ac:dyDescent="0.35">
      <c r="A109" s="11" t="s">
        <v>188</v>
      </c>
      <c r="B109" s="15">
        <v>861</v>
      </c>
      <c r="C109" s="13">
        <v>1.7999999999999999E-2</v>
      </c>
      <c r="D109" s="15">
        <v>-1</v>
      </c>
      <c r="E109" s="13">
        <v>-1.111</v>
      </c>
      <c r="F109" s="15">
        <v>37</v>
      </c>
      <c r="G109" s="13">
        <v>-0.40300000000000002</v>
      </c>
      <c r="H109" s="40">
        <f t="shared" si="3"/>
        <v>2.8530245042000099E-3</v>
      </c>
      <c r="I109" s="40">
        <f t="shared" si="4"/>
        <v>-4.9458430189425789E-5</v>
      </c>
      <c r="J109" s="40">
        <f t="shared" si="5"/>
        <v>2.6128651832183435E-4</v>
      </c>
    </row>
    <row r="110" spans="1:10" x14ac:dyDescent="0.35">
      <c r="A110" s="11" t="s">
        <v>494</v>
      </c>
      <c r="B110" s="15">
        <v>128</v>
      </c>
      <c r="C110" s="13">
        <v>0.19600000000000001</v>
      </c>
      <c r="D110" s="15">
        <v>12</v>
      </c>
      <c r="E110" s="13">
        <v>3</v>
      </c>
      <c r="F110" s="15">
        <v>35</v>
      </c>
      <c r="G110" s="13">
        <v>1.333</v>
      </c>
      <c r="H110" s="40">
        <f t="shared" si="3"/>
        <v>4.2414301572311414E-4</v>
      </c>
      <c r="I110" s="40">
        <f t="shared" si="4"/>
        <v>5.9350116227310941E-4</v>
      </c>
      <c r="J110" s="40">
        <f t="shared" si="5"/>
        <v>2.4716292273687035E-4</v>
      </c>
    </row>
    <row r="111" spans="1:10" x14ac:dyDescent="0.35">
      <c r="A111" s="11" t="s">
        <v>305</v>
      </c>
      <c r="B111" s="15">
        <v>121</v>
      </c>
      <c r="C111" s="13">
        <v>0.98399999999999999</v>
      </c>
      <c r="D111" s="15">
        <v>3</v>
      </c>
      <c r="E111" s="13">
        <v>0.5</v>
      </c>
      <c r="F111" s="15">
        <v>34</v>
      </c>
      <c r="G111" s="13">
        <v>2.778</v>
      </c>
      <c r="H111" s="40">
        <f t="shared" si="3"/>
        <v>4.0094769455075634E-4</v>
      </c>
      <c r="I111" s="40">
        <f t="shared" si="4"/>
        <v>1.4837529056827735E-4</v>
      </c>
      <c r="J111" s="40">
        <f t="shared" si="5"/>
        <v>2.4010112494438836E-4</v>
      </c>
    </row>
    <row r="112" spans="1:10" x14ac:dyDescent="0.35">
      <c r="A112" s="11" t="s">
        <v>400</v>
      </c>
      <c r="B112" s="15">
        <v>340</v>
      </c>
      <c r="C112" s="13">
        <v>0.17599999999999999</v>
      </c>
      <c r="D112" s="15">
        <v>57</v>
      </c>
      <c r="E112" s="13">
        <v>0.11799999999999999</v>
      </c>
      <c r="F112" s="15">
        <v>34</v>
      </c>
      <c r="G112" s="13">
        <v>0.17199999999999999</v>
      </c>
      <c r="H112" s="40">
        <f t="shared" si="3"/>
        <v>1.1266298855145218E-3</v>
      </c>
      <c r="I112" s="40">
        <f t="shared" si="4"/>
        <v>2.8191305207972699E-3</v>
      </c>
      <c r="J112" s="40">
        <f t="shared" si="5"/>
        <v>2.4010112494438836E-4</v>
      </c>
    </row>
    <row r="113" spans="1:10" x14ac:dyDescent="0.35">
      <c r="A113" s="11" t="s">
        <v>485</v>
      </c>
      <c r="B113" s="15">
        <v>291</v>
      </c>
      <c r="C113" s="13">
        <v>3.9E-2</v>
      </c>
      <c r="D113" s="15">
        <v>60</v>
      </c>
      <c r="E113" s="13">
        <v>0.42899999999999999</v>
      </c>
      <c r="F113" s="15">
        <v>34</v>
      </c>
      <c r="G113" s="13">
        <v>0.61899999999999999</v>
      </c>
      <c r="H113" s="40">
        <f t="shared" si="3"/>
        <v>9.6426263730801725E-4</v>
      </c>
      <c r="I113" s="40">
        <f t="shared" si="4"/>
        <v>2.9675058113655473E-3</v>
      </c>
      <c r="J113" s="40">
        <f t="shared" si="5"/>
        <v>2.4010112494438836E-4</v>
      </c>
    </row>
    <row r="114" spans="1:10" x14ac:dyDescent="0.35">
      <c r="A114" s="11" t="s">
        <v>516</v>
      </c>
      <c r="B114" s="15">
        <v>88</v>
      </c>
      <c r="C114" s="13">
        <v>-0.17799999999999999</v>
      </c>
      <c r="D114" s="15">
        <v>0</v>
      </c>
      <c r="E114" s="13">
        <v>-1</v>
      </c>
      <c r="F114" s="15">
        <v>33</v>
      </c>
      <c r="G114" s="13">
        <v>0.57099999999999995</v>
      </c>
      <c r="H114" s="40">
        <f t="shared" si="3"/>
        <v>2.9159832330964095E-4</v>
      </c>
      <c r="I114" s="40">
        <f t="shared" si="4"/>
        <v>0</v>
      </c>
      <c r="J114" s="40">
        <f t="shared" si="5"/>
        <v>2.3303932715190633E-4</v>
      </c>
    </row>
    <row r="115" spans="1:10" x14ac:dyDescent="0.35">
      <c r="A115" s="11" t="s">
        <v>58</v>
      </c>
      <c r="B115" s="15">
        <v>260</v>
      </c>
      <c r="C115" s="13">
        <v>-8.0000000000000002E-3</v>
      </c>
      <c r="D115" s="15">
        <v>11</v>
      </c>
      <c r="E115" s="13">
        <v>0.222</v>
      </c>
      <c r="F115" s="15">
        <v>33</v>
      </c>
      <c r="G115" s="13">
        <v>6.5000000000000002E-2</v>
      </c>
      <c r="H115" s="40">
        <f t="shared" si="3"/>
        <v>8.6154050068757554E-4</v>
      </c>
      <c r="I115" s="40">
        <f t="shared" si="4"/>
        <v>5.4404273208368361E-4</v>
      </c>
      <c r="J115" s="40">
        <f t="shared" si="5"/>
        <v>2.3303932715190633E-4</v>
      </c>
    </row>
    <row r="116" spans="1:10" x14ac:dyDescent="0.35">
      <c r="A116" s="11" t="s">
        <v>886</v>
      </c>
      <c r="B116" s="15">
        <v>130</v>
      </c>
      <c r="C116" s="13">
        <v>1.6E-2</v>
      </c>
      <c r="D116" s="15">
        <v>29</v>
      </c>
      <c r="E116" s="13">
        <v>0.16</v>
      </c>
      <c r="F116" s="15">
        <v>33</v>
      </c>
      <c r="G116" s="13">
        <v>-2.9000000000000001E-2</v>
      </c>
      <c r="H116" s="40">
        <f t="shared" si="3"/>
        <v>4.3077025034378777E-4</v>
      </c>
      <c r="I116" s="40">
        <f t="shared" si="4"/>
        <v>1.4342944754933478E-3</v>
      </c>
      <c r="J116" s="40">
        <f t="shared" si="5"/>
        <v>2.3303932715190633E-4</v>
      </c>
    </row>
    <row r="117" spans="1:10" x14ac:dyDescent="0.35">
      <c r="A117" s="11" t="s">
        <v>826</v>
      </c>
      <c r="B117" s="15">
        <v>203</v>
      </c>
      <c r="C117" s="13">
        <v>0.29299999999999998</v>
      </c>
      <c r="D117" s="15">
        <v>33</v>
      </c>
      <c r="E117" s="13">
        <v>0.83299999999999996</v>
      </c>
      <c r="F117" s="15">
        <v>33</v>
      </c>
      <c r="G117" s="13">
        <v>0.57099999999999995</v>
      </c>
      <c r="H117" s="40">
        <f t="shared" si="3"/>
        <v>6.7266431399837635E-4</v>
      </c>
      <c r="I117" s="40">
        <f t="shared" si="4"/>
        <v>1.6321281962510511E-3</v>
      </c>
      <c r="J117" s="40">
        <f t="shared" si="5"/>
        <v>2.3303932715190633E-4</v>
      </c>
    </row>
    <row r="118" spans="1:10" x14ac:dyDescent="0.35">
      <c r="A118" s="11" t="s">
        <v>573</v>
      </c>
      <c r="B118" s="15">
        <v>261</v>
      </c>
      <c r="C118" s="13">
        <v>-4.7E-2</v>
      </c>
      <c r="D118" s="15">
        <v>17</v>
      </c>
      <c r="E118" s="13">
        <v>0.88900000000000001</v>
      </c>
      <c r="F118" s="15">
        <v>31</v>
      </c>
      <c r="G118" s="13">
        <v>3.3000000000000002E-2</v>
      </c>
      <c r="H118" s="40">
        <f t="shared" si="3"/>
        <v>8.6485411799791241E-4</v>
      </c>
      <c r="I118" s="40">
        <f t="shared" si="4"/>
        <v>8.4079331322023843E-4</v>
      </c>
      <c r="J118" s="40">
        <f t="shared" si="5"/>
        <v>2.1891573156694231E-4</v>
      </c>
    </row>
    <row r="119" spans="1:10" x14ac:dyDescent="0.35">
      <c r="A119" s="11" t="s">
        <v>921</v>
      </c>
      <c r="B119" s="15">
        <v>100</v>
      </c>
      <c r="C119" s="13">
        <v>0.51500000000000001</v>
      </c>
      <c r="D119" s="15">
        <v>16</v>
      </c>
      <c r="E119" s="13">
        <v>0.33300000000000002</v>
      </c>
      <c r="F119" s="15">
        <v>30</v>
      </c>
      <c r="G119" s="13">
        <v>0.25</v>
      </c>
      <c r="H119" s="40">
        <f t="shared" si="3"/>
        <v>3.3136173103368293E-4</v>
      </c>
      <c r="I119" s="40">
        <f t="shared" si="4"/>
        <v>7.9133488303081262E-4</v>
      </c>
      <c r="J119" s="40">
        <f t="shared" si="5"/>
        <v>2.1185393377446031E-4</v>
      </c>
    </row>
    <row r="120" spans="1:10" x14ac:dyDescent="0.35">
      <c r="A120" s="11" t="s">
        <v>21</v>
      </c>
      <c r="B120" s="15">
        <v>560</v>
      </c>
      <c r="C120" s="13">
        <v>0.54300000000000004</v>
      </c>
      <c r="D120" s="15">
        <v>166</v>
      </c>
      <c r="E120" s="13">
        <v>1.7669999999999999</v>
      </c>
      <c r="F120" s="15">
        <v>29</v>
      </c>
      <c r="G120" s="13">
        <v>0.45</v>
      </c>
      <c r="H120" s="40">
        <f t="shared" si="3"/>
        <v>1.8556256937886243E-3</v>
      </c>
      <c r="I120" s="40">
        <f t="shared" si="4"/>
        <v>8.2100994114446806E-3</v>
      </c>
      <c r="J120" s="40">
        <f t="shared" si="5"/>
        <v>2.0479213598197828E-4</v>
      </c>
    </row>
    <row r="121" spans="1:10" x14ac:dyDescent="0.35">
      <c r="A121" s="11" t="s">
        <v>238</v>
      </c>
      <c r="B121" s="15">
        <v>193</v>
      </c>
      <c r="C121" s="13">
        <v>0.222</v>
      </c>
      <c r="D121" s="15">
        <v>4</v>
      </c>
      <c r="E121" s="11" t="s">
        <v>10856</v>
      </c>
      <c r="F121" s="15">
        <v>28</v>
      </c>
      <c r="G121" s="13">
        <v>0.55600000000000005</v>
      </c>
      <c r="H121" s="40">
        <f t="shared" si="3"/>
        <v>6.39528140895008E-4</v>
      </c>
      <c r="I121" s="40">
        <f t="shared" si="4"/>
        <v>1.9783372075770316E-4</v>
      </c>
      <c r="J121" s="40">
        <f t="shared" si="5"/>
        <v>1.9773033818949628E-4</v>
      </c>
    </row>
    <row r="122" spans="1:10" x14ac:dyDescent="0.35">
      <c r="A122" s="11" t="s">
        <v>917</v>
      </c>
      <c r="B122" s="15">
        <v>175</v>
      </c>
      <c r="C122" s="13">
        <v>1.823</v>
      </c>
      <c r="D122" s="15">
        <v>12</v>
      </c>
      <c r="E122" s="13">
        <v>1.4</v>
      </c>
      <c r="F122" s="15">
        <v>26</v>
      </c>
      <c r="G122" s="13">
        <v>1.167</v>
      </c>
      <c r="H122" s="40">
        <f t="shared" si="3"/>
        <v>5.7988302930894514E-4</v>
      </c>
      <c r="I122" s="40">
        <f t="shared" si="4"/>
        <v>5.9350116227310941E-4</v>
      </c>
      <c r="J122" s="40">
        <f t="shared" si="5"/>
        <v>1.8360674260453226E-4</v>
      </c>
    </row>
    <row r="123" spans="1:10" x14ac:dyDescent="0.35">
      <c r="A123" s="11" t="s">
        <v>470</v>
      </c>
      <c r="B123" s="15">
        <v>64</v>
      </c>
      <c r="C123" s="13">
        <v>0.255</v>
      </c>
      <c r="D123" s="15">
        <v>3</v>
      </c>
      <c r="E123" s="13">
        <v>0</v>
      </c>
      <c r="F123" s="15">
        <v>25</v>
      </c>
      <c r="G123" s="13">
        <v>1.2729999999999999</v>
      </c>
      <c r="H123" s="40">
        <f t="shared" si="3"/>
        <v>2.1207150786155707E-4</v>
      </c>
      <c r="I123" s="40">
        <f t="shared" si="4"/>
        <v>1.4837529056827735E-4</v>
      </c>
      <c r="J123" s="40">
        <f t="shared" si="5"/>
        <v>1.7654494481205026E-4</v>
      </c>
    </row>
    <row r="124" spans="1:10" x14ac:dyDescent="0.35">
      <c r="A124" s="11" t="s">
        <v>438</v>
      </c>
      <c r="B124" s="15">
        <v>112</v>
      </c>
      <c r="C124" s="13">
        <v>-5.0999999999999997E-2</v>
      </c>
      <c r="D124" s="15">
        <v>12</v>
      </c>
      <c r="E124" s="13">
        <v>-0.45500000000000002</v>
      </c>
      <c r="F124" s="15">
        <v>25</v>
      </c>
      <c r="G124" s="13">
        <v>-7.3999999999999996E-2</v>
      </c>
      <c r="H124" s="40">
        <f t="shared" si="3"/>
        <v>3.7112513875772486E-4</v>
      </c>
      <c r="I124" s="40">
        <f t="shared" si="4"/>
        <v>5.9350116227310941E-4</v>
      </c>
      <c r="J124" s="40">
        <f t="shared" si="5"/>
        <v>1.7654494481205026E-4</v>
      </c>
    </row>
    <row r="125" spans="1:10" x14ac:dyDescent="0.35">
      <c r="A125" s="11" t="s">
        <v>365</v>
      </c>
      <c r="B125" s="15">
        <v>205</v>
      </c>
      <c r="C125" s="13">
        <v>0.24199999999999999</v>
      </c>
      <c r="D125" s="15">
        <v>44</v>
      </c>
      <c r="E125" s="13">
        <v>1.095</v>
      </c>
      <c r="F125" s="15">
        <v>25</v>
      </c>
      <c r="G125" s="13">
        <v>0.25</v>
      </c>
      <c r="H125" s="40">
        <f t="shared" si="3"/>
        <v>6.7929154861904998E-4</v>
      </c>
      <c r="I125" s="40">
        <f t="shared" si="4"/>
        <v>2.1761709283347344E-3</v>
      </c>
      <c r="J125" s="40">
        <f t="shared" si="5"/>
        <v>1.7654494481205026E-4</v>
      </c>
    </row>
    <row r="126" spans="1:10" x14ac:dyDescent="0.35">
      <c r="A126" s="11" t="s">
        <v>762</v>
      </c>
      <c r="B126" s="15">
        <v>468</v>
      </c>
      <c r="C126" s="13">
        <v>0.47199999999999998</v>
      </c>
      <c r="D126" s="15">
        <v>24</v>
      </c>
      <c r="E126" s="13">
        <v>-0.35099999999999998</v>
      </c>
      <c r="F126" s="15">
        <v>24</v>
      </c>
      <c r="G126" s="13">
        <v>0.84599999999999997</v>
      </c>
      <c r="H126" s="40">
        <f t="shared" si="3"/>
        <v>1.5507729012376361E-3</v>
      </c>
      <c r="I126" s="40">
        <f t="shared" si="4"/>
        <v>1.1870023245462188E-3</v>
      </c>
      <c r="J126" s="40">
        <f t="shared" si="5"/>
        <v>1.6948314701956824E-4</v>
      </c>
    </row>
    <row r="127" spans="1:10" x14ac:dyDescent="0.35">
      <c r="A127" s="11" t="s">
        <v>65</v>
      </c>
      <c r="B127" s="15">
        <v>81</v>
      </c>
      <c r="C127" s="13">
        <v>0.92900000000000005</v>
      </c>
      <c r="D127" s="15">
        <v>11</v>
      </c>
      <c r="E127" s="13">
        <v>1.2</v>
      </c>
      <c r="F127" s="15">
        <v>23</v>
      </c>
      <c r="G127" s="13">
        <v>1.3</v>
      </c>
      <c r="H127" s="40">
        <f t="shared" si="3"/>
        <v>2.6840300213728315E-4</v>
      </c>
      <c r="I127" s="40">
        <f t="shared" si="4"/>
        <v>5.4404273208368361E-4</v>
      </c>
      <c r="J127" s="40">
        <f t="shared" si="5"/>
        <v>1.6242134922708624E-4</v>
      </c>
    </row>
    <row r="128" spans="1:10" x14ac:dyDescent="0.35">
      <c r="A128" s="11" t="s">
        <v>640</v>
      </c>
      <c r="B128" s="15">
        <v>81</v>
      </c>
      <c r="C128" s="13">
        <v>0.28599999999999998</v>
      </c>
      <c r="D128" s="15">
        <v>15</v>
      </c>
      <c r="E128" s="13">
        <v>6.5</v>
      </c>
      <c r="F128" s="15">
        <v>20</v>
      </c>
      <c r="G128" s="13">
        <v>0.81799999999999995</v>
      </c>
      <c r="H128" s="40">
        <f t="shared" si="3"/>
        <v>2.6840300213728315E-4</v>
      </c>
      <c r="I128" s="40">
        <f t="shared" si="4"/>
        <v>7.4187645284138682E-4</v>
      </c>
      <c r="J128" s="40">
        <f t="shared" si="5"/>
        <v>1.4123595584964021E-4</v>
      </c>
    </row>
    <row r="129" spans="1:10" x14ac:dyDescent="0.35">
      <c r="A129" s="11" t="s">
        <v>406</v>
      </c>
      <c r="B129" s="12">
        <v>1190</v>
      </c>
      <c r="C129" s="13">
        <v>0.72499999999999998</v>
      </c>
      <c r="D129" s="15">
        <v>201</v>
      </c>
      <c r="E129" s="13">
        <v>0.70299999999999996</v>
      </c>
      <c r="F129" s="15">
        <v>19</v>
      </c>
      <c r="G129" s="13">
        <v>0.188</v>
      </c>
      <c r="H129" s="40">
        <f t="shared" si="3"/>
        <v>3.9432045993008265E-3</v>
      </c>
      <c r="I129" s="40">
        <f t="shared" si="4"/>
        <v>9.9411444680745833E-3</v>
      </c>
      <c r="J129" s="40">
        <f t="shared" si="5"/>
        <v>1.3417415805715819E-4</v>
      </c>
    </row>
    <row r="130" spans="1:10" x14ac:dyDescent="0.35">
      <c r="A130" s="11" t="s">
        <v>130</v>
      </c>
      <c r="B130" s="15">
        <v>45</v>
      </c>
      <c r="C130" s="13">
        <v>-0.23699999999999999</v>
      </c>
      <c r="D130" s="15">
        <v>3</v>
      </c>
      <c r="E130" s="13">
        <v>-0.5</v>
      </c>
      <c r="F130" s="15">
        <v>17</v>
      </c>
      <c r="G130" s="13">
        <v>-0.41399999999999998</v>
      </c>
      <c r="H130" s="40">
        <f t="shared" si="3"/>
        <v>1.4911277896515732E-4</v>
      </c>
      <c r="I130" s="40">
        <f t="shared" si="4"/>
        <v>1.4837529056827735E-4</v>
      </c>
      <c r="J130" s="40">
        <f t="shared" si="5"/>
        <v>1.2005056247219418E-4</v>
      </c>
    </row>
    <row r="131" spans="1:10" x14ac:dyDescent="0.35">
      <c r="A131" s="11" t="s">
        <v>636</v>
      </c>
      <c r="B131" s="15">
        <v>137</v>
      </c>
      <c r="C131" s="13">
        <v>1.6859999999999999</v>
      </c>
      <c r="D131" s="15">
        <v>4</v>
      </c>
      <c r="E131" s="13">
        <v>3</v>
      </c>
      <c r="F131" s="15">
        <v>17</v>
      </c>
      <c r="G131" s="13">
        <v>0.54500000000000004</v>
      </c>
      <c r="H131" s="40">
        <f t="shared" si="3"/>
        <v>4.5396557151614557E-4</v>
      </c>
      <c r="I131" s="40">
        <f t="shared" si="4"/>
        <v>1.9783372075770316E-4</v>
      </c>
      <c r="J131" s="40">
        <f t="shared" si="5"/>
        <v>1.2005056247219418E-4</v>
      </c>
    </row>
    <row r="132" spans="1:10" x14ac:dyDescent="0.35">
      <c r="A132" s="11" t="s">
        <v>512</v>
      </c>
      <c r="B132" s="15">
        <v>114</v>
      </c>
      <c r="C132" s="13">
        <v>3.0710000000000002</v>
      </c>
      <c r="D132" s="15">
        <v>8</v>
      </c>
      <c r="E132" s="13">
        <v>1.667</v>
      </c>
      <c r="F132" s="15">
        <v>17</v>
      </c>
      <c r="G132" s="13">
        <v>0.7</v>
      </c>
      <c r="H132" s="40">
        <f t="shared" ref="H132:H193" si="6">B132/$B$194</f>
        <v>3.7775237337839854E-4</v>
      </c>
      <c r="I132" s="40">
        <f t="shared" ref="I132:I193" si="7">D132/$D$194</f>
        <v>3.9566744151540631E-4</v>
      </c>
      <c r="J132" s="40">
        <f t="shared" ref="J132:J193" si="8">F132/$F$194</f>
        <v>1.2005056247219418E-4</v>
      </c>
    </row>
    <row r="133" spans="1:10" x14ac:dyDescent="0.35">
      <c r="A133" s="11" t="s">
        <v>156</v>
      </c>
      <c r="B133" s="15">
        <v>113</v>
      </c>
      <c r="C133" s="13">
        <v>0.54800000000000004</v>
      </c>
      <c r="D133" s="15">
        <v>15</v>
      </c>
      <c r="E133" s="13">
        <v>14</v>
      </c>
      <c r="F133" s="15">
        <v>17</v>
      </c>
      <c r="G133" s="13">
        <v>-0.15</v>
      </c>
      <c r="H133" s="40">
        <f t="shared" si="6"/>
        <v>3.7443875606806172E-4</v>
      </c>
      <c r="I133" s="40">
        <f t="shared" si="7"/>
        <v>7.4187645284138682E-4</v>
      </c>
      <c r="J133" s="40">
        <f t="shared" si="8"/>
        <v>1.2005056247219418E-4</v>
      </c>
    </row>
    <row r="134" spans="1:10" x14ac:dyDescent="0.35">
      <c r="A134" s="11" t="s">
        <v>212</v>
      </c>
      <c r="B134" s="15">
        <v>243</v>
      </c>
      <c r="C134" s="13">
        <v>0.53800000000000003</v>
      </c>
      <c r="D134" s="15">
        <v>102</v>
      </c>
      <c r="E134" s="13">
        <v>0.39700000000000002</v>
      </c>
      <c r="F134" s="15">
        <v>16</v>
      </c>
      <c r="G134" s="13">
        <v>0.77800000000000002</v>
      </c>
      <c r="H134" s="40">
        <f t="shared" si="6"/>
        <v>8.0520900641184955E-4</v>
      </c>
      <c r="I134" s="40">
        <f t="shared" si="7"/>
        <v>5.0447598793214301E-3</v>
      </c>
      <c r="J134" s="40">
        <f t="shared" si="8"/>
        <v>1.1298876467971217E-4</v>
      </c>
    </row>
    <row r="135" spans="1:10" x14ac:dyDescent="0.35">
      <c r="A135" s="11" t="s">
        <v>78</v>
      </c>
      <c r="B135" s="15">
        <v>42</v>
      </c>
      <c r="C135" s="13">
        <v>-6.7000000000000004E-2</v>
      </c>
      <c r="D135" s="15">
        <v>2</v>
      </c>
      <c r="E135" s="13">
        <v>-0.33300000000000002</v>
      </c>
      <c r="F135" s="15">
        <v>15</v>
      </c>
      <c r="G135" s="13">
        <v>0.36399999999999999</v>
      </c>
      <c r="H135" s="40">
        <f t="shared" si="6"/>
        <v>1.3917192703414682E-4</v>
      </c>
      <c r="I135" s="40">
        <f t="shared" si="7"/>
        <v>9.8916860378851578E-5</v>
      </c>
      <c r="J135" s="40">
        <f t="shared" si="8"/>
        <v>1.0592696688723015E-4</v>
      </c>
    </row>
    <row r="136" spans="1:10" x14ac:dyDescent="0.35">
      <c r="A136" s="11" t="s">
        <v>746</v>
      </c>
      <c r="B136" s="15">
        <v>109</v>
      </c>
      <c r="C136" s="13">
        <v>-0.55700000000000005</v>
      </c>
      <c r="D136" s="15">
        <v>6</v>
      </c>
      <c r="E136" s="13">
        <v>0</v>
      </c>
      <c r="F136" s="15">
        <v>15</v>
      </c>
      <c r="G136" s="13">
        <v>-0.375</v>
      </c>
      <c r="H136" s="40">
        <f t="shared" si="6"/>
        <v>3.6118428682671436E-4</v>
      </c>
      <c r="I136" s="40">
        <f t="shared" si="7"/>
        <v>2.9675058113655471E-4</v>
      </c>
      <c r="J136" s="40">
        <f t="shared" si="8"/>
        <v>1.0592696688723015E-4</v>
      </c>
    </row>
    <row r="137" spans="1:10" x14ac:dyDescent="0.35">
      <c r="A137" s="11" t="s">
        <v>144</v>
      </c>
      <c r="B137" s="15">
        <v>63</v>
      </c>
      <c r="C137" s="13">
        <v>0.05</v>
      </c>
      <c r="D137" s="15">
        <v>13</v>
      </c>
      <c r="E137" s="13">
        <v>-0.435</v>
      </c>
      <c r="F137" s="15">
        <v>15</v>
      </c>
      <c r="G137" s="13">
        <v>0.36399999999999999</v>
      </c>
      <c r="H137" s="40">
        <f t="shared" si="6"/>
        <v>2.0875789055122023E-4</v>
      </c>
      <c r="I137" s="40">
        <f t="shared" si="7"/>
        <v>6.4295959246253522E-4</v>
      </c>
      <c r="J137" s="40">
        <f t="shared" si="8"/>
        <v>1.0592696688723015E-4</v>
      </c>
    </row>
    <row r="138" spans="1:10" x14ac:dyDescent="0.35">
      <c r="A138" s="11" t="s">
        <v>716</v>
      </c>
      <c r="B138" s="15">
        <v>24</v>
      </c>
      <c r="C138" s="13">
        <v>-0.35099999999999998</v>
      </c>
      <c r="D138" s="15">
        <v>4</v>
      </c>
      <c r="E138" s="13">
        <v>0</v>
      </c>
      <c r="F138" s="15">
        <v>13</v>
      </c>
      <c r="G138" s="13">
        <v>2.25</v>
      </c>
      <c r="H138" s="40">
        <f t="shared" si="6"/>
        <v>7.9526815448083905E-5</v>
      </c>
      <c r="I138" s="40">
        <f t="shared" si="7"/>
        <v>1.9783372075770316E-4</v>
      </c>
      <c r="J138" s="40">
        <f t="shared" si="8"/>
        <v>9.180337130226613E-5</v>
      </c>
    </row>
    <row r="139" spans="1:10" x14ac:dyDescent="0.35">
      <c r="A139" s="11" t="s">
        <v>250</v>
      </c>
      <c r="B139" s="15">
        <v>113</v>
      </c>
      <c r="C139" s="13">
        <v>0.314</v>
      </c>
      <c r="D139" s="15">
        <v>1</v>
      </c>
      <c r="E139" s="13">
        <v>-0.75</v>
      </c>
      <c r="F139" s="15">
        <v>12</v>
      </c>
      <c r="G139" s="13">
        <v>3</v>
      </c>
      <c r="H139" s="40">
        <f t="shared" si="6"/>
        <v>3.7443875606806172E-4</v>
      </c>
      <c r="I139" s="40">
        <f t="shared" si="7"/>
        <v>4.9458430189425789E-5</v>
      </c>
      <c r="J139" s="40">
        <f t="shared" si="8"/>
        <v>8.4741573509784118E-5</v>
      </c>
    </row>
    <row r="140" spans="1:10" x14ac:dyDescent="0.35">
      <c r="A140" s="11" t="s">
        <v>608</v>
      </c>
      <c r="B140" s="15">
        <v>41</v>
      </c>
      <c r="C140" s="13">
        <v>0.17100000000000001</v>
      </c>
      <c r="D140" s="15">
        <v>2</v>
      </c>
      <c r="E140" s="13">
        <v>0</v>
      </c>
      <c r="F140" s="15">
        <v>12</v>
      </c>
      <c r="G140" s="13">
        <v>0.71399999999999997</v>
      </c>
      <c r="H140" s="40">
        <f t="shared" si="6"/>
        <v>1.3585830972381001E-4</v>
      </c>
      <c r="I140" s="40">
        <f t="shared" si="7"/>
        <v>9.8916860378851578E-5</v>
      </c>
      <c r="J140" s="40">
        <f t="shared" si="8"/>
        <v>8.4741573509784118E-5</v>
      </c>
    </row>
    <row r="141" spans="1:10" x14ac:dyDescent="0.35">
      <c r="A141" s="11" t="s">
        <v>703</v>
      </c>
      <c r="B141" s="15">
        <v>36</v>
      </c>
      <c r="C141" s="13">
        <v>0.24099999999999999</v>
      </c>
      <c r="D141" s="15">
        <v>4</v>
      </c>
      <c r="E141" s="13">
        <v>1</v>
      </c>
      <c r="F141" s="15">
        <v>12</v>
      </c>
      <c r="G141" s="13">
        <v>0.5</v>
      </c>
      <c r="H141" s="40">
        <f t="shared" si="6"/>
        <v>1.1929022317212584E-4</v>
      </c>
      <c r="I141" s="40">
        <f t="shared" si="7"/>
        <v>1.9783372075770316E-4</v>
      </c>
      <c r="J141" s="40">
        <f t="shared" si="8"/>
        <v>8.4741573509784118E-5</v>
      </c>
    </row>
    <row r="142" spans="1:10" x14ac:dyDescent="0.35">
      <c r="A142" s="11" t="s">
        <v>122</v>
      </c>
      <c r="B142" s="15">
        <v>30</v>
      </c>
      <c r="C142" s="13">
        <v>-3.2000000000000001E-2</v>
      </c>
      <c r="D142" s="15">
        <v>4</v>
      </c>
      <c r="E142" s="13">
        <v>-0.5</v>
      </c>
      <c r="F142" s="15">
        <v>12</v>
      </c>
      <c r="G142" s="13">
        <v>0.71399999999999997</v>
      </c>
      <c r="H142" s="40">
        <f t="shared" si="6"/>
        <v>9.9408519310104882E-5</v>
      </c>
      <c r="I142" s="40">
        <f t="shared" si="7"/>
        <v>1.9783372075770316E-4</v>
      </c>
      <c r="J142" s="40">
        <f t="shared" si="8"/>
        <v>8.4741573509784118E-5</v>
      </c>
    </row>
    <row r="143" spans="1:10" x14ac:dyDescent="0.35">
      <c r="A143" s="11" t="s">
        <v>774</v>
      </c>
      <c r="B143" s="15">
        <v>63</v>
      </c>
      <c r="C143" s="13">
        <v>-0.55000000000000004</v>
      </c>
      <c r="D143" s="15">
        <v>13</v>
      </c>
      <c r="E143" s="13">
        <v>-0.188</v>
      </c>
      <c r="F143" s="15">
        <v>12</v>
      </c>
      <c r="G143" s="13">
        <v>-0.33300000000000002</v>
      </c>
      <c r="H143" s="40">
        <f t="shared" si="6"/>
        <v>2.0875789055122023E-4</v>
      </c>
      <c r="I143" s="40">
        <f t="shared" si="7"/>
        <v>6.4295959246253522E-4</v>
      </c>
      <c r="J143" s="40">
        <f t="shared" si="8"/>
        <v>8.4741573509784118E-5</v>
      </c>
    </row>
    <row r="144" spans="1:10" x14ac:dyDescent="0.35">
      <c r="A144" s="11" t="s">
        <v>496</v>
      </c>
      <c r="B144" s="15">
        <v>20</v>
      </c>
      <c r="C144" s="13">
        <v>-4.8000000000000001E-2</v>
      </c>
      <c r="D144" s="15">
        <v>1</v>
      </c>
      <c r="E144" s="11" t="s">
        <v>10856</v>
      </c>
      <c r="F144" s="15">
        <v>11</v>
      </c>
      <c r="G144" s="13">
        <v>2.6669999999999998</v>
      </c>
      <c r="H144" s="40">
        <f t="shared" si="6"/>
        <v>6.6272346206736583E-5</v>
      </c>
      <c r="I144" s="40">
        <f t="shared" si="7"/>
        <v>4.9458430189425789E-5</v>
      </c>
      <c r="J144" s="40">
        <f t="shared" si="8"/>
        <v>7.7679775717302106E-5</v>
      </c>
    </row>
    <row r="145" spans="1:10" x14ac:dyDescent="0.35">
      <c r="A145" s="11" t="s">
        <v>739</v>
      </c>
      <c r="B145" s="15">
        <v>21</v>
      </c>
      <c r="C145" s="13">
        <v>-4.4999999999999998E-2</v>
      </c>
      <c r="D145" s="15">
        <v>0</v>
      </c>
      <c r="E145" s="11" t="s">
        <v>10856</v>
      </c>
      <c r="F145" s="15">
        <v>10</v>
      </c>
      <c r="G145" s="13">
        <v>0.66700000000000004</v>
      </c>
      <c r="H145" s="40">
        <f t="shared" si="6"/>
        <v>6.958596351707341E-5</v>
      </c>
      <c r="I145" s="40">
        <f t="shared" si="7"/>
        <v>0</v>
      </c>
      <c r="J145" s="40">
        <f t="shared" si="8"/>
        <v>7.0617977924820107E-5</v>
      </c>
    </row>
    <row r="146" spans="1:10" x14ac:dyDescent="0.35">
      <c r="A146" s="11" t="s">
        <v>36</v>
      </c>
      <c r="B146" s="15">
        <v>48</v>
      </c>
      <c r="C146" s="13">
        <v>0.17100000000000001</v>
      </c>
      <c r="D146" s="15">
        <v>0</v>
      </c>
      <c r="E146" s="11" t="s">
        <v>10856</v>
      </c>
      <c r="F146" s="15">
        <v>9</v>
      </c>
      <c r="G146" s="13">
        <v>3.5</v>
      </c>
      <c r="H146" s="40">
        <f t="shared" si="6"/>
        <v>1.5905363089616781E-4</v>
      </c>
      <c r="I146" s="40">
        <f t="shared" si="7"/>
        <v>0</v>
      </c>
      <c r="J146" s="40">
        <f t="shared" si="8"/>
        <v>6.3556180132338095E-5</v>
      </c>
    </row>
    <row r="147" spans="1:10" x14ac:dyDescent="0.35">
      <c r="A147" s="11" t="s">
        <v>525</v>
      </c>
      <c r="B147" s="15">
        <v>105</v>
      </c>
      <c r="C147" s="13">
        <v>1.9E-2</v>
      </c>
      <c r="D147" s="15">
        <v>28</v>
      </c>
      <c r="E147" s="13">
        <v>1</v>
      </c>
      <c r="F147" s="15">
        <v>9</v>
      </c>
      <c r="G147" s="13">
        <v>-0.1</v>
      </c>
      <c r="H147" s="40">
        <f t="shared" si="6"/>
        <v>3.4792981758536705E-4</v>
      </c>
      <c r="I147" s="40">
        <f t="shared" si="7"/>
        <v>1.384836045303922E-3</v>
      </c>
      <c r="J147" s="40">
        <f t="shared" si="8"/>
        <v>6.3556180132338095E-5</v>
      </c>
    </row>
    <row r="148" spans="1:10" x14ac:dyDescent="0.35">
      <c r="A148" s="11" t="s">
        <v>321</v>
      </c>
      <c r="B148" s="15">
        <v>26</v>
      </c>
      <c r="C148" s="13">
        <v>1</v>
      </c>
      <c r="D148" s="15">
        <v>5</v>
      </c>
      <c r="E148" s="13">
        <v>0.25</v>
      </c>
      <c r="F148" s="15">
        <v>8</v>
      </c>
      <c r="G148" s="13">
        <v>7</v>
      </c>
      <c r="H148" s="40">
        <f t="shared" si="6"/>
        <v>8.615405006875756E-5</v>
      </c>
      <c r="I148" s="40">
        <f t="shared" si="7"/>
        <v>2.4729215094712896E-4</v>
      </c>
      <c r="J148" s="40">
        <f t="shared" si="8"/>
        <v>5.6494382339856083E-5</v>
      </c>
    </row>
    <row r="149" spans="1:10" x14ac:dyDescent="0.35">
      <c r="A149" s="11" t="s">
        <v>616</v>
      </c>
      <c r="B149" s="15">
        <v>86</v>
      </c>
      <c r="C149" s="13">
        <v>0.755</v>
      </c>
      <c r="D149" s="15">
        <v>7</v>
      </c>
      <c r="E149" s="13">
        <v>2.5</v>
      </c>
      <c r="F149" s="15">
        <v>8</v>
      </c>
      <c r="G149" s="13">
        <v>1.667</v>
      </c>
      <c r="H149" s="40">
        <f t="shared" si="6"/>
        <v>2.8497108868896732E-4</v>
      </c>
      <c r="I149" s="40">
        <f t="shared" si="7"/>
        <v>3.4620901132598051E-4</v>
      </c>
      <c r="J149" s="40">
        <f t="shared" si="8"/>
        <v>5.6494382339856083E-5</v>
      </c>
    </row>
    <row r="150" spans="1:10" x14ac:dyDescent="0.35">
      <c r="A150" s="11" t="s">
        <v>152</v>
      </c>
      <c r="B150" s="15">
        <v>25</v>
      </c>
      <c r="C150" s="13">
        <v>-3.7999999999999999E-2</v>
      </c>
      <c r="D150" s="15">
        <v>10</v>
      </c>
      <c r="E150" s="13">
        <v>1.5</v>
      </c>
      <c r="F150" s="15">
        <v>8</v>
      </c>
      <c r="G150" s="13">
        <v>0.33300000000000002</v>
      </c>
      <c r="H150" s="40">
        <f t="shared" si="6"/>
        <v>8.2840432758420732E-5</v>
      </c>
      <c r="I150" s="40">
        <f t="shared" si="7"/>
        <v>4.9458430189425792E-4</v>
      </c>
      <c r="J150" s="40">
        <f t="shared" si="8"/>
        <v>5.6494382339856083E-5</v>
      </c>
    </row>
    <row r="151" spans="1:10" x14ac:dyDescent="0.35">
      <c r="A151" s="11" t="s">
        <v>168</v>
      </c>
      <c r="B151" s="15">
        <v>148</v>
      </c>
      <c r="C151" s="13">
        <v>-0.17299999999999999</v>
      </c>
      <c r="D151" s="15">
        <v>14</v>
      </c>
      <c r="E151" s="13">
        <v>-0.56299999999999994</v>
      </c>
      <c r="F151" s="15">
        <v>8</v>
      </c>
      <c r="G151" s="13">
        <v>-0.65200000000000002</v>
      </c>
      <c r="H151" s="40">
        <f t="shared" si="6"/>
        <v>4.9041536192985069E-4</v>
      </c>
      <c r="I151" s="40">
        <f t="shared" si="7"/>
        <v>6.9241802265196102E-4</v>
      </c>
      <c r="J151" s="40">
        <f t="shared" si="8"/>
        <v>5.6494382339856083E-5</v>
      </c>
    </row>
    <row r="152" spans="1:10" x14ac:dyDescent="0.35">
      <c r="A152" s="11" t="s">
        <v>216</v>
      </c>
      <c r="B152" s="15">
        <v>18</v>
      </c>
      <c r="C152" s="13">
        <v>1</v>
      </c>
      <c r="D152" s="15">
        <v>2</v>
      </c>
      <c r="E152" s="13">
        <v>-0.5</v>
      </c>
      <c r="F152" s="15">
        <v>7</v>
      </c>
      <c r="G152" s="13">
        <v>1.333</v>
      </c>
      <c r="H152" s="40">
        <f t="shared" si="6"/>
        <v>5.9645111586062922E-5</v>
      </c>
      <c r="I152" s="40">
        <f t="shared" si="7"/>
        <v>9.8916860378851578E-5</v>
      </c>
      <c r="J152" s="40">
        <f t="shared" si="8"/>
        <v>4.9432584547374071E-5</v>
      </c>
    </row>
    <row r="153" spans="1:10" x14ac:dyDescent="0.35">
      <c r="A153" s="11" t="s">
        <v>285</v>
      </c>
      <c r="B153" s="15">
        <v>39</v>
      </c>
      <c r="C153" s="13">
        <v>0.5</v>
      </c>
      <c r="D153" s="15">
        <v>6</v>
      </c>
      <c r="E153" s="11" t="s">
        <v>10856</v>
      </c>
      <c r="F153" s="15">
        <v>7</v>
      </c>
      <c r="G153" s="13">
        <v>-0.3</v>
      </c>
      <c r="H153" s="40">
        <f t="shared" si="6"/>
        <v>1.2923107510313633E-4</v>
      </c>
      <c r="I153" s="40">
        <f t="shared" si="7"/>
        <v>2.9675058113655471E-4</v>
      </c>
      <c r="J153" s="40">
        <f t="shared" si="8"/>
        <v>4.9432584547374071E-5</v>
      </c>
    </row>
    <row r="154" spans="1:10" x14ac:dyDescent="0.35">
      <c r="A154" s="11" t="s">
        <v>786</v>
      </c>
      <c r="B154" s="15">
        <v>45</v>
      </c>
      <c r="C154" s="13">
        <v>0.154</v>
      </c>
      <c r="D154" s="15">
        <v>3</v>
      </c>
      <c r="E154" s="11" t="s">
        <v>10856</v>
      </c>
      <c r="F154" s="15">
        <v>6</v>
      </c>
      <c r="G154" s="13">
        <v>1</v>
      </c>
      <c r="H154" s="40">
        <f t="shared" si="6"/>
        <v>1.4911277896515732E-4</v>
      </c>
      <c r="I154" s="40">
        <f t="shared" si="7"/>
        <v>1.4837529056827735E-4</v>
      </c>
      <c r="J154" s="40">
        <f t="shared" si="8"/>
        <v>4.2370786754892059E-5</v>
      </c>
    </row>
    <row r="155" spans="1:10" x14ac:dyDescent="0.35">
      <c r="A155" s="11" t="s">
        <v>754</v>
      </c>
      <c r="B155" s="15">
        <v>45</v>
      </c>
      <c r="C155" s="13">
        <v>9.8000000000000004E-2</v>
      </c>
      <c r="D155" s="15">
        <v>1</v>
      </c>
      <c r="E155" s="13">
        <v>-0.66700000000000004</v>
      </c>
      <c r="F155" s="15">
        <v>5</v>
      </c>
      <c r="G155" s="13">
        <v>0.66700000000000004</v>
      </c>
      <c r="H155" s="40">
        <f t="shared" si="6"/>
        <v>1.4911277896515732E-4</v>
      </c>
      <c r="I155" s="40">
        <f t="shared" si="7"/>
        <v>4.9458430189425789E-5</v>
      </c>
      <c r="J155" s="40">
        <f t="shared" si="8"/>
        <v>3.5308988962410054E-5</v>
      </c>
    </row>
    <row r="156" spans="1:10" x14ac:dyDescent="0.35">
      <c r="A156" s="11" t="s">
        <v>180</v>
      </c>
      <c r="B156" s="15">
        <v>46</v>
      </c>
      <c r="C156" s="13">
        <v>2.0670000000000002</v>
      </c>
      <c r="D156" s="15">
        <v>2</v>
      </c>
      <c r="E156" s="13">
        <v>-0.33300000000000002</v>
      </c>
      <c r="F156" s="15">
        <v>5</v>
      </c>
      <c r="G156" s="13">
        <v>1.5</v>
      </c>
      <c r="H156" s="40">
        <f t="shared" si="6"/>
        <v>1.5242639627549416E-4</v>
      </c>
      <c r="I156" s="40">
        <f t="shared" si="7"/>
        <v>9.8916860378851578E-5</v>
      </c>
      <c r="J156" s="40">
        <f t="shared" si="8"/>
        <v>3.5308988962410054E-5</v>
      </c>
    </row>
    <row r="157" spans="1:10" x14ac:dyDescent="0.35">
      <c r="A157" s="11" t="s">
        <v>632</v>
      </c>
      <c r="B157" s="15">
        <v>118</v>
      </c>
      <c r="C157" s="13">
        <v>1.5649999999999999</v>
      </c>
      <c r="D157" s="15">
        <v>2</v>
      </c>
      <c r="E157" s="13">
        <v>-0.6</v>
      </c>
      <c r="F157" s="15">
        <v>5</v>
      </c>
      <c r="G157" s="13">
        <v>0.66700000000000004</v>
      </c>
      <c r="H157" s="40">
        <f t="shared" si="6"/>
        <v>3.9100684261974585E-4</v>
      </c>
      <c r="I157" s="40">
        <f t="shared" si="7"/>
        <v>9.8916860378851578E-5</v>
      </c>
      <c r="J157" s="40">
        <f t="shared" si="8"/>
        <v>3.5308988962410054E-5</v>
      </c>
    </row>
    <row r="158" spans="1:10" x14ac:dyDescent="0.35">
      <c r="A158" s="11" t="s">
        <v>10855</v>
      </c>
      <c r="B158" s="15">
        <v>56</v>
      </c>
      <c r="C158" s="13">
        <v>0.69699999999999995</v>
      </c>
      <c r="D158" s="15">
        <v>10</v>
      </c>
      <c r="E158" s="13">
        <v>2.3330000000000002</v>
      </c>
      <c r="F158" s="15">
        <v>5</v>
      </c>
      <c r="G158" s="13">
        <v>0</v>
      </c>
      <c r="H158" s="40">
        <f t="shared" si="6"/>
        <v>1.8556256937886243E-4</v>
      </c>
      <c r="I158" s="40">
        <f t="shared" si="7"/>
        <v>4.9458430189425792E-4</v>
      </c>
      <c r="J158" s="40">
        <f t="shared" si="8"/>
        <v>3.5308988962410054E-5</v>
      </c>
    </row>
    <row r="159" spans="1:10" x14ac:dyDescent="0.35">
      <c r="A159" s="11" t="s">
        <v>810</v>
      </c>
      <c r="B159" s="15">
        <v>50</v>
      </c>
      <c r="C159" s="13">
        <v>0.47099999999999997</v>
      </c>
      <c r="D159" s="15">
        <v>9</v>
      </c>
      <c r="E159" s="13">
        <v>-0.57099999999999995</v>
      </c>
      <c r="F159" s="15">
        <v>4</v>
      </c>
      <c r="G159" s="13">
        <v>3</v>
      </c>
      <c r="H159" s="40">
        <f t="shared" si="6"/>
        <v>1.6568086551684146E-4</v>
      </c>
      <c r="I159" s="40">
        <f t="shared" si="7"/>
        <v>4.4512587170483211E-4</v>
      </c>
      <c r="J159" s="40">
        <f t="shared" si="8"/>
        <v>2.8247191169928041E-5</v>
      </c>
    </row>
    <row r="160" spans="1:10" x14ac:dyDescent="0.35">
      <c r="A160" s="11" t="s">
        <v>100</v>
      </c>
      <c r="B160" s="15">
        <v>44</v>
      </c>
      <c r="C160" s="13">
        <v>0.33300000000000002</v>
      </c>
      <c r="D160" s="15">
        <v>19</v>
      </c>
      <c r="E160" s="13">
        <v>0.9</v>
      </c>
      <c r="F160" s="15">
        <v>4</v>
      </c>
      <c r="G160" s="13">
        <v>-0.55600000000000005</v>
      </c>
      <c r="H160" s="40">
        <f t="shared" si="6"/>
        <v>1.4579916165482048E-4</v>
      </c>
      <c r="I160" s="40">
        <f t="shared" si="7"/>
        <v>9.3971017359908992E-4</v>
      </c>
      <c r="J160" s="40">
        <f t="shared" si="8"/>
        <v>2.8247191169928041E-5</v>
      </c>
    </row>
    <row r="161" spans="1:10" x14ac:dyDescent="0.35">
      <c r="A161" s="11" t="s">
        <v>533</v>
      </c>
      <c r="B161" s="15">
        <v>6</v>
      </c>
      <c r="C161" s="13">
        <v>1</v>
      </c>
      <c r="D161" s="15">
        <v>0</v>
      </c>
      <c r="E161" s="11" t="s">
        <v>10856</v>
      </c>
      <c r="F161" s="15">
        <v>3</v>
      </c>
      <c r="G161" s="13">
        <v>0.5</v>
      </c>
      <c r="H161" s="40">
        <f t="shared" si="6"/>
        <v>1.9881703862020976E-5</v>
      </c>
      <c r="I161" s="40">
        <f t="shared" si="7"/>
        <v>0</v>
      </c>
      <c r="J161" s="40">
        <f t="shared" si="8"/>
        <v>2.1185393377446029E-5</v>
      </c>
    </row>
    <row r="162" spans="1:10" x14ac:dyDescent="0.35">
      <c r="A162" s="11" t="s">
        <v>529</v>
      </c>
      <c r="B162" s="15">
        <v>16</v>
      </c>
      <c r="C162" s="13">
        <v>-0.2</v>
      </c>
      <c r="D162" s="15">
        <v>2</v>
      </c>
      <c r="E162" s="11" t="s">
        <v>10856</v>
      </c>
      <c r="F162" s="15">
        <v>3</v>
      </c>
      <c r="G162" s="13">
        <v>0.5</v>
      </c>
      <c r="H162" s="40">
        <f t="shared" si="6"/>
        <v>5.3017876965389268E-5</v>
      </c>
      <c r="I162" s="40">
        <f t="shared" si="7"/>
        <v>9.8916860378851578E-5</v>
      </c>
      <c r="J162" s="40">
        <f t="shared" si="8"/>
        <v>2.1185393377446029E-5</v>
      </c>
    </row>
    <row r="163" spans="1:10" x14ac:dyDescent="0.35">
      <c r="A163" s="11" t="s">
        <v>541</v>
      </c>
      <c r="B163" s="15">
        <v>33</v>
      </c>
      <c r="C163" s="13">
        <v>-0.13200000000000001</v>
      </c>
      <c r="D163" s="15">
        <v>7</v>
      </c>
      <c r="E163" s="13">
        <v>-0.222</v>
      </c>
      <c r="F163" s="15">
        <v>3</v>
      </c>
      <c r="G163" s="13">
        <v>-0.57099999999999995</v>
      </c>
      <c r="H163" s="40">
        <f t="shared" si="6"/>
        <v>1.0934937124111536E-4</v>
      </c>
      <c r="I163" s="40">
        <f t="shared" si="7"/>
        <v>3.4620901132598051E-4</v>
      </c>
      <c r="J163" s="40">
        <f t="shared" si="8"/>
        <v>2.1185393377446029E-5</v>
      </c>
    </row>
    <row r="164" spans="1:10" x14ac:dyDescent="0.35">
      <c r="A164" s="11" t="s">
        <v>234</v>
      </c>
      <c r="B164" s="15">
        <v>247</v>
      </c>
      <c r="C164" s="13">
        <v>0.47</v>
      </c>
      <c r="D164" s="15">
        <v>0</v>
      </c>
      <c r="E164" s="13">
        <v>-1</v>
      </c>
      <c r="F164" s="15">
        <v>2</v>
      </c>
      <c r="G164" s="13">
        <v>1</v>
      </c>
      <c r="H164" s="40">
        <f t="shared" si="6"/>
        <v>8.184634756531968E-4</v>
      </c>
      <c r="I164" s="40">
        <f t="shared" si="7"/>
        <v>0</v>
      </c>
      <c r="J164" s="40">
        <f t="shared" si="8"/>
        <v>1.4123595584964021E-5</v>
      </c>
    </row>
    <row r="165" spans="1:10" x14ac:dyDescent="0.35">
      <c r="A165" s="11" t="s">
        <v>10857</v>
      </c>
      <c r="B165" s="15">
        <v>8</v>
      </c>
      <c r="C165" s="13">
        <v>-0.61899999999999999</v>
      </c>
      <c r="D165" s="15">
        <v>0</v>
      </c>
      <c r="E165" s="11" t="s">
        <v>10856</v>
      </c>
      <c r="F165" s="15">
        <v>2</v>
      </c>
      <c r="G165" s="11" t="s">
        <v>10856</v>
      </c>
      <c r="H165" s="40">
        <f t="shared" si="6"/>
        <v>2.6508938482694634E-5</v>
      </c>
      <c r="I165" s="40">
        <f t="shared" si="7"/>
        <v>0</v>
      </c>
      <c r="J165" s="40">
        <f t="shared" si="8"/>
        <v>1.4123595584964021E-5</v>
      </c>
    </row>
    <row r="166" spans="1:10" x14ac:dyDescent="0.35">
      <c r="A166" s="11" t="s">
        <v>281</v>
      </c>
      <c r="B166" s="15">
        <v>27</v>
      </c>
      <c r="C166" s="13">
        <v>-0.1</v>
      </c>
      <c r="D166" s="15">
        <v>4</v>
      </c>
      <c r="E166" s="11" t="s">
        <v>10856</v>
      </c>
      <c r="F166" s="15">
        <v>2</v>
      </c>
      <c r="G166" s="13">
        <v>0</v>
      </c>
      <c r="H166" s="40">
        <f t="shared" si="6"/>
        <v>8.9467667379094387E-5</v>
      </c>
      <c r="I166" s="40">
        <f t="shared" si="7"/>
        <v>1.9783372075770316E-4</v>
      </c>
      <c r="J166" s="40">
        <f t="shared" si="8"/>
        <v>1.4123595584964021E-5</v>
      </c>
    </row>
    <row r="167" spans="1:10" x14ac:dyDescent="0.35">
      <c r="A167" s="11" t="s">
        <v>581</v>
      </c>
      <c r="B167" s="15">
        <v>40</v>
      </c>
      <c r="C167" s="13">
        <v>0.81799999999999995</v>
      </c>
      <c r="D167" s="15">
        <v>4</v>
      </c>
      <c r="E167" s="11" t="s">
        <v>10856</v>
      </c>
      <c r="F167" s="15">
        <v>2</v>
      </c>
      <c r="G167" s="11" t="s">
        <v>10856</v>
      </c>
      <c r="H167" s="40">
        <f t="shared" si="6"/>
        <v>1.3254469241347317E-4</v>
      </c>
      <c r="I167" s="40">
        <f t="shared" si="7"/>
        <v>1.9783372075770316E-4</v>
      </c>
      <c r="J167" s="40">
        <f t="shared" si="8"/>
        <v>1.4123595584964021E-5</v>
      </c>
    </row>
    <row r="168" spans="1:10" x14ac:dyDescent="0.35">
      <c r="A168" s="11" t="s">
        <v>254</v>
      </c>
      <c r="B168" s="15">
        <v>15</v>
      </c>
      <c r="C168" s="13">
        <v>-0.57099999999999995</v>
      </c>
      <c r="D168" s="15">
        <v>6</v>
      </c>
      <c r="E168" s="13">
        <v>-0.6</v>
      </c>
      <c r="F168" s="15">
        <v>2</v>
      </c>
      <c r="G168" s="13">
        <v>-0.85699999999999998</v>
      </c>
      <c r="H168" s="40">
        <f t="shared" si="6"/>
        <v>4.9704259655052441E-5</v>
      </c>
      <c r="I168" s="40">
        <f t="shared" si="7"/>
        <v>2.9675058113655471E-4</v>
      </c>
      <c r="J168" s="40">
        <f t="shared" si="8"/>
        <v>1.4123595584964021E-5</v>
      </c>
    </row>
    <row r="169" spans="1:10" x14ac:dyDescent="0.35">
      <c r="A169" s="11" t="s">
        <v>656</v>
      </c>
      <c r="B169" s="15">
        <v>23</v>
      </c>
      <c r="C169" s="13">
        <v>0.53300000000000003</v>
      </c>
      <c r="D169" s="15">
        <v>0</v>
      </c>
      <c r="E169" s="11" t="s">
        <v>10856</v>
      </c>
      <c r="F169" s="15">
        <v>1</v>
      </c>
      <c r="G169" s="13">
        <v>0</v>
      </c>
      <c r="H169" s="40">
        <f t="shared" si="6"/>
        <v>7.6213198137747078E-5</v>
      </c>
      <c r="I169" s="40">
        <f t="shared" si="7"/>
        <v>0</v>
      </c>
      <c r="J169" s="40">
        <f t="shared" si="8"/>
        <v>7.0617977924820104E-6</v>
      </c>
    </row>
    <row r="170" spans="1:10" x14ac:dyDescent="0.35">
      <c r="A170" s="11" t="s">
        <v>902</v>
      </c>
      <c r="B170" s="15">
        <v>54</v>
      </c>
      <c r="C170" s="13">
        <v>-0.14299999999999999</v>
      </c>
      <c r="D170" s="15">
        <v>0</v>
      </c>
      <c r="E170" s="11" t="s">
        <v>10856</v>
      </c>
      <c r="F170" s="15">
        <v>1</v>
      </c>
      <c r="G170" s="13">
        <v>-0.5</v>
      </c>
      <c r="H170" s="40">
        <f t="shared" si="6"/>
        <v>1.7893533475818877E-4</v>
      </c>
      <c r="I170" s="40">
        <f t="shared" si="7"/>
        <v>0</v>
      </c>
      <c r="J170" s="40">
        <f t="shared" si="8"/>
        <v>7.0617977924820104E-6</v>
      </c>
    </row>
    <row r="171" spans="1:10" x14ac:dyDescent="0.35">
      <c r="A171" s="11" t="s">
        <v>176</v>
      </c>
      <c r="B171" s="15">
        <v>12</v>
      </c>
      <c r="C171" s="13">
        <v>0.71399999999999997</v>
      </c>
      <c r="D171" s="15">
        <v>1</v>
      </c>
      <c r="E171" s="11" t="s">
        <v>10856</v>
      </c>
      <c r="F171" s="15">
        <v>1</v>
      </c>
      <c r="G171" s="11" t="s">
        <v>10856</v>
      </c>
      <c r="H171" s="40">
        <f t="shared" si="6"/>
        <v>3.9763407724041953E-5</v>
      </c>
      <c r="I171" s="40">
        <f t="shared" si="7"/>
        <v>4.9458430189425789E-5</v>
      </c>
      <c r="J171" s="40">
        <f t="shared" si="8"/>
        <v>7.0617977924820104E-6</v>
      </c>
    </row>
    <row r="172" spans="1:10" x14ac:dyDescent="0.35">
      <c r="A172" s="11" t="s">
        <v>750</v>
      </c>
      <c r="B172" s="15">
        <v>6</v>
      </c>
      <c r="C172" s="11" t="s">
        <v>10856</v>
      </c>
      <c r="D172" s="15">
        <v>1</v>
      </c>
      <c r="E172" s="11" t="s">
        <v>10856</v>
      </c>
      <c r="F172" s="15">
        <v>1</v>
      </c>
      <c r="G172" s="11" t="s">
        <v>10856</v>
      </c>
      <c r="H172" s="40">
        <f t="shared" si="6"/>
        <v>1.9881703862020976E-5</v>
      </c>
      <c r="I172" s="40">
        <f t="shared" si="7"/>
        <v>4.9458430189425789E-5</v>
      </c>
      <c r="J172" s="40">
        <f t="shared" si="8"/>
        <v>7.0617977924820104E-6</v>
      </c>
    </row>
    <row r="173" spans="1:10" x14ac:dyDescent="0.35">
      <c r="A173" s="11" t="s">
        <v>369</v>
      </c>
      <c r="B173" s="15">
        <v>6</v>
      </c>
      <c r="C173" s="13">
        <v>1</v>
      </c>
      <c r="D173" s="15">
        <v>0</v>
      </c>
      <c r="E173" s="13">
        <v>-1</v>
      </c>
      <c r="F173" s="15">
        <v>0</v>
      </c>
      <c r="G173" s="11" t="s">
        <v>10856</v>
      </c>
      <c r="H173" s="40">
        <f t="shared" si="6"/>
        <v>1.9881703862020976E-5</v>
      </c>
      <c r="I173" s="40">
        <f t="shared" si="7"/>
        <v>0</v>
      </c>
      <c r="J173" s="40">
        <f t="shared" si="8"/>
        <v>0</v>
      </c>
    </row>
    <row r="174" spans="1:10" x14ac:dyDescent="0.35">
      <c r="A174" s="11" t="s">
        <v>569</v>
      </c>
      <c r="B174" s="15">
        <v>0</v>
      </c>
      <c r="C174" s="13">
        <v>-1</v>
      </c>
      <c r="D174" s="15">
        <v>0</v>
      </c>
      <c r="E174" s="13">
        <v>-1</v>
      </c>
      <c r="F174" s="15">
        <v>0</v>
      </c>
      <c r="G174" s="11" t="s">
        <v>10856</v>
      </c>
      <c r="H174" s="40">
        <f t="shared" si="6"/>
        <v>0</v>
      </c>
      <c r="I174" s="40">
        <f t="shared" si="7"/>
        <v>0</v>
      </c>
      <c r="J174" s="40">
        <f t="shared" si="8"/>
        <v>0</v>
      </c>
    </row>
    <row r="175" spans="1:10" x14ac:dyDescent="0.35">
      <c r="A175" s="11" t="s">
        <v>10858</v>
      </c>
      <c r="B175" s="15">
        <v>13</v>
      </c>
      <c r="C175" s="11" t="s">
        <v>10856</v>
      </c>
      <c r="D175" s="15">
        <v>0</v>
      </c>
      <c r="E175" s="11" t="s">
        <v>10856</v>
      </c>
      <c r="F175" s="15">
        <v>0</v>
      </c>
      <c r="G175" s="13">
        <v>-1</v>
      </c>
      <c r="H175" s="40">
        <f t="shared" si="6"/>
        <v>4.307702503437878E-5</v>
      </c>
      <c r="I175" s="40">
        <f t="shared" si="7"/>
        <v>0</v>
      </c>
      <c r="J175" s="40">
        <f t="shared" si="8"/>
        <v>0</v>
      </c>
    </row>
    <row r="176" spans="1:10" x14ac:dyDescent="0.35">
      <c r="A176" s="11" t="s">
        <v>913</v>
      </c>
      <c r="B176" s="15">
        <v>10</v>
      </c>
      <c r="C176" s="13">
        <v>0.25</v>
      </c>
      <c r="D176" s="15">
        <v>0</v>
      </c>
      <c r="E176" s="11" t="s">
        <v>10856</v>
      </c>
      <c r="F176" s="15">
        <v>0</v>
      </c>
      <c r="G176" s="11" t="s">
        <v>10856</v>
      </c>
      <c r="H176" s="40">
        <f t="shared" si="6"/>
        <v>3.3136173103368292E-5</v>
      </c>
      <c r="I176" s="40">
        <f t="shared" si="7"/>
        <v>0</v>
      </c>
      <c r="J176" s="40">
        <f t="shared" si="8"/>
        <v>0</v>
      </c>
    </row>
    <row r="177" spans="1:10" x14ac:dyDescent="0.35">
      <c r="A177" s="11" t="s">
        <v>301</v>
      </c>
      <c r="B177" s="15">
        <v>6</v>
      </c>
      <c r="C177" s="13">
        <v>-2.5</v>
      </c>
      <c r="D177" s="15">
        <v>0</v>
      </c>
      <c r="E177" s="11" t="s">
        <v>10856</v>
      </c>
      <c r="F177" s="15">
        <v>0</v>
      </c>
      <c r="G177" s="11" t="s">
        <v>10856</v>
      </c>
      <c r="H177" s="40">
        <f t="shared" si="6"/>
        <v>1.9881703862020976E-5</v>
      </c>
      <c r="I177" s="40">
        <f t="shared" si="7"/>
        <v>0</v>
      </c>
      <c r="J177" s="40">
        <f t="shared" si="8"/>
        <v>0</v>
      </c>
    </row>
    <row r="178" spans="1:10" x14ac:dyDescent="0.35">
      <c r="A178" s="11" t="s">
        <v>208</v>
      </c>
      <c r="B178" s="15">
        <v>2</v>
      </c>
      <c r="C178" s="13">
        <v>-3</v>
      </c>
      <c r="D178" s="15">
        <v>0</v>
      </c>
      <c r="E178" s="11" t="s">
        <v>10856</v>
      </c>
      <c r="F178" s="15">
        <v>0</v>
      </c>
      <c r="G178" s="11" t="s">
        <v>10856</v>
      </c>
      <c r="H178" s="40">
        <f t="shared" si="6"/>
        <v>6.6272346206736585E-6</v>
      </c>
      <c r="I178" s="40">
        <f t="shared" si="7"/>
        <v>0</v>
      </c>
      <c r="J178" s="40">
        <f t="shared" si="8"/>
        <v>0</v>
      </c>
    </row>
    <row r="179" spans="1:10" x14ac:dyDescent="0.35">
      <c r="A179" s="11" t="s">
        <v>489</v>
      </c>
      <c r="B179" s="15">
        <v>2</v>
      </c>
      <c r="C179" s="13">
        <v>-0.33300000000000002</v>
      </c>
      <c r="D179" s="15">
        <v>0</v>
      </c>
      <c r="E179" s="11" t="s">
        <v>10856</v>
      </c>
      <c r="F179" s="15">
        <v>0</v>
      </c>
      <c r="G179" s="11" t="s">
        <v>10856</v>
      </c>
      <c r="H179" s="40">
        <f t="shared" si="6"/>
        <v>6.6272346206736585E-6</v>
      </c>
      <c r="I179" s="40">
        <f t="shared" si="7"/>
        <v>0</v>
      </c>
      <c r="J179" s="40">
        <f t="shared" si="8"/>
        <v>0</v>
      </c>
    </row>
    <row r="180" spans="1:10" x14ac:dyDescent="0.35">
      <c r="A180" s="11" t="s">
        <v>337</v>
      </c>
      <c r="B180" s="15">
        <v>2</v>
      </c>
      <c r="C180" s="13">
        <v>0</v>
      </c>
      <c r="D180" s="15">
        <v>0</v>
      </c>
      <c r="E180" s="11" t="s">
        <v>10856</v>
      </c>
      <c r="F180" s="15">
        <v>0</v>
      </c>
      <c r="G180" s="11" t="s">
        <v>10856</v>
      </c>
      <c r="H180" s="40">
        <f t="shared" si="6"/>
        <v>6.6272346206736585E-6</v>
      </c>
      <c r="I180" s="40">
        <f t="shared" si="7"/>
        <v>0</v>
      </c>
      <c r="J180" s="40">
        <f t="shared" si="8"/>
        <v>0</v>
      </c>
    </row>
    <row r="181" spans="1:10" x14ac:dyDescent="0.35">
      <c r="A181" s="11" t="s">
        <v>481</v>
      </c>
      <c r="B181" s="15">
        <v>2</v>
      </c>
      <c r="C181" s="11" t="s">
        <v>10856</v>
      </c>
      <c r="D181" s="15">
        <v>0</v>
      </c>
      <c r="E181" s="11" t="s">
        <v>10856</v>
      </c>
      <c r="F181" s="15">
        <v>0</v>
      </c>
      <c r="G181" s="11" t="s">
        <v>10856</v>
      </c>
      <c r="H181" s="40">
        <f t="shared" si="6"/>
        <v>6.6272346206736585E-6</v>
      </c>
      <c r="I181" s="40">
        <f t="shared" si="7"/>
        <v>0</v>
      </c>
      <c r="J181" s="40">
        <f t="shared" si="8"/>
        <v>0</v>
      </c>
    </row>
    <row r="182" spans="1:10" x14ac:dyDescent="0.35">
      <c r="A182" s="11" t="s">
        <v>353</v>
      </c>
      <c r="B182" s="15">
        <v>1</v>
      </c>
      <c r="C182" s="13">
        <v>-0.88900000000000001</v>
      </c>
      <c r="D182" s="15">
        <v>0</v>
      </c>
      <c r="E182" s="11" t="s">
        <v>10856</v>
      </c>
      <c r="F182" s="15">
        <v>0</v>
      </c>
      <c r="G182" s="11" t="s">
        <v>10856</v>
      </c>
      <c r="H182" s="40">
        <f t="shared" si="6"/>
        <v>3.3136173103368292E-6</v>
      </c>
      <c r="I182" s="40">
        <f t="shared" si="7"/>
        <v>0</v>
      </c>
      <c r="J182" s="40">
        <f t="shared" si="8"/>
        <v>0</v>
      </c>
    </row>
    <row r="183" spans="1:10" x14ac:dyDescent="0.35">
      <c r="A183" s="11" t="s">
        <v>790</v>
      </c>
      <c r="B183" s="15">
        <v>1</v>
      </c>
      <c r="C183" s="13">
        <v>-0.5</v>
      </c>
      <c r="D183" s="15">
        <v>0</v>
      </c>
      <c r="E183" s="11" t="s">
        <v>10856</v>
      </c>
      <c r="F183" s="15">
        <v>0</v>
      </c>
      <c r="G183" s="11" t="s">
        <v>10856</v>
      </c>
      <c r="H183" s="40">
        <f t="shared" si="6"/>
        <v>3.3136173103368292E-6</v>
      </c>
      <c r="I183" s="40">
        <f t="shared" si="7"/>
        <v>0</v>
      </c>
      <c r="J183" s="40">
        <f t="shared" si="8"/>
        <v>0</v>
      </c>
    </row>
    <row r="184" spans="1:10" x14ac:dyDescent="0.35">
      <c r="A184" s="11" t="s">
        <v>136</v>
      </c>
      <c r="B184" s="15">
        <v>1</v>
      </c>
      <c r="C184" s="13">
        <v>0</v>
      </c>
      <c r="D184" s="15">
        <v>0</v>
      </c>
      <c r="E184" s="11" t="s">
        <v>10856</v>
      </c>
      <c r="F184" s="15">
        <v>0</v>
      </c>
      <c r="G184" s="11" t="s">
        <v>10856</v>
      </c>
      <c r="H184" s="40">
        <f t="shared" si="6"/>
        <v>3.3136173103368292E-6</v>
      </c>
      <c r="I184" s="40">
        <f t="shared" si="7"/>
        <v>0</v>
      </c>
      <c r="J184" s="40">
        <f t="shared" si="8"/>
        <v>0</v>
      </c>
    </row>
    <row r="185" spans="1:10" x14ac:dyDescent="0.35">
      <c r="A185" s="11" t="s">
        <v>30</v>
      </c>
      <c r="B185" s="15">
        <v>1</v>
      </c>
      <c r="C185" s="11" t="s">
        <v>10856</v>
      </c>
      <c r="D185" s="15">
        <v>0</v>
      </c>
      <c r="E185" s="11" t="s">
        <v>10856</v>
      </c>
      <c r="F185" s="15">
        <v>0</v>
      </c>
      <c r="G185" s="11" t="s">
        <v>10856</v>
      </c>
      <c r="H185" s="40">
        <f t="shared" si="6"/>
        <v>3.3136173103368292E-6</v>
      </c>
      <c r="I185" s="40">
        <f t="shared" si="7"/>
        <v>0</v>
      </c>
      <c r="J185" s="40">
        <f t="shared" si="8"/>
        <v>0</v>
      </c>
    </row>
    <row r="186" spans="1:10" x14ac:dyDescent="0.35">
      <c r="A186" s="11" t="s">
        <v>10860</v>
      </c>
      <c r="B186" s="15">
        <v>1</v>
      </c>
      <c r="C186" s="11" t="s">
        <v>10856</v>
      </c>
      <c r="D186" s="15">
        <v>0</v>
      </c>
      <c r="E186" s="11" t="s">
        <v>10856</v>
      </c>
      <c r="F186" s="15">
        <v>0</v>
      </c>
      <c r="G186" s="11" t="s">
        <v>10856</v>
      </c>
      <c r="H186" s="40">
        <f t="shared" si="6"/>
        <v>3.3136173103368292E-6</v>
      </c>
      <c r="I186" s="40">
        <f t="shared" si="7"/>
        <v>0</v>
      </c>
      <c r="J186" s="40">
        <f t="shared" si="8"/>
        <v>0</v>
      </c>
    </row>
    <row r="187" spans="1:10" x14ac:dyDescent="0.35">
      <c r="A187" s="11" t="s">
        <v>508</v>
      </c>
      <c r="B187" s="15">
        <v>1</v>
      </c>
      <c r="C187" s="11" t="s">
        <v>10856</v>
      </c>
      <c r="D187" s="15">
        <v>0</v>
      </c>
      <c r="E187" s="11" t="s">
        <v>10856</v>
      </c>
      <c r="F187" s="15">
        <v>0</v>
      </c>
      <c r="G187" s="11" t="s">
        <v>10856</v>
      </c>
      <c r="H187" s="40">
        <f t="shared" si="6"/>
        <v>3.3136173103368292E-6</v>
      </c>
      <c r="I187" s="40">
        <f t="shared" si="7"/>
        <v>0</v>
      </c>
      <c r="J187" s="40">
        <f t="shared" si="8"/>
        <v>0</v>
      </c>
    </row>
    <row r="188" spans="1:10" x14ac:dyDescent="0.35">
      <c r="A188" s="11" t="s">
        <v>38</v>
      </c>
      <c r="B188" s="15">
        <v>0</v>
      </c>
      <c r="C188" s="13">
        <v>-1</v>
      </c>
      <c r="D188" s="15">
        <v>0</v>
      </c>
      <c r="E188" s="11" t="s">
        <v>10856</v>
      </c>
      <c r="F188" s="15">
        <v>0</v>
      </c>
      <c r="G188" s="11" t="s">
        <v>10856</v>
      </c>
      <c r="H188" s="40">
        <f t="shared" si="6"/>
        <v>0</v>
      </c>
      <c r="I188" s="40">
        <f t="shared" si="7"/>
        <v>0</v>
      </c>
      <c r="J188" s="40">
        <f t="shared" si="8"/>
        <v>0</v>
      </c>
    </row>
    <row r="189" spans="1:10" x14ac:dyDescent="0.35">
      <c r="A189" s="11" t="s">
        <v>313</v>
      </c>
      <c r="B189" s="15">
        <v>0</v>
      </c>
      <c r="C189" s="13">
        <v>-1</v>
      </c>
      <c r="D189" s="15">
        <v>0</v>
      </c>
      <c r="E189" s="11" t="s">
        <v>10856</v>
      </c>
      <c r="F189" s="15">
        <v>0</v>
      </c>
      <c r="G189" s="11" t="s">
        <v>10856</v>
      </c>
      <c r="H189" s="40">
        <f t="shared" si="6"/>
        <v>0</v>
      </c>
      <c r="I189" s="40">
        <f t="shared" si="7"/>
        <v>0</v>
      </c>
      <c r="J189" s="40">
        <f t="shared" si="8"/>
        <v>0</v>
      </c>
    </row>
    <row r="190" spans="1:10" x14ac:dyDescent="0.35">
      <c r="A190" s="11" t="s">
        <v>898</v>
      </c>
      <c r="B190" s="15">
        <v>0</v>
      </c>
      <c r="C190" s="13">
        <v>-1</v>
      </c>
      <c r="D190" s="15">
        <v>0</v>
      </c>
      <c r="E190" s="11" t="s">
        <v>10856</v>
      </c>
      <c r="F190" s="15">
        <v>0</v>
      </c>
      <c r="G190" s="11" t="s">
        <v>10856</v>
      </c>
      <c r="H190" s="40">
        <f t="shared" si="6"/>
        <v>0</v>
      </c>
      <c r="I190" s="40">
        <f t="shared" si="7"/>
        <v>0</v>
      </c>
      <c r="J190" s="40">
        <f t="shared" si="8"/>
        <v>0</v>
      </c>
    </row>
    <row r="191" spans="1:10" x14ac:dyDescent="0.35">
      <c r="A191" s="11" t="s">
        <v>277</v>
      </c>
      <c r="B191" s="15">
        <v>33</v>
      </c>
      <c r="C191" s="13">
        <v>0.94099999999999995</v>
      </c>
      <c r="D191" s="15">
        <v>2</v>
      </c>
      <c r="E191" s="11" t="s">
        <v>10856</v>
      </c>
      <c r="F191" s="15">
        <v>0</v>
      </c>
      <c r="G191" s="11" t="s">
        <v>10856</v>
      </c>
      <c r="H191" s="40">
        <f t="shared" si="6"/>
        <v>1.0934937124111536E-4</v>
      </c>
      <c r="I191" s="40">
        <f t="shared" si="7"/>
        <v>9.8916860378851578E-5</v>
      </c>
      <c r="J191" s="40">
        <f t="shared" si="8"/>
        <v>0</v>
      </c>
    </row>
    <row r="192" spans="1:10" x14ac:dyDescent="0.35">
      <c r="A192" s="11" t="s">
        <v>500</v>
      </c>
      <c r="B192" s="15">
        <v>3</v>
      </c>
      <c r="C192" s="13">
        <v>-0.5</v>
      </c>
      <c r="D192" s="15">
        <v>0</v>
      </c>
      <c r="E192" s="11" t="s">
        <v>10856</v>
      </c>
      <c r="F192" s="15">
        <v>-1</v>
      </c>
      <c r="G192" s="13">
        <v>-2</v>
      </c>
      <c r="H192" s="40">
        <f t="shared" si="6"/>
        <v>9.9408519310104882E-6</v>
      </c>
      <c r="I192" s="40">
        <f t="shared" si="7"/>
        <v>0</v>
      </c>
      <c r="J192" s="40">
        <f t="shared" si="8"/>
        <v>-7.0617977924820104E-6</v>
      </c>
    </row>
    <row r="193" spans="1:10" x14ac:dyDescent="0.35">
      <c r="A193" s="11" t="s">
        <v>593</v>
      </c>
      <c r="B193" s="15">
        <v>-40</v>
      </c>
      <c r="C193" s="13">
        <v>-1.0529999999999999</v>
      </c>
      <c r="D193" s="15">
        <v>-11</v>
      </c>
      <c r="E193" s="13">
        <v>-1.1020000000000001</v>
      </c>
      <c r="F193" s="15">
        <v>-12</v>
      </c>
      <c r="G193" s="13">
        <v>-1.0920000000000001</v>
      </c>
      <c r="H193" s="40">
        <f t="shared" si="6"/>
        <v>-1.3254469241347317E-4</v>
      </c>
      <c r="I193" s="40">
        <f t="shared" si="7"/>
        <v>-5.4404273208368361E-4</v>
      </c>
      <c r="J193" s="40">
        <f t="shared" si="8"/>
        <v>-8.4741573509784118E-5</v>
      </c>
    </row>
    <row r="194" spans="1:10" x14ac:dyDescent="0.35">
      <c r="A194" s="16" t="s">
        <v>10865</v>
      </c>
      <c r="B194" s="17">
        <f>SUM(B3:B193)</f>
        <v>301785</v>
      </c>
      <c r="C194" s="16"/>
      <c r="D194" s="17">
        <f>SUM(D3:D193)</f>
        <v>20219</v>
      </c>
      <c r="E194" s="16"/>
      <c r="F194" s="17">
        <f>SUM(F3:F193)</f>
        <v>141607</v>
      </c>
      <c r="G194" s="16"/>
      <c r="H194" s="18">
        <f>B194/$B$194</f>
        <v>1</v>
      </c>
      <c r="I194" s="18">
        <f>D194/$D$194</f>
        <v>1</v>
      </c>
      <c r="J194" s="18">
        <f>F194/$F$194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9FF3-7179-45DF-9E19-49E112945853}">
  <dimension ref="A1:J210"/>
  <sheetViews>
    <sheetView workbookViewId="0"/>
  </sheetViews>
  <sheetFormatPr defaultRowHeight="14.5" x14ac:dyDescent="0.35"/>
  <cols>
    <col min="6" max="6" width="11.26953125" customWidth="1"/>
    <col min="8" max="8" width="12.453125" customWidth="1"/>
  </cols>
  <sheetData>
    <row r="1" spans="1:10" x14ac:dyDescent="0.35">
      <c r="A1" t="s">
        <v>10867</v>
      </c>
    </row>
    <row r="2" spans="1:10" ht="58" x14ac:dyDescent="0.35">
      <c r="A2" s="8" t="s">
        <v>10847</v>
      </c>
      <c r="B2" s="9" t="s">
        <v>10848</v>
      </c>
      <c r="C2" s="9" t="s">
        <v>10849</v>
      </c>
      <c r="D2" s="10" t="s">
        <v>10850</v>
      </c>
      <c r="E2" s="10" t="s">
        <v>10849</v>
      </c>
      <c r="F2" s="20" t="s">
        <v>10851</v>
      </c>
      <c r="G2" s="20" t="s">
        <v>10849</v>
      </c>
      <c r="H2" s="9" t="s">
        <v>9542</v>
      </c>
      <c r="I2" s="10" t="s">
        <v>10850</v>
      </c>
      <c r="J2" s="20" t="s">
        <v>10852</v>
      </c>
    </row>
    <row r="3" spans="1:10" x14ac:dyDescent="0.35">
      <c r="A3" s="11" t="s">
        <v>878</v>
      </c>
      <c r="B3" s="12">
        <v>872705</v>
      </c>
      <c r="C3" s="13">
        <v>1.4E-2</v>
      </c>
      <c r="D3" s="12">
        <v>24707</v>
      </c>
      <c r="E3" s="13">
        <v>-1E-3</v>
      </c>
      <c r="F3" s="12">
        <v>404595</v>
      </c>
      <c r="G3" s="13">
        <v>1.4E-2</v>
      </c>
      <c r="H3" s="40">
        <f>B3/$B$210</f>
        <v>0.88660519626707524</v>
      </c>
      <c r="I3" s="40">
        <f>D3/$D$210</f>
        <v>0.78574608828393333</v>
      </c>
      <c r="J3" s="40">
        <f>F3/$F$210</f>
        <v>0.90261417786582432</v>
      </c>
    </row>
    <row r="4" spans="1:10" x14ac:dyDescent="0.35">
      <c r="A4" s="11" t="s">
        <v>553</v>
      </c>
      <c r="B4" s="12">
        <v>23936</v>
      </c>
      <c r="C4" s="13">
        <v>-1.6E-2</v>
      </c>
      <c r="D4" s="11">
        <v>1059</v>
      </c>
      <c r="E4" s="13">
        <v>-5.5E-2</v>
      </c>
      <c r="F4" s="12">
        <v>13093</v>
      </c>
      <c r="G4" s="13">
        <v>-5.8999999999999997E-2</v>
      </c>
      <c r="H4" s="40">
        <f t="shared" ref="H4:H67" si="0">B4/$B$210</f>
        <v>2.4317245779328308E-2</v>
      </c>
      <c r="I4" s="40">
        <f t="shared" ref="I4:I67" si="1">D4/$D$210</f>
        <v>3.3678921256837552E-2</v>
      </c>
      <c r="J4" s="40">
        <f t="shared" ref="J4:J67" si="2">F4/$F$210</f>
        <v>2.9209277007370919E-2</v>
      </c>
    </row>
    <row r="5" spans="1:10" x14ac:dyDescent="0.35">
      <c r="A5" s="11" t="s">
        <v>8095</v>
      </c>
      <c r="B5" s="12">
        <v>7697</v>
      </c>
      <c r="C5" s="13">
        <v>-1.9E-2</v>
      </c>
      <c r="D5" s="11">
        <v>589</v>
      </c>
      <c r="E5" s="13">
        <v>0.17599999999999999</v>
      </c>
      <c r="F5" s="12">
        <v>5052</v>
      </c>
      <c r="G5" s="13">
        <v>-4.7E-2</v>
      </c>
      <c r="H5" s="40">
        <f t="shared" si="0"/>
        <v>7.8195956201324371E-3</v>
      </c>
      <c r="I5" s="40">
        <f t="shared" si="1"/>
        <v>1.8731713522452613E-2</v>
      </c>
      <c r="J5" s="40">
        <f t="shared" si="2"/>
        <v>1.1270546661669432E-2</v>
      </c>
    </row>
    <row r="6" spans="1:10" x14ac:dyDescent="0.35">
      <c r="A6" s="11" t="s">
        <v>258</v>
      </c>
      <c r="B6" s="12">
        <v>6937</v>
      </c>
      <c r="C6" s="13">
        <v>-4.1000000000000002E-2</v>
      </c>
      <c r="D6" s="11">
        <v>221</v>
      </c>
      <c r="E6" s="13">
        <v>-3.9E-2</v>
      </c>
      <c r="F6" s="12">
        <v>4272</v>
      </c>
      <c r="G6" s="13">
        <v>-3.0000000000000001E-3</v>
      </c>
      <c r="H6" s="40">
        <f t="shared" si="0"/>
        <v>7.0474905569518917E-3</v>
      </c>
      <c r="I6" s="40">
        <f t="shared" si="1"/>
        <v>7.0283678921256839E-3</v>
      </c>
      <c r="J6" s="40">
        <f t="shared" si="2"/>
        <v>9.5304385072549121E-3</v>
      </c>
    </row>
    <row r="7" spans="1:10" x14ac:dyDescent="0.35">
      <c r="A7" s="11" t="s">
        <v>426</v>
      </c>
      <c r="B7" s="12">
        <v>2668</v>
      </c>
      <c r="C7" s="13">
        <v>-7.0000000000000007E-2</v>
      </c>
      <c r="D7" s="11">
        <v>118</v>
      </c>
      <c r="E7" s="13">
        <v>-4.8000000000000001E-2</v>
      </c>
      <c r="F7" s="12">
        <v>1684</v>
      </c>
      <c r="G7" s="13">
        <v>-4.2000000000000003E-2</v>
      </c>
      <c r="H7" s="40">
        <f t="shared" si="0"/>
        <v>2.7104951428495961E-3</v>
      </c>
      <c r="I7" s="40">
        <f t="shared" si="1"/>
        <v>3.7527032184200481E-3</v>
      </c>
      <c r="J7" s="40">
        <f t="shared" si="2"/>
        <v>3.7568488872231445E-3</v>
      </c>
    </row>
    <row r="8" spans="1:10" x14ac:dyDescent="0.35">
      <c r="A8" s="11" t="s">
        <v>822</v>
      </c>
      <c r="B8" s="12">
        <v>2320</v>
      </c>
      <c r="C8" s="13">
        <v>-3.9E-2</v>
      </c>
      <c r="D8" s="11">
        <v>64</v>
      </c>
      <c r="E8" s="13">
        <v>-0.30399999999999999</v>
      </c>
      <c r="F8" s="12">
        <v>1450</v>
      </c>
      <c r="G8" s="13">
        <v>6.5000000000000002E-2</v>
      </c>
      <c r="H8" s="40">
        <f t="shared" si="0"/>
        <v>2.3569522981300834E-3</v>
      </c>
      <c r="I8" s="40">
        <f t="shared" si="1"/>
        <v>2.0353644574481618E-3</v>
      </c>
      <c r="J8" s="40">
        <f t="shared" si="2"/>
        <v>3.2348164408987881E-3</v>
      </c>
    </row>
    <row r="9" spans="1:10" x14ac:dyDescent="0.35">
      <c r="A9" s="11" t="s">
        <v>204</v>
      </c>
      <c r="B9" s="12">
        <v>3021</v>
      </c>
      <c r="C9" s="13">
        <v>0.13</v>
      </c>
      <c r="D9" s="11">
        <v>244</v>
      </c>
      <c r="E9" s="13">
        <v>0.28399999999999997</v>
      </c>
      <c r="F9" s="11">
        <v>1185</v>
      </c>
      <c r="G9" s="13">
        <v>0.158</v>
      </c>
      <c r="H9" s="40">
        <f t="shared" si="0"/>
        <v>3.0691176261426647E-3</v>
      </c>
      <c r="I9" s="40">
        <f t="shared" si="1"/>
        <v>7.7598269940211172E-3</v>
      </c>
      <c r="J9" s="40">
        <f t="shared" si="2"/>
        <v>2.6436258499759062E-3</v>
      </c>
    </row>
    <row r="10" spans="1:10" x14ac:dyDescent="0.35">
      <c r="A10" s="11" t="s">
        <v>274</v>
      </c>
      <c r="B10" s="12">
        <v>3341</v>
      </c>
      <c r="C10" s="13">
        <v>0.17100000000000001</v>
      </c>
      <c r="D10" s="11">
        <v>304</v>
      </c>
      <c r="E10" s="13">
        <v>0.28299999999999997</v>
      </c>
      <c r="F10" s="11">
        <v>1078</v>
      </c>
      <c r="G10" s="13">
        <v>0.23899999999999999</v>
      </c>
      <c r="H10" s="40">
        <f t="shared" si="0"/>
        <v>3.3942144948502623E-3</v>
      </c>
      <c r="I10" s="40">
        <f t="shared" si="1"/>
        <v>9.6679811728787694E-3</v>
      </c>
      <c r="J10" s="40">
        <f t="shared" si="2"/>
        <v>2.4049187057164786E-3</v>
      </c>
    </row>
    <row r="11" spans="1:10" x14ac:dyDescent="0.35">
      <c r="A11" s="11" t="s">
        <v>224</v>
      </c>
      <c r="B11" s="12">
        <v>1754</v>
      </c>
      <c r="C11" s="13">
        <v>-5.8999999999999997E-2</v>
      </c>
      <c r="D11" s="11">
        <v>76</v>
      </c>
      <c r="E11" s="13">
        <v>-0.11600000000000001</v>
      </c>
      <c r="F11" s="11">
        <v>1026</v>
      </c>
      <c r="G11" s="13">
        <v>-7.0000000000000001E-3</v>
      </c>
      <c r="H11" s="40">
        <f t="shared" si="0"/>
        <v>1.78193721160352E-3</v>
      </c>
      <c r="I11" s="40">
        <f t="shared" si="1"/>
        <v>2.4169952932196924E-3</v>
      </c>
      <c r="J11" s="40">
        <f t="shared" si="2"/>
        <v>2.2889114954221771E-3</v>
      </c>
    </row>
    <row r="12" spans="1:10" x14ac:dyDescent="0.35">
      <c r="A12" s="11" t="s">
        <v>361</v>
      </c>
      <c r="B12" s="12">
        <v>2041</v>
      </c>
      <c r="C12" s="13">
        <v>1.0999999999999999E-2</v>
      </c>
      <c r="D12" s="11">
        <v>188</v>
      </c>
      <c r="E12" s="13">
        <v>-7.8E-2</v>
      </c>
      <c r="F12" s="11">
        <v>850</v>
      </c>
      <c r="G12" s="13">
        <v>-1.7000000000000001E-2</v>
      </c>
      <c r="H12" s="40">
        <f t="shared" si="0"/>
        <v>2.0735084657256468E-3</v>
      </c>
      <c r="I12" s="40">
        <f t="shared" si="1"/>
        <v>5.978883093753975E-3</v>
      </c>
      <c r="J12" s="40">
        <f t="shared" si="2"/>
        <v>1.8962717067337724E-3</v>
      </c>
    </row>
    <row r="13" spans="1:10" x14ac:dyDescent="0.35">
      <c r="A13" s="11" t="s">
        <v>671</v>
      </c>
      <c r="B13" s="11">
        <v>1077</v>
      </c>
      <c r="C13" s="13">
        <v>-1.7000000000000001E-2</v>
      </c>
      <c r="D13" s="11">
        <v>49</v>
      </c>
      <c r="E13" s="13">
        <v>-0.02</v>
      </c>
      <c r="F13" s="11">
        <v>653</v>
      </c>
      <c r="G13" s="13">
        <v>-7.0000000000000007E-2</v>
      </c>
      <c r="H13" s="40">
        <f t="shared" si="0"/>
        <v>1.0941541487440086E-3</v>
      </c>
      <c r="I13" s="40">
        <f t="shared" si="1"/>
        <v>1.558325912733749E-3</v>
      </c>
      <c r="J13" s="40">
        <f t="shared" si="2"/>
        <v>1.4567828523495922E-3</v>
      </c>
    </row>
    <row r="14" spans="1:10" x14ac:dyDescent="0.35">
      <c r="A14" s="11" t="s">
        <v>164</v>
      </c>
      <c r="B14" s="12">
        <v>1741</v>
      </c>
      <c r="C14" s="13">
        <v>-4.8000000000000001E-2</v>
      </c>
      <c r="D14" s="11">
        <v>107</v>
      </c>
      <c r="E14" s="13">
        <v>0.216</v>
      </c>
      <c r="F14" s="11">
        <v>594</v>
      </c>
      <c r="G14" s="13">
        <v>-3.5999999999999997E-2</v>
      </c>
      <c r="H14" s="40">
        <f t="shared" si="0"/>
        <v>1.7687301513122737E-3</v>
      </c>
      <c r="I14" s="40">
        <f t="shared" si="1"/>
        <v>3.4028749522961453E-3</v>
      </c>
      <c r="J14" s="40">
        <f t="shared" si="2"/>
        <v>1.3251592868233656E-3</v>
      </c>
    </row>
    <row r="15" spans="1:10" x14ac:dyDescent="0.35">
      <c r="A15" s="11" t="s">
        <v>381</v>
      </c>
      <c r="B15" s="11">
        <v>1380</v>
      </c>
      <c r="C15" s="13">
        <v>4.5999999999999999E-2</v>
      </c>
      <c r="D15" s="11">
        <v>195</v>
      </c>
      <c r="E15" s="13">
        <v>0.24199999999999999</v>
      </c>
      <c r="F15" s="11">
        <v>541</v>
      </c>
      <c r="G15" s="13">
        <v>3.4000000000000002E-2</v>
      </c>
      <c r="H15" s="40">
        <f t="shared" si="0"/>
        <v>1.4019802463015151E-3</v>
      </c>
      <c r="I15" s="40">
        <f t="shared" si="1"/>
        <v>6.2015010812873682E-3</v>
      </c>
      <c r="J15" s="40">
        <f t="shared" si="2"/>
        <v>1.2069211686387893E-3</v>
      </c>
    </row>
    <row r="16" spans="1:10" x14ac:dyDescent="0.35">
      <c r="A16" s="11" t="s">
        <v>770</v>
      </c>
      <c r="B16" s="12">
        <v>1553</v>
      </c>
      <c r="C16" s="13">
        <v>4.4999999999999998E-2</v>
      </c>
      <c r="D16" s="11">
        <v>52</v>
      </c>
      <c r="E16" s="13">
        <v>-0.246</v>
      </c>
      <c r="F16" s="11">
        <v>505</v>
      </c>
      <c r="G16" s="13">
        <v>0.13700000000000001</v>
      </c>
      <c r="H16" s="40">
        <f t="shared" si="0"/>
        <v>1.5777357409465602E-3</v>
      </c>
      <c r="I16" s="40">
        <f t="shared" si="1"/>
        <v>1.6537336216766315E-3</v>
      </c>
      <c r="J16" s="40">
        <f t="shared" si="2"/>
        <v>1.1266084845888882E-3</v>
      </c>
    </row>
    <row r="17" spans="1:10" x14ac:dyDescent="0.35">
      <c r="A17" s="11" t="s">
        <v>54</v>
      </c>
      <c r="B17" s="12">
        <v>803</v>
      </c>
      <c r="C17" s="13">
        <v>-2.5000000000000001E-2</v>
      </c>
      <c r="D17" s="11">
        <v>19</v>
      </c>
      <c r="E17" s="13">
        <v>0.188</v>
      </c>
      <c r="F17" s="11">
        <v>488</v>
      </c>
      <c r="G17" s="13">
        <v>-3.9E-2</v>
      </c>
      <c r="H17" s="40">
        <f t="shared" si="0"/>
        <v>8.1578995491312799E-4</v>
      </c>
      <c r="I17" s="40">
        <f t="shared" si="1"/>
        <v>6.0424882330492309E-4</v>
      </c>
      <c r="J17" s="40">
        <f t="shared" si="2"/>
        <v>1.0886830504542129E-3</v>
      </c>
    </row>
    <row r="18" spans="1:10" x14ac:dyDescent="0.35">
      <c r="A18" s="11" t="s">
        <v>848</v>
      </c>
      <c r="B18" s="11">
        <v>2761</v>
      </c>
      <c r="C18" s="13">
        <v>0.90300000000000002</v>
      </c>
      <c r="D18" s="11">
        <v>339</v>
      </c>
      <c r="E18" s="13">
        <v>0.93700000000000006</v>
      </c>
      <c r="F18" s="11">
        <v>480</v>
      </c>
      <c r="G18" s="13">
        <v>0.49099999999999999</v>
      </c>
      <c r="H18" s="40">
        <f t="shared" si="0"/>
        <v>2.8049764203177414E-3</v>
      </c>
      <c r="I18" s="40">
        <f t="shared" si="1"/>
        <v>1.0781071110545732E-2</v>
      </c>
      <c r="J18" s="40">
        <f t="shared" si="2"/>
        <v>1.0708357873320125E-3</v>
      </c>
    </row>
    <row r="19" spans="1:10" x14ac:dyDescent="0.35">
      <c r="A19" s="11" t="s">
        <v>266</v>
      </c>
      <c r="B19" s="12">
        <v>1588</v>
      </c>
      <c r="C19" s="13">
        <v>3.5000000000000003E-2</v>
      </c>
      <c r="D19" s="11">
        <v>174</v>
      </c>
      <c r="E19" s="13">
        <v>8.6999999999999994E-2</v>
      </c>
      <c r="F19" s="11">
        <v>458</v>
      </c>
      <c r="G19" s="13">
        <v>-7.0000000000000001E-3</v>
      </c>
      <c r="H19" s="40">
        <f t="shared" si="0"/>
        <v>1.6132932109614536E-3</v>
      </c>
      <c r="I19" s="40">
        <f t="shared" si="1"/>
        <v>5.5336471186871903E-3</v>
      </c>
      <c r="J19" s="40">
        <f t="shared" si="2"/>
        <v>1.0217558137459619E-3</v>
      </c>
    </row>
    <row r="20" spans="1:10" x14ac:dyDescent="0.35">
      <c r="A20" s="11" t="s">
        <v>377</v>
      </c>
      <c r="B20" s="11">
        <v>624</v>
      </c>
      <c r="C20" s="13">
        <v>3.1E-2</v>
      </c>
      <c r="D20" s="11">
        <v>88</v>
      </c>
      <c r="E20" s="13">
        <v>-3.3000000000000002E-2</v>
      </c>
      <c r="F20" s="11">
        <v>411</v>
      </c>
      <c r="G20" s="13">
        <v>0.158</v>
      </c>
      <c r="H20" s="40">
        <f t="shared" si="0"/>
        <v>6.3393889397981554E-4</v>
      </c>
      <c r="I20" s="40">
        <f t="shared" si="1"/>
        <v>2.7986261289912225E-3</v>
      </c>
      <c r="J20" s="40">
        <f t="shared" si="2"/>
        <v>9.1690314290303581E-4</v>
      </c>
    </row>
    <row r="21" spans="1:10" x14ac:dyDescent="0.35">
      <c r="A21" s="11" t="s">
        <v>397</v>
      </c>
      <c r="B21" s="12">
        <v>2909</v>
      </c>
      <c r="C21" s="13">
        <v>0.42699999999999999</v>
      </c>
      <c r="D21" s="11">
        <v>111</v>
      </c>
      <c r="E21" s="13">
        <v>0.156</v>
      </c>
      <c r="F21" s="11">
        <v>396</v>
      </c>
      <c r="G21" s="13">
        <v>0.32</v>
      </c>
      <c r="H21" s="40">
        <f t="shared" si="0"/>
        <v>2.9553337220950054E-3</v>
      </c>
      <c r="I21" s="40">
        <f t="shared" si="1"/>
        <v>3.5300852308866558E-3</v>
      </c>
      <c r="J21" s="40">
        <f t="shared" si="2"/>
        <v>8.8343952454891046E-4</v>
      </c>
    </row>
    <row r="22" spans="1:10" x14ac:dyDescent="0.35">
      <c r="A22" s="11" t="s">
        <v>309</v>
      </c>
      <c r="B22" s="12">
        <v>1479</v>
      </c>
      <c r="C22" s="13">
        <v>-1E-3</v>
      </c>
      <c r="D22" s="11">
        <v>48</v>
      </c>
      <c r="E22" s="13">
        <v>-0.314</v>
      </c>
      <c r="F22" s="11">
        <v>381</v>
      </c>
      <c r="G22" s="13">
        <v>-8.0000000000000002E-3</v>
      </c>
      <c r="H22" s="40">
        <f t="shared" si="0"/>
        <v>1.5025570900579282E-3</v>
      </c>
      <c r="I22" s="40">
        <f t="shared" si="1"/>
        <v>1.5265233430861213E-3</v>
      </c>
      <c r="J22" s="40">
        <f t="shared" si="2"/>
        <v>8.49975906194785E-4</v>
      </c>
    </row>
    <row r="23" spans="1:10" x14ac:dyDescent="0.35">
      <c r="A23" s="11" t="s">
        <v>664</v>
      </c>
      <c r="B23" s="11">
        <v>1199</v>
      </c>
      <c r="C23" s="13">
        <v>3.2000000000000001E-2</v>
      </c>
      <c r="D23" s="11">
        <v>116</v>
      </c>
      <c r="E23" s="13">
        <v>0.115</v>
      </c>
      <c r="F23" s="11">
        <v>373</v>
      </c>
      <c r="G23" s="13">
        <v>-4.3999999999999997E-2</v>
      </c>
      <c r="H23" s="40">
        <f t="shared" si="0"/>
        <v>1.2180973299387801E-3</v>
      </c>
      <c r="I23" s="40">
        <f t="shared" si="1"/>
        <v>3.6890980791247931E-3</v>
      </c>
      <c r="J23" s="40">
        <f t="shared" si="2"/>
        <v>8.3212864307258478E-4</v>
      </c>
    </row>
    <row r="24" spans="1:10" x14ac:dyDescent="0.35">
      <c r="A24" s="11" t="s">
        <v>874</v>
      </c>
      <c r="B24" s="11">
        <v>1680</v>
      </c>
      <c r="C24" s="13">
        <v>7.0000000000000001E-3</v>
      </c>
      <c r="D24" s="11">
        <v>44</v>
      </c>
      <c r="E24" s="13">
        <v>0.222</v>
      </c>
      <c r="F24" s="11">
        <v>344</v>
      </c>
      <c r="G24" s="13">
        <v>1.4999999999999999E-2</v>
      </c>
      <c r="H24" s="40">
        <f t="shared" si="0"/>
        <v>1.706758560714888E-3</v>
      </c>
      <c r="I24" s="40">
        <f t="shared" si="1"/>
        <v>1.3993130644956112E-3</v>
      </c>
      <c r="J24" s="40">
        <f t="shared" si="2"/>
        <v>7.6743231425460906E-4</v>
      </c>
    </row>
    <row r="25" spans="1:10" x14ac:dyDescent="0.35">
      <c r="A25" s="11" t="s">
        <v>15</v>
      </c>
      <c r="B25" s="12">
        <v>1374</v>
      </c>
      <c r="C25" s="13">
        <v>2.5000000000000001E-2</v>
      </c>
      <c r="D25" s="11">
        <v>94</v>
      </c>
      <c r="E25" s="13">
        <v>2.1999999999999999E-2</v>
      </c>
      <c r="F25" s="11">
        <v>339</v>
      </c>
      <c r="G25" s="13">
        <v>9.4E-2</v>
      </c>
      <c r="H25" s="40">
        <f t="shared" si="0"/>
        <v>1.3958846800132478E-3</v>
      </c>
      <c r="I25" s="40">
        <f t="shared" si="1"/>
        <v>2.9894415468769875E-3</v>
      </c>
      <c r="J25" s="40">
        <f t="shared" si="2"/>
        <v>7.5627777480323391E-4</v>
      </c>
    </row>
    <row r="26" spans="1:10" x14ac:dyDescent="0.35">
      <c r="A26" s="11" t="s">
        <v>856</v>
      </c>
      <c r="B26" s="11">
        <v>613</v>
      </c>
      <c r="C26" s="13">
        <v>0.23799999999999999</v>
      </c>
      <c r="D26" s="11">
        <v>4</v>
      </c>
      <c r="E26" s="13">
        <v>0</v>
      </c>
      <c r="F26" s="11">
        <v>338</v>
      </c>
      <c r="G26" s="13">
        <v>0.35199999999999998</v>
      </c>
      <c r="H26" s="40">
        <f t="shared" si="0"/>
        <v>6.2276368911799186E-4</v>
      </c>
      <c r="I26" s="40">
        <f t="shared" si="1"/>
        <v>1.2721027859051011E-4</v>
      </c>
      <c r="J26" s="40">
        <f t="shared" si="2"/>
        <v>7.5404686691295892E-4</v>
      </c>
    </row>
    <row r="27" spans="1:10" x14ac:dyDescent="0.35">
      <c r="A27" s="11" t="s">
        <v>652</v>
      </c>
      <c r="B27" s="11">
        <v>738</v>
      </c>
      <c r="C27" s="13">
        <v>0.06</v>
      </c>
      <c r="D27" s="11">
        <v>35</v>
      </c>
      <c r="E27" s="13">
        <v>-0.186</v>
      </c>
      <c r="F27" s="11">
        <v>327</v>
      </c>
      <c r="G27" s="13">
        <v>0.18099999999999999</v>
      </c>
      <c r="H27" s="40">
        <f t="shared" si="0"/>
        <v>7.4975465345689725E-4</v>
      </c>
      <c r="I27" s="40">
        <f t="shared" si="1"/>
        <v>1.1130899376669634E-3</v>
      </c>
      <c r="J27" s="40">
        <f t="shared" si="2"/>
        <v>7.2950688011993363E-4</v>
      </c>
    </row>
    <row r="28" spans="1:10" x14ac:dyDescent="0.35">
      <c r="A28" s="11" t="s">
        <v>422</v>
      </c>
      <c r="B28" s="11">
        <v>1296</v>
      </c>
      <c r="C28" s="13">
        <v>9.9000000000000005E-2</v>
      </c>
      <c r="D28" s="11">
        <v>50</v>
      </c>
      <c r="E28" s="13">
        <v>-0.123</v>
      </c>
      <c r="F28" s="11">
        <v>320</v>
      </c>
      <c r="G28" s="13">
        <v>0.217</v>
      </c>
      <c r="H28" s="40">
        <f t="shared" si="0"/>
        <v>1.3166423182657708E-3</v>
      </c>
      <c r="I28" s="40">
        <f t="shared" si="1"/>
        <v>1.5901284823813765E-3</v>
      </c>
      <c r="J28" s="40">
        <f t="shared" si="2"/>
        <v>7.1389052488800839E-4</v>
      </c>
    </row>
    <row r="29" spans="1:10" x14ac:dyDescent="0.35">
      <c r="A29" s="11" t="s">
        <v>126</v>
      </c>
      <c r="B29" s="11">
        <v>1593</v>
      </c>
      <c r="C29" s="13">
        <v>-6.7000000000000004E-2</v>
      </c>
      <c r="D29" s="11">
        <v>83</v>
      </c>
      <c r="E29" s="13">
        <v>0.186</v>
      </c>
      <c r="F29" s="11">
        <v>305</v>
      </c>
      <c r="G29" s="13">
        <v>-4.3999999999999997E-2</v>
      </c>
      <c r="H29" s="40">
        <f t="shared" si="0"/>
        <v>1.6183728495350099E-3</v>
      </c>
      <c r="I29" s="40">
        <f t="shared" si="1"/>
        <v>2.6396132807530847E-3</v>
      </c>
      <c r="J29" s="40">
        <f t="shared" si="2"/>
        <v>6.8042690653388304E-4</v>
      </c>
    </row>
    <row r="30" spans="1:10" x14ac:dyDescent="0.35">
      <c r="A30" s="11" t="s">
        <v>329</v>
      </c>
      <c r="B30" s="11">
        <v>1781</v>
      </c>
      <c r="C30" s="13">
        <v>0.187</v>
      </c>
      <c r="D30" s="11">
        <v>63</v>
      </c>
      <c r="E30" s="13">
        <v>-0.13700000000000001</v>
      </c>
      <c r="F30" s="11">
        <v>298</v>
      </c>
      <c r="G30" s="13">
        <v>0.26300000000000001</v>
      </c>
      <c r="H30" s="40">
        <f t="shared" si="0"/>
        <v>1.8093672599007236E-3</v>
      </c>
      <c r="I30" s="40">
        <f t="shared" si="1"/>
        <v>2.0035618878005341E-3</v>
      </c>
      <c r="J30" s="40">
        <f t="shared" si="2"/>
        <v>6.6481055130195781E-4</v>
      </c>
    </row>
    <row r="31" spans="1:10" x14ac:dyDescent="0.35">
      <c r="A31" s="11" t="s">
        <v>341</v>
      </c>
      <c r="B31" s="11">
        <v>1120</v>
      </c>
      <c r="C31" s="13">
        <v>8.5000000000000006E-2</v>
      </c>
      <c r="D31" s="11">
        <v>39</v>
      </c>
      <c r="E31" s="13">
        <v>0.182</v>
      </c>
      <c r="F31" s="11">
        <v>296</v>
      </c>
      <c r="G31" s="13">
        <v>9.1999999999999998E-2</v>
      </c>
      <c r="H31" s="40">
        <f t="shared" si="0"/>
        <v>1.137839040476592E-3</v>
      </c>
      <c r="I31" s="40">
        <f t="shared" si="1"/>
        <v>1.2403002162574737E-3</v>
      </c>
      <c r="J31" s="40">
        <f t="shared" si="2"/>
        <v>6.6034873552140783E-4</v>
      </c>
    </row>
    <row r="32" spans="1:10" x14ac:dyDescent="0.35">
      <c r="A32" s="11" t="s">
        <v>10853</v>
      </c>
      <c r="B32" s="11">
        <v>554</v>
      </c>
      <c r="C32" s="13">
        <v>0.20399999999999999</v>
      </c>
      <c r="D32" s="11">
        <v>14</v>
      </c>
      <c r="E32" s="13">
        <v>1.8</v>
      </c>
      <c r="F32" s="11">
        <v>281</v>
      </c>
      <c r="G32" s="13">
        <v>0.12</v>
      </c>
      <c r="H32" s="40">
        <f t="shared" si="0"/>
        <v>5.6282395395002851E-4</v>
      </c>
      <c r="I32" s="40">
        <f t="shared" si="1"/>
        <v>4.4523597506678539E-4</v>
      </c>
      <c r="J32" s="40">
        <f t="shared" si="2"/>
        <v>6.2688511716728237E-4</v>
      </c>
    </row>
    <row r="33" spans="1:10" x14ac:dyDescent="0.35">
      <c r="A33" s="11" t="s">
        <v>270</v>
      </c>
      <c r="B33" s="12">
        <v>1135</v>
      </c>
      <c r="C33" s="13">
        <v>-0.161</v>
      </c>
      <c r="D33" s="11">
        <v>105</v>
      </c>
      <c r="E33" s="13">
        <v>-2.8000000000000001E-2</v>
      </c>
      <c r="F33" s="11">
        <v>237</v>
      </c>
      <c r="G33" s="13">
        <v>-8.0000000000000002E-3</v>
      </c>
      <c r="H33" s="40">
        <f t="shared" si="0"/>
        <v>1.1530779561972607E-3</v>
      </c>
      <c r="I33" s="40">
        <f t="shared" si="1"/>
        <v>3.3392698130008903E-3</v>
      </c>
      <c r="J33" s="40">
        <f t="shared" si="2"/>
        <v>5.287251699951812E-4</v>
      </c>
    </row>
    <row r="34" spans="1:10" x14ac:dyDescent="0.35">
      <c r="A34" s="11" t="s">
        <v>418</v>
      </c>
      <c r="B34" s="11">
        <v>1561</v>
      </c>
      <c r="C34" s="13">
        <v>-5.1999999999999998E-2</v>
      </c>
      <c r="D34" s="11">
        <v>18</v>
      </c>
      <c r="E34" s="13">
        <v>-0.379</v>
      </c>
      <c r="F34" s="11">
        <v>236</v>
      </c>
      <c r="G34" s="13">
        <v>0.30399999999999999</v>
      </c>
      <c r="H34" s="40">
        <f t="shared" si="0"/>
        <v>1.5858631626642502E-3</v>
      </c>
      <c r="I34" s="40">
        <f t="shared" si="1"/>
        <v>5.7244625365729547E-4</v>
      </c>
      <c r="J34" s="40">
        <f t="shared" si="2"/>
        <v>5.2649426210490621E-4</v>
      </c>
    </row>
    <row r="35" spans="1:10" x14ac:dyDescent="0.35">
      <c r="A35" s="11" t="s">
        <v>695</v>
      </c>
      <c r="B35" s="11">
        <v>580</v>
      </c>
      <c r="C35" s="13">
        <v>1.7999999999999999E-2</v>
      </c>
      <c r="D35" s="11">
        <v>35</v>
      </c>
      <c r="E35" s="13">
        <v>-2.8000000000000001E-2</v>
      </c>
      <c r="F35" s="11">
        <v>210</v>
      </c>
      <c r="G35" s="13">
        <v>3.4000000000000002E-2</v>
      </c>
      <c r="H35" s="40">
        <f t="shared" si="0"/>
        <v>5.8923807453252085E-4</v>
      </c>
      <c r="I35" s="40">
        <f t="shared" si="1"/>
        <v>1.1130899376669634E-3</v>
      </c>
      <c r="J35" s="40">
        <f t="shared" si="2"/>
        <v>4.6849065695775551E-4</v>
      </c>
    </row>
    <row r="36" spans="1:10" x14ac:dyDescent="0.35">
      <c r="A36" s="11" t="s">
        <v>96</v>
      </c>
      <c r="B36" s="11">
        <v>338</v>
      </c>
      <c r="C36" s="13">
        <v>-0.16300000000000001</v>
      </c>
      <c r="D36" s="11">
        <v>31</v>
      </c>
      <c r="E36" s="13">
        <v>0.55000000000000004</v>
      </c>
      <c r="F36" s="11">
        <v>199</v>
      </c>
      <c r="G36" s="13">
        <v>-4.2999999999999997E-2</v>
      </c>
      <c r="H36" s="40">
        <f t="shared" si="0"/>
        <v>3.433835675724001E-4</v>
      </c>
      <c r="I36" s="40">
        <f t="shared" si="1"/>
        <v>9.858796590764534E-4</v>
      </c>
      <c r="J36" s="40">
        <f t="shared" si="2"/>
        <v>4.4395067016473022E-4</v>
      </c>
    </row>
    <row r="37" spans="1:10" x14ac:dyDescent="0.35">
      <c r="A37" s="11" t="s">
        <v>434</v>
      </c>
      <c r="B37" s="11">
        <v>1320</v>
      </c>
      <c r="C37" s="13">
        <v>0.184</v>
      </c>
      <c r="D37" s="11">
        <v>102</v>
      </c>
      <c r="E37" s="13">
        <v>5.1999999999999998E-2</v>
      </c>
      <c r="F37" s="11">
        <v>198</v>
      </c>
      <c r="G37" s="13">
        <v>7.5999999999999998E-2</v>
      </c>
      <c r="H37" s="40">
        <f t="shared" si="0"/>
        <v>1.3410245834188405E-3</v>
      </c>
      <c r="I37" s="40">
        <f t="shared" si="1"/>
        <v>3.243862104058008E-3</v>
      </c>
      <c r="J37" s="40">
        <f t="shared" si="2"/>
        <v>4.4171976227445523E-4</v>
      </c>
    </row>
    <row r="38" spans="1:10" x14ac:dyDescent="0.35">
      <c r="A38" s="11" t="s">
        <v>577</v>
      </c>
      <c r="B38" s="12">
        <v>972</v>
      </c>
      <c r="C38" s="13">
        <v>-0.14099999999999999</v>
      </c>
      <c r="D38" s="11">
        <v>91</v>
      </c>
      <c r="E38" s="13">
        <v>1.0999999999999999E-2</v>
      </c>
      <c r="F38" s="11">
        <v>186</v>
      </c>
      <c r="G38" s="13">
        <v>-0.222</v>
      </c>
      <c r="H38" s="40">
        <f t="shared" si="0"/>
        <v>9.8748173869932796E-4</v>
      </c>
      <c r="I38" s="40">
        <f t="shared" si="1"/>
        <v>2.8940338379341052E-3</v>
      </c>
      <c r="J38" s="40">
        <f t="shared" si="2"/>
        <v>4.149488675911549E-4</v>
      </c>
    </row>
    <row r="39" spans="1:10" x14ac:dyDescent="0.35">
      <c r="A39" s="11" t="s">
        <v>868</v>
      </c>
      <c r="B39" s="11">
        <v>861</v>
      </c>
      <c r="C39" s="13">
        <v>0.17</v>
      </c>
      <c r="D39" s="11">
        <v>56</v>
      </c>
      <c r="E39" s="13">
        <v>0.14299999999999999</v>
      </c>
      <c r="F39" s="11">
        <v>182</v>
      </c>
      <c r="G39" s="13">
        <v>0.19700000000000001</v>
      </c>
      <c r="H39" s="40">
        <f t="shared" si="0"/>
        <v>8.7471376236638015E-4</v>
      </c>
      <c r="I39" s="40">
        <f t="shared" si="1"/>
        <v>1.7809439002671415E-3</v>
      </c>
      <c r="J39" s="40">
        <f t="shared" si="2"/>
        <v>4.0602523603005478E-4</v>
      </c>
    </row>
    <row r="40" spans="1:10" x14ac:dyDescent="0.35">
      <c r="A40" s="11" t="s">
        <v>677</v>
      </c>
      <c r="B40" s="11">
        <v>460</v>
      </c>
      <c r="C40" s="13">
        <v>0.183</v>
      </c>
      <c r="D40" s="11">
        <v>29</v>
      </c>
      <c r="E40" s="13">
        <v>0.20799999999999999</v>
      </c>
      <c r="F40" s="11">
        <v>176</v>
      </c>
      <c r="G40" s="13">
        <v>0.47899999999999998</v>
      </c>
      <c r="H40" s="40">
        <f t="shared" si="0"/>
        <v>4.673267487671717E-4</v>
      </c>
      <c r="I40" s="40">
        <f t="shared" si="1"/>
        <v>9.2227451978119828E-4</v>
      </c>
      <c r="J40" s="40">
        <f t="shared" si="2"/>
        <v>3.9263978868840464E-4</v>
      </c>
    </row>
    <row r="41" spans="1:10" x14ac:dyDescent="0.35">
      <c r="A41" s="11" t="s">
        <v>450</v>
      </c>
      <c r="B41" s="11">
        <v>848</v>
      </c>
      <c r="C41" s="13">
        <v>-0.14299999999999999</v>
      </c>
      <c r="D41" s="11">
        <v>11</v>
      </c>
      <c r="E41" s="13">
        <v>-0.35299999999999998</v>
      </c>
      <c r="F41" s="11">
        <v>170</v>
      </c>
      <c r="G41" s="13">
        <v>-0.124</v>
      </c>
      <c r="H41" s="40">
        <f t="shared" si="0"/>
        <v>8.6150670207513398E-4</v>
      </c>
      <c r="I41" s="40">
        <f t="shared" si="1"/>
        <v>3.4982826612390281E-4</v>
      </c>
      <c r="J41" s="40">
        <f t="shared" si="2"/>
        <v>3.7925434134675445E-4</v>
      </c>
    </row>
    <row r="42" spans="1:10" x14ac:dyDescent="0.35">
      <c r="A42" s="11" t="s">
        <v>393</v>
      </c>
      <c r="B42" s="11">
        <v>295</v>
      </c>
      <c r="C42" s="13">
        <v>0.109</v>
      </c>
      <c r="D42" s="11">
        <v>6</v>
      </c>
      <c r="E42" s="13">
        <v>5</v>
      </c>
      <c r="F42" s="11">
        <v>167</v>
      </c>
      <c r="G42" s="13">
        <v>0.193</v>
      </c>
      <c r="H42" s="40">
        <f t="shared" si="0"/>
        <v>2.9969867583981666E-4</v>
      </c>
      <c r="I42" s="40">
        <f t="shared" si="1"/>
        <v>1.9081541788576516E-4</v>
      </c>
      <c r="J42" s="40">
        <f t="shared" si="2"/>
        <v>3.7256161767592938E-4</v>
      </c>
    </row>
    <row r="43" spans="1:10" x14ac:dyDescent="0.35">
      <c r="A43" s="11" t="s">
        <v>707</v>
      </c>
      <c r="B43" s="11">
        <v>344</v>
      </c>
      <c r="C43" s="13">
        <v>4.2000000000000003E-2</v>
      </c>
      <c r="D43" s="11">
        <v>8</v>
      </c>
      <c r="E43" s="13">
        <v>-0.33300000000000002</v>
      </c>
      <c r="F43" s="11">
        <v>155</v>
      </c>
      <c r="G43" s="13">
        <v>6.0000000000000001E-3</v>
      </c>
      <c r="H43" s="40">
        <f t="shared" si="0"/>
        <v>3.4947913386066754E-4</v>
      </c>
      <c r="I43" s="40">
        <f t="shared" si="1"/>
        <v>2.5442055718102023E-4</v>
      </c>
      <c r="J43" s="40">
        <f t="shared" si="2"/>
        <v>3.457907229926291E-4</v>
      </c>
    </row>
    <row r="44" spans="1:10" x14ac:dyDescent="0.35">
      <c r="A44" s="11" t="s">
        <v>673</v>
      </c>
      <c r="B44" s="11">
        <v>876</v>
      </c>
      <c r="C44" s="13">
        <v>0.45800000000000002</v>
      </c>
      <c r="D44" s="11">
        <v>37</v>
      </c>
      <c r="E44" s="13">
        <v>1.643</v>
      </c>
      <c r="F44" s="11">
        <v>155</v>
      </c>
      <c r="G44" s="13">
        <v>0.53500000000000003</v>
      </c>
      <c r="H44" s="40">
        <f t="shared" si="0"/>
        <v>8.899526780870487E-4</v>
      </c>
      <c r="I44" s="40">
        <f t="shared" si="1"/>
        <v>1.1766950769622185E-3</v>
      </c>
      <c r="J44" s="40">
        <f t="shared" si="2"/>
        <v>3.457907229926291E-4</v>
      </c>
    </row>
    <row r="45" spans="1:10" x14ac:dyDescent="0.35">
      <c r="A45" s="11" t="s">
        <v>644</v>
      </c>
      <c r="B45" s="11">
        <v>1768</v>
      </c>
      <c r="C45" s="13">
        <v>0.28199999999999997</v>
      </c>
      <c r="D45" s="11">
        <v>96</v>
      </c>
      <c r="E45" s="13">
        <v>-9.4E-2</v>
      </c>
      <c r="F45" s="11">
        <v>149</v>
      </c>
      <c r="G45" s="13">
        <v>5.7000000000000002E-2</v>
      </c>
      <c r="H45" s="40">
        <f t="shared" si="0"/>
        <v>1.7961601996094774E-3</v>
      </c>
      <c r="I45" s="40">
        <f t="shared" si="1"/>
        <v>3.0530466861722425E-3</v>
      </c>
      <c r="J45" s="40">
        <f t="shared" si="2"/>
        <v>3.324052756509789E-4</v>
      </c>
    </row>
    <row r="46" spans="1:10" x14ac:dyDescent="0.35">
      <c r="A46" s="11" t="s">
        <v>442</v>
      </c>
      <c r="B46" s="11">
        <v>745</v>
      </c>
      <c r="C46" s="13">
        <v>-0.127</v>
      </c>
      <c r="D46" s="11">
        <v>102</v>
      </c>
      <c r="E46" s="13">
        <v>0.2</v>
      </c>
      <c r="F46" s="11">
        <v>148</v>
      </c>
      <c r="G46" s="13">
        <v>-8.5999999999999993E-2</v>
      </c>
      <c r="H46" s="40">
        <f t="shared" si="0"/>
        <v>7.5686614745987593E-4</v>
      </c>
      <c r="I46" s="40">
        <f t="shared" si="1"/>
        <v>3.243862104058008E-3</v>
      </c>
      <c r="J46" s="40">
        <f t="shared" si="2"/>
        <v>3.3017436776070392E-4</v>
      </c>
    </row>
    <row r="47" spans="1:10" x14ac:dyDescent="0.35">
      <c r="A47" s="11" t="s">
        <v>612</v>
      </c>
      <c r="B47" s="11">
        <v>533</v>
      </c>
      <c r="C47" s="13">
        <v>-4.4999999999999998E-2</v>
      </c>
      <c r="D47" s="11">
        <v>47</v>
      </c>
      <c r="E47" s="13">
        <v>-0.24199999999999999</v>
      </c>
      <c r="F47" s="11">
        <v>125</v>
      </c>
      <c r="G47" s="13">
        <v>-0.13200000000000001</v>
      </c>
      <c r="H47" s="40">
        <f t="shared" si="0"/>
        <v>5.4148947194109247E-4</v>
      </c>
      <c r="I47" s="40">
        <f t="shared" si="1"/>
        <v>1.4947207734384938E-3</v>
      </c>
      <c r="J47" s="40">
        <f t="shared" si="2"/>
        <v>2.7886348628437829E-4</v>
      </c>
    </row>
    <row r="48" spans="1:10" x14ac:dyDescent="0.35">
      <c r="A48" s="11" t="s">
        <v>373</v>
      </c>
      <c r="B48" s="11">
        <v>485</v>
      </c>
      <c r="C48" s="13">
        <v>-1.4E-2</v>
      </c>
      <c r="D48" s="11">
        <v>37</v>
      </c>
      <c r="E48" s="13">
        <v>1.056</v>
      </c>
      <c r="F48" s="11">
        <v>123</v>
      </c>
      <c r="G48" s="13">
        <v>-0.29699999999999999</v>
      </c>
      <c r="H48" s="40">
        <f t="shared" si="0"/>
        <v>4.9272494163495279E-4</v>
      </c>
      <c r="I48" s="40">
        <f t="shared" si="1"/>
        <v>1.1766950769622185E-3</v>
      </c>
      <c r="J48" s="40">
        <f t="shared" si="2"/>
        <v>2.7440167050382826E-4</v>
      </c>
    </row>
    <row r="49" spans="1:10" x14ac:dyDescent="0.35">
      <c r="A49" s="11" t="s">
        <v>104</v>
      </c>
      <c r="B49" s="11">
        <v>240</v>
      </c>
      <c r="C49" s="13">
        <v>0.218</v>
      </c>
      <c r="D49" s="11">
        <v>3</v>
      </c>
      <c r="E49" s="13">
        <v>-0.25</v>
      </c>
      <c r="F49" s="11">
        <v>117</v>
      </c>
      <c r="G49" s="13">
        <v>0.25800000000000001</v>
      </c>
      <c r="H49" s="40">
        <f t="shared" si="0"/>
        <v>2.438226515306983E-4</v>
      </c>
      <c r="I49" s="40">
        <f t="shared" si="1"/>
        <v>9.5407708942882579E-5</v>
      </c>
      <c r="J49" s="40">
        <f t="shared" si="2"/>
        <v>2.6101622316217806E-4</v>
      </c>
    </row>
    <row r="50" spans="1:10" x14ac:dyDescent="0.35">
      <c r="A50" s="11" t="s">
        <v>474</v>
      </c>
      <c r="B50" s="11">
        <v>593</v>
      </c>
      <c r="C50" s="13">
        <v>-8.5999999999999993E-2</v>
      </c>
      <c r="D50" s="11">
        <v>63</v>
      </c>
      <c r="E50" s="13">
        <v>-0.38200000000000001</v>
      </c>
      <c r="F50" s="11">
        <v>117</v>
      </c>
      <c r="G50" s="13">
        <v>8.9999999999999993E-3</v>
      </c>
      <c r="H50" s="40">
        <f t="shared" si="0"/>
        <v>6.0244513482376701E-4</v>
      </c>
      <c r="I50" s="40">
        <f t="shared" si="1"/>
        <v>2.0035618878005341E-3</v>
      </c>
      <c r="J50" s="40">
        <f t="shared" si="2"/>
        <v>2.6101622316217806E-4</v>
      </c>
    </row>
    <row r="51" spans="1:10" x14ac:dyDescent="0.35">
      <c r="A51" s="11" t="s">
        <v>430</v>
      </c>
      <c r="B51" s="11">
        <v>525</v>
      </c>
      <c r="C51" s="13">
        <v>-0.214</v>
      </c>
      <c r="D51" s="11">
        <v>10</v>
      </c>
      <c r="E51" s="13">
        <v>-0.41199999999999998</v>
      </c>
      <c r="F51" s="11">
        <v>110</v>
      </c>
      <c r="G51" s="13">
        <v>0.746</v>
      </c>
      <c r="H51" s="40">
        <f t="shared" si="0"/>
        <v>5.3336205022340248E-4</v>
      </c>
      <c r="I51" s="40">
        <f t="shared" si="1"/>
        <v>3.180256964762753E-4</v>
      </c>
      <c r="J51" s="40">
        <f t="shared" si="2"/>
        <v>2.4539986793025288E-4</v>
      </c>
    </row>
    <row r="52" spans="1:10" x14ac:dyDescent="0.35">
      <c r="A52" s="11" t="s">
        <v>230</v>
      </c>
      <c r="B52" s="11">
        <v>469</v>
      </c>
      <c r="C52" s="13">
        <v>0.47899999999999998</v>
      </c>
      <c r="D52" s="11">
        <v>27</v>
      </c>
      <c r="E52" s="11">
        <v>0.92900000000000005</v>
      </c>
      <c r="F52" s="11">
        <v>110</v>
      </c>
      <c r="G52" s="13">
        <v>0.61799999999999999</v>
      </c>
      <c r="H52" s="40">
        <f t="shared" si="0"/>
        <v>4.7647009819957293E-4</v>
      </c>
      <c r="I52" s="40">
        <f t="shared" si="1"/>
        <v>8.5866938048594326E-4</v>
      </c>
      <c r="J52" s="40">
        <f t="shared" si="2"/>
        <v>2.4539986793025288E-4</v>
      </c>
    </row>
    <row r="53" spans="1:10" x14ac:dyDescent="0.35">
      <c r="A53" s="11" t="s">
        <v>597</v>
      </c>
      <c r="B53" s="11">
        <v>272</v>
      </c>
      <c r="C53" s="13">
        <v>-0.432</v>
      </c>
      <c r="D53" s="11">
        <v>5</v>
      </c>
      <c r="E53" s="13">
        <v>-0.72199999999999998</v>
      </c>
      <c r="F53" s="11">
        <v>94</v>
      </c>
      <c r="G53" s="13">
        <v>-4.1000000000000002E-2</v>
      </c>
      <c r="H53" s="40">
        <f t="shared" si="0"/>
        <v>2.7633233840145807E-4</v>
      </c>
      <c r="I53" s="40">
        <f t="shared" si="1"/>
        <v>1.5901284823813765E-4</v>
      </c>
      <c r="J53" s="40">
        <f t="shared" si="2"/>
        <v>2.0970534168585246E-4</v>
      </c>
    </row>
    <row r="54" spans="1:10" x14ac:dyDescent="0.35">
      <c r="A54" s="11" t="s">
        <v>25</v>
      </c>
      <c r="B54" s="11">
        <v>392</v>
      </c>
      <c r="C54" s="13">
        <v>-2.7E-2</v>
      </c>
      <c r="D54" s="11">
        <v>59</v>
      </c>
      <c r="E54" s="13">
        <v>1.7000000000000001E-2</v>
      </c>
      <c r="F54" s="11">
        <v>90</v>
      </c>
      <c r="G54" s="13">
        <v>0.52500000000000002</v>
      </c>
      <c r="H54" s="40">
        <f t="shared" si="0"/>
        <v>3.9824366416680722E-4</v>
      </c>
      <c r="I54" s="40">
        <f t="shared" si="1"/>
        <v>1.8763516092100241E-3</v>
      </c>
      <c r="J54" s="40">
        <f t="shared" si="2"/>
        <v>2.0078171012475238E-4</v>
      </c>
    </row>
    <row r="55" spans="1:10" x14ac:dyDescent="0.35">
      <c r="A55" s="11" t="s">
        <v>333</v>
      </c>
      <c r="B55" s="11">
        <v>512</v>
      </c>
      <c r="C55" s="13">
        <v>0.13</v>
      </c>
      <c r="D55" s="11">
        <v>27</v>
      </c>
      <c r="E55" s="13">
        <v>1.7</v>
      </c>
      <c r="F55" s="11">
        <v>81</v>
      </c>
      <c r="G55" s="13">
        <v>0.14099999999999999</v>
      </c>
      <c r="H55" s="40">
        <f t="shared" si="0"/>
        <v>5.2015498993215632E-4</v>
      </c>
      <c r="I55" s="40">
        <f t="shared" si="1"/>
        <v>8.5866938048594326E-4</v>
      </c>
      <c r="J55" s="40">
        <f t="shared" si="2"/>
        <v>1.8070353911227714E-4</v>
      </c>
    </row>
    <row r="56" spans="1:10" x14ac:dyDescent="0.35">
      <c r="A56" s="11" t="s">
        <v>620</v>
      </c>
      <c r="B56" s="11">
        <v>469</v>
      </c>
      <c r="C56" s="13">
        <v>-6.4000000000000001E-2</v>
      </c>
      <c r="D56" s="11">
        <v>28</v>
      </c>
      <c r="E56" s="13">
        <v>-0.28199999999999997</v>
      </c>
      <c r="F56" s="11">
        <v>78</v>
      </c>
      <c r="G56" s="13">
        <v>-0.124</v>
      </c>
      <c r="H56" s="40">
        <f t="shared" si="0"/>
        <v>4.7647009819957293E-4</v>
      </c>
      <c r="I56" s="40">
        <f t="shared" si="1"/>
        <v>8.9047195013357077E-4</v>
      </c>
      <c r="J56" s="40">
        <f t="shared" si="2"/>
        <v>1.7401081544145204E-4</v>
      </c>
    </row>
    <row r="57" spans="1:10" x14ac:dyDescent="0.35">
      <c r="A57" s="11" t="s">
        <v>42</v>
      </c>
      <c r="B57" s="11">
        <v>163</v>
      </c>
      <c r="C57" s="13">
        <v>-0.28199999999999997</v>
      </c>
      <c r="D57" s="11">
        <v>5</v>
      </c>
      <c r="E57" s="13">
        <v>0.66700000000000004</v>
      </c>
      <c r="F57" s="11">
        <v>77</v>
      </c>
      <c r="G57" s="13">
        <v>-0.28699999999999998</v>
      </c>
      <c r="H57" s="40">
        <f t="shared" si="0"/>
        <v>1.6559621749793259E-4</v>
      </c>
      <c r="I57" s="40">
        <f t="shared" si="1"/>
        <v>1.5901284823813765E-4</v>
      </c>
      <c r="J57" s="40">
        <f t="shared" si="2"/>
        <v>1.7177990755117703E-4</v>
      </c>
    </row>
    <row r="58" spans="1:10" x14ac:dyDescent="0.35">
      <c r="A58" s="11" t="s">
        <v>81</v>
      </c>
      <c r="B58" s="11">
        <v>144</v>
      </c>
      <c r="C58" s="13">
        <v>0.5</v>
      </c>
      <c r="D58" s="11">
        <v>-3</v>
      </c>
      <c r="E58" s="13">
        <v>-2</v>
      </c>
      <c r="F58" s="11">
        <v>70</v>
      </c>
      <c r="G58" s="13">
        <v>0.55600000000000005</v>
      </c>
      <c r="H58" s="40">
        <f t="shared" si="0"/>
        <v>1.4629359091841896E-4</v>
      </c>
      <c r="I58" s="40">
        <f t="shared" si="1"/>
        <v>-9.5407708942882579E-5</v>
      </c>
      <c r="J58" s="40">
        <f t="shared" si="2"/>
        <v>1.5616355231925185E-4</v>
      </c>
    </row>
    <row r="59" spans="1:10" x14ac:dyDescent="0.35">
      <c r="A59" s="11" t="s">
        <v>691</v>
      </c>
      <c r="B59" s="11">
        <v>336</v>
      </c>
      <c r="C59" s="13">
        <v>-1.2E-2</v>
      </c>
      <c r="D59" s="11">
        <v>43</v>
      </c>
      <c r="E59" s="13">
        <v>0.48299999999999998</v>
      </c>
      <c r="F59" s="11">
        <v>69</v>
      </c>
      <c r="G59" s="13">
        <v>-0.216</v>
      </c>
      <c r="H59" s="40">
        <f t="shared" si="0"/>
        <v>3.4135171214297761E-4</v>
      </c>
      <c r="I59" s="40">
        <f t="shared" si="1"/>
        <v>1.3675104948479837E-3</v>
      </c>
      <c r="J59" s="40">
        <f t="shared" si="2"/>
        <v>1.539326444289768E-4</v>
      </c>
    </row>
    <row r="60" spans="1:10" x14ac:dyDescent="0.35">
      <c r="A60" s="11" t="s">
        <v>10854</v>
      </c>
      <c r="B60" s="11">
        <v>108</v>
      </c>
      <c r="C60" s="13">
        <v>-0.245</v>
      </c>
      <c r="D60" s="11">
        <v>1</v>
      </c>
      <c r="E60" s="13" t="s">
        <v>10856</v>
      </c>
      <c r="F60" s="11">
        <v>68</v>
      </c>
      <c r="G60" s="13">
        <v>0.78900000000000003</v>
      </c>
      <c r="H60" s="40">
        <f t="shared" si="0"/>
        <v>1.0972019318881423E-4</v>
      </c>
      <c r="I60" s="40">
        <f t="shared" si="1"/>
        <v>3.1802569647627529E-5</v>
      </c>
      <c r="J60" s="40">
        <f t="shared" si="2"/>
        <v>1.5170173653870179E-4</v>
      </c>
    </row>
    <row r="61" spans="1:10" x14ac:dyDescent="0.35">
      <c r="A61" s="11" t="s">
        <v>766</v>
      </c>
      <c r="B61" s="11">
        <v>217</v>
      </c>
      <c r="C61" s="13">
        <v>-0.14199999999999999</v>
      </c>
      <c r="D61" s="11">
        <v>8</v>
      </c>
      <c r="E61" s="13">
        <v>-0.27300000000000002</v>
      </c>
      <c r="F61" s="11">
        <v>67</v>
      </c>
      <c r="G61" s="13">
        <v>0.97099999999999997</v>
      </c>
      <c r="H61" s="40">
        <f t="shared" si="0"/>
        <v>2.2045631409233971E-4</v>
      </c>
      <c r="I61" s="40">
        <f t="shared" si="1"/>
        <v>2.5442055718102023E-4</v>
      </c>
      <c r="J61" s="40">
        <f t="shared" si="2"/>
        <v>1.4947082864842678E-4</v>
      </c>
    </row>
    <row r="62" spans="1:10" x14ac:dyDescent="0.35">
      <c r="A62" s="11" t="s">
        <v>681</v>
      </c>
      <c r="B62" s="11">
        <v>427</v>
      </c>
      <c r="C62" s="13">
        <v>6.7000000000000004E-2</v>
      </c>
      <c r="D62" s="11">
        <v>43</v>
      </c>
      <c r="E62" s="11">
        <v>2.4E-2</v>
      </c>
      <c r="F62" s="11">
        <v>67</v>
      </c>
      <c r="G62" s="13">
        <v>-0.14099999999999999</v>
      </c>
      <c r="H62" s="40">
        <f t="shared" si="0"/>
        <v>4.3380113418170068E-4</v>
      </c>
      <c r="I62" s="40">
        <f t="shared" si="1"/>
        <v>1.3675104948479837E-3</v>
      </c>
      <c r="J62" s="40">
        <f t="shared" si="2"/>
        <v>1.4947082864842678E-4</v>
      </c>
    </row>
    <row r="63" spans="1:10" x14ac:dyDescent="0.35">
      <c r="A63" s="11" t="s">
        <v>114</v>
      </c>
      <c r="B63" s="11">
        <v>192</v>
      </c>
      <c r="C63" s="13">
        <v>0.16400000000000001</v>
      </c>
      <c r="D63" s="11">
        <v>23</v>
      </c>
      <c r="E63" s="11">
        <v>0.53300000000000003</v>
      </c>
      <c r="F63" s="11">
        <v>65</v>
      </c>
      <c r="G63" s="13">
        <v>0.20399999999999999</v>
      </c>
      <c r="H63" s="40">
        <f t="shared" si="0"/>
        <v>1.9505812122455862E-4</v>
      </c>
      <c r="I63" s="40">
        <f t="shared" si="1"/>
        <v>7.3145910189543312E-4</v>
      </c>
      <c r="J63" s="40">
        <f t="shared" si="2"/>
        <v>1.4500901286787672E-4</v>
      </c>
    </row>
    <row r="64" spans="1:10" x14ac:dyDescent="0.35">
      <c r="A64" s="11" t="s">
        <v>668</v>
      </c>
      <c r="B64" s="11">
        <v>798</v>
      </c>
      <c r="C64" s="13">
        <v>-0.19500000000000001</v>
      </c>
      <c r="D64" s="11">
        <v>28</v>
      </c>
      <c r="E64" s="11">
        <v>-0.60599999999999998</v>
      </c>
      <c r="F64" s="11">
        <v>50</v>
      </c>
      <c r="G64" s="13">
        <v>0.316</v>
      </c>
      <c r="H64" s="40">
        <f t="shared" si="0"/>
        <v>8.107103163395718E-4</v>
      </c>
      <c r="I64" s="40">
        <f t="shared" si="1"/>
        <v>8.9047195013357077E-4</v>
      </c>
      <c r="J64" s="40">
        <f t="shared" si="2"/>
        <v>1.1154539451375131E-4</v>
      </c>
    </row>
    <row r="65" spans="1:10" x14ac:dyDescent="0.35">
      <c r="A65" s="11" t="s">
        <v>73</v>
      </c>
      <c r="B65" s="11">
        <v>700</v>
      </c>
      <c r="C65" s="13">
        <v>0.56999999999999995</v>
      </c>
      <c r="D65" s="11">
        <v>40</v>
      </c>
      <c r="E65" s="13">
        <v>0.42899999999999999</v>
      </c>
      <c r="F65" s="11">
        <v>50</v>
      </c>
      <c r="G65" s="13">
        <v>0.316</v>
      </c>
      <c r="H65" s="40">
        <f t="shared" si="0"/>
        <v>7.1114940029787005E-4</v>
      </c>
      <c r="I65" s="40">
        <f t="shared" si="1"/>
        <v>1.2721027859051012E-3</v>
      </c>
      <c r="J65" s="40">
        <f t="shared" si="2"/>
        <v>1.1154539451375131E-4</v>
      </c>
    </row>
    <row r="66" spans="1:10" x14ac:dyDescent="0.35">
      <c r="A66" s="11" t="s">
        <v>798</v>
      </c>
      <c r="B66" s="11">
        <v>236</v>
      </c>
      <c r="C66" s="13">
        <v>-0.20499999999999999</v>
      </c>
      <c r="D66" s="11">
        <v>4</v>
      </c>
      <c r="E66" s="13">
        <v>-0.66700000000000004</v>
      </c>
      <c r="F66" s="11">
        <v>47</v>
      </c>
      <c r="G66" s="13">
        <v>-0.06</v>
      </c>
      <c r="H66" s="40">
        <f t="shared" si="0"/>
        <v>2.3975894067185331E-4</v>
      </c>
      <c r="I66" s="40">
        <f t="shared" si="1"/>
        <v>1.2721027859051011E-4</v>
      </c>
      <c r="J66" s="40">
        <f t="shared" si="2"/>
        <v>1.0485267084292623E-4</v>
      </c>
    </row>
    <row r="67" spans="1:10" x14ac:dyDescent="0.35">
      <c r="A67" s="11" t="s">
        <v>118</v>
      </c>
      <c r="B67" s="11">
        <v>158</v>
      </c>
      <c r="C67" s="13">
        <v>0.16200000000000001</v>
      </c>
      <c r="D67" s="11">
        <v>31</v>
      </c>
      <c r="E67" s="13">
        <v>1.385</v>
      </c>
      <c r="F67" s="11">
        <v>45</v>
      </c>
      <c r="G67" s="13">
        <v>9.8000000000000004E-2</v>
      </c>
      <c r="H67" s="40">
        <f t="shared" si="0"/>
        <v>1.6051657892437638E-4</v>
      </c>
      <c r="I67" s="40">
        <f t="shared" si="1"/>
        <v>9.858796590764534E-4</v>
      </c>
      <c r="J67" s="40">
        <f t="shared" si="2"/>
        <v>1.0039085506237619E-4</v>
      </c>
    </row>
    <row r="68" spans="1:10" x14ac:dyDescent="0.35">
      <c r="A68" s="11" t="s">
        <v>731</v>
      </c>
      <c r="B68" s="11">
        <v>240</v>
      </c>
      <c r="C68" s="13">
        <v>0.63300000000000001</v>
      </c>
      <c r="D68" s="11">
        <v>25</v>
      </c>
      <c r="E68" s="11">
        <v>3.1669999999999998</v>
      </c>
      <c r="F68" s="11">
        <v>44</v>
      </c>
      <c r="G68" s="13">
        <v>1</v>
      </c>
      <c r="H68" s="40">
        <f t="shared" ref="H68:H131" si="3">B68/$B$210</f>
        <v>2.438226515306983E-4</v>
      </c>
      <c r="I68" s="40">
        <f t="shared" ref="I68:I131" si="4">D68/$D$210</f>
        <v>7.9506424119068825E-4</v>
      </c>
      <c r="J68" s="40">
        <f t="shared" ref="J68:J131" si="5">F68/$F$210</f>
        <v>9.8159947172101161E-5</v>
      </c>
    </row>
    <row r="69" spans="1:10" x14ac:dyDescent="0.35">
      <c r="A69" s="11" t="s">
        <v>389</v>
      </c>
      <c r="B69" s="11">
        <v>175</v>
      </c>
      <c r="C69" s="13">
        <v>0.32600000000000001</v>
      </c>
      <c r="D69" s="11">
        <v>6</v>
      </c>
      <c r="E69" s="13">
        <v>-0.33300000000000002</v>
      </c>
      <c r="F69" s="11">
        <v>43</v>
      </c>
      <c r="G69" s="13">
        <v>0.48299999999999998</v>
      </c>
      <c r="H69" s="40">
        <f t="shared" si="3"/>
        <v>1.7778735007446751E-4</v>
      </c>
      <c r="I69" s="40">
        <f t="shared" si="4"/>
        <v>1.9081541788576516E-4</v>
      </c>
      <c r="J69" s="40">
        <f t="shared" si="5"/>
        <v>9.5929039281826133E-5</v>
      </c>
    </row>
    <row r="70" spans="1:10" x14ac:dyDescent="0.35">
      <c r="A70" s="11" t="s">
        <v>814</v>
      </c>
      <c r="B70" s="11">
        <v>150</v>
      </c>
      <c r="C70" s="13">
        <v>0.16300000000000001</v>
      </c>
      <c r="D70" s="11">
        <v>15</v>
      </c>
      <c r="E70" s="13">
        <v>-6.3E-2</v>
      </c>
      <c r="F70" s="11">
        <v>43</v>
      </c>
      <c r="G70" s="13">
        <v>0.53600000000000003</v>
      </c>
      <c r="H70" s="40">
        <f t="shared" si="3"/>
        <v>1.5238915720668642E-4</v>
      </c>
      <c r="I70" s="40">
        <f t="shared" si="4"/>
        <v>4.7703854471441295E-4</v>
      </c>
      <c r="J70" s="40">
        <f t="shared" si="5"/>
        <v>9.5929039281826133E-5</v>
      </c>
    </row>
    <row r="71" spans="1:10" x14ac:dyDescent="0.35">
      <c r="A71" s="11" t="s">
        <v>246</v>
      </c>
      <c r="B71" s="11">
        <v>204</v>
      </c>
      <c r="C71" s="13">
        <v>-1.4E-2</v>
      </c>
      <c r="D71" s="11">
        <v>3</v>
      </c>
      <c r="E71" s="13">
        <v>-0.72699999999999998</v>
      </c>
      <c r="F71" s="11">
        <v>42</v>
      </c>
      <c r="G71" s="13">
        <v>2.4E-2</v>
      </c>
      <c r="H71" s="40">
        <f t="shared" si="3"/>
        <v>2.0724925380109354E-4</v>
      </c>
      <c r="I71" s="40">
        <f t="shared" si="4"/>
        <v>9.5407708942882579E-5</v>
      </c>
      <c r="J71" s="40">
        <f t="shared" si="5"/>
        <v>9.3698131391551105E-5</v>
      </c>
    </row>
    <row r="72" spans="1:10" x14ac:dyDescent="0.35">
      <c r="A72" s="11" t="s">
        <v>289</v>
      </c>
      <c r="B72" s="11">
        <v>537</v>
      </c>
      <c r="C72" s="13">
        <v>-4.0000000000000001E-3</v>
      </c>
      <c r="D72" s="11">
        <v>11</v>
      </c>
      <c r="E72" s="13">
        <v>-0.5</v>
      </c>
      <c r="F72" s="11">
        <v>42</v>
      </c>
      <c r="G72" s="13">
        <v>0.16700000000000001</v>
      </c>
      <c r="H72" s="40">
        <f t="shared" si="3"/>
        <v>5.4555318279993746E-4</v>
      </c>
      <c r="I72" s="40">
        <f t="shared" si="4"/>
        <v>3.4982826612390281E-4</v>
      </c>
      <c r="J72" s="40">
        <f t="shared" si="5"/>
        <v>9.3698131391551105E-5</v>
      </c>
    </row>
    <row r="73" spans="1:10" x14ac:dyDescent="0.35">
      <c r="A73" s="11" t="s">
        <v>46</v>
      </c>
      <c r="B73" s="11">
        <v>274</v>
      </c>
      <c r="C73" s="13">
        <v>-0.20100000000000001</v>
      </c>
      <c r="D73" s="11">
        <v>14</v>
      </c>
      <c r="E73" s="13">
        <v>-0.39100000000000001</v>
      </c>
      <c r="F73" s="11">
        <v>41</v>
      </c>
      <c r="G73" s="13">
        <v>-0.18</v>
      </c>
      <c r="H73" s="40">
        <f t="shared" si="3"/>
        <v>2.7836419383088057E-4</v>
      </c>
      <c r="I73" s="40">
        <f t="shared" si="4"/>
        <v>4.4523597506678539E-4</v>
      </c>
      <c r="J73" s="40">
        <f t="shared" si="5"/>
        <v>9.1467223501276077E-5</v>
      </c>
    </row>
    <row r="74" spans="1:10" x14ac:dyDescent="0.35">
      <c r="A74" s="11" t="s">
        <v>140</v>
      </c>
      <c r="B74" s="11">
        <v>258</v>
      </c>
      <c r="C74" s="13">
        <v>-4.0000000000000001E-3</v>
      </c>
      <c r="D74" s="11">
        <v>22</v>
      </c>
      <c r="E74" s="13">
        <v>-0.214</v>
      </c>
      <c r="F74" s="11">
        <v>41</v>
      </c>
      <c r="G74" s="13">
        <v>7.9000000000000001E-2</v>
      </c>
      <c r="H74" s="40">
        <f t="shared" si="3"/>
        <v>2.6210935039550065E-4</v>
      </c>
      <c r="I74" s="40">
        <f t="shared" si="4"/>
        <v>6.9965653224780561E-4</v>
      </c>
      <c r="J74" s="40">
        <f t="shared" si="5"/>
        <v>9.1467223501276077E-5</v>
      </c>
    </row>
    <row r="75" spans="1:10" x14ac:dyDescent="0.35">
      <c r="A75" s="11" t="s">
        <v>414</v>
      </c>
      <c r="B75" s="11">
        <v>149</v>
      </c>
      <c r="C75" s="13">
        <v>-0.124</v>
      </c>
      <c r="D75" s="11">
        <v>6</v>
      </c>
      <c r="E75" s="13">
        <v>-0.4</v>
      </c>
      <c r="F75" s="11">
        <v>40</v>
      </c>
      <c r="G75" s="13">
        <v>-0.184</v>
      </c>
      <c r="H75" s="40">
        <f t="shared" si="3"/>
        <v>1.5137322949197518E-4</v>
      </c>
      <c r="I75" s="40">
        <f t="shared" si="4"/>
        <v>1.9081541788576516E-4</v>
      </c>
      <c r="J75" s="40">
        <f t="shared" si="5"/>
        <v>8.9236315611001049E-5</v>
      </c>
    </row>
    <row r="76" spans="1:10" x14ac:dyDescent="0.35">
      <c r="A76" s="11" t="s">
        <v>410</v>
      </c>
      <c r="B76" s="11">
        <v>574</v>
      </c>
      <c r="C76" s="13">
        <v>0.317</v>
      </c>
      <c r="D76" s="11">
        <v>131</v>
      </c>
      <c r="E76" s="13">
        <v>1.6E-2</v>
      </c>
      <c r="F76" s="11">
        <v>40</v>
      </c>
      <c r="G76" s="13">
        <v>0.48099999999999998</v>
      </c>
      <c r="H76" s="40">
        <f t="shared" si="3"/>
        <v>5.8314250824425336E-4</v>
      </c>
      <c r="I76" s="40">
        <f t="shared" si="4"/>
        <v>4.166136623839206E-3</v>
      </c>
      <c r="J76" s="40">
        <f t="shared" si="5"/>
        <v>8.9236315611001049E-5</v>
      </c>
    </row>
    <row r="77" spans="1:10" x14ac:dyDescent="0.35">
      <c r="A77" s="11" t="s">
        <v>844</v>
      </c>
      <c r="B77" s="11">
        <v>132</v>
      </c>
      <c r="C77" s="13">
        <v>0.32</v>
      </c>
      <c r="D77" s="11">
        <v>3</v>
      </c>
      <c r="E77" s="13">
        <v>-0.81299999999999994</v>
      </c>
      <c r="F77" s="11">
        <v>39</v>
      </c>
      <c r="G77" s="13">
        <v>0.44400000000000001</v>
      </c>
      <c r="H77" s="40">
        <f t="shared" si="3"/>
        <v>1.3410245834188407E-4</v>
      </c>
      <c r="I77" s="40">
        <f t="shared" si="4"/>
        <v>9.5407708942882579E-5</v>
      </c>
      <c r="J77" s="40">
        <f t="shared" si="5"/>
        <v>8.7005407720726021E-5</v>
      </c>
    </row>
    <row r="78" spans="1:10" x14ac:dyDescent="0.35">
      <c r="A78" s="11" t="s">
        <v>735</v>
      </c>
      <c r="B78" s="11">
        <v>247</v>
      </c>
      <c r="C78" s="13">
        <v>0.16</v>
      </c>
      <c r="D78" s="11">
        <v>20</v>
      </c>
      <c r="E78" s="13">
        <v>-0.25900000000000001</v>
      </c>
      <c r="F78" s="11">
        <v>38</v>
      </c>
      <c r="G78" s="13">
        <v>-0.35599999999999998</v>
      </c>
      <c r="H78" s="40">
        <f t="shared" si="3"/>
        <v>2.5093414553367698E-4</v>
      </c>
      <c r="I78" s="40">
        <f t="shared" si="4"/>
        <v>6.360513929525506E-4</v>
      </c>
      <c r="J78" s="40">
        <f t="shared" si="5"/>
        <v>8.4774499830451007E-5</v>
      </c>
    </row>
    <row r="79" spans="1:10" x14ac:dyDescent="0.35">
      <c r="A79" s="11" t="s">
        <v>519</v>
      </c>
      <c r="B79" s="11">
        <v>78</v>
      </c>
      <c r="C79" s="13">
        <v>-0.13300000000000001</v>
      </c>
      <c r="D79" s="11">
        <v>2</v>
      </c>
      <c r="E79" s="13">
        <v>1</v>
      </c>
      <c r="F79" s="11">
        <v>37</v>
      </c>
      <c r="G79" s="13">
        <v>-0.22900000000000001</v>
      </c>
      <c r="H79" s="40">
        <f t="shared" si="3"/>
        <v>7.9242361747476942E-5</v>
      </c>
      <c r="I79" s="40">
        <f t="shared" si="4"/>
        <v>6.3605139295255057E-5</v>
      </c>
      <c r="J79" s="40">
        <f t="shared" si="5"/>
        <v>8.2543591940175979E-5</v>
      </c>
    </row>
    <row r="80" spans="1:10" x14ac:dyDescent="0.35">
      <c r="A80" s="11" t="s">
        <v>305</v>
      </c>
      <c r="B80" s="11">
        <v>85</v>
      </c>
      <c r="C80" s="13">
        <v>0.46600000000000003</v>
      </c>
      <c r="D80" s="11">
        <v>3</v>
      </c>
      <c r="E80" s="13">
        <v>-0.66700000000000004</v>
      </c>
      <c r="F80" s="11">
        <v>35</v>
      </c>
      <c r="G80" s="13">
        <v>1.1879999999999999</v>
      </c>
      <c r="H80" s="40">
        <f t="shared" si="3"/>
        <v>8.635385575045565E-5</v>
      </c>
      <c r="I80" s="40">
        <f t="shared" si="4"/>
        <v>9.5407708942882579E-5</v>
      </c>
      <c r="J80" s="40">
        <f t="shared" si="5"/>
        <v>7.8081776159625923E-5</v>
      </c>
    </row>
    <row r="81" spans="1:10" x14ac:dyDescent="0.35">
      <c r="A81" s="11" t="s">
        <v>794</v>
      </c>
      <c r="B81" s="11">
        <v>183</v>
      </c>
      <c r="C81" s="13">
        <v>0.16600000000000001</v>
      </c>
      <c r="D81" s="11">
        <v>5</v>
      </c>
      <c r="E81" s="13">
        <v>-0.28599999999999998</v>
      </c>
      <c r="F81" s="11">
        <v>35</v>
      </c>
      <c r="G81" s="13">
        <v>-5.3999999999999999E-2</v>
      </c>
      <c r="H81" s="40">
        <f t="shared" si="3"/>
        <v>1.8591477179215744E-4</v>
      </c>
      <c r="I81" s="40">
        <f t="shared" si="4"/>
        <v>1.5901284823813765E-4</v>
      </c>
      <c r="J81" s="40">
        <f t="shared" si="5"/>
        <v>7.8081776159625923E-5</v>
      </c>
    </row>
    <row r="82" spans="1:10" x14ac:dyDescent="0.35">
      <c r="A82" s="11" t="s">
        <v>454</v>
      </c>
      <c r="B82" s="11">
        <v>216</v>
      </c>
      <c r="C82" s="13">
        <v>-0.17599999999999999</v>
      </c>
      <c r="D82" s="11">
        <v>10</v>
      </c>
      <c r="E82" s="13">
        <v>-0.58299999999999996</v>
      </c>
      <c r="F82" s="11">
        <v>35</v>
      </c>
      <c r="G82" s="13">
        <v>9.4E-2</v>
      </c>
      <c r="H82" s="40">
        <f t="shared" si="3"/>
        <v>2.1944038637762846E-4</v>
      </c>
      <c r="I82" s="40">
        <f t="shared" si="4"/>
        <v>3.180256964762753E-4</v>
      </c>
      <c r="J82" s="40">
        <f t="shared" si="5"/>
        <v>7.8081776159625923E-5</v>
      </c>
    </row>
    <row r="83" spans="1:10" x14ac:dyDescent="0.35">
      <c r="A83" s="11" t="s">
        <v>88</v>
      </c>
      <c r="B83" s="11">
        <v>201</v>
      </c>
      <c r="C83" s="13">
        <v>-0.19900000000000001</v>
      </c>
      <c r="D83" s="11">
        <v>17</v>
      </c>
      <c r="E83" s="13">
        <v>6.3E-2</v>
      </c>
      <c r="F83" s="11">
        <v>33</v>
      </c>
      <c r="G83" s="13">
        <v>0.83299999999999996</v>
      </c>
      <c r="H83" s="40">
        <f t="shared" si="3"/>
        <v>2.0420147065695982E-4</v>
      </c>
      <c r="I83" s="40">
        <f t="shared" si="4"/>
        <v>5.4064368400966796E-4</v>
      </c>
      <c r="J83" s="40">
        <f t="shared" si="5"/>
        <v>7.3619960379075867E-5</v>
      </c>
    </row>
    <row r="84" spans="1:10" x14ac:dyDescent="0.35">
      <c r="A84" s="11" t="s">
        <v>61</v>
      </c>
      <c r="B84" s="11">
        <v>144</v>
      </c>
      <c r="C84" s="13">
        <v>-0.19600000000000001</v>
      </c>
      <c r="D84" s="11">
        <v>22</v>
      </c>
      <c r="E84" s="13">
        <v>0.222</v>
      </c>
      <c r="F84" s="11">
        <v>33</v>
      </c>
      <c r="G84" s="13">
        <v>3.1E-2</v>
      </c>
      <c r="H84" s="40">
        <f t="shared" si="3"/>
        <v>1.4629359091841896E-4</v>
      </c>
      <c r="I84" s="40">
        <f t="shared" si="4"/>
        <v>6.9965653224780561E-4</v>
      </c>
      <c r="J84" s="40">
        <f t="shared" si="5"/>
        <v>7.3619960379075867E-5</v>
      </c>
    </row>
    <row r="85" spans="1:10" x14ac:dyDescent="0.35">
      <c r="A85" s="11" t="s">
        <v>202</v>
      </c>
      <c r="B85" s="11">
        <v>287</v>
      </c>
      <c r="C85" s="13">
        <v>-4.2999999999999997E-2</v>
      </c>
      <c r="D85" s="11">
        <v>25</v>
      </c>
      <c r="E85" s="13">
        <v>2.5710000000000002</v>
      </c>
      <c r="F85" s="11">
        <v>33</v>
      </c>
      <c r="G85" s="13">
        <v>-0.19500000000000001</v>
      </c>
      <c r="H85" s="40">
        <f t="shared" si="3"/>
        <v>2.9157125412212668E-4</v>
      </c>
      <c r="I85" s="40">
        <f t="shared" si="4"/>
        <v>7.9506424119068825E-4</v>
      </c>
      <c r="J85" s="40">
        <f t="shared" si="5"/>
        <v>7.3619960379075867E-5</v>
      </c>
    </row>
    <row r="86" spans="1:10" x14ac:dyDescent="0.35">
      <c r="A86" s="11" t="s">
        <v>402</v>
      </c>
      <c r="B86" s="11">
        <v>139</v>
      </c>
      <c r="C86" s="13">
        <v>-0.219</v>
      </c>
      <c r="D86" s="11">
        <v>5</v>
      </c>
      <c r="E86" s="13">
        <v>-0.61499999999999999</v>
      </c>
      <c r="F86" s="11">
        <v>31</v>
      </c>
      <c r="G86" s="13">
        <v>0.14799999999999999</v>
      </c>
      <c r="H86" s="40">
        <f t="shared" si="3"/>
        <v>1.4121395234486275E-4</v>
      </c>
      <c r="I86" s="40">
        <f t="shared" si="4"/>
        <v>1.5901284823813765E-4</v>
      </c>
      <c r="J86" s="40">
        <f t="shared" si="5"/>
        <v>6.9158144598525811E-5</v>
      </c>
    </row>
    <row r="87" spans="1:10" x14ac:dyDescent="0.35">
      <c r="A87" s="11" t="s">
        <v>561</v>
      </c>
      <c r="B87" s="11">
        <v>95</v>
      </c>
      <c r="C87" s="13">
        <v>0.188</v>
      </c>
      <c r="D87" s="11">
        <v>8</v>
      </c>
      <c r="E87" s="13">
        <v>0.33300000000000002</v>
      </c>
      <c r="F87" s="11">
        <v>30</v>
      </c>
      <c r="G87" s="13">
        <v>1</v>
      </c>
      <c r="H87" s="40">
        <f t="shared" si="3"/>
        <v>9.6513132897568075E-5</v>
      </c>
      <c r="I87" s="40">
        <f t="shared" si="4"/>
        <v>2.5442055718102023E-4</v>
      </c>
      <c r="J87" s="40">
        <f t="shared" si="5"/>
        <v>6.6927236708250784E-5</v>
      </c>
    </row>
    <row r="88" spans="1:10" x14ac:dyDescent="0.35">
      <c r="A88" s="11" t="s">
        <v>890</v>
      </c>
      <c r="B88" s="11">
        <v>216</v>
      </c>
      <c r="C88" s="13">
        <v>2.9000000000000001E-2</v>
      </c>
      <c r="D88" s="11">
        <v>16</v>
      </c>
      <c r="E88" s="13">
        <v>-0.56799999999999995</v>
      </c>
      <c r="F88" s="11">
        <v>30</v>
      </c>
      <c r="G88" s="13">
        <v>0.30399999999999999</v>
      </c>
      <c r="H88" s="40">
        <f t="shared" si="3"/>
        <v>2.1944038637762846E-4</v>
      </c>
      <c r="I88" s="40">
        <f t="shared" si="4"/>
        <v>5.0884111436204046E-4</v>
      </c>
      <c r="J88" s="40">
        <f t="shared" si="5"/>
        <v>6.6927236708250784E-5</v>
      </c>
    </row>
    <row r="89" spans="1:10" x14ac:dyDescent="0.35">
      <c r="A89" s="11" t="s">
        <v>349</v>
      </c>
      <c r="B89" s="11">
        <v>43</v>
      </c>
      <c r="C89" s="13">
        <v>-0.34799999999999998</v>
      </c>
      <c r="D89" s="11">
        <v>1</v>
      </c>
      <c r="E89" s="13">
        <v>-0.66700000000000004</v>
      </c>
      <c r="F89" s="11">
        <v>29</v>
      </c>
      <c r="G89" s="13">
        <v>-0.19400000000000001</v>
      </c>
      <c r="H89" s="40">
        <f t="shared" si="3"/>
        <v>4.3684891732583442E-5</v>
      </c>
      <c r="I89" s="40">
        <f t="shared" si="4"/>
        <v>3.1802569647627529E-5</v>
      </c>
      <c r="J89" s="40">
        <f t="shared" si="5"/>
        <v>6.4696328817975769E-5</v>
      </c>
    </row>
    <row r="90" spans="1:10" x14ac:dyDescent="0.35">
      <c r="A90" s="11" t="s">
        <v>85</v>
      </c>
      <c r="B90" s="11">
        <v>108</v>
      </c>
      <c r="C90" s="13">
        <v>1</v>
      </c>
      <c r="D90" s="11">
        <v>3</v>
      </c>
      <c r="E90" s="13">
        <v>-0.25</v>
      </c>
      <c r="F90" s="11">
        <v>28</v>
      </c>
      <c r="G90" s="13">
        <v>0.55600000000000005</v>
      </c>
      <c r="H90" s="40">
        <f t="shared" si="3"/>
        <v>1.0972019318881423E-4</v>
      </c>
      <c r="I90" s="40">
        <f t="shared" si="4"/>
        <v>9.5407708942882579E-5</v>
      </c>
      <c r="J90" s="40">
        <f t="shared" si="5"/>
        <v>6.2465420927700741E-5</v>
      </c>
    </row>
    <row r="91" spans="1:10" x14ac:dyDescent="0.35">
      <c r="A91" s="11" t="s">
        <v>50</v>
      </c>
      <c r="B91" s="11">
        <v>190</v>
      </c>
      <c r="C91" s="13">
        <v>1.6E-2</v>
      </c>
      <c r="D91" s="11">
        <v>11</v>
      </c>
      <c r="E91" s="13">
        <v>-0.54200000000000004</v>
      </c>
      <c r="F91" s="11">
        <v>27</v>
      </c>
      <c r="G91" s="13">
        <v>-0.22900000000000001</v>
      </c>
      <c r="H91" s="40">
        <f t="shared" si="3"/>
        <v>1.9302626579513615E-4</v>
      </c>
      <c r="I91" s="40">
        <f t="shared" si="4"/>
        <v>3.4982826612390281E-4</v>
      </c>
      <c r="J91" s="40">
        <f t="shared" si="5"/>
        <v>6.0234513037425713E-5</v>
      </c>
    </row>
    <row r="92" spans="1:10" x14ac:dyDescent="0.35">
      <c r="A92" s="11" t="s">
        <v>660</v>
      </c>
      <c r="B92" s="11">
        <v>116</v>
      </c>
      <c r="C92" s="13">
        <v>-0.19400000000000001</v>
      </c>
      <c r="D92" s="11">
        <v>15</v>
      </c>
      <c r="E92" s="13">
        <v>-6.3E-2</v>
      </c>
      <c r="F92" s="11">
        <v>26</v>
      </c>
      <c r="G92" s="13">
        <v>0.36799999999999999</v>
      </c>
      <c r="H92" s="40">
        <f t="shared" si="3"/>
        <v>1.1784761490650417E-4</v>
      </c>
      <c r="I92" s="40">
        <f t="shared" si="4"/>
        <v>4.7703854471441295E-4</v>
      </c>
      <c r="J92" s="40">
        <f t="shared" si="5"/>
        <v>5.8003605147150685E-5</v>
      </c>
    </row>
    <row r="93" spans="1:10" x14ac:dyDescent="0.35">
      <c r="A93" s="11" t="s">
        <v>58</v>
      </c>
      <c r="B93" s="11">
        <v>116</v>
      </c>
      <c r="C93" s="13">
        <v>0.318</v>
      </c>
      <c r="D93" s="11">
        <v>0</v>
      </c>
      <c r="E93" s="13">
        <v>-1</v>
      </c>
      <c r="F93" s="11">
        <v>25</v>
      </c>
      <c r="G93" s="13">
        <v>0.66700000000000004</v>
      </c>
      <c r="H93" s="40">
        <f t="shared" si="3"/>
        <v>1.1784761490650417E-4</v>
      </c>
      <c r="I93" s="40">
        <f t="shared" si="4"/>
        <v>0</v>
      </c>
      <c r="J93" s="40">
        <f t="shared" si="5"/>
        <v>5.5772697256875657E-5</v>
      </c>
    </row>
    <row r="94" spans="1:10" x14ac:dyDescent="0.35">
      <c r="A94" s="11" t="s">
        <v>504</v>
      </c>
      <c r="B94" s="11">
        <v>158</v>
      </c>
      <c r="C94" s="13">
        <v>0.113</v>
      </c>
      <c r="D94" s="11">
        <v>24</v>
      </c>
      <c r="E94" s="11">
        <v>0.5</v>
      </c>
      <c r="F94" s="11">
        <v>24</v>
      </c>
      <c r="G94" s="13">
        <v>-7.6999999999999999E-2</v>
      </c>
      <c r="H94" s="40">
        <f t="shared" si="3"/>
        <v>1.6051657892437638E-4</v>
      </c>
      <c r="I94" s="40">
        <f t="shared" si="4"/>
        <v>7.6326167154306063E-4</v>
      </c>
      <c r="J94" s="40">
        <f t="shared" si="5"/>
        <v>5.354178936660063E-5</v>
      </c>
    </row>
    <row r="95" spans="1:10" x14ac:dyDescent="0.35">
      <c r="A95" s="11" t="s">
        <v>160</v>
      </c>
      <c r="B95" s="11">
        <v>108</v>
      </c>
      <c r="C95" s="13">
        <v>-7.6999999999999999E-2</v>
      </c>
      <c r="D95" s="11">
        <v>29</v>
      </c>
      <c r="E95" s="13">
        <v>0.45</v>
      </c>
      <c r="F95" s="11">
        <v>24</v>
      </c>
      <c r="G95" s="13">
        <v>-0.29399999999999998</v>
      </c>
      <c r="H95" s="40">
        <f t="shared" si="3"/>
        <v>1.0972019318881423E-4</v>
      </c>
      <c r="I95" s="40">
        <f t="shared" si="4"/>
        <v>9.2227451978119828E-4</v>
      </c>
      <c r="J95" s="40">
        <f t="shared" si="5"/>
        <v>5.354178936660063E-5</v>
      </c>
    </row>
    <row r="96" spans="1:10" x14ac:dyDescent="0.35">
      <c r="A96" s="11" t="s">
        <v>782</v>
      </c>
      <c r="B96" s="11">
        <v>243</v>
      </c>
      <c r="C96" s="13">
        <v>0.56799999999999995</v>
      </c>
      <c r="D96" s="11">
        <v>51</v>
      </c>
      <c r="E96" s="13">
        <v>0.64500000000000002</v>
      </c>
      <c r="F96" s="11">
        <v>23</v>
      </c>
      <c r="G96" s="13">
        <v>1.3</v>
      </c>
      <c r="H96" s="40">
        <f t="shared" si="3"/>
        <v>2.4687043467483199E-4</v>
      </c>
      <c r="I96" s="40">
        <f t="shared" si="4"/>
        <v>1.621931052029004E-3</v>
      </c>
      <c r="J96" s="40">
        <f t="shared" si="5"/>
        <v>5.1310881476325608E-5</v>
      </c>
    </row>
    <row r="97" spans="1:10" x14ac:dyDescent="0.35">
      <c r="A97" s="11" t="s">
        <v>242</v>
      </c>
      <c r="B97" s="11">
        <v>65</v>
      </c>
      <c r="C97" s="13">
        <v>0.14000000000000001</v>
      </c>
      <c r="D97" s="11">
        <v>3</v>
      </c>
      <c r="E97" s="13">
        <v>2</v>
      </c>
      <c r="F97" s="11">
        <v>22</v>
      </c>
      <c r="G97" s="13">
        <v>0.69199999999999995</v>
      </c>
      <c r="H97" s="40">
        <f t="shared" si="3"/>
        <v>6.6035301456230787E-5</v>
      </c>
      <c r="I97" s="40">
        <f t="shared" si="4"/>
        <v>9.5407708942882579E-5</v>
      </c>
      <c r="J97" s="40">
        <f t="shared" si="5"/>
        <v>4.907997358605058E-5</v>
      </c>
    </row>
    <row r="98" spans="1:10" x14ac:dyDescent="0.35">
      <c r="A98" s="11" t="s">
        <v>818</v>
      </c>
      <c r="B98" s="11">
        <v>137</v>
      </c>
      <c r="C98" s="13">
        <v>0.73399999999999999</v>
      </c>
      <c r="D98" s="11">
        <v>5</v>
      </c>
      <c r="E98" s="13">
        <v>-0.28599999999999998</v>
      </c>
      <c r="F98" s="11">
        <v>22</v>
      </c>
      <c r="G98" s="13">
        <v>0.375</v>
      </c>
      <c r="H98" s="40">
        <f t="shared" si="3"/>
        <v>1.3918209691544028E-4</v>
      </c>
      <c r="I98" s="40">
        <f t="shared" si="4"/>
        <v>1.5901284823813765E-4</v>
      </c>
      <c r="J98" s="40">
        <f t="shared" si="5"/>
        <v>4.907997358605058E-5</v>
      </c>
    </row>
    <row r="99" spans="1:10" x14ac:dyDescent="0.35">
      <c r="A99" s="11" t="s">
        <v>494</v>
      </c>
      <c r="B99" s="11">
        <v>70</v>
      </c>
      <c r="C99" s="13">
        <v>0.45800000000000002</v>
      </c>
      <c r="D99" s="11">
        <v>3</v>
      </c>
      <c r="E99" s="13">
        <v>0.5</v>
      </c>
      <c r="F99" s="11">
        <v>21</v>
      </c>
      <c r="G99" s="13">
        <v>0.61499999999999999</v>
      </c>
      <c r="H99" s="40">
        <f t="shared" si="3"/>
        <v>7.1114940029787E-5</v>
      </c>
      <c r="I99" s="40">
        <f t="shared" si="4"/>
        <v>9.5407708942882579E-5</v>
      </c>
      <c r="J99" s="40">
        <f t="shared" si="5"/>
        <v>4.6849065695775553E-5</v>
      </c>
    </row>
    <row r="100" spans="1:10" x14ac:dyDescent="0.35">
      <c r="A100" s="11" t="s">
        <v>184</v>
      </c>
      <c r="B100" s="11">
        <v>120</v>
      </c>
      <c r="C100" s="13">
        <v>0.73899999999999999</v>
      </c>
      <c r="D100" s="11">
        <v>4</v>
      </c>
      <c r="E100" s="13">
        <v>-0.5</v>
      </c>
      <c r="F100" s="11">
        <v>21</v>
      </c>
      <c r="G100" s="13">
        <v>1.1000000000000001</v>
      </c>
      <c r="H100" s="40">
        <f t="shared" si="3"/>
        <v>1.2191132576534915E-4</v>
      </c>
      <c r="I100" s="40">
        <f t="shared" si="4"/>
        <v>1.2721027859051011E-4</v>
      </c>
      <c r="J100" s="40">
        <f t="shared" si="5"/>
        <v>4.6849065695775553E-5</v>
      </c>
    </row>
    <row r="101" spans="1:10" x14ac:dyDescent="0.35">
      <c r="A101" s="11" t="s">
        <v>438</v>
      </c>
      <c r="B101" s="11">
        <v>43</v>
      </c>
      <c r="C101" s="13">
        <v>-0.28299999999999997</v>
      </c>
      <c r="D101" s="11">
        <v>1</v>
      </c>
      <c r="E101" s="13">
        <v>-0.8</v>
      </c>
      <c r="F101" s="11">
        <v>20</v>
      </c>
      <c r="G101" s="13">
        <v>1.857</v>
      </c>
      <c r="H101" s="40">
        <f t="shared" si="3"/>
        <v>4.3684891732583442E-5</v>
      </c>
      <c r="I101" s="40">
        <f t="shared" si="4"/>
        <v>3.1802569647627529E-5</v>
      </c>
      <c r="J101" s="40">
        <f t="shared" si="5"/>
        <v>4.4618157805500525E-5</v>
      </c>
    </row>
    <row r="102" spans="1:10" x14ac:dyDescent="0.35">
      <c r="A102" s="11" t="s">
        <v>357</v>
      </c>
      <c r="B102" s="11">
        <v>350</v>
      </c>
      <c r="C102" s="13">
        <v>0.26800000000000002</v>
      </c>
      <c r="D102" s="11">
        <v>10</v>
      </c>
      <c r="E102" s="13">
        <v>1.5</v>
      </c>
      <c r="F102" s="11">
        <v>20</v>
      </c>
      <c r="G102" s="13">
        <v>-0.41199999999999998</v>
      </c>
      <c r="H102" s="40">
        <f t="shared" si="3"/>
        <v>3.5557470014893503E-4</v>
      </c>
      <c r="I102" s="40">
        <f t="shared" si="4"/>
        <v>3.180256964762753E-4</v>
      </c>
      <c r="J102" s="40">
        <f t="shared" si="5"/>
        <v>4.4618157805500525E-5</v>
      </c>
    </row>
    <row r="103" spans="1:10" x14ac:dyDescent="0.35">
      <c r="A103" s="11" t="s">
        <v>470</v>
      </c>
      <c r="B103" s="11">
        <v>81</v>
      </c>
      <c r="C103" s="13">
        <v>1.1890000000000001</v>
      </c>
      <c r="D103" s="11">
        <v>3</v>
      </c>
      <c r="E103" s="13">
        <v>-4</v>
      </c>
      <c r="F103" s="11">
        <v>19</v>
      </c>
      <c r="G103" s="13">
        <v>5.3330000000000002</v>
      </c>
      <c r="H103" s="40">
        <f t="shared" si="3"/>
        <v>8.2290144891610672E-5</v>
      </c>
      <c r="I103" s="40">
        <f t="shared" si="4"/>
        <v>9.5407708942882579E-5</v>
      </c>
      <c r="J103" s="40">
        <f t="shared" si="5"/>
        <v>4.2387249915225503E-5</v>
      </c>
    </row>
    <row r="104" spans="1:10" x14ac:dyDescent="0.35">
      <c r="A104" s="11" t="s">
        <v>325</v>
      </c>
      <c r="B104" s="11">
        <v>103</v>
      </c>
      <c r="C104" s="13">
        <v>-0.13400000000000001</v>
      </c>
      <c r="D104" s="11">
        <v>9</v>
      </c>
      <c r="E104" s="13">
        <v>-0.35699999999999998</v>
      </c>
      <c r="F104" s="11">
        <v>19</v>
      </c>
      <c r="G104" s="13">
        <v>0.46200000000000002</v>
      </c>
      <c r="H104" s="40">
        <f t="shared" si="3"/>
        <v>1.0464055461525802E-4</v>
      </c>
      <c r="I104" s="40">
        <f t="shared" si="4"/>
        <v>2.8622312682864774E-4</v>
      </c>
      <c r="J104" s="40">
        <f t="shared" si="5"/>
        <v>4.2387249915225503E-5</v>
      </c>
    </row>
    <row r="105" spans="1:10" x14ac:dyDescent="0.35">
      <c r="A105" s="11" t="s">
        <v>317</v>
      </c>
      <c r="B105" s="11">
        <v>62</v>
      </c>
      <c r="C105" s="13">
        <v>1.6E-2</v>
      </c>
      <c r="D105" s="11">
        <v>0</v>
      </c>
      <c r="E105" s="13">
        <v>-1</v>
      </c>
      <c r="F105" s="11">
        <v>18</v>
      </c>
      <c r="G105" s="13">
        <v>0.38500000000000001</v>
      </c>
      <c r="H105" s="40">
        <f t="shared" si="3"/>
        <v>6.2987518312097057E-5</v>
      </c>
      <c r="I105" s="40">
        <f t="shared" si="4"/>
        <v>0</v>
      </c>
      <c r="J105" s="40">
        <f t="shared" si="5"/>
        <v>4.0156342024950476E-5</v>
      </c>
    </row>
    <row r="106" spans="1:10" x14ac:dyDescent="0.35">
      <c r="A106" s="11" t="s">
        <v>385</v>
      </c>
      <c r="B106" s="11">
        <v>75</v>
      </c>
      <c r="C106" s="13">
        <v>-3.7999999999999999E-2</v>
      </c>
      <c r="D106" s="11">
        <v>1</v>
      </c>
      <c r="E106" s="13">
        <v>-0.66700000000000004</v>
      </c>
      <c r="F106" s="11">
        <v>18</v>
      </c>
      <c r="G106" s="13">
        <v>0.38500000000000001</v>
      </c>
      <c r="H106" s="40">
        <f t="shared" si="3"/>
        <v>7.6194578603343212E-5</v>
      </c>
      <c r="I106" s="40">
        <f t="shared" si="4"/>
        <v>3.1802569647627529E-5</v>
      </c>
      <c r="J106" s="40">
        <f t="shared" si="5"/>
        <v>4.0156342024950476E-5</v>
      </c>
    </row>
    <row r="107" spans="1:10" x14ac:dyDescent="0.35">
      <c r="A107" s="11" t="s">
        <v>806</v>
      </c>
      <c r="B107" s="11">
        <v>96</v>
      </c>
      <c r="C107" s="13">
        <v>-0.111</v>
      </c>
      <c r="D107" s="11">
        <v>0</v>
      </c>
      <c r="E107" s="13">
        <v>-1</v>
      </c>
      <c r="F107" s="11">
        <v>17</v>
      </c>
      <c r="G107" s="13">
        <v>-0.22700000000000001</v>
      </c>
      <c r="H107" s="40">
        <f t="shared" si="3"/>
        <v>9.7529060612279309E-5</v>
      </c>
      <c r="I107" s="40">
        <f t="shared" si="4"/>
        <v>0</v>
      </c>
      <c r="J107" s="40">
        <f t="shared" si="5"/>
        <v>3.7925434134675448E-5</v>
      </c>
    </row>
    <row r="108" spans="1:10" x14ac:dyDescent="0.35">
      <c r="A108" s="11" t="s">
        <v>156</v>
      </c>
      <c r="B108" s="11">
        <v>46</v>
      </c>
      <c r="C108" s="13">
        <v>-0.25800000000000001</v>
      </c>
      <c r="D108" s="11">
        <v>3</v>
      </c>
      <c r="E108" s="13">
        <v>0.5</v>
      </c>
      <c r="F108" s="11">
        <v>17</v>
      </c>
      <c r="G108" s="13">
        <v>0.7</v>
      </c>
      <c r="H108" s="40">
        <f t="shared" si="3"/>
        <v>4.6732674876717172E-5</v>
      </c>
      <c r="I108" s="40">
        <f t="shared" si="4"/>
        <v>9.5407708942882579E-5</v>
      </c>
      <c r="J108" s="40">
        <f t="shared" si="5"/>
        <v>3.7925434134675448E-5</v>
      </c>
    </row>
    <row r="109" spans="1:10" x14ac:dyDescent="0.35">
      <c r="A109" s="11" t="s">
        <v>830</v>
      </c>
      <c r="B109" s="11">
        <v>79</v>
      </c>
      <c r="C109" s="13">
        <v>-0.20200000000000001</v>
      </c>
      <c r="D109" s="11">
        <v>10</v>
      </c>
      <c r="E109" s="13">
        <v>1</v>
      </c>
      <c r="F109" s="11">
        <v>16</v>
      </c>
      <c r="G109" s="13">
        <v>-0.27300000000000002</v>
      </c>
      <c r="H109" s="40">
        <f t="shared" si="3"/>
        <v>8.025828946218819E-5</v>
      </c>
      <c r="I109" s="40">
        <f t="shared" si="4"/>
        <v>3.180256964762753E-4</v>
      </c>
      <c r="J109" s="40">
        <f t="shared" si="5"/>
        <v>3.569452624440042E-5</v>
      </c>
    </row>
    <row r="110" spans="1:10" x14ac:dyDescent="0.35">
      <c r="A110" s="11" t="s">
        <v>285</v>
      </c>
      <c r="B110" s="11">
        <v>26</v>
      </c>
      <c r="C110" s="13">
        <v>0.23799999999999999</v>
      </c>
      <c r="D110" s="11">
        <v>3</v>
      </c>
      <c r="E110" s="13">
        <v>2</v>
      </c>
      <c r="F110" s="11">
        <v>15</v>
      </c>
      <c r="G110" s="13">
        <v>0.875</v>
      </c>
      <c r="H110" s="40">
        <f t="shared" si="3"/>
        <v>2.6414120582492313E-5</v>
      </c>
      <c r="I110" s="40">
        <f t="shared" si="4"/>
        <v>9.5407708942882579E-5</v>
      </c>
      <c r="J110" s="40">
        <f t="shared" si="5"/>
        <v>3.3463618354125392E-5</v>
      </c>
    </row>
    <row r="111" spans="1:10" x14ac:dyDescent="0.35">
      <c r="A111" s="11" t="s">
        <v>406</v>
      </c>
      <c r="B111" s="11">
        <v>356</v>
      </c>
      <c r="C111" s="13">
        <v>5.2999999999999999E-2</v>
      </c>
      <c r="D111" s="11">
        <v>66</v>
      </c>
      <c r="E111" s="13">
        <v>-0.20499999999999999</v>
      </c>
      <c r="F111" s="11">
        <v>15</v>
      </c>
      <c r="G111" s="13">
        <v>0.36399999999999999</v>
      </c>
      <c r="H111" s="40">
        <f t="shared" si="3"/>
        <v>3.6167026643720246E-4</v>
      </c>
      <c r="I111" s="40">
        <f t="shared" si="4"/>
        <v>2.0989695967434168E-3</v>
      </c>
      <c r="J111" s="40">
        <f t="shared" si="5"/>
        <v>3.3463618354125392E-5</v>
      </c>
    </row>
    <row r="112" spans="1:10" x14ac:dyDescent="0.35">
      <c r="A112" s="11" t="s">
        <v>462</v>
      </c>
      <c r="B112" s="11">
        <v>42</v>
      </c>
      <c r="C112" s="13">
        <v>-8.6999999999999994E-2</v>
      </c>
      <c r="D112" s="11">
        <v>5</v>
      </c>
      <c r="E112" s="13">
        <v>-0.16700000000000001</v>
      </c>
      <c r="F112" s="11">
        <v>14</v>
      </c>
      <c r="G112" s="13">
        <v>0.55600000000000005</v>
      </c>
      <c r="H112" s="40">
        <f t="shared" si="3"/>
        <v>4.2668964017872201E-5</v>
      </c>
      <c r="I112" s="40">
        <f t="shared" si="4"/>
        <v>1.5901284823813765E-4</v>
      </c>
      <c r="J112" s="40">
        <f t="shared" si="5"/>
        <v>3.1232710463850371E-5</v>
      </c>
    </row>
    <row r="113" spans="1:10" x14ac:dyDescent="0.35">
      <c r="A113" s="11" t="s">
        <v>921</v>
      </c>
      <c r="B113" s="11">
        <v>25</v>
      </c>
      <c r="C113" s="13">
        <v>5.25</v>
      </c>
      <c r="D113" s="11">
        <v>4</v>
      </c>
      <c r="E113" s="13">
        <v>0.33300000000000002</v>
      </c>
      <c r="F113" s="11">
        <v>12</v>
      </c>
      <c r="G113" s="13" t="s">
        <v>10856</v>
      </c>
      <c r="H113" s="40">
        <f t="shared" si="3"/>
        <v>2.5398192867781072E-5</v>
      </c>
      <c r="I113" s="40">
        <f t="shared" si="4"/>
        <v>1.2721027859051011E-4</v>
      </c>
      <c r="J113" s="40">
        <f t="shared" si="5"/>
        <v>2.6770894683300315E-5</v>
      </c>
    </row>
    <row r="114" spans="1:10" x14ac:dyDescent="0.35">
      <c r="A114" s="11" t="s">
        <v>573</v>
      </c>
      <c r="B114" s="11">
        <v>173</v>
      </c>
      <c r="C114" s="13">
        <v>1.1100000000000001</v>
      </c>
      <c r="D114" s="11">
        <v>4</v>
      </c>
      <c r="E114" s="13">
        <v>-0.69199999999999995</v>
      </c>
      <c r="F114" s="11">
        <v>12</v>
      </c>
      <c r="G114" s="13">
        <v>1</v>
      </c>
      <c r="H114" s="40">
        <f t="shared" si="3"/>
        <v>1.7575549464504502E-4</v>
      </c>
      <c r="I114" s="40">
        <f t="shared" si="4"/>
        <v>1.2721027859051011E-4</v>
      </c>
      <c r="J114" s="40">
        <f t="shared" si="5"/>
        <v>2.6770894683300315E-5</v>
      </c>
    </row>
    <row r="115" spans="1:10" x14ac:dyDescent="0.35">
      <c r="A115" s="11" t="s">
        <v>65</v>
      </c>
      <c r="B115" s="11">
        <v>24</v>
      </c>
      <c r="C115" s="13">
        <v>-0.47799999999999998</v>
      </c>
      <c r="D115" s="11">
        <v>6</v>
      </c>
      <c r="E115" s="13">
        <v>2</v>
      </c>
      <c r="F115" s="11">
        <v>12</v>
      </c>
      <c r="G115" s="13">
        <v>-0.33300000000000002</v>
      </c>
      <c r="H115" s="40">
        <f t="shared" si="3"/>
        <v>2.4382265153069827E-5</v>
      </c>
      <c r="I115" s="40">
        <f t="shared" si="4"/>
        <v>1.9081541788576516E-4</v>
      </c>
      <c r="J115" s="40">
        <f t="shared" si="5"/>
        <v>2.6770894683300315E-5</v>
      </c>
    </row>
    <row r="116" spans="1:10" x14ac:dyDescent="0.35">
      <c r="A116" s="11" t="s">
        <v>746</v>
      </c>
      <c r="B116" s="11">
        <v>51</v>
      </c>
      <c r="C116" s="13">
        <v>-0.215</v>
      </c>
      <c r="D116" s="11">
        <v>2</v>
      </c>
      <c r="E116" s="13">
        <v>0</v>
      </c>
      <c r="F116" s="11">
        <v>11</v>
      </c>
      <c r="G116" s="13">
        <v>0.57099999999999995</v>
      </c>
      <c r="H116" s="40">
        <f t="shared" si="3"/>
        <v>5.1812313450273385E-5</v>
      </c>
      <c r="I116" s="40">
        <f t="shared" si="4"/>
        <v>6.3605139295255057E-5</v>
      </c>
      <c r="J116" s="40">
        <f t="shared" si="5"/>
        <v>2.453998679302529E-5</v>
      </c>
    </row>
    <row r="117" spans="1:10" x14ac:dyDescent="0.35">
      <c r="A117" s="11" t="s">
        <v>636</v>
      </c>
      <c r="B117" s="11">
        <v>94</v>
      </c>
      <c r="C117" s="13">
        <v>0.42399999999999999</v>
      </c>
      <c r="D117" s="11">
        <v>3</v>
      </c>
      <c r="E117" s="13">
        <v>2</v>
      </c>
      <c r="F117" s="11">
        <v>11</v>
      </c>
      <c r="G117" s="13">
        <v>0.222</v>
      </c>
      <c r="H117" s="40">
        <f t="shared" si="3"/>
        <v>9.5497205182856827E-5</v>
      </c>
      <c r="I117" s="40">
        <f t="shared" si="4"/>
        <v>9.5407708942882579E-5</v>
      </c>
      <c r="J117" s="40">
        <f t="shared" si="5"/>
        <v>2.453998679302529E-5</v>
      </c>
    </row>
    <row r="118" spans="1:10" x14ac:dyDescent="0.35">
      <c r="A118" s="11" t="s">
        <v>886</v>
      </c>
      <c r="B118" s="11">
        <v>54</v>
      </c>
      <c r="C118" s="13">
        <v>-0.25</v>
      </c>
      <c r="D118" s="11">
        <v>4</v>
      </c>
      <c r="E118" s="13">
        <v>-0.5</v>
      </c>
      <c r="F118" s="11">
        <v>11</v>
      </c>
      <c r="G118" s="13">
        <v>-0.26700000000000002</v>
      </c>
      <c r="H118" s="40">
        <f t="shared" si="3"/>
        <v>5.4860096594407115E-5</v>
      </c>
      <c r="I118" s="40">
        <f t="shared" si="4"/>
        <v>1.2721027859051011E-4</v>
      </c>
      <c r="J118" s="40">
        <f t="shared" si="5"/>
        <v>2.453998679302529E-5</v>
      </c>
    </row>
    <row r="119" spans="1:10" x14ac:dyDescent="0.35">
      <c r="A119" s="11" t="s">
        <v>699</v>
      </c>
      <c r="B119" s="11">
        <v>49</v>
      </c>
      <c r="C119" s="13">
        <v>-0.21</v>
      </c>
      <c r="D119" s="11">
        <v>8</v>
      </c>
      <c r="E119" s="13">
        <v>0.14299999999999999</v>
      </c>
      <c r="F119" s="11">
        <v>11</v>
      </c>
      <c r="G119" s="13">
        <v>0.1</v>
      </c>
      <c r="H119" s="40">
        <f t="shared" si="3"/>
        <v>4.9780458020850902E-5</v>
      </c>
      <c r="I119" s="40">
        <f t="shared" si="4"/>
        <v>2.5442055718102023E-4</v>
      </c>
      <c r="J119" s="40">
        <f t="shared" si="5"/>
        <v>2.453998679302529E-5</v>
      </c>
    </row>
    <row r="120" spans="1:10" x14ac:dyDescent="0.35">
      <c r="A120" s="11" t="s">
        <v>400</v>
      </c>
      <c r="B120" s="11">
        <v>84</v>
      </c>
      <c r="C120" s="13">
        <v>-3.4000000000000002E-2</v>
      </c>
      <c r="D120" s="11">
        <v>11</v>
      </c>
      <c r="E120" s="13">
        <v>0.375</v>
      </c>
      <c r="F120" s="11">
        <v>11</v>
      </c>
      <c r="G120" s="13">
        <v>1.2</v>
      </c>
      <c r="H120" s="40">
        <f t="shared" si="3"/>
        <v>8.5337928035744402E-5</v>
      </c>
      <c r="I120" s="40">
        <f t="shared" si="4"/>
        <v>3.4982826612390281E-4</v>
      </c>
      <c r="J120" s="40">
        <f t="shared" si="5"/>
        <v>2.453998679302529E-5</v>
      </c>
    </row>
    <row r="121" spans="1:10" x14ac:dyDescent="0.35">
      <c r="A121" s="11" t="s">
        <v>21</v>
      </c>
      <c r="B121" s="11">
        <v>148</v>
      </c>
      <c r="C121" s="13">
        <v>-0.10299999999999999</v>
      </c>
      <c r="D121" s="11">
        <v>37</v>
      </c>
      <c r="E121" s="13">
        <v>-5.0999999999999997E-2</v>
      </c>
      <c r="F121" s="11">
        <v>11</v>
      </c>
      <c r="G121" s="13">
        <v>0.222</v>
      </c>
      <c r="H121" s="40">
        <f t="shared" si="3"/>
        <v>1.5035730177726396E-4</v>
      </c>
      <c r="I121" s="40">
        <f t="shared" si="4"/>
        <v>1.1766950769622185E-3</v>
      </c>
      <c r="J121" s="40">
        <f t="shared" si="5"/>
        <v>2.453998679302529E-5</v>
      </c>
    </row>
    <row r="122" spans="1:10" x14ac:dyDescent="0.35">
      <c r="A122" s="11" t="s">
        <v>458</v>
      </c>
      <c r="B122" s="11">
        <v>56</v>
      </c>
      <c r="C122" s="13">
        <v>0.4</v>
      </c>
      <c r="D122" s="11">
        <v>4</v>
      </c>
      <c r="E122" s="13" t="s">
        <v>10856</v>
      </c>
      <c r="F122" s="11">
        <v>10</v>
      </c>
      <c r="G122" s="13">
        <v>0.25</v>
      </c>
      <c r="H122" s="40">
        <f t="shared" si="3"/>
        <v>5.6891952023829604E-5</v>
      </c>
      <c r="I122" s="40">
        <f t="shared" si="4"/>
        <v>1.2721027859051011E-4</v>
      </c>
      <c r="J122" s="40">
        <f t="shared" si="5"/>
        <v>2.2309078902750262E-5</v>
      </c>
    </row>
    <row r="123" spans="1:10" x14ac:dyDescent="0.35">
      <c r="A123" s="11" t="s">
        <v>864</v>
      </c>
      <c r="B123" s="11">
        <v>88</v>
      </c>
      <c r="C123" s="13">
        <v>0.39700000000000002</v>
      </c>
      <c r="D123" s="11">
        <v>8</v>
      </c>
      <c r="E123" s="13">
        <v>-0.2</v>
      </c>
      <c r="F123" s="11">
        <v>10</v>
      </c>
      <c r="G123" s="13">
        <v>1</v>
      </c>
      <c r="H123" s="40">
        <f t="shared" si="3"/>
        <v>8.9401638894589367E-5</v>
      </c>
      <c r="I123" s="40">
        <f t="shared" si="4"/>
        <v>2.5442055718102023E-4</v>
      </c>
      <c r="J123" s="40">
        <f t="shared" si="5"/>
        <v>2.2309078902750262E-5</v>
      </c>
    </row>
    <row r="124" spans="1:10" x14ac:dyDescent="0.35">
      <c r="A124" s="11" t="s">
        <v>774</v>
      </c>
      <c r="B124" s="11">
        <v>41</v>
      </c>
      <c r="C124" s="13">
        <v>0.28100000000000003</v>
      </c>
      <c r="D124" s="11">
        <v>4</v>
      </c>
      <c r="E124" s="13">
        <v>1</v>
      </c>
      <c r="F124" s="11">
        <v>9</v>
      </c>
      <c r="G124" s="11">
        <v>3.5</v>
      </c>
      <c r="H124" s="40">
        <f t="shared" si="3"/>
        <v>4.165303630316096E-5</v>
      </c>
      <c r="I124" s="40">
        <f t="shared" si="4"/>
        <v>1.2721027859051011E-4</v>
      </c>
      <c r="J124" s="40">
        <f t="shared" si="5"/>
        <v>2.0078171012475238E-5</v>
      </c>
    </row>
    <row r="125" spans="1:10" x14ac:dyDescent="0.35">
      <c r="A125" s="11" t="s">
        <v>703</v>
      </c>
      <c r="B125" s="11">
        <v>16</v>
      </c>
      <c r="C125" s="13">
        <v>-0.30399999999999999</v>
      </c>
      <c r="D125" s="11">
        <v>0</v>
      </c>
      <c r="E125" s="13" t="s">
        <v>10856</v>
      </c>
      <c r="F125" s="11">
        <v>8</v>
      </c>
      <c r="G125" s="13">
        <v>0.14299999999999999</v>
      </c>
      <c r="H125" s="40">
        <f t="shared" si="3"/>
        <v>1.6254843435379885E-5</v>
      </c>
      <c r="I125" s="40">
        <f t="shared" si="4"/>
        <v>0</v>
      </c>
      <c r="J125" s="40">
        <f t="shared" si="5"/>
        <v>1.784726312220021E-5</v>
      </c>
    </row>
    <row r="126" spans="1:10" x14ac:dyDescent="0.35">
      <c r="A126" s="11" t="s">
        <v>826</v>
      </c>
      <c r="B126" s="11">
        <v>70</v>
      </c>
      <c r="C126" s="13">
        <v>-5.3999999999999999E-2</v>
      </c>
      <c r="D126" s="11">
        <v>3</v>
      </c>
      <c r="E126" s="13">
        <v>-0.72699999999999998</v>
      </c>
      <c r="F126" s="11">
        <v>8</v>
      </c>
      <c r="G126" s="13">
        <v>1.667</v>
      </c>
      <c r="H126" s="40">
        <f t="shared" si="3"/>
        <v>7.1114940029787E-5</v>
      </c>
      <c r="I126" s="40">
        <f t="shared" si="4"/>
        <v>9.5407708942882579E-5</v>
      </c>
      <c r="J126" s="40">
        <f t="shared" si="5"/>
        <v>1.784726312220021E-5</v>
      </c>
    </row>
    <row r="127" spans="1:10" x14ac:dyDescent="0.35">
      <c r="A127" s="11" t="s">
        <v>485</v>
      </c>
      <c r="B127" s="11">
        <v>68</v>
      </c>
      <c r="C127" s="13">
        <v>-0.24399999999999999</v>
      </c>
      <c r="D127" s="11">
        <v>7</v>
      </c>
      <c r="E127" s="13">
        <v>0.4</v>
      </c>
      <c r="F127" s="11">
        <v>7</v>
      </c>
      <c r="G127" s="13">
        <v>-0.125</v>
      </c>
      <c r="H127" s="40">
        <f t="shared" si="3"/>
        <v>6.9083084600364517E-5</v>
      </c>
      <c r="I127" s="40">
        <f t="shared" si="4"/>
        <v>2.2261798753339269E-4</v>
      </c>
      <c r="J127" s="40">
        <f t="shared" si="5"/>
        <v>1.5616355231925185E-5</v>
      </c>
    </row>
    <row r="128" spans="1:10" x14ac:dyDescent="0.35">
      <c r="A128" s="11" t="s">
        <v>226</v>
      </c>
      <c r="B128" s="11">
        <v>72</v>
      </c>
      <c r="C128" s="13">
        <v>5.8999999999999997E-2</v>
      </c>
      <c r="D128" s="11">
        <v>7</v>
      </c>
      <c r="E128" s="13">
        <v>-0.125</v>
      </c>
      <c r="F128" s="11">
        <v>7</v>
      </c>
      <c r="G128" s="13">
        <v>-0.5</v>
      </c>
      <c r="H128" s="40">
        <f t="shared" si="3"/>
        <v>7.3146795459209482E-5</v>
      </c>
      <c r="I128" s="40">
        <f t="shared" si="4"/>
        <v>2.2261798753339269E-4</v>
      </c>
      <c r="J128" s="40">
        <f t="shared" si="5"/>
        <v>1.5616355231925185E-5</v>
      </c>
    </row>
    <row r="129" spans="1:10" x14ac:dyDescent="0.35">
      <c r="A129" s="11" t="s">
        <v>238</v>
      </c>
      <c r="B129" s="11">
        <v>84</v>
      </c>
      <c r="C129" s="13">
        <v>1.1000000000000001</v>
      </c>
      <c r="D129" s="11">
        <v>1</v>
      </c>
      <c r="E129" s="11" t="s">
        <v>10856</v>
      </c>
      <c r="F129" s="11">
        <v>6</v>
      </c>
      <c r="G129" s="13">
        <v>-0.4</v>
      </c>
      <c r="H129" s="40">
        <f t="shared" si="3"/>
        <v>8.5337928035744402E-5</v>
      </c>
      <c r="I129" s="40">
        <f t="shared" si="4"/>
        <v>3.1802569647627529E-5</v>
      </c>
      <c r="J129" s="40">
        <f t="shared" si="5"/>
        <v>1.3385447341650157E-5</v>
      </c>
    </row>
    <row r="130" spans="1:10" x14ac:dyDescent="0.35">
      <c r="A130" s="11" t="s">
        <v>716</v>
      </c>
      <c r="B130" s="11">
        <v>21</v>
      </c>
      <c r="C130" s="13">
        <v>0.5</v>
      </c>
      <c r="D130" s="11">
        <v>3</v>
      </c>
      <c r="E130" s="13">
        <v>0.5</v>
      </c>
      <c r="F130" s="11">
        <v>6</v>
      </c>
      <c r="G130" s="13" t="s">
        <v>10856</v>
      </c>
      <c r="H130" s="40">
        <f t="shared" si="3"/>
        <v>2.1334482008936101E-5</v>
      </c>
      <c r="I130" s="40">
        <f t="shared" si="4"/>
        <v>9.5407708942882579E-5</v>
      </c>
      <c r="J130" s="40">
        <f t="shared" si="5"/>
        <v>1.3385447341650157E-5</v>
      </c>
    </row>
    <row r="131" spans="1:10" x14ac:dyDescent="0.35">
      <c r="A131" s="11" t="s">
        <v>144</v>
      </c>
      <c r="B131" s="11">
        <v>23</v>
      </c>
      <c r="C131" s="13">
        <v>9.5000000000000001E-2</v>
      </c>
      <c r="D131" s="11">
        <v>4</v>
      </c>
      <c r="E131" s="13">
        <v>0</v>
      </c>
      <c r="F131" s="11">
        <v>6</v>
      </c>
      <c r="G131" s="13">
        <v>5</v>
      </c>
      <c r="H131" s="40">
        <f t="shared" si="3"/>
        <v>2.3366337438358586E-5</v>
      </c>
      <c r="I131" s="40">
        <f t="shared" si="4"/>
        <v>1.2721027859051011E-4</v>
      </c>
      <c r="J131" s="40">
        <f t="shared" si="5"/>
        <v>1.3385447341650157E-5</v>
      </c>
    </row>
    <row r="132" spans="1:10" x14ac:dyDescent="0.35">
      <c r="A132" s="11" t="s">
        <v>529</v>
      </c>
      <c r="B132" s="11">
        <v>28</v>
      </c>
      <c r="C132" s="13">
        <v>2.5</v>
      </c>
      <c r="D132" s="11">
        <v>4</v>
      </c>
      <c r="E132" s="13" t="s">
        <v>10856</v>
      </c>
      <c r="F132" s="11">
        <v>6</v>
      </c>
      <c r="G132" s="13">
        <v>2</v>
      </c>
      <c r="H132" s="40">
        <f t="shared" ref="H132:H189" si="6">B132/$B$210</f>
        <v>2.8445976011914802E-5</v>
      </c>
      <c r="I132" s="40">
        <f t="shared" ref="I132:I189" si="7">D132/$D$210</f>
        <v>1.2721027859051011E-4</v>
      </c>
      <c r="J132" s="40">
        <f t="shared" ref="J132:J189" si="8">F132/$F$210</f>
        <v>1.3385447341650157E-5</v>
      </c>
    </row>
    <row r="133" spans="1:10" x14ac:dyDescent="0.35">
      <c r="A133" s="11" t="s">
        <v>254</v>
      </c>
      <c r="B133" s="11">
        <v>13</v>
      </c>
      <c r="C133" s="13">
        <v>3.3330000000000002</v>
      </c>
      <c r="D133" s="11">
        <v>5</v>
      </c>
      <c r="E133" s="13" t="s">
        <v>10856</v>
      </c>
      <c r="F133" s="11">
        <v>6</v>
      </c>
      <c r="G133" s="11" t="s">
        <v>10856</v>
      </c>
      <c r="H133" s="40">
        <f t="shared" si="6"/>
        <v>1.3207060291246156E-5</v>
      </c>
      <c r="I133" s="40">
        <f t="shared" si="7"/>
        <v>1.5901284823813765E-4</v>
      </c>
      <c r="J133" s="40">
        <f t="shared" si="8"/>
        <v>1.3385447341650157E-5</v>
      </c>
    </row>
    <row r="134" spans="1:10" x14ac:dyDescent="0.35">
      <c r="A134" s="11" t="s">
        <v>525</v>
      </c>
      <c r="B134" s="11">
        <v>61</v>
      </c>
      <c r="C134" s="13">
        <v>0.74299999999999999</v>
      </c>
      <c r="D134" s="11">
        <v>18</v>
      </c>
      <c r="E134" s="13">
        <v>0.63600000000000001</v>
      </c>
      <c r="F134" s="11">
        <v>6</v>
      </c>
      <c r="G134" s="13">
        <v>-0.14299999999999999</v>
      </c>
      <c r="H134" s="40">
        <f t="shared" si="6"/>
        <v>6.1971590597385809E-5</v>
      </c>
      <c r="I134" s="40">
        <f t="shared" si="7"/>
        <v>5.7244625365729547E-4</v>
      </c>
      <c r="J134" s="40">
        <f t="shared" si="8"/>
        <v>1.3385447341650157E-5</v>
      </c>
    </row>
    <row r="135" spans="1:10" x14ac:dyDescent="0.35">
      <c r="A135" s="11" t="s">
        <v>10858</v>
      </c>
      <c r="B135" s="11">
        <v>8</v>
      </c>
      <c r="C135" s="13">
        <v>0.6</v>
      </c>
      <c r="D135" s="11">
        <v>0</v>
      </c>
      <c r="E135" s="13">
        <v>-1</v>
      </c>
      <c r="F135" s="11">
        <v>5</v>
      </c>
      <c r="G135" s="13">
        <v>-0.28599999999999998</v>
      </c>
      <c r="H135" s="40">
        <f t="shared" si="6"/>
        <v>8.1274217176899424E-6</v>
      </c>
      <c r="I135" s="40">
        <f t="shared" si="7"/>
        <v>0</v>
      </c>
      <c r="J135" s="40">
        <f t="shared" si="8"/>
        <v>1.1154539451375131E-5</v>
      </c>
    </row>
    <row r="136" spans="1:10" x14ac:dyDescent="0.35">
      <c r="A136" s="11" t="s">
        <v>337</v>
      </c>
      <c r="B136" s="11">
        <v>8</v>
      </c>
      <c r="C136" s="13">
        <v>1.667</v>
      </c>
      <c r="D136" s="11">
        <v>0</v>
      </c>
      <c r="E136" s="11" t="s">
        <v>10856</v>
      </c>
      <c r="F136" s="11">
        <v>5</v>
      </c>
      <c r="G136" s="13">
        <v>4</v>
      </c>
      <c r="H136" s="40">
        <f t="shared" si="6"/>
        <v>8.1274217176899424E-6</v>
      </c>
      <c r="I136" s="40">
        <f t="shared" si="7"/>
        <v>0</v>
      </c>
      <c r="J136" s="40">
        <f t="shared" si="8"/>
        <v>1.1154539451375131E-5</v>
      </c>
    </row>
    <row r="137" spans="1:10" x14ac:dyDescent="0.35">
      <c r="A137" s="11" t="s">
        <v>130</v>
      </c>
      <c r="B137" s="11">
        <v>14</v>
      </c>
      <c r="C137" s="13">
        <v>-0.48099999999999998</v>
      </c>
      <c r="D137" s="11">
        <v>0</v>
      </c>
      <c r="E137" s="13" t="s">
        <v>10856</v>
      </c>
      <c r="F137" s="11">
        <v>5</v>
      </c>
      <c r="G137" s="13">
        <v>-0.72199999999999998</v>
      </c>
      <c r="H137" s="40">
        <f t="shared" si="6"/>
        <v>1.4222988005957401E-5</v>
      </c>
      <c r="I137" s="40">
        <f t="shared" si="7"/>
        <v>0</v>
      </c>
      <c r="J137" s="40">
        <f t="shared" si="8"/>
        <v>1.1154539451375131E-5</v>
      </c>
    </row>
    <row r="138" spans="1:10" x14ac:dyDescent="0.35">
      <c r="A138" s="11" t="s">
        <v>754</v>
      </c>
      <c r="B138" s="11">
        <v>19</v>
      </c>
      <c r="C138" s="13">
        <v>0</v>
      </c>
      <c r="D138" s="11">
        <v>1</v>
      </c>
      <c r="E138" s="13" t="s">
        <v>10856</v>
      </c>
      <c r="F138" s="11">
        <v>5</v>
      </c>
      <c r="G138" s="13">
        <v>4</v>
      </c>
      <c r="H138" s="40">
        <f t="shared" si="6"/>
        <v>1.9302626579513615E-5</v>
      </c>
      <c r="I138" s="40">
        <f t="shared" si="7"/>
        <v>3.1802569647627529E-5</v>
      </c>
      <c r="J138" s="40">
        <f t="shared" si="8"/>
        <v>1.1154539451375131E-5</v>
      </c>
    </row>
    <row r="139" spans="1:10" x14ac:dyDescent="0.35">
      <c r="A139" s="11" t="s">
        <v>608</v>
      </c>
      <c r="B139" s="11">
        <v>17</v>
      </c>
      <c r="C139" s="13">
        <v>0.54500000000000004</v>
      </c>
      <c r="D139" s="11">
        <v>0</v>
      </c>
      <c r="E139" s="13">
        <v>-1</v>
      </c>
      <c r="F139" s="11">
        <v>4</v>
      </c>
      <c r="G139" s="13">
        <v>0</v>
      </c>
      <c r="H139" s="40">
        <f t="shared" si="6"/>
        <v>1.7270771150091129E-5</v>
      </c>
      <c r="I139" s="40">
        <f t="shared" si="7"/>
        <v>0</v>
      </c>
      <c r="J139" s="40">
        <f t="shared" si="8"/>
        <v>8.9236315611001049E-6</v>
      </c>
    </row>
    <row r="140" spans="1:10" x14ac:dyDescent="0.35">
      <c r="A140" s="11" t="s">
        <v>250</v>
      </c>
      <c r="B140" s="11">
        <v>56</v>
      </c>
      <c r="C140" s="13">
        <v>1.333</v>
      </c>
      <c r="D140" s="11">
        <v>2</v>
      </c>
      <c r="E140" s="13">
        <v>1</v>
      </c>
      <c r="F140" s="11">
        <v>4</v>
      </c>
      <c r="G140" s="13">
        <v>1</v>
      </c>
      <c r="H140" s="40">
        <f t="shared" si="6"/>
        <v>5.6891952023829604E-5</v>
      </c>
      <c r="I140" s="40">
        <f t="shared" si="7"/>
        <v>6.3605139295255057E-5</v>
      </c>
      <c r="J140" s="40">
        <f t="shared" si="8"/>
        <v>8.9236315611001049E-6</v>
      </c>
    </row>
    <row r="141" spans="1:10" x14ac:dyDescent="0.35">
      <c r="A141" s="11" t="s">
        <v>69</v>
      </c>
      <c r="B141" s="11">
        <v>105</v>
      </c>
      <c r="C141" s="13">
        <v>-0.23400000000000001</v>
      </c>
      <c r="D141" s="11">
        <v>4</v>
      </c>
      <c r="E141" s="13">
        <v>3</v>
      </c>
      <c r="F141" s="11">
        <v>4</v>
      </c>
      <c r="G141" s="13">
        <v>-0.69199999999999995</v>
      </c>
      <c r="H141" s="40">
        <f t="shared" si="6"/>
        <v>1.066724100446805E-4</v>
      </c>
      <c r="I141" s="40">
        <f t="shared" si="7"/>
        <v>1.2721027859051011E-4</v>
      </c>
      <c r="J141" s="40">
        <f t="shared" si="8"/>
        <v>8.9236315611001049E-6</v>
      </c>
    </row>
    <row r="142" spans="1:10" x14ac:dyDescent="0.35">
      <c r="A142" s="11" t="s">
        <v>365</v>
      </c>
      <c r="B142" s="11">
        <v>68</v>
      </c>
      <c r="C142" s="13">
        <v>-0.39300000000000002</v>
      </c>
      <c r="D142" s="11">
        <v>7</v>
      </c>
      <c r="E142" s="13">
        <v>-0.63200000000000001</v>
      </c>
      <c r="F142" s="11">
        <v>4</v>
      </c>
      <c r="G142" s="13">
        <v>-0.85699999999999998</v>
      </c>
      <c r="H142" s="40">
        <f t="shared" si="6"/>
        <v>6.9083084600364517E-5</v>
      </c>
      <c r="I142" s="40">
        <f t="shared" si="7"/>
        <v>2.2261798753339269E-4</v>
      </c>
      <c r="J142" s="40">
        <f t="shared" si="8"/>
        <v>8.9236315611001049E-6</v>
      </c>
    </row>
    <row r="143" spans="1:10" x14ac:dyDescent="0.35">
      <c r="A143" s="11" t="s">
        <v>616</v>
      </c>
      <c r="B143" s="11">
        <v>36</v>
      </c>
      <c r="C143" s="13">
        <v>-0.34499999999999997</v>
      </c>
      <c r="D143" s="11">
        <v>0</v>
      </c>
      <c r="E143" s="13">
        <v>-1</v>
      </c>
      <c r="F143" s="11">
        <v>3</v>
      </c>
      <c r="G143" s="13">
        <v>2</v>
      </c>
      <c r="H143" s="40">
        <f t="shared" si="6"/>
        <v>3.6573397729604741E-5</v>
      </c>
      <c r="I143" s="40">
        <f t="shared" si="7"/>
        <v>0</v>
      </c>
      <c r="J143" s="40">
        <f t="shared" si="8"/>
        <v>6.6927236708250787E-6</v>
      </c>
    </row>
    <row r="144" spans="1:10" x14ac:dyDescent="0.35">
      <c r="A144" s="11" t="s">
        <v>917</v>
      </c>
      <c r="B144" s="11">
        <v>25</v>
      </c>
      <c r="C144" s="13">
        <v>-0.16700000000000001</v>
      </c>
      <c r="D144" s="11">
        <v>1</v>
      </c>
      <c r="E144" s="13">
        <v>-0.5</v>
      </c>
      <c r="F144" s="11">
        <v>3</v>
      </c>
      <c r="G144" s="11">
        <v>-0.76900000000000002</v>
      </c>
      <c r="H144" s="40">
        <f t="shared" si="6"/>
        <v>2.5398192867781072E-5</v>
      </c>
      <c r="I144" s="40">
        <f t="shared" si="7"/>
        <v>3.1802569647627529E-5</v>
      </c>
      <c r="J144" s="40">
        <f t="shared" si="8"/>
        <v>6.6927236708250787E-6</v>
      </c>
    </row>
    <row r="145" spans="1:10" x14ac:dyDescent="0.35">
      <c r="A145" s="11" t="s">
        <v>512</v>
      </c>
      <c r="B145" s="11">
        <v>3</v>
      </c>
      <c r="C145" s="13">
        <v>-0.91900000000000004</v>
      </c>
      <c r="D145" s="11">
        <v>1</v>
      </c>
      <c r="E145" s="13">
        <v>-2</v>
      </c>
      <c r="F145" s="11">
        <v>3</v>
      </c>
      <c r="G145" s="11">
        <v>0</v>
      </c>
      <c r="H145" s="40">
        <f t="shared" si="6"/>
        <v>3.0477831441337284E-6</v>
      </c>
      <c r="I145" s="40">
        <f t="shared" si="7"/>
        <v>3.1802569647627529E-5</v>
      </c>
      <c r="J145" s="40">
        <f t="shared" si="8"/>
        <v>6.6927236708250787E-6</v>
      </c>
    </row>
    <row r="146" spans="1:10" x14ac:dyDescent="0.35">
      <c r="A146" s="11" t="s">
        <v>100</v>
      </c>
      <c r="B146" s="11">
        <v>35</v>
      </c>
      <c r="C146" s="11">
        <v>2.5</v>
      </c>
      <c r="D146" s="11">
        <v>2</v>
      </c>
      <c r="E146" s="11">
        <v>0</v>
      </c>
      <c r="F146" s="11">
        <v>3</v>
      </c>
      <c r="G146" s="11">
        <v>-0.4</v>
      </c>
      <c r="H146" s="40">
        <f t="shared" si="6"/>
        <v>3.55574700148935E-5</v>
      </c>
      <c r="I146" s="40">
        <f t="shared" si="7"/>
        <v>6.3605139295255057E-5</v>
      </c>
      <c r="J146" s="40">
        <f t="shared" si="8"/>
        <v>6.6927236708250787E-6</v>
      </c>
    </row>
    <row r="147" spans="1:10" x14ac:dyDescent="0.35">
      <c r="A147" s="11" t="s">
        <v>212</v>
      </c>
      <c r="B147" s="11">
        <v>104</v>
      </c>
      <c r="C147" s="13">
        <v>0.14299999999999999</v>
      </c>
      <c r="D147" s="11">
        <v>32</v>
      </c>
      <c r="E147" s="13">
        <v>6.7000000000000004E-2</v>
      </c>
      <c r="F147" s="11">
        <v>3</v>
      </c>
      <c r="G147" s="13">
        <v>-0.25</v>
      </c>
      <c r="H147" s="40">
        <f t="shared" si="6"/>
        <v>1.0565648232996925E-4</v>
      </c>
      <c r="I147" s="40">
        <f t="shared" si="7"/>
        <v>1.0176822287240809E-3</v>
      </c>
      <c r="J147" s="40">
        <f t="shared" si="8"/>
        <v>6.6927236708250787E-6</v>
      </c>
    </row>
    <row r="148" spans="1:10" x14ac:dyDescent="0.35">
      <c r="A148" s="11" t="s">
        <v>516</v>
      </c>
      <c r="B148" s="11">
        <v>63</v>
      </c>
      <c r="C148" s="13">
        <v>0.61499999999999999</v>
      </c>
      <c r="D148" s="11">
        <v>1</v>
      </c>
      <c r="E148" s="13">
        <v>0</v>
      </c>
      <c r="F148" s="11">
        <v>2</v>
      </c>
      <c r="G148" s="13">
        <v>-2</v>
      </c>
      <c r="H148" s="40">
        <f t="shared" si="6"/>
        <v>6.4003446026808305E-5</v>
      </c>
      <c r="I148" s="40">
        <f t="shared" si="7"/>
        <v>3.1802569647627529E-5</v>
      </c>
      <c r="J148" s="40">
        <f t="shared" si="8"/>
        <v>4.4618157805500525E-6</v>
      </c>
    </row>
    <row r="149" spans="1:10" x14ac:dyDescent="0.35">
      <c r="A149" s="11" t="s">
        <v>810</v>
      </c>
      <c r="B149" s="11">
        <v>13</v>
      </c>
      <c r="C149" s="13">
        <v>1.6</v>
      </c>
      <c r="D149" s="11">
        <v>1</v>
      </c>
      <c r="E149" s="13">
        <v>0</v>
      </c>
      <c r="F149" s="11">
        <v>2</v>
      </c>
      <c r="G149" s="13" t="s">
        <v>10856</v>
      </c>
      <c r="H149" s="40">
        <f t="shared" si="6"/>
        <v>1.3207060291246156E-5</v>
      </c>
      <c r="I149" s="40">
        <f t="shared" si="7"/>
        <v>3.1802569647627529E-5</v>
      </c>
      <c r="J149" s="40">
        <f t="shared" si="8"/>
        <v>4.4618157805500525E-6</v>
      </c>
    </row>
    <row r="150" spans="1:10" x14ac:dyDescent="0.35">
      <c r="A150" s="11" t="s">
        <v>632</v>
      </c>
      <c r="B150" s="11">
        <v>31</v>
      </c>
      <c r="C150" s="13">
        <v>1.385</v>
      </c>
      <c r="D150" s="11">
        <v>4</v>
      </c>
      <c r="E150" s="11" t="s">
        <v>10856</v>
      </c>
      <c r="F150" s="11">
        <v>2</v>
      </c>
      <c r="G150" s="13" t="s">
        <v>10856</v>
      </c>
      <c r="H150" s="40">
        <f t="shared" si="6"/>
        <v>3.1493759156048529E-5</v>
      </c>
      <c r="I150" s="40">
        <f t="shared" si="7"/>
        <v>1.2721027859051011E-4</v>
      </c>
      <c r="J150" s="40">
        <f t="shared" si="8"/>
        <v>4.4618157805500525E-6</v>
      </c>
    </row>
    <row r="151" spans="1:10" x14ac:dyDescent="0.35">
      <c r="A151" s="11" t="s">
        <v>786</v>
      </c>
      <c r="B151" s="11">
        <v>-6</v>
      </c>
      <c r="C151" s="13">
        <v>-1.3160000000000001</v>
      </c>
      <c r="D151" s="11">
        <v>0</v>
      </c>
      <c r="E151" s="11">
        <v>-1</v>
      </c>
      <c r="F151" s="11">
        <v>1</v>
      </c>
      <c r="G151" s="13">
        <v>0</v>
      </c>
      <c r="H151" s="40">
        <f t="shared" si="6"/>
        <v>-6.0955662882674568E-6</v>
      </c>
      <c r="I151" s="40">
        <f t="shared" si="7"/>
        <v>0</v>
      </c>
      <c r="J151" s="40">
        <f t="shared" si="8"/>
        <v>2.2309078902750262E-6</v>
      </c>
    </row>
    <row r="152" spans="1:10" x14ac:dyDescent="0.35">
      <c r="A152" s="11" t="s">
        <v>581</v>
      </c>
      <c r="B152" s="11">
        <v>21</v>
      </c>
      <c r="C152" s="13">
        <v>0.105</v>
      </c>
      <c r="D152" s="11">
        <v>0</v>
      </c>
      <c r="E152" s="11" t="s">
        <v>10856</v>
      </c>
      <c r="F152" s="11">
        <v>1</v>
      </c>
      <c r="G152" s="13">
        <v>-1.333</v>
      </c>
      <c r="H152" s="40">
        <f t="shared" si="6"/>
        <v>2.1334482008936101E-5</v>
      </c>
      <c r="I152" s="40">
        <f t="shared" si="7"/>
        <v>0</v>
      </c>
      <c r="J152" s="40">
        <f t="shared" si="8"/>
        <v>2.2309078902750262E-6</v>
      </c>
    </row>
    <row r="153" spans="1:10" x14ac:dyDescent="0.35">
      <c r="A153" s="11" t="s">
        <v>234</v>
      </c>
      <c r="B153" s="11">
        <v>13</v>
      </c>
      <c r="C153" s="13">
        <v>-0.53600000000000003</v>
      </c>
      <c r="D153" s="11">
        <v>0</v>
      </c>
      <c r="E153" s="11" t="s">
        <v>10856</v>
      </c>
      <c r="F153" s="11">
        <v>1</v>
      </c>
      <c r="G153" s="11">
        <v>-2</v>
      </c>
      <c r="H153" s="40">
        <f t="shared" si="6"/>
        <v>1.3207060291246156E-5</v>
      </c>
      <c r="I153" s="40">
        <f t="shared" si="7"/>
        <v>0</v>
      </c>
      <c r="J153" s="40">
        <f t="shared" si="8"/>
        <v>2.2309078902750262E-6</v>
      </c>
    </row>
    <row r="154" spans="1:10" x14ac:dyDescent="0.35">
      <c r="A154" s="11" t="s">
        <v>122</v>
      </c>
      <c r="B154" s="11">
        <v>6</v>
      </c>
      <c r="C154" s="11">
        <v>0.5</v>
      </c>
      <c r="D154" s="11">
        <v>0</v>
      </c>
      <c r="E154" s="11" t="s">
        <v>10856</v>
      </c>
      <c r="F154" s="11">
        <v>1</v>
      </c>
      <c r="G154" s="11" t="s">
        <v>10856</v>
      </c>
      <c r="H154" s="40">
        <f t="shared" si="6"/>
        <v>6.0955662882674568E-6</v>
      </c>
      <c r="I154" s="40">
        <f t="shared" si="7"/>
        <v>0</v>
      </c>
      <c r="J154" s="40">
        <f t="shared" si="8"/>
        <v>2.2309078902750262E-6</v>
      </c>
    </row>
    <row r="155" spans="1:10" x14ac:dyDescent="0.35">
      <c r="A155" s="11" t="s">
        <v>656</v>
      </c>
      <c r="B155" s="11">
        <v>3</v>
      </c>
      <c r="C155" s="13">
        <v>-0.72699999999999998</v>
      </c>
      <c r="D155" s="11">
        <v>0</v>
      </c>
      <c r="E155" s="11" t="s">
        <v>10856</v>
      </c>
      <c r="F155" s="11">
        <v>1</v>
      </c>
      <c r="G155" s="13" t="s">
        <v>10856</v>
      </c>
      <c r="H155" s="40">
        <f t="shared" si="6"/>
        <v>3.0477831441337284E-6</v>
      </c>
      <c r="I155" s="40">
        <f t="shared" si="7"/>
        <v>0</v>
      </c>
      <c r="J155" s="40">
        <f t="shared" si="8"/>
        <v>2.2309078902750262E-6</v>
      </c>
    </row>
    <row r="156" spans="1:10" x14ac:dyDescent="0.35">
      <c r="A156" s="11" t="s">
        <v>496</v>
      </c>
      <c r="B156" s="11">
        <v>20</v>
      </c>
      <c r="C156" s="13">
        <v>0.66700000000000004</v>
      </c>
      <c r="D156" s="11">
        <v>4</v>
      </c>
      <c r="E156" s="13">
        <v>3</v>
      </c>
      <c r="F156" s="11">
        <v>1</v>
      </c>
      <c r="G156" s="11">
        <v>0</v>
      </c>
      <c r="H156" s="40">
        <f t="shared" si="6"/>
        <v>2.0318554294224856E-5</v>
      </c>
      <c r="I156" s="40">
        <f t="shared" si="7"/>
        <v>1.2721027859051011E-4</v>
      </c>
      <c r="J156" s="40">
        <f t="shared" si="8"/>
        <v>2.2309078902750262E-6</v>
      </c>
    </row>
    <row r="157" spans="1:10" x14ac:dyDescent="0.35">
      <c r="A157" s="11" t="s">
        <v>10855</v>
      </c>
      <c r="B157" s="11">
        <v>18</v>
      </c>
      <c r="C157" s="13">
        <v>1.571</v>
      </c>
      <c r="D157" s="11">
        <v>5</v>
      </c>
      <c r="E157" s="11">
        <v>4</v>
      </c>
      <c r="F157" s="11">
        <v>1</v>
      </c>
      <c r="G157" s="13" t="s">
        <v>10856</v>
      </c>
      <c r="H157" s="40">
        <f t="shared" si="6"/>
        <v>1.828669886480237E-5</v>
      </c>
      <c r="I157" s="40">
        <f t="shared" si="7"/>
        <v>1.5901284823813765E-4</v>
      </c>
      <c r="J157" s="40">
        <f t="shared" si="8"/>
        <v>2.2309078902750262E-6</v>
      </c>
    </row>
    <row r="158" spans="1:10" x14ac:dyDescent="0.35">
      <c r="A158" s="11" t="s">
        <v>168</v>
      </c>
      <c r="B158" s="11">
        <v>56</v>
      </c>
      <c r="C158" s="13">
        <v>3.6999999999999998E-2</v>
      </c>
      <c r="D158" s="11">
        <v>5</v>
      </c>
      <c r="E158" s="13">
        <v>1.5</v>
      </c>
      <c r="F158" s="11">
        <v>1</v>
      </c>
      <c r="G158" s="13">
        <v>-0.8</v>
      </c>
      <c r="H158" s="40">
        <f t="shared" si="6"/>
        <v>5.6891952023829604E-5</v>
      </c>
      <c r="I158" s="40">
        <f t="shared" si="7"/>
        <v>1.5901284823813765E-4</v>
      </c>
      <c r="J158" s="40">
        <f t="shared" si="8"/>
        <v>2.2309078902750262E-6</v>
      </c>
    </row>
    <row r="159" spans="1:10" x14ac:dyDescent="0.35">
      <c r="A159" s="11" t="s">
        <v>152</v>
      </c>
      <c r="B159" s="11">
        <v>26</v>
      </c>
      <c r="C159" s="13">
        <v>1</v>
      </c>
      <c r="D159" s="11">
        <v>12</v>
      </c>
      <c r="E159" s="13">
        <v>11</v>
      </c>
      <c r="F159" s="11">
        <v>1</v>
      </c>
      <c r="G159" s="13">
        <v>-0.5</v>
      </c>
      <c r="H159" s="40">
        <f t="shared" si="6"/>
        <v>2.6414120582492313E-5</v>
      </c>
      <c r="I159" s="40">
        <f t="shared" si="7"/>
        <v>3.8163083577153032E-4</v>
      </c>
      <c r="J159" s="40">
        <f t="shared" si="8"/>
        <v>2.2309078902750262E-6</v>
      </c>
    </row>
    <row r="160" spans="1:10" x14ac:dyDescent="0.35">
      <c r="A160" s="11" t="s">
        <v>216</v>
      </c>
      <c r="B160" s="11">
        <v>10</v>
      </c>
      <c r="C160" s="13">
        <v>1.5</v>
      </c>
      <c r="D160" s="11">
        <v>12</v>
      </c>
      <c r="E160" s="13">
        <v>2</v>
      </c>
      <c r="F160" s="11">
        <v>1</v>
      </c>
      <c r="G160" s="13" t="s">
        <v>10856</v>
      </c>
      <c r="H160" s="40">
        <f t="shared" si="6"/>
        <v>1.0159277147112428E-5</v>
      </c>
      <c r="I160" s="40">
        <f t="shared" si="7"/>
        <v>3.8163083577153032E-4</v>
      </c>
      <c r="J160" s="40">
        <f t="shared" si="8"/>
        <v>2.2309078902750262E-6</v>
      </c>
    </row>
    <row r="161" spans="1:10" x14ac:dyDescent="0.35">
      <c r="A161" s="11" t="s">
        <v>541</v>
      </c>
      <c r="B161" s="11">
        <v>6</v>
      </c>
      <c r="C161" s="13">
        <v>-0.57099999999999995</v>
      </c>
      <c r="D161" s="11">
        <v>-1</v>
      </c>
      <c r="E161" s="13">
        <v>-1.5</v>
      </c>
      <c r="F161" s="11">
        <v>0</v>
      </c>
      <c r="G161" s="13">
        <v>-1</v>
      </c>
      <c r="H161" s="40">
        <f t="shared" si="6"/>
        <v>6.0955662882674568E-6</v>
      </c>
      <c r="I161" s="40">
        <f t="shared" si="7"/>
        <v>-3.1802569647627529E-5</v>
      </c>
      <c r="J161" s="40">
        <f t="shared" si="8"/>
        <v>0</v>
      </c>
    </row>
    <row r="162" spans="1:10" x14ac:dyDescent="0.35">
      <c r="A162" s="11" t="s">
        <v>321</v>
      </c>
      <c r="B162" s="11">
        <v>-1</v>
      </c>
      <c r="C162" s="13">
        <v>-1.333</v>
      </c>
      <c r="D162" s="11">
        <v>-1</v>
      </c>
      <c r="E162" s="11" t="s">
        <v>10856</v>
      </c>
      <c r="F162" s="11">
        <v>0</v>
      </c>
      <c r="G162" s="13">
        <v>-1</v>
      </c>
      <c r="H162" s="40">
        <f t="shared" si="6"/>
        <v>-1.0159277147112428E-6</v>
      </c>
      <c r="I162" s="40">
        <f t="shared" si="7"/>
        <v>-3.1802569647627529E-5</v>
      </c>
      <c r="J162" s="40">
        <f t="shared" si="8"/>
        <v>0</v>
      </c>
    </row>
    <row r="163" spans="1:10" x14ac:dyDescent="0.35">
      <c r="A163" s="11" t="s">
        <v>188</v>
      </c>
      <c r="B163" s="11">
        <v>119</v>
      </c>
      <c r="C163" s="13">
        <v>-0.45900000000000002</v>
      </c>
      <c r="D163" s="11">
        <v>0</v>
      </c>
      <c r="E163" s="11">
        <v>-1</v>
      </c>
      <c r="F163" s="11">
        <v>0</v>
      </c>
      <c r="G163" s="13">
        <v>-1</v>
      </c>
      <c r="H163" s="40">
        <f t="shared" si="6"/>
        <v>1.208953980506379E-4</v>
      </c>
      <c r="I163" s="40">
        <f t="shared" si="7"/>
        <v>0</v>
      </c>
      <c r="J163" s="40">
        <f t="shared" si="8"/>
        <v>0</v>
      </c>
    </row>
    <row r="164" spans="1:10" x14ac:dyDescent="0.35">
      <c r="A164" s="11" t="s">
        <v>640</v>
      </c>
      <c r="B164" s="11">
        <v>24</v>
      </c>
      <c r="C164" s="13">
        <v>0.5</v>
      </c>
      <c r="D164" s="11">
        <v>0</v>
      </c>
      <c r="E164" s="11">
        <v>-1</v>
      </c>
      <c r="F164" s="11">
        <v>0</v>
      </c>
      <c r="G164" s="11">
        <v>-1</v>
      </c>
      <c r="H164" s="40">
        <f t="shared" si="6"/>
        <v>2.4382265153069827E-5</v>
      </c>
      <c r="I164" s="40">
        <f t="shared" si="7"/>
        <v>0</v>
      </c>
      <c r="J164" s="40">
        <f t="shared" si="8"/>
        <v>0</v>
      </c>
    </row>
    <row r="165" spans="1:10" x14ac:dyDescent="0.35">
      <c r="A165" s="11" t="s">
        <v>180</v>
      </c>
      <c r="B165" s="11">
        <v>7</v>
      </c>
      <c r="C165" s="13">
        <v>-0.36399999999999999</v>
      </c>
      <c r="D165" s="11">
        <v>0</v>
      </c>
      <c r="E165" s="11">
        <v>-1</v>
      </c>
      <c r="F165" s="11">
        <v>0</v>
      </c>
      <c r="G165" s="11" t="s">
        <v>10856</v>
      </c>
      <c r="H165" s="40">
        <f t="shared" si="6"/>
        <v>7.1114940029787005E-6</v>
      </c>
      <c r="I165" s="40">
        <f t="shared" si="7"/>
        <v>0</v>
      </c>
      <c r="J165" s="40">
        <f t="shared" si="8"/>
        <v>0</v>
      </c>
    </row>
    <row r="166" spans="1:10" x14ac:dyDescent="0.35">
      <c r="A166" s="11" t="s">
        <v>78</v>
      </c>
      <c r="B166" s="11">
        <v>10</v>
      </c>
      <c r="C166" s="13">
        <v>1</v>
      </c>
      <c r="D166" s="11">
        <v>0</v>
      </c>
      <c r="E166" s="11" t="s">
        <v>10856</v>
      </c>
      <c r="F166" s="11">
        <v>0</v>
      </c>
      <c r="G166" s="11">
        <v>-1</v>
      </c>
      <c r="H166" s="40">
        <f t="shared" si="6"/>
        <v>1.0159277147112428E-5</v>
      </c>
      <c r="I166" s="40">
        <f t="shared" si="7"/>
        <v>0</v>
      </c>
      <c r="J166" s="40">
        <f t="shared" si="8"/>
        <v>0</v>
      </c>
    </row>
    <row r="167" spans="1:10" x14ac:dyDescent="0.35">
      <c r="A167" s="11" t="s">
        <v>739</v>
      </c>
      <c r="B167" s="11">
        <v>6</v>
      </c>
      <c r="C167" s="11">
        <v>-0.14299999999999999</v>
      </c>
      <c r="D167" s="11">
        <v>0</v>
      </c>
      <c r="E167" s="11" t="s">
        <v>10856</v>
      </c>
      <c r="F167" s="11">
        <v>0</v>
      </c>
      <c r="G167" s="11">
        <v>-1</v>
      </c>
      <c r="H167" s="40">
        <f t="shared" si="6"/>
        <v>6.0955662882674568E-6</v>
      </c>
      <c r="I167" s="40">
        <f t="shared" si="7"/>
        <v>0</v>
      </c>
      <c r="J167" s="40">
        <f t="shared" si="8"/>
        <v>0</v>
      </c>
    </row>
    <row r="168" spans="1:10" x14ac:dyDescent="0.35">
      <c r="A168" s="11" t="s">
        <v>750</v>
      </c>
      <c r="B168" s="11">
        <v>5</v>
      </c>
      <c r="C168" s="13">
        <v>-0.28599999999999998</v>
      </c>
      <c r="D168" s="11">
        <v>0</v>
      </c>
      <c r="E168" s="11" t="s">
        <v>10856</v>
      </c>
      <c r="F168" s="11">
        <v>0</v>
      </c>
      <c r="G168" s="11">
        <v>-1</v>
      </c>
      <c r="H168" s="40">
        <f t="shared" si="6"/>
        <v>5.079638573556214E-6</v>
      </c>
      <c r="I168" s="40">
        <f t="shared" si="7"/>
        <v>0</v>
      </c>
      <c r="J168" s="40">
        <f t="shared" si="8"/>
        <v>0</v>
      </c>
    </row>
    <row r="169" spans="1:10" x14ac:dyDescent="0.35">
      <c r="A169" s="11" t="s">
        <v>687</v>
      </c>
      <c r="B169" s="11">
        <v>1</v>
      </c>
      <c r="C169" s="13">
        <v>0</v>
      </c>
      <c r="D169" s="11">
        <v>0</v>
      </c>
      <c r="E169" s="11" t="s">
        <v>10856</v>
      </c>
      <c r="F169" s="11">
        <v>0</v>
      </c>
      <c r="G169" s="11">
        <v>-1</v>
      </c>
      <c r="H169" s="40">
        <f t="shared" si="6"/>
        <v>1.0159277147112428E-6</v>
      </c>
      <c r="I169" s="40">
        <f t="shared" si="7"/>
        <v>0</v>
      </c>
      <c r="J169" s="40">
        <f t="shared" si="8"/>
        <v>0</v>
      </c>
    </row>
    <row r="170" spans="1:10" x14ac:dyDescent="0.35">
      <c r="A170" s="11" t="s">
        <v>353</v>
      </c>
      <c r="B170" s="11">
        <v>0</v>
      </c>
      <c r="C170" s="13">
        <v>-1</v>
      </c>
      <c r="D170" s="11">
        <v>0</v>
      </c>
      <c r="E170" s="11" t="s">
        <v>10856</v>
      </c>
      <c r="F170" s="11">
        <v>0</v>
      </c>
      <c r="G170" s="11">
        <v>-1</v>
      </c>
      <c r="H170" s="40">
        <f t="shared" si="6"/>
        <v>0</v>
      </c>
      <c r="I170" s="40">
        <f t="shared" si="7"/>
        <v>0</v>
      </c>
      <c r="J170" s="40">
        <f t="shared" si="8"/>
        <v>0</v>
      </c>
    </row>
    <row r="171" spans="1:10" x14ac:dyDescent="0.35">
      <c r="A171" s="11" t="s">
        <v>36</v>
      </c>
      <c r="B171" s="11">
        <v>18</v>
      </c>
      <c r="C171" s="13">
        <v>1.25</v>
      </c>
      <c r="D171" s="11">
        <v>0</v>
      </c>
      <c r="E171" s="11" t="s">
        <v>10856</v>
      </c>
      <c r="F171" s="11">
        <v>0</v>
      </c>
      <c r="G171" s="11" t="s">
        <v>10856</v>
      </c>
      <c r="H171" s="40">
        <f t="shared" si="6"/>
        <v>1.828669886480237E-5</v>
      </c>
      <c r="I171" s="40">
        <f t="shared" si="7"/>
        <v>0</v>
      </c>
      <c r="J171" s="40">
        <f t="shared" si="8"/>
        <v>0</v>
      </c>
    </row>
    <row r="172" spans="1:10" x14ac:dyDescent="0.35">
      <c r="A172" s="11" t="s">
        <v>902</v>
      </c>
      <c r="B172" s="11">
        <v>13</v>
      </c>
      <c r="C172" s="11">
        <v>-0.23499999999999999</v>
      </c>
      <c r="D172" s="11">
        <v>0</v>
      </c>
      <c r="E172" s="11" t="s">
        <v>10856</v>
      </c>
      <c r="F172" s="11">
        <v>0</v>
      </c>
      <c r="G172" s="11" t="s">
        <v>10856</v>
      </c>
      <c r="H172" s="40">
        <f t="shared" si="6"/>
        <v>1.3207060291246156E-5</v>
      </c>
      <c r="I172" s="40">
        <f t="shared" si="7"/>
        <v>0</v>
      </c>
      <c r="J172" s="40">
        <f t="shared" si="8"/>
        <v>0</v>
      </c>
    </row>
    <row r="173" spans="1:10" x14ac:dyDescent="0.35">
      <c r="A173" s="11" t="s">
        <v>10857</v>
      </c>
      <c r="B173" s="11">
        <v>7</v>
      </c>
      <c r="C173" s="11">
        <v>-0.41699999999999998</v>
      </c>
      <c r="D173" s="11">
        <v>0</v>
      </c>
      <c r="E173" s="11" t="s">
        <v>10856</v>
      </c>
      <c r="F173" s="11">
        <v>0</v>
      </c>
      <c r="G173" s="11" t="s">
        <v>10856</v>
      </c>
      <c r="H173" s="40">
        <f t="shared" si="6"/>
        <v>7.1114940029787005E-6</v>
      </c>
      <c r="I173" s="40">
        <f t="shared" si="7"/>
        <v>0</v>
      </c>
      <c r="J173" s="40">
        <f t="shared" si="8"/>
        <v>0</v>
      </c>
    </row>
    <row r="174" spans="1:10" x14ac:dyDescent="0.35">
      <c r="A174" s="11" t="s">
        <v>176</v>
      </c>
      <c r="B174" s="11">
        <v>7</v>
      </c>
      <c r="C174" s="11">
        <v>0.75</v>
      </c>
      <c r="D174" s="11">
        <v>0</v>
      </c>
      <c r="E174" s="11" t="s">
        <v>10856</v>
      </c>
      <c r="F174" s="11">
        <v>0</v>
      </c>
      <c r="G174" s="11" t="s">
        <v>10856</v>
      </c>
      <c r="H174" s="40">
        <f t="shared" si="6"/>
        <v>7.1114940029787005E-6</v>
      </c>
      <c r="I174" s="40">
        <f t="shared" si="7"/>
        <v>0</v>
      </c>
      <c r="J174" s="40">
        <f t="shared" si="8"/>
        <v>0</v>
      </c>
    </row>
    <row r="175" spans="1:10" x14ac:dyDescent="0.35">
      <c r="A175" s="11" t="s">
        <v>481</v>
      </c>
      <c r="B175" s="11">
        <v>6</v>
      </c>
      <c r="C175" s="13" t="s">
        <v>10856</v>
      </c>
      <c r="D175" s="11">
        <v>0</v>
      </c>
      <c r="E175" s="11" t="s">
        <v>10856</v>
      </c>
      <c r="F175" s="11">
        <v>0</v>
      </c>
      <c r="G175" s="11" t="s">
        <v>10856</v>
      </c>
      <c r="H175" s="40">
        <f t="shared" si="6"/>
        <v>6.0955662882674568E-6</v>
      </c>
      <c r="I175" s="40">
        <f t="shared" si="7"/>
        <v>0</v>
      </c>
      <c r="J175" s="40">
        <f t="shared" si="8"/>
        <v>0</v>
      </c>
    </row>
    <row r="176" spans="1:10" x14ac:dyDescent="0.35">
      <c r="A176" s="11" t="s">
        <v>297</v>
      </c>
      <c r="B176" s="11">
        <v>2</v>
      </c>
      <c r="C176" s="13">
        <v>-3</v>
      </c>
      <c r="D176" s="11">
        <v>0</v>
      </c>
      <c r="E176" s="11" t="s">
        <v>10856</v>
      </c>
      <c r="F176" s="11">
        <v>0</v>
      </c>
      <c r="G176" s="11" t="s">
        <v>10856</v>
      </c>
      <c r="H176" s="40">
        <f t="shared" si="6"/>
        <v>2.0318554294224856E-6</v>
      </c>
      <c r="I176" s="40">
        <f t="shared" si="7"/>
        <v>0</v>
      </c>
      <c r="J176" s="40">
        <f t="shared" si="8"/>
        <v>0</v>
      </c>
    </row>
    <row r="177" spans="1:10" x14ac:dyDescent="0.35">
      <c r="A177" s="11" t="s">
        <v>648</v>
      </c>
      <c r="B177" s="11">
        <v>1</v>
      </c>
      <c r="C177" s="13">
        <v>-0.75</v>
      </c>
      <c r="D177" s="11">
        <v>0</v>
      </c>
      <c r="E177" s="11" t="s">
        <v>10856</v>
      </c>
      <c r="F177" s="11">
        <v>0</v>
      </c>
      <c r="G177" s="11" t="s">
        <v>10856</v>
      </c>
      <c r="H177" s="40">
        <f t="shared" si="6"/>
        <v>1.0159277147112428E-6</v>
      </c>
      <c r="I177" s="40">
        <f t="shared" si="7"/>
        <v>0</v>
      </c>
      <c r="J177" s="40">
        <f t="shared" si="8"/>
        <v>0</v>
      </c>
    </row>
    <row r="178" spans="1:10" x14ac:dyDescent="0.35">
      <c r="A178" s="11" t="s">
        <v>790</v>
      </c>
      <c r="B178" s="11">
        <v>1</v>
      </c>
      <c r="C178" s="13">
        <v>0</v>
      </c>
      <c r="D178" s="11">
        <v>0</v>
      </c>
      <c r="E178" s="13" t="s">
        <v>10856</v>
      </c>
      <c r="F178" s="11">
        <v>0</v>
      </c>
      <c r="G178" s="13" t="s">
        <v>10856</v>
      </c>
      <c r="H178" s="40">
        <f t="shared" si="6"/>
        <v>1.0159277147112428E-6</v>
      </c>
      <c r="I178" s="40">
        <f t="shared" si="7"/>
        <v>0</v>
      </c>
      <c r="J178" s="40">
        <f t="shared" si="8"/>
        <v>0</v>
      </c>
    </row>
    <row r="179" spans="1:10" x14ac:dyDescent="0.35">
      <c r="A179" s="11" t="s">
        <v>913</v>
      </c>
      <c r="B179" s="11">
        <v>1</v>
      </c>
      <c r="C179" s="13">
        <v>0</v>
      </c>
      <c r="D179" s="11">
        <v>0</v>
      </c>
      <c r="E179" s="11" t="s">
        <v>10856</v>
      </c>
      <c r="F179" s="11">
        <v>0</v>
      </c>
      <c r="G179" s="13" t="s">
        <v>10856</v>
      </c>
      <c r="H179" s="40">
        <f t="shared" si="6"/>
        <v>1.0159277147112428E-6</v>
      </c>
      <c r="I179" s="40">
        <f t="shared" si="7"/>
        <v>0</v>
      </c>
      <c r="J179" s="40">
        <f t="shared" si="8"/>
        <v>0</v>
      </c>
    </row>
    <row r="180" spans="1:10" x14ac:dyDescent="0.35">
      <c r="A180" s="11" t="s">
        <v>537</v>
      </c>
      <c r="B180" s="11">
        <v>1</v>
      </c>
      <c r="C180" s="13" t="s">
        <v>10856</v>
      </c>
      <c r="D180" s="11">
        <v>0</v>
      </c>
      <c r="E180" s="11" t="s">
        <v>10856</v>
      </c>
      <c r="F180" s="11">
        <v>0</v>
      </c>
      <c r="G180" s="13" t="s">
        <v>10856</v>
      </c>
      <c r="H180" s="40">
        <f t="shared" si="6"/>
        <v>1.0159277147112428E-6</v>
      </c>
      <c r="I180" s="40">
        <f t="shared" si="7"/>
        <v>0</v>
      </c>
      <c r="J180" s="40">
        <f t="shared" si="8"/>
        <v>0</v>
      </c>
    </row>
    <row r="181" spans="1:10" x14ac:dyDescent="0.35">
      <c r="A181" s="11" t="s">
        <v>545</v>
      </c>
      <c r="B181" s="11">
        <v>1</v>
      </c>
      <c r="C181" s="11" t="s">
        <v>10856</v>
      </c>
      <c r="D181" s="11">
        <v>0</v>
      </c>
      <c r="E181" s="11" t="s">
        <v>10856</v>
      </c>
      <c r="F181" s="11">
        <v>0</v>
      </c>
      <c r="G181" s="11" t="s">
        <v>10856</v>
      </c>
      <c r="H181" s="40">
        <f t="shared" si="6"/>
        <v>1.0159277147112428E-6</v>
      </c>
      <c r="I181" s="40">
        <f t="shared" si="7"/>
        <v>0</v>
      </c>
      <c r="J181" s="40">
        <f t="shared" si="8"/>
        <v>0</v>
      </c>
    </row>
    <row r="182" spans="1:10" x14ac:dyDescent="0.35">
      <c r="A182" s="11" t="s">
        <v>136</v>
      </c>
      <c r="B182" s="11">
        <v>0</v>
      </c>
      <c r="C182" s="13">
        <v>-1</v>
      </c>
      <c r="D182" s="11">
        <v>0</v>
      </c>
      <c r="E182" s="13" t="s">
        <v>10856</v>
      </c>
      <c r="F182" s="11">
        <v>0</v>
      </c>
      <c r="G182" s="11" t="s">
        <v>10856</v>
      </c>
      <c r="H182" s="40">
        <f t="shared" si="6"/>
        <v>0</v>
      </c>
      <c r="I182" s="40">
        <f t="shared" si="7"/>
        <v>0</v>
      </c>
      <c r="J182" s="40">
        <f t="shared" si="8"/>
        <v>0</v>
      </c>
    </row>
    <row r="183" spans="1:10" x14ac:dyDescent="0.35">
      <c r="A183" s="11" t="s">
        <v>557</v>
      </c>
      <c r="B183" s="11">
        <v>0</v>
      </c>
      <c r="C183" s="13">
        <v>-1</v>
      </c>
      <c r="D183" s="11">
        <v>0</v>
      </c>
      <c r="E183" s="13" t="s">
        <v>10856</v>
      </c>
      <c r="F183" s="11">
        <v>0</v>
      </c>
      <c r="G183" s="11" t="s">
        <v>10856</v>
      </c>
      <c r="H183" s="40">
        <f t="shared" si="6"/>
        <v>0</v>
      </c>
      <c r="I183" s="40">
        <f t="shared" si="7"/>
        <v>0</v>
      </c>
      <c r="J183" s="40">
        <f t="shared" si="8"/>
        <v>0</v>
      </c>
    </row>
    <row r="184" spans="1:10" x14ac:dyDescent="0.35">
      <c r="A184" s="11" t="s">
        <v>369</v>
      </c>
      <c r="B184" s="11">
        <v>0</v>
      </c>
      <c r="C184" s="13">
        <v>-1</v>
      </c>
      <c r="D184" s="11">
        <v>0</v>
      </c>
      <c r="E184" s="13" t="s">
        <v>10856</v>
      </c>
      <c r="F184" s="11">
        <v>0</v>
      </c>
      <c r="G184" s="13" t="s">
        <v>10856</v>
      </c>
      <c r="H184" s="40">
        <f t="shared" si="6"/>
        <v>0</v>
      </c>
      <c r="I184" s="40">
        <f t="shared" si="7"/>
        <v>0</v>
      </c>
      <c r="J184" s="40">
        <f t="shared" si="8"/>
        <v>0</v>
      </c>
    </row>
    <row r="185" spans="1:10" x14ac:dyDescent="0.35">
      <c r="A185" s="11" t="s">
        <v>489</v>
      </c>
      <c r="B185" s="11">
        <v>0</v>
      </c>
      <c r="C185" s="13">
        <v>-1</v>
      </c>
      <c r="D185" s="11">
        <v>0</v>
      </c>
      <c r="E185" s="13" t="s">
        <v>10856</v>
      </c>
      <c r="F185" s="11">
        <v>0</v>
      </c>
      <c r="G185" s="11" t="s">
        <v>10856</v>
      </c>
      <c r="H185" s="40">
        <f t="shared" si="6"/>
        <v>0</v>
      </c>
      <c r="I185" s="40">
        <f t="shared" si="7"/>
        <v>0</v>
      </c>
      <c r="J185" s="40">
        <f t="shared" si="8"/>
        <v>0</v>
      </c>
    </row>
    <row r="186" spans="1:10" x14ac:dyDescent="0.35">
      <c r="A186" s="11" t="s">
        <v>500</v>
      </c>
      <c r="B186" s="11">
        <v>0</v>
      </c>
      <c r="C186" s="13">
        <v>-1</v>
      </c>
      <c r="D186" s="11">
        <v>0</v>
      </c>
      <c r="E186" s="11" t="s">
        <v>10856</v>
      </c>
      <c r="F186" s="11">
        <v>0</v>
      </c>
      <c r="G186" s="11" t="s">
        <v>10856</v>
      </c>
      <c r="H186" s="40">
        <f t="shared" si="6"/>
        <v>0</v>
      </c>
      <c r="I186" s="40">
        <f t="shared" si="7"/>
        <v>0</v>
      </c>
      <c r="J186" s="40">
        <f t="shared" si="8"/>
        <v>0</v>
      </c>
    </row>
    <row r="187" spans="1:10" x14ac:dyDescent="0.35">
      <c r="A187" s="11" t="s">
        <v>38</v>
      </c>
      <c r="B187" s="11">
        <v>-1</v>
      </c>
      <c r="C187" s="13">
        <v>-2</v>
      </c>
      <c r="D187" s="11">
        <v>0</v>
      </c>
      <c r="E187" s="13" t="s">
        <v>10856</v>
      </c>
      <c r="F187" s="11">
        <v>0</v>
      </c>
      <c r="G187" s="13" t="s">
        <v>10856</v>
      </c>
      <c r="H187" s="40">
        <f t="shared" si="6"/>
        <v>-1.0159277147112428E-6</v>
      </c>
      <c r="I187" s="40">
        <f t="shared" si="7"/>
        <v>0</v>
      </c>
      <c r="J187" s="40">
        <f t="shared" si="8"/>
        <v>0</v>
      </c>
    </row>
    <row r="188" spans="1:10" x14ac:dyDescent="0.35">
      <c r="A188" s="11" t="s">
        <v>898</v>
      </c>
      <c r="B188" s="11">
        <v>-1</v>
      </c>
      <c r="C188" s="13">
        <v>-1.5</v>
      </c>
      <c r="D188" s="11">
        <v>0</v>
      </c>
      <c r="E188" s="11" t="s">
        <v>10856</v>
      </c>
      <c r="F188" s="11">
        <v>0</v>
      </c>
      <c r="G188" s="13" t="s">
        <v>10856</v>
      </c>
      <c r="H188" s="40">
        <f t="shared" si="6"/>
        <v>-1.0159277147112428E-6</v>
      </c>
      <c r="I188" s="40">
        <f t="shared" si="7"/>
        <v>0</v>
      </c>
      <c r="J188" s="40">
        <f t="shared" si="8"/>
        <v>0</v>
      </c>
    </row>
    <row r="189" spans="1:10" x14ac:dyDescent="0.35">
      <c r="A189" s="73" t="s">
        <v>301</v>
      </c>
      <c r="B189" s="74">
        <v>-1</v>
      </c>
      <c r="C189" s="73" t="s">
        <v>10856</v>
      </c>
      <c r="D189" s="74">
        <v>0</v>
      </c>
      <c r="E189" s="73" t="s">
        <v>10856</v>
      </c>
      <c r="F189" s="74">
        <v>0</v>
      </c>
      <c r="G189" s="73" t="s">
        <v>10856</v>
      </c>
      <c r="H189" s="40">
        <f t="shared" si="6"/>
        <v>-1.0159277147112428E-6</v>
      </c>
      <c r="I189" s="40">
        <f t="shared" si="7"/>
        <v>0</v>
      </c>
      <c r="J189" s="40">
        <f t="shared" si="8"/>
        <v>0</v>
      </c>
    </row>
    <row r="190" spans="1:10" x14ac:dyDescent="0.35">
      <c r="A190" s="11" t="s">
        <v>172</v>
      </c>
      <c r="B190" s="11">
        <v>-2</v>
      </c>
      <c r="C190" s="11">
        <v>-1.667</v>
      </c>
      <c r="D190" s="11">
        <v>0</v>
      </c>
      <c r="E190" s="11" t="s">
        <v>10856</v>
      </c>
      <c r="F190" s="11">
        <v>0</v>
      </c>
      <c r="G190" s="11" t="s">
        <v>10856</v>
      </c>
      <c r="H190" s="40"/>
      <c r="I190" s="40"/>
      <c r="J190" s="40"/>
    </row>
    <row r="191" spans="1:10" x14ac:dyDescent="0.35">
      <c r="A191" s="11" t="s">
        <v>277</v>
      </c>
      <c r="B191" s="11">
        <v>1</v>
      </c>
      <c r="C191" s="11">
        <v>-0.83299999999999996</v>
      </c>
      <c r="D191" s="11">
        <v>1</v>
      </c>
      <c r="E191" s="11">
        <v>-0.5</v>
      </c>
      <c r="F191" s="11">
        <v>0</v>
      </c>
      <c r="G191" s="11" t="s">
        <v>10856</v>
      </c>
      <c r="H191" s="40">
        <f t="shared" ref="H191" si="9">B191/$B$189</f>
        <v>-1</v>
      </c>
      <c r="I191" s="40" t="e">
        <f t="shared" ref="I191" si="10">D191/$D$189</f>
        <v>#DIV/0!</v>
      </c>
      <c r="J191" s="40" t="e">
        <f t="shared" ref="J191" si="11">F191/$F$189</f>
        <v>#DIV/0!</v>
      </c>
    </row>
    <row r="192" spans="1:10" x14ac:dyDescent="0.35">
      <c r="A192" s="11" t="s">
        <v>281</v>
      </c>
      <c r="B192" s="11">
        <v>10</v>
      </c>
      <c r="C192" s="11" t="s">
        <v>10856</v>
      </c>
      <c r="D192" s="11">
        <v>1</v>
      </c>
      <c r="E192" s="11" t="s">
        <v>10856</v>
      </c>
      <c r="F192" s="11">
        <v>0</v>
      </c>
      <c r="G192" s="11" t="s">
        <v>10856</v>
      </c>
      <c r="H192" s="40"/>
      <c r="I192" s="40"/>
      <c r="J192" s="40"/>
    </row>
    <row r="193" spans="1:10" x14ac:dyDescent="0.35">
      <c r="A193" s="11" t="s">
        <v>208</v>
      </c>
      <c r="B193" s="11">
        <v>3</v>
      </c>
      <c r="C193" s="11" t="s">
        <v>10856</v>
      </c>
      <c r="D193" s="11">
        <v>3</v>
      </c>
      <c r="E193" s="11" t="s">
        <v>10856</v>
      </c>
      <c r="F193" s="11">
        <v>0</v>
      </c>
      <c r="G193" s="11" t="s">
        <v>10856</v>
      </c>
      <c r="H193" s="40">
        <f t="shared" ref="H193" si="12">B193/$B$189</f>
        <v>-3</v>
      </c>
      <c r="I193" s="40" t="e">
        <f t="shared" ref="I193" si="13">D193/$D$189</f>
        <v>#DIV/0!</v>
      </c>
      <c r="J193" s="40" t="e">
        <f t="shared" ref="J193" si="14">F193/$F$189</f>
        <v>#DIV/0!</v>
      </c>
    </row>
    <row r="194" spans="1:10" x14ac:dyDescent="0.35">
      <c r="A194" s="11" t="s">
        <v>569</v>
      </c>
      <c r="B194" s="11">
        <v>27</v>
      </c>
      <c r="C194" s="11">
        <v>-28</v>
      </c>
      <c r="D194" s="11">
        <v>5</v>
      </c>
      <c r="E194" s="11" t="s">
        <v>10856</v>
      </c>
      <c r="F194" s="11">
        <v>0</v>
      </c>
      <c r="G194" s="11" t="s">
        <v>10856</v>
      </c>
      <c r="H194" s="40"/>
      <c r="I194" s="40"/>
      <c r="J194" s="40"/>
    </row>
    <row r="195" spans="1:10" x14ac:dyDescent="0.35">
      <c r="A195" s="11" t="s">
        <v>593</v>
      </c>
      <c r="B195" s="11">
        <v>26</v>
      </c>
      <c r="C195" s="11">
        <v>-0.48</v>
      </c>
      <c r="D195" s="11">
        <v>6</v>
      </c>
      <c r="E195" s="11">
        <v>-0.25</v>
      </c>
      <c r="F195" s="11">
        <v>0</v>
      </c>
      <c r="G195" s="11">
        <v>-1</v>
      </c>
      <c r="H195" s="40">
        <f t="shared" ref="H195" si="15">B195/$B$189</f>
        <v>-26</v>
      </c>
      <c r="I195" s="40" t="e">
        <f t="shared" ref="I195" si="16">D195/$D$189</f>
        <v>#DIV/0!</v>
      </c>
      <c r="J195" s="40" t="e">
        <f t="shared" ref="J195" si="17">F195/$F$189</f>
        <v>#DIV/0!</v>
      </c>
    </row>
    <row r="196" spans="1:10" x14ac:dyDescent="0.35">
      <c r="A196" s="11" t="s">
        <v>30</v>
      </c>
      <c r="B196" s="11">
        <v>6</v>
      </c>
      <c r="C196" s="11">
        <v>-3</v>
      </c>
      <c r="D196" s="11">
        <v>1</v>
      </c>
      <c r="E196" s="11">
        <v>-2</v>
      </c>
      <c r="F196" s="11">
        <v>-1</v>
      </c>
      <c r="G196" s="11">
        <v>-2</v>
      </c>
      <c r="H196" s="40"/>
      <c r="I196" s="40"/>
      <c r="J196" s="40"/>
    </row>
    <row r="197" spans="1:10" x14ac:dyDescent="0.35">
      <c r="A197" s="11" t="s">
        <v>762</v>
      </c>
      <c r="B197" s="11">
        <v>132</v>
      </c>
      <c r="C197" s="11">
        <v>0.435</v>
      </c>
      <c r="D197" s="11">
        <v>9</v>
      </c>
      <c r="E197" s="11">
        <v>3.5</v>
      </c>
      <c r="F197" s="11">
        <v>-1</v>
      </c>
      <c r="G197" s="11">
        <v>-1.167</v>
      </c>
      <c r="H197" s="40">
        <f t="shared" ref="H197" si="18">B197/$B$189</f>
        <v>-132</v>
      </c>
      <c r="I197" s="40" t="e">
        <f t="shared" ref="I197" si="19">D197/$D$189</f>
        <v>#DIV/0!</v>
      </c>
      <c r="J197" s="40" t="e">
        <f t="shared" ref="J197" si="20">F197/$F$189</f>
        <v>#DIV/0!</v>
      </c>
    </row>
    <row r="210" spans="1:10" x14ac:dyDescent="0.35">
      <c r="A210" s="49" t="s">
        <v>10865</v>
      </c>
      <c r="B210" s="50">
        <f>SUM(B3:B209)</f>
        <v>984322</v>
      </c>
      <c r="C210" s="49"/>
      <c r="D210" s="50">
        <f>SUM(D3:D209)</f>
        <v>31444</v>
      </c>
      <c r="E210" s="49"/>
      <c r="F210" s="50">
        <f>SUM(F3:F209)</f>
        <v>448248</v>
      </c>
      <c r="G210" s="49"/>
      <c r="H210" s="49"/>
      <c r="I210" s="49"/>
      <c r="J210" s="4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Full City Country list</vt:lpstr>
      <vt:lpstr>Notes</vt:lpstr>
      <vt:lpstr>Country Table</vt:lpstr>
      <vt:lpstr>Internal sources and filters</vt:lpstr>
      <vt:lpstr>CUBE Bkd</vt:lpstr>
      <vt:lpstr>CUBE Search</vt:lpstr>
      <vt:lpstr>MIDT YTD</vt:lpstr>
      <vt:lpstr>MIDT MoM</vt:lpstr>
      <vt:lpstr>MIDT Weekly</vt:lpstr>
      <vt:lpstr>SEM Revenue</vt:lpstr>
      <vt:lpstr>SEM Cost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Warner</dc:creator>
  <cp:keywords/>
  <dc:description/>
  <cp:lastModifiedBy>Ilaria Bossi</cp:lastModifiedBy>
  <cp:revision/>
  <dcterms:created xsi:type="dcterms:W3CDTF">2021-06-15T21:14:14Z</dcterms:created>
  <dcterms:modified xsi:type="dcterms:W3CDTF">2021-07-16T02:08:50Z</dcterms:modified>
  <cp:category/>
  <cp:contentStatus/>
</cp:coreProperties>
</file>