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sing Report" sheetId="1" r:id="rId4"/>
    <sheet state="visible" name="Sales remit" sheetId="2" r:id="rId5"/>
    <sheet state="visible" name="DECEMBER AUDIT" sheetId="3" r:id="rId6"/>
    <sheet state="visible" name="NOVEMBER AUDIT" sheetId="4" r:id="rId7"/>
    <sheet state="visible" name="OCTOBER AUDIT" sheetId="5" r:id="rId8"/>
    <sheet state="visible" name="PER MONTH RIDER DELIVERY" sheetId="6" r:id="rId9"/>
    <sheet state="visible" name="RIDER ATTENDANCE" sheetId="7" r:id="rId10"/>
    <sheet state="visible" name="Payroll" sheetId="8" r:id="rId11"/>
    <sheet state="visible" name="Lyn" sheetId="9" r:id="rId12"/>
    <sheet state="visible" name="ATTENDANCE" sheetId="10" r:id="rId13"/>
  </sheets>
  <definedNames>
    <definedName hidden="1" localSheetId="1" name="Z_C5561F12_FE45_48AF_9C98_A1C772A66BB0_.wvu.FilterData">'Sales remit'!$B$3:$H$12</definedName>
  </definedNames>
  <calcPr/>
  <customWorkbookViews>
    <customWorkbookView activeSheetId="0" maximized="1" windowHeight="0" windowWidth="0" guid="{C5561F12-FE45-48AF-9C98-A1C772A66BB0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4">
      <text>
        <t xml:space="preserve">MIKZ - 172
	-Marl John Agmata</t>
      </text>
    </comment>
    <comment authorId="0" ref="D6">
      <text>
        <t xml:space="preserve">EM - 189.24
	-Marl John Agmata</t>
      </text>
    </comment>
    <comment authorId="0" ref="D11">
      <text>
        <t xml:space="preserve">Daniel - 65
John - 54
	-Zarah Caparro</t>
      </text>
    </comment>
    <comment authorId="0" ref="D5">
      <text>
        <t xml:space="preserve">EM - 355.20
NOEL - 19.50
	-Zarah Caparro</t>
      </text>
    </comment>
    <comment authorId="0" ref="D4">
      <text>
        <t xml:space="preserve">Noel - 6.00
	-Zarah Caparro</t>
      </text>
    </comment>
    <comment authorId="0" ref="D3">
      <text>
        <t xml:space="preserve">Noel Rider - 29.00
Mary Ann - 787.33
	-Zarah Caparro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06">
      <text>
        <t xml:space="preserve">sasabay daw po ni kuya romeo ang balance po na ito sa remit nya po ng 21 - 27 po, thanks
-nikita
balance already paid.
-nikita
</t>
      </text>
    </comment>
    <comment authorId="0" ref="K343">
      <text>
        <t xml:space="preserve">3013725892460 / 379 / Dec 7
	-Zarah Caparro</t>
      </text>
    </comment>
    <comment authorId="0" ref="K361">
      <text>
        <t xml:space="preserve">6013720273232 / 234 / Dec 7
	-Zarah Caparro</t>
      </text>
    </comment>
    <comment authorId="0" ref="K337">
      <text>
        <t xml:space="preserve">2013708663782 / 314 / 3782
	-Zarah Caparro</t>
      </text>
    </comment>
    <comment authorId="0" ref="K364">
      <text>
        <t xml:space="preserve">3013697139633 / 210 / Dec 6
	-Zarah Caparro</t>
      </text>
    </comment>
    <comment authorId="0" ref="K358">
      <text>
        <t xml:space="preserve">5013672939987 / 205 / Dec 5
	-Zarah Caparro</t>
      </text>
    </comment>
    <comment authorId="0" ref="K351">
      <text>
        <t xml:space="preserve">0013667210447 / 334 / Dec 4
	-Zarah Caparro</t>
      </text>
    </comment>
    <comment authorId="0" ref="K333">
      <text>
        <t xml:space="preserve">4013665297750 / 466 / Dec 4
	-Zarah Caparro</t>
      </text>
    </comment>
    <comment authorId="0" ref="K349">
      <text>
        <t xml:space="preserve">0013665186194/ 313 / Dec 4
	-Zarah Caparro</t>
      </text>
    </comment>
    <comment authorId="0" ref="K347">
      <text>
        <t xml:space="preserve">6013659942365 / 72 / Dec 4
	-Zarah Caparro</t>
      </text>
    </comment>
    <comment authorId="0" ref="K338">
      <text>
        <t xml:space="preserve">7013659875922 / 215 / Dec 4
	-Zarah Caparro</t>
      </text>
    </comment>
    <comment authorId="0" ref="K336">
      <text>
        <t xml:space="preserve">'0013648830418 / 310 / Dec 3
	-Zarah Caparro</t>
      </text>
    </comment>
    <comment authorId="0" ref="K356">
      <text>
        <t xml:space="preserve">1013647010721 / 571 / Dec 3
	-Zarah Caparro</t>
      </text>
    </comment>
    <comment authorId="0" ref="K350">
      <text>
        <t xml:space="preserve">5013640492874 / 317 / Dec 3
	-Zarah Caparro</t>
      </text>
    </comment>
    <comment authorId="0" ref="K355">
      <text>
        <t xml:space="preserve">9013638424797 / 83 / Dec 3
	-Zarah Caparro</t>
      </text>
    </comment>
    <comment authorId="0" ref="K334">
      <text>
        <t xml:space="preserve">8013637348852 / 336 / Dec 3
	-Zarah Caparro</t>
      </text>
    </comment>
    <comment authorId="0" ref="K346">
      <text>
        <t xml:space="preserve">3013635761568 / 80 / Dec 3
	-Zarah Caparro</t>
      </text>
    </comment>
    <comment authorId="0" ref="K363">
      <text>
        <t xml:space="preserve">3013634765917 / 273 / Dec 3
	-Zarah Caparro</t>
      </text>
    </comment>
    <comment authorId="0" ref="K365">
      <text>
        <t xml:space="preserve">2013632841541 / 265 / Dec 3
	-Zarah Caparro</t>
      </text>
    </comment>
    <comment authorId="0" ref="K357">
      <text>
        <t xml:space="preserve">9013627406420 / 483 / Dec 2
	-Zarah Caparro</t>
      </text>
    </comment>
    <comment authorId="0" ref="K366">
      <text>
        <t xml:space="preserve">9013626113323 / 283 / Dec 2
	-Zarah Caparro</t>
      </text>
    </comment>
    <comment authorId="0" ref="K353">
      <text>
        <t xml:space="preserve">4013618792776 / 130 / Dec 2
	-Zarah Caparro</t>
      </text>
    </comment>
    <comment authorId="0" ref="K344">
      <text>
        <t xml:space="preserve">1013618429402 / 214 / Dec 2
	-Zarah Caparro</t>
      </text>
    </comment>
    <comment authorId="0" ref="K348">
      <text>
        <t xml:space="preserve">2013618304191 / 338 / Dec 2
	-Zarah Caparro</t>
      </text>
    </comment>
    <comment authorId="0" ref="K345">
      <text>
        <t xml:space="preserve">3013618021664 / 645 / Dec 2
	-Zarah Caparro</t>
      </text>
    </comment>
    <comment authorId="0" ref="K362">
      <text>
        <t xml:space="preserve">9013617946609 / 583 / Dec 2
	-Zarah Caparro</t>
      </text>
    </comment>
    <comment authorId="0" ref="K359">
      <text>
        <t xml:space="preserve">1013617941579 / 470 / Dec 2
	-Zarah Caparro</t>
      </text>
    </comment>
    <comment authorId="0" ref="K322">
      <text>
        <t xml:space="preserve">6013613656782 / 356 / Dec 2
	-Zarah Caparro</t>
      </text>
    </comment>
    <comment authorId="0" ref="K312">
      <text>
        <t xml:space="preserve">4013562507490 / 109 / Nov 30
	-Zarah Caparro</t>
      </text>
    </comment>
    <comment authorId="0" ref="K302">
      <text>
        <t xml:space="preserve">3013555177972 / 290 / Nov 29
	-Zarah Caparro</t>
      </text>
    </comment>
    <comment authorId="0" ref="K300">
      <text>
        <t xml:space="preserve">3013545197583 / 46 / Nov 29
	-Zarah Caparro</t>
      </text>
    </comment>
    <comment authorId="0" ref="K296">
      <text>
        <t xml:space="preserve">201354548317 / 226 / Nov 29
	-Zarah Caparro</t>
      </text>
    </comment>
    <comment authorId="0" ref="K325">
      <text>
        <t xml:space="preserve">3013539927116 / 107 / Nov 28
	-Zarah Caparro</t>
      </text>
    </comment>
    <comment authorId="0" ref="K308">
      <text>
        <t xml:space="preserve">'0013533914821 / 256 / Nov 28
	-Zarah Caparro</t>
      </text>
    </comment>
    <comment authorId="0" ref="K306">
      <text>
        <t xml:space="preserve">6013521726125 / 249 / Nov 28
	-Zarah Caparro</t>
      </text>
    </comment>
    <comment authorId="0" ref="K291">
      <text>
        <t xml:space="preserve">4013513099315 / 551 / Nov 27
	-Zarah Caparro</t>
      </text>
    </comment>
    <comment authorId="0" ref="K294">
      <text>
        <t xml:space="preserve">0013509851004 / 185 / Nov 27
	-Zarah Caparro</t>
      </text>
    </comment>
    <comment authorId="0" ref="K324">
      <text>
        <t xml:space="preserve">3013506987891 / 263 / Nov 27
	-Zarah Caparro</t>
      </text>
    </comment>
    <comment authorId="0" ref="K326">
      <text>
        <t xml:space="preserve">2013502922572 / 370 / Nov 27
	-Zarah Caparro</t>
      </text>
    </comment>
    <comment authorId="0" ref="K315">
      <text>
        <t xml:space="preserve">1013500926445 / 568 / Nov 27
	-Zarah Caparro</t>
      </text>
    </comment>
    <comment authorId="0" ref="K310">
      <text>
        <t xml:space="preserve">0013500872395 / 328 / Nov 27
	-Zarah Caparro</t>
      </text>
    </comment>
    <comment authorId="0" ref="K317">
      <text>
        <t xml:space="preserve">5013499870968 / 138 / Nov 27
	-Zarah Caparro</t>
      </text>
    </comment>
    <comment authorId="0" ref="K316">
      <text>
        <t xml:space="preserve">9013495358147 / 457 / Nov 26
	-Zarah Caparro</t>
      </text>
    </comment>
    <comment authorId="0" ref="K269">
      <text>
        <t xml:space="preserve">1013483662413 / 414 / Nov 26
	-Zarah Caparro</t>
      </text>
    </comment>
    <comment authorId="0" ref="K305">
      <text>
        <t xml:space="preserve">3013482803132 / 132 / Nov 26
	-Zarah Caparro</t>
      </text>
    </comment>
    <comment authorId="0" ref="K318">
      <text>
        <t xml:space="preserve">1013481322768 / 509 / Nov 26
	-Zarah Caparro</t>
      </text>
    </comment>
    <comment authorId="0" ref="K319">
      <text>
        <t xml:space="preserve">5013475468825 / 134 / Nov 25
	-Zarah Caparro</t>
      </text>
    </comment>
    <comment authorId="0" ref="K323">
      <text>
        <t xml:space="preserve">9013474293627 / 490 / Nov 25
	-Zarah Caparro</t>
      </text>
    </comment>
    <comment authorId="0" ref="K307">
      <text>
        <t xml:space="preserve">2013473688236 / 540 /. Nov 25
	-Zarah Caparro</t>
      </text>
    </comment>
    <comment authorId="0" ref="K297">
      <text>
        <t xml:space="preserve">7013471857927 / 286 / Nov 25
	-Zarah Caparro</t>
      </text>
    </comment>
    <comment authorId="0" ref="K314">
      <text>
        <t xml:space="preserve">9013469843716 / 137 / Nov 25
	-Zarah Caparro</t>
      </text>
    </comment>
    <comment authorId="0" ref="K304">
      <text>
        <t xml:space="preserve">3013469669131 / 670 / Nov 25
	-Zarah Caparro</t>
      </text>
    </comment>
    <comment authorId="0" ref="K309">
      <text>
        <t xml:space="preserve">5013469636562 / 305 / Nov 25
	-Zarah Caparro</t>
      </text>
    </comment>
    <comment authorId="0" ref="K303">
      <text>
        <t xml:space="preserve">1013469630446 / 341 / Nov 25
	-Zarah Caparro</t>
      </text>
    </comment>
    <comment authorId="0" ref="K292">
      <text>
        <t xml:space="preserve">8013469238314 /297 / Nov 25
	-Zarah Caparro</t>
      </text>
    </comment>
    <comment authorId="0" ref="K256">
      <text>
        <t xml:space="preserve">8013450075385 / 219 / Nov 24
	-Zarah Caparro</t>
      </text>
    </comment>
    <comment authorId="0" ref="K283">
      <text>
        <t xml:space="preserve">3013441920946 / 378 / Nov 24
	-Zarah Caparro</t>
      </text>
    </comment>
    <comment authorId="0" ref="K275">
      <text>
        <t xml:space="preserve">5013420780536 / 249 / Nov 23
	-Zarah Caparro</t>
      </text>
    </comment>
    <comment authorId="0" ref="K280">
      <text>
        <t xml:space="preserve">6013402031736 / 135 / Nov 22
	-Zarah Caparro</t>
      </text>
    </comment>
    <comment authorId="0" ref="K260">
      <text>
        <t xml:space="preserve">3013380257971 / 318 / Nov 21
	-Zarah Caparro</t>
      </text>
    </comment>
    <comment authorId="0" ref="L266">
      <text>
        <t xml:space="preserve">paid by kim sa dc
	-Marl John Agmata</t>
      </text>
    </comment>
    <comment authorId="0" ref="L282">
      <text>
        <t xml:space="preserve">to be paid by nikki
	-Marl John Agmata</t>
      </text>
    </comment>
    <comment authorId="0" ref="L265">
      <text>
        <t xml:space="preserve">delivery charge less
	-Marl John Agmata</t>
      </text>
    </comment>
    <comment authorId="0" ref="K266">
      <text>
        <t xml:space="preserve">'0013377822176 / 333 / Nov 20
	-Zarah Caparro</t>
      </text>
    </comment>
    <comment authorId="0" ref="K249">
      <text>
        <t xml:space="preserve">4013374639439 / 415 / Nov 20
	-Zarah Caparro</t>
      </text>
    </comment>
    <comment authorId="0" ref="K268">
      <text>
        <t xml:space="preserve">8013371372952 / 361 / Nov 20
	-Zarah Caparro</t>
      </text>
    </comment>
    <comment authorId="0" ref="K255">
      <text>
        <t xml:space="preserve">7013369671907 / 276 / Nov 20
	-Zarah Caparro</t>
      </text>
    </comment>
    <comment authorId="0" ref="K274">
      <text>
        <t xml:space="preserve">9013365184982 / 543 / Nov 20
	-Zarah Caparro</t>
      </text>
    </comment>
    <comment authorId="0" ref="K282">
      <text>
        <t xml:space="preserve">3013362216713 / 209 / Nov 20
	-Zarah Caparro</t>
      </text>
    </comment>
    <comment authorId="0" ref="K252">
      <text>
        <t xml:space="preserve">0013361743543 / 269 / Nov 20
	-Zarah Caparro</t>
      </text>
    </comment>
    <comment authorId="0" ref="K264">
      <text>
        <t xml:space="preserve">6013352239100 / 268 / Nov 19
	-Zarah Caparro</t>
      </text>
    </comment>
    <comment authorId="0" ref="K273">
      <text>
        <t xml:space="preserve">1013349151479 / 617 / Nov 19
	-Zarah Caparro</t>
      </text>
    </comment>
    <comment authorId="0" ref="K258">
      <text>
        <t xml:space="preserve">3013343610040 / 69 / Nov 19
	-Zarah Caparro</t>
      </text>
    </comment>
    <comment authorId="0" ref="K263">
      <text>
        <t xml:space="preserve">3013338942976 / 133 / Nov 18
	-Zarah Caparro</t>
      </text>
    </comment>
    <comment authorId="0" ref="K265">
      <text>
        <t xml:space="preserve">2013328827756 / 466 / Nov 18
	-Zarah Caparro</t>
      </text>
    </comment>
    <comment authorId="0" ref="K262">
      <text>
        <t xml:space="preserve">3013328503675 / 678 / Nov 18
	-Zarah Caparro</t>
      </text>
    </comment>
    <comment authorId="0" ref="K284">
      <text>
        <t xml:space="preserve">2013328371441 / 246 / Nov 18
	-Zarah Caparro</t>
      </text>
    </comment>
    <comment authorId="0" ref="K257">
      <text>
        <t xml:space="preserve">7013328309567 / 122 / Nov 18
	-Zarah Caparro</t>
      </text>
    </comment>
    <comment authorId="0" ref="K276">
      <text>
        <t xml:space="preserve">103327949451 / 500 / Nov 18
	-Zarah Caparro</t>
      </text>
    </comment>
    <comment authorId="0" ref="K267">
      <text>
        <t xml:space="preserve">5013327384677 / 429 / Nov 18
	-Zarah Caparro</t>
      </text>
    </comment>
    <comment authorId="0" ref="K250">
      <text>
        <t xml:space="preserve">5013327163406 / 173 / Nov 18
	-Zarah Caparro</t>
      </text>
    </comment>
    <comment authorId="0" ref="K261">
      <text>
        <t xml:space="preserve">1013326269005 / 322 / Nov 18
	-Zarah Caparro</t>
      </text>
    </comment>
    <comment authorId="0" ref="K272">
      <text>
        <t xml:space="preserve">6013326120545 / 88 / Nov 18
	-Zarah Caparro</t>
      </text>
    </comment>
    <comment authorId="0" ref="K281">
      <text>
        <t xml:space="preserve">9013325593410 / 541 / Nov 18
	-Zarah Caparro</t>
      </text>
    </comment>
    <comment authorId="0" ref="K254">
      <text>
        <t xml:space="preserve">2013324951514  / 491 / Nov 18
	-Zarah Caparro</t>
      </text>
    </comment>
    <comment authorId="0" ref="K226">
      <text>
        <t xml:space="preserve">4013285793667 / 180 / Nov 16
	-Zarah Caparro</t>
      </text>
    </comment>
    <comment authorId="0" ref="K225">
      <text>
        <t xml:space="preserve">1013261874556 / 135 / Nov 15
	-Zarah Caparro</t>
      </text>
    </comment>
    <comment authorId="0" ref="K239">
      <text>
        <t xml:space="preserve">3013256524021 / 276 / Nov 15
	-Zarah Caparro</t>
      </text>
    </comment>
    <comment authorId="0" ref="K236">
      <text>
        <t xml:space="preserve">6013251545347 / 215 / Nov 14
	-Zarah Caparro</t>
      </text>
    </comment>
    <comment authorId="0" ref="K222">
      <text>
        <t xml:space="preserve">0013237540814 / 264 / Nov 14
	-Zarah Caparro</t>
      </text>
    </comment>
    <comment authorId="0" ref="K208">
      <text>
        <t xml:space="preserve">0013231067447 / 269 / Nov 13
	-Zarah Caparro</t>
      </text>
    </comment>
    <comment authorId="0" ref="K227">
      <text>
        <t xml:space="preserve">3013224809003 / 41 / Nov 13
	-Zarah Caparro</t>
      </text>
    </comment>
    <comment authorId="0" ref="K230">
      <text>
        <t xml:space="preserve">9013221352718 / 313 / Nov 13
	-Zarah Caparro</t>
      </text>
    </comment>
    <comment authorId="0" ref="K216">
      <text>
        <t xml:space="preserve">3013221088886 / 324 / Nov 13
	-Zarah Caparro</t>
      </text>
    </comment>
    <comment authorId="0" ref="K209">
      <text>
        <t xml:space="preserve">2013220312236 / 357 / Nov 13
	-Zarah Caparro</t>
      </text>
    </comment>
    <comment authorId="0" ref="K212">
      <text>
        <t xml:space="preserve">8013215965392 / 47 / Nov 13
	-Zarah Caparro</t>
      </text>
    </comment>
    <comment authorId="0" ref="K224">
      <text>
        <t xml:space="preserve">0013215572283 / 310 / Nov 13
	-Zarah Caparro</t>
      </text>
    </comment>
    <comment authorId="0" ref="K220">
      <text>
        <t xml:space="preserve">6013210377368 / 209/ Nov 12
	-Zarah Caparro</t>
      </text>
    </comment>
    <comment authorId="0" ref="K205">
      <text>
        <t xml:space="preserve">4013207833042 / 378 / Nov 12
	-Zarah Caparro</t>
      </text>
    </comment>
    <comment authorId="0" ref="K223">
      <text>
        <t xml:space="preserve">5013198855816 / 324 / Nov 12
	-Zarah Caparro</t>
      </text>
    </comment>
    <comment authorId="0" ref="K211">
      <text>
        <t xml:space="preserve">7013198954962 / 147 / Nov 12
	-Zarah Caparro</t>
      </text>
    </comment>
    <comment authorId="0" ref="K238">
      <text>
        <t xml:space="preserve">3013197356911 / 385 / Nov 12
	-Zarah Caparro</t>
      </text>
    </comment>
    <comment authorId="0" ref="K210">
      <text>
        <t xml:space="preserve">2013196122670 / 378 / Nov 12
	-Zarah Caparro</t>
      </text>
    </comment>
    <comment authorId="0" ref="K231">
      <text>
        <t xml:space="preserve">5013196998647 / 110 / Nov 12
	-Zarah Caparro</t>
      </text>
    </comment>
    <comment authorId="0" ref="K214">
      <text>
        <t xml:space="preserve">3013195868941 / 157 / Nov 12
	-Zarah Caparro</t>
      </text>
    </comment>
    <comment authorId="0" ref="K221">
      <text>
        <t xml:space="preserve">2013190857820 / 469 / Nov 11
	-Zarah Caparro</t>
      </text>
    </comment>
    <comment authorId="0" ref="K233">
      <text>
        <t xml:space="preserve">5013184171368 / 329 / Nov 11
	-Zarah Caparro</t>
      </text>
    </comment>
    <comment authorId="0" ref="K217">
      <text>
        <t xml:space="preserve">1013184158311 / 664 / Nov 11
	-Zarah Caparro</t>
      </text>
    </comment>
    <comment authorId="0" ref="K219">
      <text>
        <t xml:space="preserve">3013183974096 / 161 / Nov 11
	-Zarah Caparro</t>
      </text>
    </comment>
    <comment authorId="0" ref="K229">
      <text>
        <t xml:space="preserve">1013182344399 / 580 / Nov 11
	-Zarah Caparro</t>
      </text>
    </comment>
    <comment authorId="0" ref="K218">
      <text>
        <t xml:space="preserve">3013182173644 / 621 / Nov 11
	-Zarah Caparro</t>
      </text>
    </comment>
    <comment authorId="0" ref="K228">
      <text>
        <t xml:space="preserve">8013181345124 / 94 / Nov 11
	-Zarah Caparro</t>
      </text>
    </comment>
    <comment authorId="0" ref="K237">
      <text>
        <t xml:space="preserve">9013181092081 / 379 / Nov 11
	-Zarah Caparro</t>
      </text>
    </comment>
    <comment authorId="0" ref="K232">
      <text>
        <t xml:space="preserve">1013180841223 / 360/Nov 11
	-Zarah Caparro</t>
      </text>
    </comment>
    <comment authorId="0" ref="K206">
      <text>
        <t xml:space="preserve">8013180684512 / 338 / Nov 11
	-Zarah Caparro</t>
      </text>
    </comment>
    <comment authorId="0" ref="K187">
      <text>
        <t xml:space="preserve">5013096559183 / 157 / Nov 7
	-Zarah Caparro</t>
      </text>
    </comment>
    <comment authorId="0" ref="K182">
      <text>
        <t xml:space="preserve">4013096115565 / 315 / Nov 7
	-Zarah Caparro</t>
      </text>
    </comment>
    <comment authorId="0" ref="K178">
      <text>
        <t xml:space="preserve">0013088816877 / 190 / Nov 6
	-Zarah Caparro</t>
      </text>
    </comment>
    <comment authorId="0" ref="K180">
      <text>
        <t xml:space="preserve">0013088410344 / 267 / Nov 6
	-Zarah Caparro</t>
      </text>
    </comment>
    <comment authorId="0" ref="K163">
      <text>
        <t xml:space="preserve">0013084756149 / 80 / Nov 6
	-Zarah Caparro</t>
      </text>
    </comment>
    <comment authorId="0" ref="K192">
      <text>
        <t xml:space="preserve">6013084190999 / 365 / Nov 6
	-Zarah Caparro</t>
      </text>
    </comment>
    <comment authorId="0" ref="K176">
      <text>
        <t xml:space="preserve">6013081306635 / 347 / Nov 6
	-Zarah Caparro</t>
      </text>
    </comment>
    <comment authorId="0" ref="K185">
      <text>
        <t xml:space="preserve">1013070231401 / 611 / Nov 5
	-Zarah Caparro</t>
      </text>
    </comment>
    <comment authorId="0" ref="K166">
      <text>
        <t xml:space="preserve">2013069857060/ 534 / Nov 5
	-Zarah Caparro</t>
      </text>
    </comment>
    <comment authorId="0" ref="K161">
      <text>
        <t xml:space="preserve">4013069067266 / 412 / Nov 5
	-Zarah Caparro</t>
      </text>
    </comment>
    <comment authorId="0" ref="K164">
      <text>
        <t xml:space="preserve">0013098168739 / 323 / Nov 7
	-Zarah Caparro</t>
      </text>
    </comment>
    <comment authorId="0" ref="K169">
      <text>
        <t xml:space="preserve">7013099125523 / 162 / Nov 7
	-Zarah Caparro</t>
      </text>
    </comment>
    <comment authorId="0" ref="K189">
      <text>
        <t xml:space="preserve">5013099885173 / 468 / Nov 7
	-Zarah Caparro</t>
      </text>
    </comment>
    <comment authorId="0" ref="K181">
      <text>
        <t xml:space="preserve">1013112153241 / 44 / Nov 7
	-Zarah Caparro</t>
      </text>
    </comment>
    <comment authorId="0" ref="K195">
      <text>
        <t xml:space="preserve">3013119070618 / 372 / Nov 8
	-Zarah Caparro</t>
      </text>
    </comment>
    <comment authorId="0" ref="K168">
      <text>
        <t xml:space="preserve">8013130151801 / 240 / Nov 8
	-Zarah Caparro</t>
      </text>
    </comment>
    <comment authorId="0" ref="K167">
      <text>
        <t xml:space="preserve">7013143029238 / 190 / Nov 9
	-Zarah Caparro</t>
      </text>
    </comment>
    <comment authorId="0" ref="K162">
      <text>
        <t xml:space="preserve">9013063108907 / 207 / Nov 5
	-Zarah Caparro</t>
      </text>
    </comment>
    <comment authorId="0" ref="K184">
      <text>
        <t xml:space="preserve">8013060594525 / 135 / Nov 5
	-Zarah Caparro</t>
      </text>
    </comment>
    <comment authorId="0" ref="K170">
      <text>
        <t xml:space="preserve">3013056600125 / 380 / Nov 5
	-Zarah Caparro</t>
      </text>
    </comment>
    <comment authorId="0" ref="K177">
      <text>
        <t xml:space="preserve">2013052836709 / 265 / Nov 4
	-Zarah Caparro</t>
      </text>
    </comment>
    <comment authorId="0" ref="K174">
      <text>
        <t xml:space="preserve">3013052693957 /720 / Nov 4
	-Zarah Caparro</t>
      </text>
    </comment>
    <comment authorId="0" ref="K186">
      <text>
        <t xml:space="preserve">9013052634700 / 522 / Nov 4
	-Zarah Caparro</t>
      </text>
    </comment>
    <comment authorId="0" ref="K172">
      <text>
        <t xml:space="preserve">5013052634376 / 357 / Nov 4
	-Zarah Caparro</t>
      </text>
    </comment>
    <comment authorId="0" ref="K188">
      <text>
        <t xml:space="preserve">1013049188906 / 262 / Nov 4
	-Zarah Caparro</t>
      </text>
    </comment>
    <comment authorId="0" ref="K175">
      <text>
        <t xml:space="preserve">3013047953892 / 204 / Nov 4
	-Zarah Caparro</t>
      </text>
    </comment>
    <comment authorId="0" ref="K141">
      <text>
        <t xml:space="preserve">1013043037725 / 303 / Nov 4
	-Zarah Caparro</t>
      </text>
    </comment>
    <comment authorId="0" ref="K193">
      <text>
        <t xml:space="preserve">9013046762991 / Nov 4 / 506
	-Zarah Caparro</t>
      </text>
    </comment>
    <comment authorId="0" ref="K152">
      <text>
        <t xml:space="preserve">kasama po ang yung 54 pesos na remit nung october 28 to nov 3 po
	-Franchoise A.
Noted
	-Zarah Caparro
6013084190999 / 365 / Nov 6
	-Zarah Caparro</t>
      </text>
    </comment>
    <comment authorId="0" ref="K173">
      <text>
        <t xml:space="preserve">1013043653519 / 605 / Nov 4
	-Zarah Caparro</t>
      </text>
    </comment>
    <comment authorId="0" ref="K194">
      <text>
        <t xml:space="preserve">3013043583495 / 279 / Nov 4
	-Zarah Caparro</t>
      </text>
    </comment>
    <comment authorId="0" ref="K179">
      <text>
        <t xml:space="preserve">5013043172397 / 309 / Nov 4
	-Zarah Caparro</t>
      </text>
    </comment>
    <comment authorId="0" ref="K155">
      <text>
        <t xml:space="preserve">3012999395470 / 110 / Nov 1
	-Zarah Caparro</t>
      </text>
    </comment>
    <comment authorId="0" ref="K149">
      <text>
        <t xml:space="preserve">5012991506973 / 307 / Nov 1
	-Zarah Caparro</t>
      </text>
    </comment>
    <comment authorId="0" ref="K129">
      <text>
        <t xml:space="preserve">7012985641156 / 385 / Nov 1
	-Zarah Caparro</t>
      </text>
    </comment>
    <comment authorId="0" ref="P139">
      <text>
        <t xml:space="preserve">5012980955562 / 24 / Nov 1
	-Zarah Caparro</t>
      </text>
    </comment>
    <comment authorId="0" ref="N139">
      <text>
        <t xml:space="preserve">5012980751716 / 200 / Nov 1
	-Zarah Caparro</t>
      </text>
    </comment>
    <comment authorId="0" ref="K142">
      <text>
        <t xml:space="preserve">4012972669139 / 289 / Oct 31
	-Zarah Caparro</t>
      </text>
    </comment>
    <comment authorId="0" ref="K154">
      <text>
        <t xml:space="preserve">3012972640636 / 265 / Oct 31
	-Zarah Caparro</t>
      </text>
    </comment>
    <comment authorId="0" ref="K140">
      <text>
        <t xml:space="preserve">0012971539720 / 272 / Oct 31
	-Zarah Caparro</t>
      </text>
    </comment>
    <comment authorId="0" ref="K124">
      <text>
        <t xml:space="preserve">0012965145361 / 209 / Oct 31
	-Zarah Caparro</t>
      </text>
    </comment>
    <comment authorId="0" ref="K123">
      <text>
        <t xml:space="preserve">8012964821295 / 255 / Oct 31
	-Zarah Caparro</t>
      </text>
    </comment>
    <comment authorId="0" ref="K132">
      <text>
        <t xml:space="preserve">3012963573951 / 260 / Oct 31
	-Zarah Caparro</t>
      </text>
    </comment>
    <comment authorId="0" ref="L139">
      <text>
        <t xml:space="preserve">5012963186824 / 120 / Oct 31
	-Zarah Caparro</t>
      </text>
    </comment>
    <comment authorId="0" ref="K139">
      <text>
        <t xml:space="preserve">5012963186824 / 120 / Oct 31
	-Zarah Caparro</t>
      </text>
    </comment>
    <comment authorId="0" ref="K147">
      <text>
        <t xml:space="preserve">5012962010343 / 475 / Oct 31
	-Zarah Caparro</t>
      </text>
    </comment>
    <comment authorId="0" ref="K138">
      <text>
        <t xml:space="preserve">0012960230872 / 88 / Oct 30
	-Zarah Caparro</t>
      </text>
    </comment>
    <comment authorId="0" ref="K136">
      <text>
        <t xml:space="preserve">6012959133006 / 284 / Oct 30
	-Zarah Caparro</t>
      </text>
    </comment>
    <comment authorId="0" ref="K146">
      <text>
        <t xml:space="preserve">9012956986868 / 179 / Oct 30
	-Zarah Caparro</t>
      </text>
    </comment>
    <comment authorId="0" ref="K121">
      <text>
        <t xml:space="preserve">4012951326903 / 404 / Oct 30
	-Zarah Caparro</t>
      </text>
    </comment>
    <comment authorId="0" ref="K126">
      <text>
        <t xml:space="preserve">2012950017329 / 410 / Oct 30
	-Zarah Caparro</t>
      </text>
    </comment>
    <comment authorId="0" ref="K122">
      <text>
        <t xml:space="preserve">8012937633120 / 423 / Oct 29
	-Zarah Caparro</t>
      </text>
    </comment>
    <comment authorId="0" ref="K135">
      <text>
        <t xml:space="preserve">3012933578563 / 148 / Oct 29
	-Zarah Caparro</t>
      </text>
    </comment>
    <comment authorId="0" ref="K127">
      <text>
        <t xml:space="preserve">7012933107018 / 285 / Oct 29
	-Zarah Caparro</t>
      </text>
    </comment>
    <comment authorId="0" ref="K144">
      <text>
        <t xml:space="preserve">9012931581625 / 142 / Oct 29
	-Zarah Caparro</t>
      </text>
    </comment>
    <comment authorId="0" ref="K133">
      <text>
        <t xml:space="preserve">1012930820440 / 628 / Oct 29
	-Zarah Caparro</t>
      </text>
    </comment>
    <comment authorId="0" ref="K115">
      <text>
        <t xml:space="preserve">3012904278812 / 218 / Oct 27
	-Zarah Caparro</t>
      </text>
    </comment>
    <comment authorId="0" ref="K148">
      <text>
        <t xml:space="preserve">1012920749368  / 157 / Oct 28
	-Zarah Caparro</t>
      </text>
    </comment>
    <comment authorId="0" ref="K137">
      <text>
        <t xml:space="preserve">2012919829006 / 625 / Oct 28
	-Zarah Caparro</t>
      </text>
    </comment>
    <comment authorId="0" ref="K130">
      <text>
        <t xml:space="preserve">3012918832048 / 269 / Oct 28
	-Zarah Caparro</t>
      </text>
    </comment>
    <comment authorId="0" ref="K153">
      <text>
        <t xml:space="preserve">9012917359776 / 564 / Oct 28
	-Zarah Caparro</t>
      </text>
    </comment>
    <comment authorId="0" ref="K134">
      <text>
        <t xml:space="preserve">3012917344749 / 681 / Oct 28
	-Zarah Caparro</t>
      </text>
    </comment>
    <comment authorId="0" ref="K145">
      <text>
        <t xml:space="preserve">1012917141182 / 570 / Oct 28
	-Zarah Caparro</t>
      </text>
    </comment>
    <comment authorId="0" ref="K84">
      <text>
        <t xml:space="preserve">'0012902363324 / 212 / Oct 27
	-Zarah Caparro</t>
      </text>
    </comment>
    <comment authorId="0" ref="K100">
      <text>
        <t xml:space="preserve">5012880356563 / 261 / Oct 26
	-Zarah Caparro</t>
      </text>
    </comment>
    <comment authorId="0" ref="K89">
      <text>
        <t xml:space="preserve">7012854462204 / 398 / Oct 25
	-Zarah Caparro</t>
      </text>
    </comment>
    <comment authorId="0" ref="K109">
      <text>
        <t xml:space="preserve">5012850351645 / 495 / Oct 24
	-Zarah Caparro</t>
      </text>
    </comment>
    <comment authorId="0" ref="K114">
      <text>
        <t xml:space="preserve">301283996340 / 337 / Oct 24
	-Zarah Caparro</t>
      </text>
    </comment>
    <comment authorId="0" ref="K102">
      <text>
        <t xml:space="preserve">7012839422215 / 111 / Oct 23
	-Zarah Caparro</t>
      </text>
    </comment>
    <comment authorId="0" ref="K112">
      <text>
        <t xml:space="preserve">6012830119316 / 183 / Oct 23
	-Zarah Caparro</t>
      </text>
    </comment>
    <comment authorId="0" ref="K98">
      <text>
        <t xml:space="preserve">0012824317192 / 24 / Oct 23
	-Zarah Caparro</t>
      </text>
    </comment>
    <comment authorId="0" ref="L99">
      <text>
        <t xml:space="preserve">5012824287027 / 55 / Oct 23
	-Zarah Caparro</t>
      </text>
    </comment>
    <comment authorId="0" ref="K87">
      <text>
        <t xml:space="preserve">7012822208499 / 199 / Oct 23
	-Zarah Caparro</t>
      </text>
    </comment>
    <comment authorId="0" ref="K106">
      <text>
        <t xml:space="preserve">9012820942484  / 375 / Oct 23
	-Zarah Caparro</t>
      </text>
    </comment>
    <comment authorId="0" ref="K86">
      <text>
        <t xml:space="preserve">2012819625989 / 451 / Oct 23
	-Zarah Caparro</t>
      </text>
    </comment>
    <comment authorId="0" ref="K96">
      <text>
        <t xml:space="preserve">6012817969237 / 301 / Oct 23
	-Zarah Caparro</t>
      </text>
    </comment>
    <comment authorId="0" ref="K81">
      <text>
        <t xml:space="preserve">4012815254108 / 425 / Oct 22
	-Zarah Caparro</t>
      </text>
    </comment>
    <comment authorId="0" ref="K105">
      <text>
        <t xml:space="preserve">1012812517386 / 508 / Oct 22
	-Zarah Caparro</t>
      </text>
    </comment>
    <comment authorId="0" ref="K92">
      <text>
        <t xml:space="preserve">3012808261304 / 111 / Oct 22
	-Zarah Caparro</t>
      </text>
    </comment>
    <comment authorId="0" ref="K83">
      <text>
        <t xml:space="preserve">1012806710843 / 140 / Oct 22
	-Zarah Caparro</t>
      </text>
    </comment>
    <comment authorId="0" ref="K99">
      <text>
        <t xml:space="preserve">3012803055837 / 320 / Oct 22
	-Zarah Caparro</t>
      </text>
    </comment>
    <comment authorId="0" ref="K95">
      <text>
        <t xml:space="preserve">3012803055837 / 84 / Oct 22
	-Zarah Caparro</t>
      </text>
    </comment>
    <comment authorId="0" ref="K107">
      <text>
        <t xml:space="preserve">5012799354684 / 363 / Oct 21
	-Zarah Caparro</t>
      </text>
    </comment>
    <comment authorId="0" ref="J37">
      <text>
        <t xml:space="preserve">5012630795611 / Oct 13 / 8206
2012790092938 / Oct 21 / 110 ( Rider John)
	-Zarah Caparro</t>
      </text>
    </comment>
    <comment authorId="0" ref="K94">
      <text>
        <t xml:space="preserve">3012790001251 / Oct 21 / 606
	-Zarah Caparro</t>
      </text>
    </comment>
    <comment authorId="0" ref="K93">
      <text>
        <t xml:space="preserve">1012793346220 / Oct 21 / 526
	-Zarah Caparro</t>
      </text>
    </comment>
    <comment authorId="0" ref="K108">
      <text>
        <t xml:space="preserve">1012790019773 / Oct 21 / 202
	-Zarah Caparro</t>
      </text>
    </comment>
    <comment authorId="0" ref="K97">
      <text>
        <t xml:space="preserve">2012790092938 / Oct 21 / 729 (619.32 - Week Oct 16-21) ( 110 - Balance for week Sept 30 - Oct 6)
	-Zarah Caparro</t>
      </text>
    </comment>
    <comment authorId="0" ref="K113">
      <text>
        <t xml:space="preserve">9012792319831 / Oct 21 / 487
	-Zarah Caparro</t>
      </text>
    </comment>
    <comment authorId="0" ref="K104">
      <text>
        <t xml:space="preserve">9012790008561 / 112 / Oct 21
	-Zarah Caparro</t>
      </text>
    </comment>
    <comment authorId="0" ref="K90">
      <text>
        <t xml:space="preserve">3012789761053 / Oct / 376
	-Zarah Caparro</t>
      </text>
    </comment>
    <comment authorId="0" ref="K82">
      <text>
        <t xml:space="preserve">8012789903246 / 227 / Oct 21
	-Zarah Caparro</t>
      </text>
    </comment>
  </commentList>
</comments>
</file>

<file path=xl/sharedStrings.xml><?xml version="1.0" encoding="utf-8"?>
<sst xmlns="http://schemas.openxmlformats.org/spreadsheetml/2006/main" count="1115" uniqueCount="264">
  <si>
    <t>Received Remit</t>
  </si>
  <si>
    <t>Cut Off</t>
  </si>
  <si>
    <t>Sales Remit</t>
  </si>
  <si>
    <t>Balance</t>
  </si>
  <si>
    <t>Sept 30 - Oct 6</t>
  </si>
  <si>
    <t>Oct 7 - Oct 13</t>
  </si>
  <si>
    <t>Oct 14 - Oct 20</t>
  </si>
  <si>
    <t>Total Received</t>
  </si>
  <si>
    <t>Oct 21 - Oct 27</t>
  </si>
  <si>
    <t>Total</t>
  </si>
  <si>
    <t xml:space="preserve">Expenses </t>
  </si>
  <si>
    <t>Marketing</t>
  </si>
  <si>
    <t>Oct 28 - Nov 3</t>
  </si>
  <si>
    <t>San Antonio</t>
  </si>
  <si>
    <t xml:space="preserve">to </t>
  </si>
  <si>
    <t>diversion bolbok</t>
  </si>
  <si>
    <t>Nov 4 - Nov 10</t>
  </si>
  <si>
    <t xml:space="preserve">Diversion </t>
  </si>
  <si>
    <t>xentro mall</t>
  </si>
  <si>
    <t>Nov 11 - Nov 17</t>
  </si>
  <si>
    <t xml:space="preserve">contis </t>
  </si>
  <si>
    <t>balagtas</t>
  </si>
  <si>
    <t>Nov 18 - NOv 24</t>
  </si>
  <si>
    <t>balagtas rotonda</t>
  </si>
  <si>
    <t>the crunch</t>
  </si>
  <si>
    <t>Nov 25 - Dec 1</t>
  </si>
  <si>
    <t>to</t>
  </si>
  <si>
    <t>starbucks diversion</t>
  </si>
  <si>
    <t>terminal</t>
  </si>
  <si>
    <t>but coffee</t>
  </si>
  <si>
    <t>butch</t>
  </si>
  <si>
    <t xml:space="preserve">butch </t>
  </si>
  <si>
    <t>kfc</t>
  </si>
  <si>
    <t>Dec 2 - Dec 8</t>
  </si>
  <si>
    <t>gg burgers</t>
  </si>
  <si>
    <t>bayan</t>
  </si>
  <si>
    <t>Dec 9 - Dec 16</t>
  </si>
  <si>
    <t>gulod</t>
  </si>
  <si>
    <t>Dec 17 - Dec 23</t>
  </si>
  <si>
    <t>sm</t>
  </si>
  <si>
    <t>Dec 24 - Dec 30</t>
  </si>
  <si>
    <t>calicanto</t>
  </si>
  <si>
    <t>san antonio</t>
  </si>
  <si>
    <t>MJ</t>
  </si>
  <si>
    <t>lunch</t>
  </si>
  <si>
    <t>extra rice</t>
  </si>
  <si>
    <t>water</t>
  </si>
  <si>
    <t>TOTAL</t>
  </si>
  <si>
    <t>Expenses</t>
  </si>
  <si>
    <t>Amount</t>
  </si>
  <si>
    <t>San antonio</t>
  </si>
  <si>
    <t>jolibee manghinao</t>
  </si>
  <si>
    <t xml:space="preserve">manghinao </t>
  </si>
  <si>
    <t>wei mami</t>
  </si>
  <si>
    <t>skye food park</t>
  </si>
  <si>
    <t>bolo</t>
  </si>
  <si>
    <t>ellas pizza</t>
  </si>
  <si>
    <t>kumpares san roque</t>
  </si>
  <si>
    <t>seventea mangoville</t>
  </si>
  <si>
    <t>seventea</t>
  </si>
  <si>
    <t>mcdo manghinao</t>
  </si>
  <si>
    <t>simbahan bauan</t>
  </si>
  <si>
    <t>walter san pascual</t>
  </si>
  <si>
    <t>LUNCH</t>
  </si>
  <si>
    <t>Water</t>
  </si>
  <si>
    <t>`</t>
  </si>
  <si>
    <t xml:space="preserve">     Remit</t>
  </si>
  <si>
    <t>ADRIAN</t>
  </si>
  <si>
    <t>ALFREDO</t>
  </si>
  <si>
    <t>ALVIN</t>
  </si>
  <si>
    <t>CHANO</t>
  </si>
  <si>
    <t>CJ</t>
  </si>
  <si>
    <t>DAYO</t>
  </si>
  <si>
    <t>DAVE</t>
  </si>
  <si>
    <t>DANIEL</t>
  </si>
  <si>
    <t>EDILBERT</t>
  </si>
  <si>
    <t>EDWIN</t>
  </si>
  <si>
    <t>EM</t>
  </si>
  <si>
    <t>JEFFREY</t>
  </si>
  <si>
    <t>JERRY</t>
  </si>
  <si>
    <t>JESTONI</t>
  </si>
  <si>
    <t>JOEMHAR</t>
  </si>
  <si>
    <t>JOHN</t>
  </si>
  <si>
    <t>KIM</t>
  </si>
  <si>
    <t>LEVIN</t>
  </si>
  <si>
    <t>MARVIN</t>
  </si>
  <si>
    <t>MIKZ</t>
  </si>
  <si>
    <t xml:space="preserve">MARLON </t>
  </si>
  <si>
    <t>Remit</t>
  </si>
  <si>
    <t>NOEL</t>
  </si>
  <si>
    <t>RICKY 8%</t>
  </si>
  <si>
    <t>ROEL</t>
  </si>
  <si>
    <t>ROMEO</t>
  </si>
  <si>
    <t>RYAN</t>
  </si>
  <si>
    <t>RUBEN</t>
  </si>
  <si>
    <t>SHERWIN</t>
  </si>
  <si>
    <t>TRIX</t>
  </si>
  <si>
    <t>VLAD</t>
  </si>
  <si>
    <t xml:space="preserve">WILHELM </t>
  </si>
  <si>
    <t>WHYTBOY</t>
  </si>
  <si>
    <t>ZYREL</t>
  </si>
  <si>
    <t>RIDER</t>
  </si>
  <si>
    <t>Gcash INFO</t>
  </si>
  <si>
    <t>Ref #</t>
  </si>
  <si>
    <t>AD***N R 09975225367</t>
  </si>
  <si>
    <t xml:space="preserve"> EV***N C. 09260225822</t>
  </si>
  <si>
    <t>8012656879984</t>
  </si>
  <si>
    <t>CH******N MA*K C 09774943468</t>
  </si>
  <si>
    <t>NO*L C 09156884965</t>
  </si>
  <si>
    <t>CA***S DA*E M. 09669559877</t>
  </si>
  <si>
    <t>JO*N DA**L B. 09054039226</t>
  </si>
  <si>
    <t>ED*****T E 09774824679</t>
  </si>
  <si>
    <t>EDWIN 12%</t>
  </si>
  <si>
    <t>ED**N E. 09061037946</t>
  </si>
  <si>
    <t>received</t>
  </si>
  <si>
    <t>FANER 12%</t>
  </si>
  <si>
    <t>JE****Y H. 09362009159</t>
  </si>
  <si>
    <t>GE****O D. 09158152611</t>
  </si>
  <si>
    <t>JA****N S 09815405044</t>
  </si>
  <si>
    <t>J**MH* R H. 09366279361</t>
  </si>
  <si>
    <t>JOHN 12%</t>
  </si>
  <si>
    <t>JO*N PA*L C 0936975048</t>
  </si>
  <si>
    <t>2012657737520</t>
  </si>
  <si>
    <t>K** RI****D M. 09455645574</t>
  </si>
  <si>
    <t>MA*K LE***E R. 09568696200</t>
  </si>
  <si>
    <t>NI*A A 09561257545</t>
  </si>
  <si>
    <t>K** AR**C A 09812237549</t>
  </si>
  <si>
    <t>MA***N P 09567940983</t>
  </si>
  <si>
    <t>RI**Y D 09361900541</t>
  </si>
  <si>
    <t>RO*L V 09955820701</t>
  </si>
  <si>
    <t>RO**O J* A 09454782617</t>
  </si>
  <si>
    <t>ROLAND 12%</t>
  </si>
  <si>
    <t>RO**D D. 09659803319</t>
  </si>
  <si>
    <t>RY*AN B 09657727584</t>
  </si>
  <si>
    <t>RU**N F. 09478825092</t>
  </si>
  <si>
    <t>VL****R D 09955858099</t>
  </si>
  <si>
    <t>WI****M V 09959916709</t>
  </si>
  <si>
    <t>FE*****O J* A 09501727438</t>
  </si>
  <si>
    <t>ZY**L K** D09661367524</t>
  </si>
  <si>
    <t xml:space="preserve">    REFERENCE NUMBER</t>
  </si>
  <si>
    <t xml:space="preserve">0012902363324 </t>
  </si>
  <si>
    <t>0012824317192</t>
  </si>
  <si>
    <t>55 bal</t>
  </si>
  <si>
    <t>82 balance</t>
  </si>
  <si>
    <t>375 pesos paid</t>
  </si>
  <si>
    <t>0012965145361</t>
  </si>
  <si>
    <t>0012960230872</t>
  </si>
  <si>
    <t>paid 120 pesos</t>
  </si>
  <si>
    <t>paid 200 pesos</t>
  </si>
  <si>
    <t xml:space="preserve">24 pesos paid </t>
  </si>
  <si>
    <t>0012971539720</t>
  </si>
  <si>
    <t>179 pesos</t>
  </si>
  <si>
    <t>0013084756149</t>
  </si>
  <si>
    <t>paid pero walang ref num</t>
  </si>
  <si>
    <t>0013098168739</t>
  </si>
  <si>
    <t>balance</t>
  </si>
  <si>
    <t>0013088816877</t>
  </si>
  <si>
    <t>0013088410344</t>
  </si>
  <si>
    <t>0013231067447</t>
  </si>
  <si>
    <t>AJ 12%</t>
  </si>
  <si>
    <t>0013237540814</t>
  </si>
  <si>
    <t>0013215572283</t>
  </si>
  <si>
    <t>0013361743543</t>
  </si>
  <si>
    <t>less 99</t>
  </si>
  <si>
    <t>0013377822176</t>
  </si>
  <si>
    <t>add 50</t>
  </si>
  <si>
    <t>less 95</t>
  </si>
  <si>
    <t>0013509851004</t>
  </si>
  <si>
    <t>0013533914821</t>
  </si>
  <si>
    <t>0013500872395</t>
  </si>
  <si>
    <t>JP 12%</t>
  </si>
  <si>
    <t>300 to be paid by mj</t>
  </si>
  <si>
    <t>0013648830418</t>
  </si>
  <si>
    <t>0013665186194</t>
  </si>
  <si>
    <t>5013640492874</t>
  </si>
  <si>
    <t>0013667210447</t>
  </si>
  <si>
    <t>70 -- kulang</t>
  </si>
  <si>
    <t>0013815617896</t>
  </si>
  <si>
    <t>0013816865001</t>
  </si>
  <si>
    <t>0013793952529</t>
  </si>
  <si>
    <t>cash kay maam joana</t>
  </si>
  <si>
    <t>Darryl 11%</t>
  </si>
  <si>
    <t>Rahmat 11%</t>
  </si>
  <si>
    <t>DATE</t>
  </si>
  <si>
    <t>FB PAGE DELIVERY</t>
  </si>
  <si>
    <t>CANCEL</t>
  </si>
  <si>
    <t>TOTAL DELIVERIES</t>
  </si>
  <si>
    <t>TOTAL REQUEST</t>
  </si>
  <si>
    <t>OCT DEL PER RIDER</t>
  </si>
  <si>
    <t>NOV DEL PER RIDER</t>
  </si>
  <si>
    <t>NOV 15 to 30 Gross</t>
  </si>
  <si>
    <t>Total Gross NOV</t>
  </si>
  <si>
    <t>DEC DEL PER RIDER</t>
  </si>
  <si>
    <t>JAN DEL PER RIDER</t>
  </si>
  <si>
    <t>FEB DEL PER RIDER</t>
  </si>
  <si>
    <t xml:space="preserve">FANER </t>
  </si>
  <si>
    <t xml:space="preserve">JOHN </t>
  </si>
  <si>
    <t>RICKY</t>
  </si>
  <si>
    <t xml:space="preserve">ROLAND </t>
  </si>
  <si>
    <t>AJ</t>
  </si>
  <si>
    <t>PAUL</t>
  </si>
  <si>
    <t>SEPT AVG</t>
  </si>
  <si>
    <t>ATTENDANCE</t>
  </si>
  <si>
    <t>OCT AVG</t>
  </si>
  <si>
    <t>NOV AVG</t>
  </si>
  <si>
    <t>Date</t>
  </si>
  <si>
    <t>Badeth</t>
  </si>
  <si>
    <t>Mj</t>
  </si>
  <si>
    <t>Nikki</t>
  </si>
  <si>
    <t>Schedule</t>
  </si>
  <si>
    <t>Monday</t>
  </si>
  <si>
    <t>Tuesday</t>
  </si>
  <si>
    <t>Wednesday</t>
  </si>
  <si>
    <t>Thursday</t>
  </si>
  <si>
    <t>Friday</t>
  </si>
  <si>
    <t>Saturday</t>
  </si>
  <si>
    <t>Sunday</t>
  </si>
  <si>
    <t>Oct 1 - 15</t>
  </si>
  <si>
    <t>Marinda A</t>
  </si>
  <si>
    <t>6:45 - 2:45</t>
  </si>
  <si>
    <t>Badeth-Off</t>
  </si>
  <si>
    <t>Nikita</t>
  </si>
  <si>
    <t>10:45 - 6:45</t>
  </si>
  <si>
    <t>Nikitita - Off</t>
  </si>
  <si>
    <t>Oct 1-15</t>
  </si>
  <si>
    <t>franchoise a.</t>
  </si>
  <si>
    <t>11:00-7:00</t>
  </si>
  <si>
    <t>MJ-Halfday</t>
  </si>
  <si>
    <t>09165783472 bernadeth P</t>
  </si>
  <si>
    <t>Nikita - Off</t>
  </si>
  <si>
    <t>October 16 - 31</t>
  </si>
  <si>
    <t>Nov 1 - 15</t>
  </si>
  <si>
    <t>Nov 16 - 30</t>
  </si>
  <si>
    <t>Rider Benefits</t>
  </si>
  <si>
    <t>DeliveryPerDay</t>
  </si>
  <si>
    <t>month</t>
  </si>
  <si>
    <t>Delivery Per MOnth</t>
  </si>
  <si>
    <t>Number of Active Riders</t>
  </si>
  <si>
    <t>Gross</t>
  </si>
  <si>
    <t>Rider Incentives w/ 15 riders</t>
  </si>
  <si>
    <t>Net</t>
  </si>
  <si>
    <t>NAME</t>
  </si>
  <si>
    <t>BADETH</t>
  </si>
  <si>
    <t>FULLDAY</t>
  </si>
  <si>
    <t>OFF</t>
  </si>
  <si>
    <t>HALFDAY</t>
  </si>
  <si>
    <t>NIKITA</t>
  </si>
  <si>
    <t>14 FULL DAY</t>
  </si>
  <si>
    <t>0 HALFDAY</t>
  </si>
  <si>
    <t>2 DAY OFF</t>
  </si>
  <si>
    <t>4 FULLDAY</t>
  </si>
  <si>
    <t>4 HALFDAY</t>
  </si>
  <si>
    <t>8 DAY OFF</t>
  </si>
  <si>
    <t>12 FULLDAY</t>
  </si>
  <si>
    <t>2 HALFDAY</t>
  </si>
  <si>
    <t>TO LESS</t>
  </si>
  <si>
    <t>13 days on</t>
  </si>
  <si>
    <t>2 days off</t>
  </si>
  <si>
    <t>nikki</t>
  </si>
  <si>
    <t>7 Days on</t>
  </si>
  <si>
    <t>7 half days</t>
  </si>
  <si>
    <t>mj</t>
  </si>
  <si>
    <t>10 days on</t>
  </si>
  <si>
    <t>3 half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</si>
</sst>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yyyy"/>
    <numFmt numFmtId="165" formatCode="#,##0.00;(#,##0.00)"/>
    <numFmt numFmtId="166" formatCode="mmm d"/>
    <numFmt numFmtId="167" formatCode="M/d/yyyy"/>
    <numFmt numFmtId="168" formatCode="dd-mmm"/>
    <numFmt numFmtId="169" formatCode="mmmm&quot; &quot;d"/>
  </numFmts>
  <fonts count="23">
    <font>
      <sz val="10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000000"/>
      <name val="Arial"/>
    </font>
    <font>
      <b/>
      <sz val="14.0"/>
      <color theme="1"/>
      <name val="Calibri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b/>
      <color theme="1"/>
      <name val="Arial"/>
    </font>
    <font>
      <sz val="11.0"/>
      <color rgb="FF000000"/>
      <name val="Arial"/>
    </font>
    <font>
      <b/>
      <color rgb="FF000000"/>
      <name val="Arial"/>
      <scheme val="minor"/>
    </font>
    <font>
      <b/>
      <sz val="12.0"/>
      <color rgb="FF000000"/>
      <name val="Arial"/>
    </font>
    <font>
      <color rgb="FF000000"/>
      <name val="Arial"/>
    </font>
    <font>
      <b/>
      <color rgb="FFFFFF00"/>
      <name val="Arial"/>
      <scheme val="minor"/>
    </font>
    <font>
      <b/>
      <sz val="18.0"/>
      <color theme="1"/>
      <name val="Arial"/>
      <scheme val="minor"/>
    </font>
    <font>
      <sz val="11.0"/>
      <color rgb="FF000000"/>
      <name val="&quot;Helvetica Neue&quot;"/>
    </font>
  </fonts>
  <fills count="2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C27BA0"/>
        <bgColor rgb="FFC27BA0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4" fillId="0" fontId="3" numFmtId="0" xfId="0" applyAlignment="1" applyBorder="1" applyFont="1">
      <alignment readingOrder="0"/>
    </xf>
    <xf borderId="4" fillId="0" fontId="3" numFmtId="165" xfId="0" applyAlignment="1" applyBorder="1" applyFont="1" applyNumberFormat="1">
      <alignment readingOrder="0"/>
    </xf>
    <xf borderId="4" fillId="0" fontId="3" numFmtId="165" xfId="0" applyBorder="1" applyFont="1" applyNumberFormat="1"/>
    <xf borderId="4" fillId="2" fontId="4" numFmtId="0" xfId="0" applyAlignment="1" applyBorder="1" applyFill="1" applyFont="1">
      <alignment readingOrder="0"/>
    </xf>
    <xf borderId="4" fillId="2" fontId="4" numFmtId="165" xfId="0" applyBorder="1" applyFont="1" applyNumberFormat="1"/>
    <xf borderId="4" fillId="2" fontId="5" numFmtId="165" xfId="0" applyBorder="1" applyFont="1" applyNumberFormat="1"/>
    <xf borderId="0" fillId="0" fontId="6" numFmtId="0" xfId="0" applyAlignment="1" applyFont="1">
      <alignment horizontal="center" readingOrder="0" vertical="center"/>
    </xf>
    <xf borderId="0" fillId="0" fontId="6" numFmtId="166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6" fillId="0" fontId="3" numFmtId="165" xfId="0" applyAlignment="1" applyBorder="1" applyFont="1" applyNumberFormat="1">
      <alignment horizontal="right" vertical="bottom"/>
    </xf>
    <xf borderId="5" fillId="0" fontId="3" numFmtId="0" xfId="0" applyAlignment="1" applyBorder="1" applyFont="1">
      <alignment vertical="bottom"/>
    </xf>
    <xf borderId="6" fillId="0" fontId="7" numFmtId="165" xfId="0" applyAlignment="1" applyBorder="1" applyFont="1" applyNumberFormat="1">
      <alignment vertical="bottom"/>
    </xf>
    <xf borderId="0" fillId="0" fontId="8" numFmtId="0" xfId="0" applyAlignment="1" applyFont="1">
      <alignment horizontal="center" readingOrder="0" vertical="center"/>
    </xf>
    <xf borderId="5" fillId="2" fontId="4" numFmtId="0" xfId="0" applyAlignment="1" applyBorder="1" applyFont="1">
      <alignment vertical="bottom"/>
    </xf>
    <xf borderId="6" fillId="2" fontId="4" numFmtId="165" xfId="0" applyAlignment="1" applyBorder="1" applyFont="1" applyNumberFormat="1">
      <alignment horizontal="right" vertical="bottom"/>
    </xf>
    <xf borderId="6" fillId="2" fontId="5" numFmtId="165" xfId="0" applyAlignment="1" applyBorder="1" applyFont="1" applyNumberFormat="1">
      <alignment horizontal="right" vertical="bottom"/>
    </xf>
    <xf borderId="0" fillId="3" fontId="9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66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4" fillId="4" fontId="10" numFmtId="0" xfId="0" applyAlignment="1" applyBorder="1" applyFill="1" applyFont="1">
      <alignment readingOrder="0" vertical="bottom"/>
    </xf>
    <xf borderId="3" fillId="4" fontId="4" numFmtId="167" xfId="0" applyAlignment="1" applyBorder="1" applyFont="1" applyNumberFormat="1">
      <alignment horizontal="right" vertical="bottom"/>
    </xf>
    <xf borderId="3" fillId="4" fontId="4" numFmtId="0" xfId="0" applyAlignment="1" applyBorder="1" applyFont="1">
      <alignment vertical="bottom"/>
    </xf>
    <xf borderId="0" fillId="0" fontId="11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Font="1"/>
    <xf borderId="5" fillId="0" fontId="7" numFmtId="168" xfId="0" applyAlignment="1" applyBorder="1" applyFont="1" applyNumberFormat="1">
      <alignment vertical="bottom"/>
    </xf>
    <xf borderId="6" fillId="0" fontId="7" numFmtId="168" xfId="0" applyAlignment="1" applyBorder="1" applyFont="1" applyNumberFormat="1">
      <alignment vertical="bottom"/>
    </xf>
    <xf borderId="6" fillId="0" fontId="7" numFmtId="0" xfId="0" applyAlignment="1" applyBorder="1" applyFont="1">
      <alignment vertical="bottom"/>
    </xf>
    <xf borderId="5" fillId="0" fontId="12" numFmtId="0" xfId="0" applyAlignment="1" applyBorder="1" applyFont="1">
      <alignment horizontal="center" vertical="bottom"/>
    </xf>
    <xf borderId="6" fillId="0" fontId="13" numFmtId="0" xfId="0" applyAlignment="1" applyBorder="1" applyFont="1">
      <alignment horizontal="right" vertical="bottom"/>
    </xf>
    <xf borderId="6" fillId="5" fontId="13" numFmtId="0" xfId="0" applyAlignment="1" applyBorder="1" applyFill="1" applyFont="1">
      <alignment horizontal="right" vertical="bottom"/>
    </xf>
    <xf borderId="6" fillId="6" fontId="12" numFmtId="0" xfId="0" applyAlignment="1" applyBorder="1" applyFill="1" applyFont="1">
      <alignment horizontal="right" vertical="bottom"/>
    </xf>
    <xf borderId="5" fillId="0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right" vertical="bottom"/>
    </xf>
    <xf borderId="6" fillId="0" fontId="13" numFmtId="0" xfId="0" applyAlignment="1" applyBorder="1" applyFont="1">
      <alignment horizontal="right" vertical="bottom"/>
    </xf>
    <xf borderId="6" fillId="0" fontId="7" numFmtId="0" xfId="0" applyAlignment="1" applyBorder="1" applyFont="1">
      <alignment horizontal="right" vertical="bottom"/>
    </xf>
    <xf borderId="5" fillId="0" fontId="7" numFmtId="0" xfId="0" applyAlignment="1" applyBorder="1" applyFont="1">
      <alignment vertical="bottom"/>
    </xf>
    <xf borderId="5" fillId="5" fontId="14" numFmtId="0" xfId="0" applyAlignment="1" applyBorder="1" applyFont="1">
      <alignment horizontal="center" vertical="bottom"/>
    </xf>
    <xf borderId="4" fillId="4" fontId="10" numFmtId="0" xfId="0" applyAlignment="1" applyBorder="1" applyFont="1">
      <alignment vertical="bottom"/>
    </xf>
    <xf borderId="0" fillId="7" fontId="15" numFmtId="0" xfId="0" applyAlignment="1" applyFill="1" applyFont="1">
      <alignment vertical="bottom"/>
    </xf>
    <xf borderId="0" fillId="7" fontId="7" numFmtId="0" xfId="0" applyAlignment="1" applyFont="1">
      <alignment vertical="bottom"/>
    </xf>
    <xf borderId="5" fillId="8" fontId="12" numFmtId="0" xfId="0" applyAlignment="1" applyBorder="1" applyFill="1" applyFont="1">
      <alignment horizontal="center" vertical="bottom"/>
    </xf>
    <xf borderId="0" fillId="7" fontId="7" numFmtId="0" xfId="0" applyAlignment="1" applyFont="1">
      <alignment horizontal="right" vertical="bottom"/>
    </xf>
    <xf quotePrefix="1" borderId="0" fillId="7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5" fillId="9" fontId="12" numFmtId="0" xfId="0" applyAlignment="1" applyBorder="1" applyFill="1" applyFont="1">
      <alignment horizontal="center" vertical="bottom"/>
    </xf>
    <xf quotePrefix="1" borderId="0" fillId="7" fontId="7" numFmtId="0" xfId="0" applyAlignment="1" applyFont="1">
      <alignment vertical="bottom"/>
    </xf>
    <xf borderId="0" fillId="7" fontId="7" numFmtId="0" xfId="0" applyAlignment="1" applyFont="1">
      <alignment readingOrder="0" vertical="bottom"/>
    </xf>
    <xf borderId="3" fillId="5" fontId="4" numFmtId="0" xfId="0" applyAlignment="1" applyBorder="1" applyFont="1">
      <alignment vertical="bottom"/>
    </xf>
    <xf borderId="4" fillId="4" fontId="4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horizontal="center"/>
    </xf>
    <xf borderId="4" fillId="10" fontId="11" numFmtId="0" xfId="0" applyAlignment="1" applyBorder="1" applyFill="1" applyFont="1">
      <alignment horizontal="center" readingOrder="0"/>
    </xf>
    <xf borderId="0" fillId="10" fontId="11" numFmtId="0" xfId="0" applyAlignment="1" applyFont="1">
      <alignment horizontal="center" readingOrder="0"/>
    </xf>
    <xf borderId="6" fillId="10" fontId="12" numFmtId="0" xfId="0" applyAlignment="1" applyBorder="1" applyFont="1">
      <alignment horizontal="right" vertical="bottom"/>
    </xf>
    <xf borderId="6" fillId="0" fontId="13" numFmtId="0" xfId="0" applyAlignment="1" applyBorder="1" applyFont="1">
      <alignment horizontal="right" readingOrder="0" vertical="bottom"/>
    </xf>
    <xf quotePrefix="1" borderId="4" fillId="10" fontId="11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 vertical="bottom"/>
    </xf>
    <xf borderId="0" fillId="10" fontId="6" numFmtId="0" xfId="0" applyAlignment="1" applyFont="1">
      <alignment readingOrder="0"/>
    </xf>
    <xf borderId="0" fillId="10" fontId="16" numFmtId="0" xfId="0" applyAlignment="1" applyFont="1">
      <alignment horizontal="right" readingOrder="0"/>
    </xf>
    <xf borderId="6" fillId="5" fontId="7" numFmtId="0" xfId="0" applyAlignment="1" applyBorder="1" applyFont="1">
      <alignment vertical="bottom"/>
    </xf>
    <xf quotePrefix="1" borderId="0" fillId="10" fontId="6" numFmtId="0" xfId="0" applyAlignment="1" applyFont="1">
      <alignment readingOrder="0"/>
    </xf>
    <xf borderId="6" fillId="0" fontId="7" numFmtId="0" xfId="0" applyAlignment="1" applyBorder="1" applyFont="1">
      <alignment vertical="bottom"/>
    </xf>
    <xf quotePrefix="1" borderId="0" fillId="10" fontId="17" numFmtId="0" xfId="0" applyAlignment="1" applyFont="1">
      <alignment readingOrder="0"/>
    </xf>
    <xf borderId="0" fillId="11" fontId="6" numFmtId="0" xfId="0" applyAlignment="1" applyFill="1" applyFont="1">
      <alignment readingOrder="0"/>
    </xf>
    <xf borderId="6" fillId="0" fontId="7" numFmtId="0" xfId="0" applyAlignment="1" applyBorder="1" applyFont="1">
      <alignment horizontal="right" readingOrder="0" vertical="bottom"/>
    </xf>
    <xf borderId="0" fillId="10" fontId="18" numFmtId="0" xfId="0" applyAlignment="1" applyFont="1">
      <alignment horizontal="center" readingOrder="0"/>
    </xf>
    <xf borderId="6" fillId="0" fontId="7" numFmtId="0" xfId="0" applyAlignment="1" applyBorder="1" applyFont="1">
      <alignment horizontal="right" vertical="bottom"/>
    </xf>
    <xf borderId="0" fillId="10" fontId="19" numFmtId="0" xfId="0" applyAlignment="1" applyFont="1">
      <alignment horizontal="left" readingOrder="0"/>
    </xf>
    <xf quotePrefix="1" borderId="0" fillId="0" fontId="6" numFmtId="0" xfId="0" applyAlignment="1" applyFont="1">
      <alignment readingOrder="0"/>
    </xf>
    <xf borderId="4" fillId="0" fontId="11" numFmtId="0" xfId="0" applyAlignment="1" applyBorder="1" applyFont="1">
      <alignment horizontal="center" readingOrder="0"/>
    </xf>
    <xf borderId="0" fillId="12" fontId="11" numFmtId="0" xfId="0" applyAlignment="1" applyFill="1" applyFont="1">
      <alignment readingOrder="0"/>
    </xf>
    <xf borderId="0" fillId="10" fontId="19" numFmtId="0" xfId="0" applyAlignment="1" applyFont="1">
      <alignment horizontal="right" readingOrder="0"/>
    </xf>
    <xf borderId="4" fillId="0" fontId="7" numFmtId="0" xfId="0" applyAlignment="1" applyBorder="1" applyFont="1">
      <alignment horizontal="right" vertical="bottom"/>
    </xf>
    <xf borderId="3" fillId="0" fontId="7" numFmtId="0" xfId="0" applyAlignment="1" applyBorder="1" applyFont="1">
      <alignment horizontal="right" vertical="bottom"/>
    </xf>
    <xf quotePrefix="1" borderId="0" fillId="10" fontId="11" numFmtId="0" xfId="0" applyAlignment="1" applyFont="1">
      <alignment horizontal="center" readingOrder="0"/>
    </xf>
    <xf borderId="6" fillId="13" fontId="7" numFmtId="0" xfId="0" applyAlignment="1" applyBorder="1" applyFill="1" applyFont="1">
      <alignment readingOrder="0" vertical="bottom"/>
    </xf>
    <xf borderId="0" fillId="12" fontId="8" numFmtId="0" xfId="0" applyAlignment="1" applyFont="1">
      <alignment readingOrder="0"/>
    </xf>
    <xf borderId="0" fillId="14" fontId="8" numFmtId="0" xfId="0" applyAlignment="1" applyFill="1" applyFont="1">
      <alignment readingOrder="0"/>
    </xf>
    <xf borderId="0" fillId="15" fontId="8" numFmtId="0" xfId="0" applyAlignment="1" applyFill="1" applyFont="1">
      <alignment readingOrder="0"/>
    </xf>
    <xf borderId="6" fillId="16" fontId="7" numFmtId="0" xfId="0" applyAlignment="1" applyBorder="1" applyFill="1" applyFont="1">
      <alignment vertical="bottom"/>
    </xf>
    <xf borderId="3" fillId="4" fontId="4" numFmtId="167" xfId="0" applyAlignment="1" applyBorder="1" applyFont="1" applyNumberFormat="1">
      <alignment horizontal="right" readingOrder="0" vertical="bottom"/>
    </xf>
    <xf borderId="6" fillId="17" fontId="7" numFmtId="0" xfId="0" applyAlignment="1" applyBorder="1" applyFill="1" applyFont="1">
      <alignment readingOrder="0" vertical="bottom"/>
    </xf>
    <xf borderId="0" fillId="0" fontId="11" numFmtId="0" xfId="0" applyAlignment="1" applyFont="1">
      <alignment horizontal="center" readingOrder="0"/>
    </xf>
    <xf borderId="5" fillId="0" fontId="12" numFmtId="0" xfId="0" applyAlignment="1" applyBorder="1" applyFont="1">
      <alignment horizontal="center" readingOrder="0" vertical="bottom"/>
    </xf>
    <xf borderId="6" fillId="16" fontId="7" numFmtId="0" xfId="0" applyAlignment="1" applyBorder="1" applyFont="1">
      <alignment readingOrder="0" vertical="bottom"/>
    </xf>
    <xf borderId="0" fillId="18" fontId="6" numFmtId="0" xfId="0" applyAlignment="1" applyFill="1" applyFont="1">
      <alignment readingOrder="0"/>
    </xf>
    <xf borderId="0" fillId="19" fontId="6" numFmtId="0" xfId="0" applyAlignment="1" applyFill="1" applyFont="1">
      <alignment readingOrder="0"/>
    </xf>
    <xf borderId="0" fillId="20" fontId="6" numFmtId="0" xfId="0" applyAlignment="1" applyFill="1" applyFont="1">
      <alignment readingOrder="0"/>
    </xf>
    <xf borderId="6" fillId="21" fontId="12" numFmtId="0" xfId="0" applyAlignment="1" applyBorder="1" applyFill="1" applyFont="1">
      <alignment horizontal="right" vertical="bottom"/>
    </xf>
    <xf borderId="0" fillId="22" fontId="11" numFmtId="0" xfId="0" applyAlignment="1" applyFill="1" applyFont="1">
      <alignment horizontal="center" readingOrder="0"/>
    </xf>
    <xf quotePrefix="1" borderId="0" fillId="22" fontId="11" numFmtId="0" xfId="0" applyAlignment="1" applyFont="1">
      <alignment horizontal="center" readingOrder="0"/>
    </xf>
    <xf borderId="6" fillId="22" fontId="12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/>
    </xf>
    <xf borderId="4" fillId="17" fontId="6" numFmtId="0" xfId="0" applyAlignment="1" applyBorder="1" applyFont="1">
      <alignment readingOrder="0"/>
    </xf>
    <xf borderId="6" fillId="23" fontId="12" numFmtId="0" xfId="0" applyAlignment="1" applyBorder="1" applyFill="1" applyFont="1">
      <alignment horizontal="right" vertical="bottom"/>
    </xf>
    <xf borderId="4" fillId="24" fontId="20" numFmtId="169" xfId="0" applyAlignment="1" applyBorder="1" applyFill="1" applyFont="1" applyNumberFormat="1">
      <alignment horizontal="center" readingOrder="0"/>
    </xf>
    <xf borderId="4" fillId="24" fontId="20" numFmtId="0" xfId="0" applyAlignment="1" applyBorder="1" applyFont="1">
      <alignment horizontal="center" readingOrder="0"/>
    </xf>
    <xf borderId="4" fillId="0" fontId="8" numFmtId="169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25" fontId="21" numFmtId="169" xfId="0" applyAlignment="1" applyBorder="1" applyFill="1" applyFont="1" applyNumberFormat="1">
      <alignment horizontal="center" readingOrder="0"/>
    </xf>
    <xf borderId="4" fillId="25" fontId="21" numFmtId="0" xfId="0" applyAlignment="1" applyBorder="1" applyFont="1">
      <alignment horizontal="center" readingOrder="0"/>
    </xf>
    <xf borderId="4" fillId="25" fontId="21" numFmtId="0" xfId="0" applyAlignment="1" applyBorder="1" applyFont="1">
      <alignment horizontal="center"/>
    </xf>
    <xf borderId="4" fillId="20" fontId="8" numFmtId="0" xfId="0" applyAlignment="1" applyBorder="1" applyFont="1">
      <alignment horizontal="center" readingOrder="0"/>
    </xf>
    <xf borderId="4" fillId="4" fontId="10" numFmtId="0" xfId="0" applyAlignment="1" applyBorder="1" applyFont="1">
      <alignment horizontal="center" vertical="center"/>
    </xf>
    <xf borderId="4" fillId="4" fontId="10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5" fillId="0" fontId="15" numFmtId="168" xfId="0" applyAlignment="1" applyBorder="1" applyFont="1" applyNumberFormat="1">
      <alignment horizontal="center" vertical="center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readingOrder="0" vertical="center"/>
    </xf>
    <xf borderId="0" fillId="4" fontId="8" numFmtId="0" xfId="0" applyAlignment="1" applyFont="1">
      <alignment horizontal="center" readingOrder="0"/>
    </xf>
    <xf borderId="0" fillId="5" fontId="8" numFmtId="0" xfId="0" applyAlignment="1" applyFont="1">
      <alignment horizontal="center" vertical="center"/>
    </xf>
    <xf borderId="4" fillId="4" fontId="10" numFmtId="0" xfId="0" applyAlignment="1" applyBorder="1" applyFont="1">
      <alignment horizontal="center" vertical="bottom"/>
    </xf>
    <xf borderId="4" fillId="4" fontId="10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/>
    </xf>
    <xf borderId="5" fillId="0" fontId="15" numFmtId="168" xfId="0" applyAlignment="1" applyBorder="1" applyFont="1" applyNumberFormat="1">
      <alignment horizontal="center" vertical="bottom"/>
    </xf>
    <xf borderId="5" fillId="23" fontId="12" numFmtId="0" xfId="0" applyAlignment="1" applyBorder="1" applyFont="1">
      <alignment horizontal="center" vertical="bottom"/>
    </xf>
    <xf borderId="0" fillId="6" fontId="8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8" numFmtId="0" xfId="0" applyAlignment="1" applyFont="1">
      <alignment horizontal="center"/>
    </xf>
    <xf borderId="0" fillId="4" fontId="6" numFmtId="0" xfId="0" applyAlignment="1" applyFont="1">
      <alignment readingOrder="0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center"/>
    </xf>
    <xf borderId="0" fillId="0" fontId="22" numFmtId="0" xfId="0" applyAlignment="1" applyFont="1">
      <alignment readingOrder="0"/>
    </xf>
    <xf borderId="4" fillId="4" fontId="6" numFmtId="0" xfId="0" applyAlignment="1" applyBorder="1" applyFont="1">
      <alignment readingOrder="0"/>
    </xf>
    <xf borderId="0" fillId="4" fontId="6" numFmtId="0" xfId="0" applyFont="1"/>
    <xf borderId="0" fillId="0" fontId="6" numFmtId="9" xfId="0" applyAlignment="1" applyFont="1" applyNumberFormat="1">
      <alignment readingOrder="0"/>
    </xf>
    <xf borderId="0" fillId="0" fontId="6" numFmtId="4" xfId="0" applyFont="1" applyNumberFormat="1"/>
    <xf borderId="4" fillId="26" fontId="7" numFmtId="0" xfId="0" applyAlignment="1" applyBorder="1" applyFill="1" applyFont="1">
      <alignment horizontal="center" vertical="center"/>
    </xf>
    <xf borderId="3" fillId="26" fontId="4" numFmtId="0" xfId="0" applyAlignment="1" applyBorder="1" applyFont="1">
      <alignment horizontal="center" shrinkToFit="0" vertical="center" wrapText="1"/>
    </xf>
    <xf borderId="5" fillId="26" fontId="15" numFmtId="0" xfId="0" applyAlignment="1" applyBorder="1" applyFont="1">
      <alignment horizontal="center" vertical="center"/>
    </xf>
    <xf borderId="6" fillId="26" fontId="4" numFmtId="167" xfId="0" applyAlignment="1" applyBorder="1" applyFont="1" applyNumberFormat="1">
      <alignment horizontal="center" shrinkToFit="0" vertical="center" wrapText="1"/>
    </xf>
    <xf borderId="6" fillId="26" fontId="4" numFmtId="167" xfId="0" applyAlignment="1" applyBorder="1" applyFont="1" applyNumberFormat="1">
      <alignment horizontal="center" readingOrder="0" shrinkToFit="0" vertical="center" wrapText="1"/>
    </xf>
    <xf borderId="5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readingOrder="0" shrinkToFit="0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27" fontId="7" numFmtId="0" xfId="0" applyAlignment="1" applyBorder="1" applyFill="1" applyFont="1">
      <alignment horizontal="center" vertical="center"/>
    </xf>
    <xf borderId="3" fillId="27" fontId="4" numFmtId="0" xfId="0" applyAlignment="1" applyBorder="1" applyFont="1">
      <alignment horizontal="center" shrinkToFit="0" vertical="center" wrapText="1"/>
    </xf>
    <xf borderId="5" fillId="27" fontId="15" numFmtId="0" xfId="0" applyAlignment="1" applyBorder="1" applyFont="1">
      <alignment horizontal="center" vertical="center"/>
    </xf>
    <xf borderId="6" fillId="27" fontId="4" numFmtId="167" xfId="0" applyAlignment="1" applyBorder="1" applyFont="1" applyNumberFormat="1">
      <alignment horizontal="center" readingOrder="0" shrinkToFit="0" vertical="center" wrapText="1"/>
    </xf>
    <xf borderId="4" fillId="27" fontId="7" numFmtId="0" xfId="0" applyBorder="1" applyFont="1"/>
    <xf borderId="3" fillId="27" fontId="4" numFmtId="0" xfId="0" applyAlignment="1" applyBorder="1" applyFont="1">
      <alignment horizontal="center" shrinkToFit="0" wrapText="1"/>
    </xf>
    <xf borderId="5" fillId="27" fontId="15" numFmtId="0" xfId="0" applyAlignment="1" applyBorder="1" applyFont="1">
      <alignment horizontal="center"/>
    </xf>
    <xf borderId="6" fillId="27" fontId="4" numFmtId="167" xfId="0" applyAlignment="1" applyBorder="1" applyFont="1" applyNumberFormat="1">
      <alignment horizontal="center" readingOrder="0" shrinkToFit="0" wrapText="1"/>
    </xf>
    <xf borderId="5" fillId="0" fontId="7" numFmtId="0" xfId="0" applyBorder="1" applyFont="1"/>
    <xf borderId="6" fillId="0" fontId="7" numFmtId="0" xfId="0" applyBorder="1" applyFont="1"/>
    <xf borderId="5" fillId="0" fontId="12" numFmtId="0" xfId="0" applyAlignment="1" applyBorder="1" applyFont="1">
      <alignment horizontal="center" shrinkToFit="0" wrapText="1"/>
    </xf>
    <xf borderId="6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21.5"/>
    <col customWidth="1" min="3" max="3" width="22.13"/>
    <col customWidth="1" min="4" max="4" width="25.13"/>
    <col customWidth="1" min="5" max="5" width="24.0"/>
    <col customWidth="1" min="6" max="6" width="22.25"/>
    <col customWidth="1" min="7" max="7" width="23.5"/>
  </cols>
  <sheetData>
    <row r="1">
      <c r="A1" s="1">
        <v>45200.0</v>
      </c>
      <c r="B1" s="2"/>
      <c r="C1" s="2"/>
      <c r="D1" s="3"/>
      <c r="E1" s="4"/>
      <c r="F1" s="4"/>
      <c r="G1" s="5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</v>
      </c>
      <c r="B2" s="6" t="s">
        <v>2</v>
      </c>
      <c r="C2" s="6" t="s">
        <v>0</v>
      </c>
      <c r="D2" s="6" t="s">
        <v>3</v>
      </c>
      <c r="E2" s="4"/>
      <c r="F2" s="7">
        <v>45200.0</v>
      </c>
      <c r="G2" s="8">
        <f>C7</f>
        <v>35709.69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9" t="s">
        <v>4</v>
      </c>
      <c r="B3" s="10">
        <v>9127.33</v>
      </c>
      <c r="C3" s="10">
        <v>8311.0</v>
      </c>
      <c r="D3" s="11">
        <f t="shared" ref="D3:D5" si="1">B3-C3</f>
        <v>816.33</v>
      </c>
      <c r="E3" s="4"/>
      <c r="F3" s="7">
        <v>45231.0</v>
      </c>
      <c r="G3" s="8">
        <f>C16</f>
        <v>36012.56805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5</v>
      </c>
      <c r="B4" s="10">
        <v>8722.63</v>
      </c>
      <c r="C4" s="10">
        <v>8716.63</v>
      </c>
      <c r="D4" s="11">
        <f t="shared" si="1"/>
        <v>6</v>
      </c>
      <c r="E4" s="4"/>
      <c r="F4" s="7">
        <v>45261.0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6</v>
      </c>
      <c r="B5" s="10">
        <v>9500.1</v>
      </c>
      <c r="C5" s="10">
        <v>9125.4</v>
      </c>
      <c r="D5" s="11">
        <f t="shared" si="1"/>
        <v>374.7</v>
      </c>
      <c r="E5" s="4"/>
      <c r="F5" s="5" t="s">
        <v>7</v>
      </c>
      <c r="G5" s="8">
        <f>SUM(G2:G4)</f>
        <v>71722.25805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8</v>
      </c>
      <c r="B6" s="10">
        <v>9556.66</v>
      </c>
      <c r="C6" s="10">
        <v>9556.66</v>
      </c>
      <c r="D6" s="10">
        <v>189.24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9</v>
      </c>
      <c r="B7" s="13">
        <f t="shared" ref="B7:D7" si="2">SUM(B3:B6)</f>
        <v>36906.72</v>
      </c>
      <c r="C7" s="13">
        <f t="shared" si="2"/>
        <v>35709.69</v>
      </c>
      <c r="D7" s="14">
        <f t="shared" si="2"/>
        <v>1386.27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8"/>
      <c r="C8" s="8"/>
      <c r="D8" s="8"/>
      <c r="E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45231.0</v>
      </c>
      <c r="B9" s="2"/>
      <c r="C9" s="2"/>
      <c r="D9" s="3"/>
      <c r="E9" s="15" t="s">
        <v>10</v>
      </c>
      <c r="F9" s="16">
        <v>45258.0</v>
      </c>
      <c r="G9" s="15" t="s">
        <v>11</v>
      </c>
      <c r="H9" s="1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">
        <v>1</v>
      </c>
      <c r="B10" s="6" t="s">
        <v>2</v>
      </c>
      <c r="C10" s="6" t="s">
        <v>0</v>
      </c>
      <c r="D10" s="6" t="s">
        <v>3</v>
      </c>
      <c r="E10" s="17"/>
      <c r="F10" s="17"/>
      <c r="G10" s="17"/>
      <c r="H10" s="1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12</v>
      </c>
      <c r="B11" s="10">
        <v>9622.92</v>
      </c>
      <c r="C11" s="10">
        <f>B11-119</f>
        <v>9503.92</v>
      </c>
      <c r="D11" s="11">
        <f t="shared" ref="D11:D15" si="3">B11-C11</f>
        <v>119</v>
      </c>
      <c r="E11" s="15" t="s">
        <v>13</v>
      </c>
      <c r="F11" s="15" t="s">
        <v>14</v>
      </c>
      <c r="G11" s="15" t="s">
        <v>15</v>
      </c>
      <c r="H11" s="15">
        <v>17.0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 t="s">
        <v>16</v>
      </c>
      <c r="B12" s="10">
        <v>8812.61</v>
      </c>
      <c r="C12" s="10">
        <v>8812.61</v>
      </c>
      <c r="D12" s="11">
        <f t="shared" si="3"/>
        <v>0</v>
      </c>
      <c r="E12" s="15" t="s">
        <v>17</v>
      </c>
      <c r="F12" s="15" t="s">
        <v>14</v>
      </c>
      <c r="G12" s="15" t="s">
        <v>18</v>
      </c>
      <c r="H12" s="15">
        <v>13.0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19</v>
      </c>
      <c r="B13" s="10">
        <v>9353.7722</v>
      </c>
      <c r="C13" s="10">
        <v>9353.7722</v>
      </c>
      <c r="D13" s="11">
        <f t="shared" si="3"/>
        <v>0</v>
      </c>
      <c r="E13" s="15" t="s">
        <v>20</v>
      </c>
      <c r="F13" s="15" t="s">
        <v>14</v>
      </c>
      <c r="G13" s="15" t="s">
        <v>21</v>
      </c>
      <c r="H13" s="15">
        <v>13.0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22</v>
      </c>
      <c r="B14" s="10">
        <v>8514.265851</v>
      </c>
      <c r="C14" s="10">
        <v>8342.265851</v>
      </c>
      <c r="D14" s="11">
        <f t="shared" si="3"/>
        <v>172</v>
      </c>
      <c r="E14" s="15" t="s">
        <v>23</v>
      </c>
      <c r="F14" s="15" t="s">
        <v>14</v>
      </c>
      <c r="G14" s="15" t="s">
        <v>24</v>
      </c>
      <c r="H14" s="15">
        <v>13.0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25</v>
      </c>
      <c r="B15" s="10">
        <v>8956.1519</v>
      </c>
      <c r="C15" s="10"/>
      <c r="D15" s="11">
        <f t="shared" si="3"/>
        <v>8956.1519</v>
      </c>
      <c r="E15" s="15" t="s">
        <v>24</v>
      </c>
      <c r="F15" s="15" t="s">
        <v>14</v>
      </c>
      <c r="G15" s="15" t="s">
        <v>21</v>
      </c>
      <c r="H15" s="15">
        <v>13.0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9</v>
      </c>
      <c r="B16" s="13">
        <f>SUM(B11:B15)</f>
        <v>45259.71995</v>
      </c>
      <c r="C16" s="13">
        <f t="shared" ref="C16:D16" si="4">SUM(C11:C14)</f>
        <v>36012.56805</v>
      </c>
      <c r="D16" s="14">
        <f t="shared" si="4"/>
        <v>291</v>
      </c>
      <c r="E16" s="15" t="s">
        <v>23</v>
      </c>
      <c r="F16" s="15" t="s">
        <v>26</v>
      </c>
      <c r="G16" s="15" t="s">
        <v>27</v>
      </c>
      <c r="H16" s="15">
        <v>13.0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15" t="s">
        <v>28</v>
      </c>
      <c r="F17" s="15" t="s">
        <v>26</v>
      </c>
      <c r="G17" s="15" t="s">
        <v>29</v>
      </c>
      <c r="H17" s="15">
        <v>17.0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">
        <v>45261.0</v>
      </c>
      <c r="B18" s="2"/>
      <c r="C18" s="2"/>
      <c r="D18" s="3"/>
      <c r="E18" s="15" t="s">
        <v>29</v>
      </c>
      <c r="F18" s="15" t="s">
        <v>14</v>
      </c>
      <c r="G18" s="15" t="s">
        <v>30</v>
      </c>
      <c r="H18" s="15">
        <v>13.0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9" t="s">
        <v>1</v>
      </c>
      <c r="B19" s="20" t="s">
        <v>2</v>
      </c>
      <c r="C19" s="20" t="s">
        <v>0</v>
      </c>
      <c r="D19" s="20" t="s">
        <v>3</v>
      </c>
      <c r="E19" s="15" t="s">
        <v>31</v>
      </c>
      <c r="F19" s="15" t="s">
        <v>14</v>
      </c>
      <c r="G19" s="15" t="s">
        <v>32</v>
      </c>
      <c r="H19" s="15">
        <v>13.0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1" t="s">
        <v>33</v>
      </c>
      <c r="B20" s="22"/>
      <c r="C20" s="22"/>
      <c r="D20" s="22"/>
      <c r="E20" s="15" t="s">
        <v>34</v>
      </c>
      <c r="F20" s="15" t="s">
        <v>14</v>
      </c>
      <c r="G20" s="15" t="s">
        <v>35</v>
      </c>
      <c r="H20" s="15">
        <v>13.0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1" t="s">
        <v>36</v>
      </c>
      <c r="B21" s="22"/>
      <c r="C21" s="22"/>
      <c r="D21" s="22"/>
      <c r="E21" s="15" t="s">
        <v>35</v>
      </c>
      <c r="F21" s="15" t="s">
        <v>14</v>
      </c>
      <c r="G21" s="15" t="s">
        <v>37</v>
      </c>
      <c r="H21" s="15">
        <v>13.0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1" t="s">
        <v>38</v>
      </c>
      <c r="B22" s="22"/>
      <c r="C22" s="22"/>
      <c r="D22" s="22"/>
      <c r="E22" s="15" t="s">
        <v>39</v>
      </c>
      <c r="F22" s="15" t="s">
        <v>26</v>
      </c>
      <c r="G22" s="15" t="s">
        <v>35</v>
      </c>
      <c r="H22" s="15">
        <v>13.0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1" t="s">
        <v>40</v>
      </c>
      <c r="B23" s="22"/>
      <c r="C23" s="22"/>
      <c r="D23" s="22"/>
      <c r="E23" s="15" t="s">
        <v>41</v>
      </c>
      <c r="F23" s="15" t="s">
        <v>26</v>
      </c>
      <c r="G23" s="15" t="s">
        <v>42</v>
      </c>
      <c r="H23" s="15">
        <v>13.0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/>
      <c r="B24" s="22"/>
      <c r="C24" s="24"/>
      <c r="D24" s="22"/>
      <c r="E24" s="17"/>
      <c r="F24" s="25" t="s">
        <v>43</v>
      </c>
      <c r="G24" s="15" t="s">
        <v>44</v>
      </c>
      <c r="H24" s="15">
        <v>95.0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6" t="s">
        <v>9</v>
      </c>
      <c r="B25" s="27">
        <f>SUM(B20:B24)</f>
        <v>0</v>
      </c>
      <c r="C25" s="27">
        <f t="shared" ref="C25:D25" si="5">SUM(C20:C23)</f>
        <v>0</v>
      </c>
      <c r="D25" s="28">
        <f t="shared" si="5"/>
        <v>0</v>
      </c>
      <c r="E25" s="17"/>
      <c r="F25" s="29" t="s">
        <v>43</v>
      </c>
      <c r="G25" s="15" t="s">
        <v>45</v>
      </c>
      <c r="H25" s="15">
        <v>20.0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17"/>
      <c r="F26" s="29" t="s">
        <v>43</v>
      </c>
      <c r="G26" s="15" t="s">
        <v>46</v>
      </c>
      <c r="H26" s="15">
        <v>140.0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17"/>
      <c r="F27" s="17"/>
      <c r="G27" s="25" t="s">
        <v>47</v>
      </c>
      <c r="H27" s="17">
        <f>SUM(H11:H26)</f>
        <v>432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30" t="s">
        <v>48</v>
      </c>
      <c r="F29" s="31">
        <v>45260.0</v>
      </c>
      <c r="G29" s="30" t="s">
        <v>11</v>
      </c>
      <c r="H29" s="30" t="s">
        <v>49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30" t="s">
        <v>50</v>
      </c>
      <c r="F30" s="30" t="s">
        <v>26</v>
      </c>
      <c r="G30" s="30" t="s">
        <v>51</v>
      </c>
      <c r="H30" s="30">
        <v>15.0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30" t="s">
        <v>52</v>
      </c>
      <c r="F31" s="30" t="s">
        <v>26</v>
      </c>
      <c r="G31" s="30" t="s">
        <v>53</v>
      </c>
      <c r="H31" s="30">
        <v>14.0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30" t="s">
        <v>53</v>
      </c>
      <c r="F32" s="30" t="s">
        <v>26</v>
      </c>
      <c r="G32" s="30" t="s">
        <v>54</v>
      </c>
      <c r="H32" s="30">
        <v>20.0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30" t="s">
        <v>55</v>
      </c>
      <c r="F33" s="30" t="s">
        <v>26</v>
      </c>
      <c r="G33" s="30" t="s">
        <v>56</v>
      </c>
      <c r="H33" s="30">
        <v>12.0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30" t="s">
        <v>57</v>
      </c>
      <c r="F34" s="30" t="s">
        <v>26</v>
      </c>
      <c r="G34" s="30" t="s">
        <v>58</v>
      </c>
      <c r="H34" s="30">
        <v>11.0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30" t="s">
        <v>59</v>
      </c>
      <c r="F35" s="30" t="s">
        <v>26</v>
      </c>
      <c r="G35" s="30" t="s">
        <v>60</v>
      </c>
      <c r="H35" s="30">
        <v>12.0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30" t="s">
        <v>61</v>
      </c>
      <c r="F36" s="30" t="s">
        <v>26</v>
      </c>
      <c r="G36" s="30" t="s">
        <v>62</v>
      </c>
      <c r="H36" s="30">
        <v>13.0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32"/>
      <c r="F37" s="33" t="s">
        <v>43</v>
      </c>
      <c r="G37" s="33" t="s">
        <v>63</v>
      </c>
      <c r="H37" s="30">
        <v>75.0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32"/>
      <c r="F38" s="32"/>
      <c r="G38" s="33" t="s">
        <v>64</v>
      </c>
      <c r="H38" s="30">
        <v>40.0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32"/>
      <c r="F39" s="32"/>
      <c r="G39" s="32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32"/>
      <c r="F40" s="32"/>
      <c r="G40" s="33" t="s">
        <v>9</v>
      </c>
      <c r="H40" s="30">
        <v>212.0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3">
    <mergeCell ref="A1:D1"/>
    <mergeCell ref="A9:D9"/>
    <mergeCell ref="A18:D18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</cols>
  <sheetData>
    <row r="1">
      <c r="A1" s="142"/>
      <c r="B1" s="143" t="s">
        <v>216</v>
      </c>
      <c r="C1" s="143" t="s">
        <v>210</v>
      </c>
      <c r="D1" s="143" t="s">
        <v>211</v>
      </c>
      <c r="E1" s="143" t="s">
        <v>212</v>
      </c>
      <c r="F1" s="143" t="s">
        <v>213</v>
      </c>
      <c r="G1" s="143" t="s">
        <v>214</v>
      </c>
      <c r="H1" s="143" t="s">
        <v>215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44" t="s">
        <v>241</v>
      </c>
      <c r="B2" s="145"/>
      <c r="C2" s="146">
        <v>45215.0</v>
      </c>
      <c r="D2" s="146">
        <v>45216.0</v>
      </c>
      <c r="E2" s="146">
        <v>45217.0</v>
      </c>
      <c r="F2" s="146">
        <v>45218.0</v>
      </c>
      <c r="G2" s="146">
        <v>45219.0</v>
      </c>
      <c r="H2" s="146">
        <v>45220.0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47"/>
      <c r="B3" s="148"/>
      <c r="C3" s="148"/>
      <c r="D3" s="148"/>
      <c r="E3" s="148"/>
      <c r="F3" s="148"/>
      <c r="G3" s="148"/>
      <c r="H3" s="148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49" t="s">
        <v>242</v>
      </c>
      <c r="B4" s="148"/>
      <c r="C4" s="150" t="s">
        <v>243</v>
      </c>
      <c r="D4" s="150" t="s">
        <v>243</v>
      </c>
      <c r="E4" s="150" t="s">
        <v>243</v>
      </c>
      <c r="F4" s="150" t="s">
        <v>243</v>
      </c>
      <c r="G4" s="150" t="s">
        <v>244</v>
      </c>
      <c r="H4" s="150" t="s">
        <v>243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49" t="s">
        <v>43</v>
      </c>
      <c r="B5" s="148"/>
      <c r="C5" s="150" t="s">
        <v>245</v>
      </c>
      <c r="D5" s="150" t="s">
        <v>243</v>
      </c>
      <c r="E5" s="150" t="s">
        <v>244</v>
      </c>
      <c r="F5" s="150" t="s">
        <v>244</v>
      </c>
      <c r="G5" s="150" t="s">
        <v>243</v>
      </c>
      <c r="H5" s="150" t="s">
        <v>245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49" t="s">
        <v>246</v>
      </c>
      <c r="B6" s="148"/>
      <c r="C6" s="150" t="s">
        <v>243</v>
      </c>
      <c r="D6" s="150" t="s">
        <v>244</v>
      </c>
      <c r="E6" s="150" t="s">
        <v>243</v>
      </c>
      <c r="F6" s="150" t="s">
        <v>243</v>
      </c>
      <c r="G6" s="150" t="s">
        <v>243</v>
      </c>
      <c r="H6" s="150" t="s">
        <v>243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42"/>
      <c r="B8" s="143" t="s">
        <v>216</v>
      </c>
      <c r="C8" s="143" t="s">
        <v>210</v>
      </c>
      <c r="D8" s="143" t="s">
        <v>211</v>
      </c>
      <c r="E8" s="143" t="s">
        <v>212</v>
      </c>
      <c r="F8" s="143" t="s">
        <v>213</v>
      </c>
      <c r="G8" s="143" t="s">
        <v>214</v>
      </c>
      <c r="H8" s="143" t="s">
        <v>215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44" t="s">
        <v>241</v>
      </c>
      <c r="B9" s="145">
        <v>45221.0</v>
      </c>
      <c r="C9" s="145">
        <v>45222.0</v>
      </c>
      <c r="D9" s="145">
        <v>45223.0</v>
      </c>
      <c r="E9" s="145">
        <v>45224.0</v>
      </c>
      <c r="F9" s="145">
        <v>45225.0</v>
      </c>
      <c r="G9" s="145">
        <v>45226.0</v>
      </c>
      <c r="H9" s="145">
        <v>45227.0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47"/>
      <c r="B10" s="148"/>
      <c r="C10" s="148"/>
      <c r="D10" s="148"/>
      <c r="E10" s="148"/>
      <c r="F10" s="148"/>
      <c r="G10" s="148"/>
      <c r="H10" s="14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49" t="s">
        <v>242</v>
      </c>
      <c r="B11" s="150" t="s">
        <v>243</v>
      </c>
      <c r="C11" s="150" t="s">
        <v>243</v>
      </c>
      <c r="D11" s="150" t="s">
        <v>243</v>
      </c>
      <c r="E11" s="150" t="s">
        <v>243</v>
      </c>
      <c r="F11" s="150" t="s">
        <v>243</v>
      </c>
      <c r="G11" s="150" t="s">
        <v>243</v>
      </c>
      <c r="H11" s="150" t="s">
        <v>243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49" t="s">
        <v>43</v>
      </c>
      <c r="B12" s="150" t="s">
        <v>244</v>
      </c>
      <c r="C12" s="150" t="s">
        <v>244</v>
      </c>
      <c r="D12" s="150" t="s">
        <v>244</v>
      </c>
      <c r="E12" s="150" t="s">
        <v>244</v>
      </c>
      <c r="F12" s="150" t="s">
        <v>244</v>
      </c>
      <c r="G12" s="150" t="s">
        <v>243</v>
      </c>
      <c r="H12" s="150" t="s">
        <v>245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9" t="s">
        <v>246</v>
      </c>
      <c r="B13" s="151" t="s">
        <v>245</v>
      </c>
      <c r="C13" s="150" t="s">
        <v>243</v>
      </c>
      <c r="D13" s="150" t="s">
        <v>243</v>
      </c>
      <c r="E13" s="150" t="s">
        <v>243</v>
      </c>
      <c r="F13" s="150" t="s">
        <v>243</v>
      </c>
      <c r="G13" s="150" t="s">
        <v>244</v>
      </c>
      <c r="H13" s="150" t="s">
        <v>243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42"/>
      <c r="B15" s="143" t="s">
        <v>216</v>
      </c>
      <c r="C15" s="143" t="s">
        <v>210</v>
      </c>
      <c r="D15" s="143" t="s">
        <v>211</v>
      </c>
      <c r="E15" s="143" t="s">
        <v>212</v>
      </c>
      <c r="F15" s="143" t="s">
        <v>213</v>
      </c>
      <c r="G15" s="143" t="s">
        <v>214</v>
      </c>
      <c r="H15" s="143" t="s">
        <v>215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44" t="s">
        <v>241</v>
      </c>
      <c r="B16" s="146">
        <v>45228.0</v>
      </c>
      <c r="C16" s="146">
        <v>45229.0</v>
      </c>
      <c r="D16" s="146">
        <v>45230.0</v>
      </c>
      <c r="E16" s="145"/>
      <c r="F16" s="145"/>
      <c r="G16" s="145"/>
      <c r="H16" s="145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47"/>
      <c r="B17" s="148"/>
      <c r="C17" s="148"/>
      <c r="D17" s="148"/>
      <c r="E17" s="148"/>
      <c r="F17" s="148"/>
      <c r="G17" s="148"/>
      <c r="H17" s="14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49" t="s">
        <v>242</v>
      </c>
      <c r="B18" s="150" t="s">
        <v>243</v>
      </c>
      <c r="C18" s="152" t="s">
        <v>244</v>
      </c>
      <c r="D18" s="150" t="s">
        <v>243</v>
      </c>
      <c r="E18" s="148"/>
      <c r="F18" s="148"/>
      <c r="G18" s="148"/>
      <c r="H18" s="148"/>
      <c r="I18" s="15" t="s">
        <v>247</v>
      </c>
      <c r="J18" s="15" t="s">
        <v>248</v>
      </c>
      <c r="K18" s="15" t="s">
        <v>249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49" t="s">
        <v>43</v>
      </c>
      <c r="B19" s="150" t="s">
        <v>245</v>
      </c>
      <c r="C19" s="150" t="s">
        <v>243</v>
      </c>
      <c r="D19" s="152" t="s">
        <v>244</v>
      </c>
      <c r="E19" s="148"/>
      <c r="F19" s="148"/>
      <c r="G19" s="148"/>
      <c r="H19" s="148"/>
      <c r="I19" s="15" t="s">
        <v>250</v>
      </c>
      <c r="J19" s="15" t="s">
        <v>251</v>
      </c>
      <c r="K19" s="15" t="s">
        <v>252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49" t="s">
        <v>246</v>
      </c>
      <c r="B20" s="150" t="s">
        <v>245</v>
      </c>
      <c r="C20" s="150" t="s">
        <v>243</v>
      </c>
      <c r="D20" s="150" t="s">
        <v>243</v>
      </c>
      <c r="E20" s="148"/>
      <c r="F20" s="148"/>
      <c r="G20" s="148"/>
      <c r="H20" s="148"/>
      <c r="I20" s="15" t="s">
        <v>253</v>
      </c>
      <c r="J20" s="15" t="s">
        <v>254</v>
      </c>
      <c r="K20" s="15" t="s">
        <v>249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53"/>
      <c r="B22" s="154" t="s">
        <v>216</v>
      </c>
      <c r="C22" s="154" t="s">
        <v>210</v>
      </c>
      <c r="D22" s="154" t="s">
        <v>211</v>
      </c>
      <c r="E22" s="154" t="s">
        <v>212</v>
      </c>
      <c r="F22" s="154" t="s">
        <v>213</v>
      </c>
      <c r="G22" s="154" t="s">
        <v>214</v>
      </c>
      <c r="H22" s="154" t="s">
        <v>215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55" t="s">
        <v>241</v>
      </c>
      <c r="B23" s="156"/>
      <c r="C23" s="156"/>
      <c r="D23" s="156"/>
      <c r="E23" s="156">
        <v>45231.0</v>
      </c>
      <c r="F23" s="156">
        <v>45232.0</v>
      </c>
      <c r="G23" s="156">
        <v>45233.0</v>
      </c>
      <c r="H23" s="156">
        <v>45234.0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47"/>
      <c r="B24" s="148"/>
      <c r="C24" s="148"/>
      <c r="D24" s="148"/>
      <c r="E24" s="148"/>
      <c r="F24" s="148"/>
      <c r="G24" s="148"/>
      <c r="H24" s="148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49" t="s">
        <v>242</v>
      </c>
      <c r="B25" s="150"/>
      <c r="C25" s="152"/>
      <c r="D25" s="150"/>
      <c r="E25" s="150" t="s">
        <v>243</v>
      </c>
      <c r="F25" s="150" t="s">
        <v>244</v>
      </c>
      <c r="G25" s="150" t="s">
        <v>243</v>
      </c>
      <c r="H25" s="150" t="s">
        <v>243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49" t="s">
        <v>43</v>
      </c>
      <c r="B26" s="150"/>
      <c r="C26" s="150"/>
      <c r="D26" s="152"/>
      <c r="E26" s="150" t="s">
        <v>244</v>
      </c>
      <c r="F26" s="150" t="s">
        <v>243</v>
      </c>
      <c r="G26" s="150" t="s">
        <v>243</v>
      </c>
      <c r="H26" s="150" t="s">
        <v>244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49" t="s">
        <v>246</v>
      </c>
      <c r="B27" s="150"/>
      <c r="C27" s="150"/>
      <c r="D27" s="150"/>
      <c r="E27" s="150" t="s">
        <v>243</v>
      </c>
      <c r="F27" s="150" t="s">
        <v>243</v>
      </c>
      <c r="G27" s="150" t="s">
        <v>244</v>
      </c>
      <c r="H27" s="150" t="s">
        <v>243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53"/>
      <c r="B29" s="154" t="s">
        <v>216</v>
      </c>
      <c r="C29" s="154" t="s">
        <v>210</v>
      </c>
      <c r="D29" s="154" t="s">
        <v>211</v>
      </c>
      <c r="E29" s="154" t="s">
        <v>212</v>
      </c>
      <c r="F29" s="154" t="s">
        <v>213</v>
      </c>
      <c r="G29" s="154" t="s">
        <v>214</v>
      </c>
      <c r="H29" s="154" t="s">
        <v>215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55" t="s">
        <v>241</v>
      </c>
      <c r="B30" s="156">
        <v>45235.0</v>
      </c>
      <c r="C30" s="156">
        <v>45236.0</v>
      </c>
      <c r="D30" s="156">
        <v>45237.0</v>
      </c>
      <c r="E30" s="156">
        <v>45238.0</v>
      </c>
      <c r="F30" s="156">
        <v>45239.0</v>
      </c>
      <c r="G30" s="156">
        <v>45240.0</v>
      </c>
      <c r="H30" s="156">
        <v>45241.0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47"/>
      <c r="B31" s="148"/>
      <c r="C31" s="148"/>
      <c r="D31" s="148"/>
      <c r="E31" s="148"/>
      <c r="F31" s="148"/>
      <c r="G31" s="148"/>
      <c r="H31" s="14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49" t="s">
        <v>242</v>
      </c>
      <c r="B32" s="150" t="s">
        <v>243</v>
      </c>
      <c r="C32" s="150" t="s">
        <v>243</v>
      </c>
      <c r="D32" s="150" t="s">
        <v>243</v>
      </c>
      <c r="E32" s="150" t="s">
        <v>243</v>
      </c>
      <c r="F32" s="150" t="s">
        <v>243</v>
      </c>
      <c r="G32" s="150" t="s">
        <v>244</v>
      </c>
      <c r="H32" s="150" t="s">
        <v>243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49" t="s">
        <v>43</v>
      </c>
      <c r="B33" s="150" t="s">
        <v>243</v>
      </c>
      <c r="C33" s="150" t="s">
        <v>245</v>
      </c>
      <c r="D33" s="150" t="s">
        <v>244</v>
      </c>
      <c r="E33" s="150" t="s">
        <v>244</v>
      </c>
      <c r="F33" s="150" t="s">
        <v>243</v>
      </c>
      <c r="G33" s="150" t="s">
        <v>243</v>
      </c>
      <c r="H33" s="150" t="s">
        <v>245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49" t="s">
        <v>246</v>
      </c>
      <c r="B34" s="150" t="s">
        <v>245</v>
      </c>
      <c r="C34" s="150" t="s">
        <v>243</v>
      </c>
      <c r="D34" s="150" t="s">
        <v>243</v>
      </c>
      <c r="E34" s="150" t="s">
        <v>243</v>
      </c>
      <c r="F34" s="150" t="s">
        <v>244</v>
      </c>
      <c r="G34" s="150" t="s">
        <v>243</v>
      </c>
      <c r="H34" s="150" t="s">
        <v>243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53"/>
      <c r="B36" s="154" t="s">
        <v>216</v>
      </c>
      <c r="C36" s="154" t="s">
        <v>210</v>
      </c>
      <c r="D36" s="154" t="s">
        <v>211</v>
      </c>
      <c r="E36" s="154" t="s">
        <v>212</v>
      </c>
      <c r="F36" s="154"/>
      <c r="G36" s="154"/>
      <c r="H36" s="154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55" t="s">
        <v>241</v>
      </c>
      <c r="B37" s="156">
        <v>45242.0</v>
      </c>
      <c r="C37" s="156">
        <v>45243.0</v>
      </c>
      <c r="D37" s="156">
        <v>45244.0</v>
      </c>
      <c r="E37" s="156">
        <v>45245.0</v>
      </c>
      <c r="F37" s="156"/>
      <c r="G37" s="156"/>
      <c r="H37" s="15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47"/>
      <c r="B38" s="148"/>
      <c r="C38" s="148"/>
      <c r="D38" s="148"/>
      <c r="E38" s="148"/>
      <c r="F38" s="148"/>
      <c r="G38" s="148"/>
      <c r="H38" s="148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49" t="s">
        <v>242</v>
      </c>
      <c r="B39" s="150" t="s">
        <v>243</v>
      </c>
      <c r="C39" s="150" t="s">
        <v>243</v>
      </c>
      <c r="D39" s="150" t="s">
        <v>243</v>
      </c>
      <c r="E39" s="150" t="s">
        <v>243</v>
      </c>
      <c r="F39" s="150"/>
      <c r="G39" s="150"/>
      <c r="H39" s="148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49" t="s">
        <v>43</v>
      </c>
      <c r="B40" s="150" t="s">
        <v>244</v>
      </c>
      <c r="C40" s="150" t="s">
        <v>244</v>
      </c>
      <c r="D40" s="150" t="s">
        <v>244</v>
      </c>
      <c r="E40" s="150" t="s">
        <v>243</v>
      </c>
      <c r="F40" s="150"/>
      <c r="G40" s="150"/>
      <c r="H40" s="148"/>
      <c r="I40" s="15"/>
      <c r="J40" s="15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49" t="s">
        <v>246</v>
      </c>
      <c r="B41" s="150" t="s">
        <v>243</v>
      </c>
      <c r="C41" s="150" t="s">
        <v>243</v>
      </c>
      <c r="D41" s="150" t="s">
        <v>243</v>
      </c>
      <c r="E41" s="150" t="s">
        <v>245</v>
      </c>
      <c r="F41" s="150"/>
      <c r="G41" s="150"/>
      <c r="H41" s="148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53"/>
      <c r="B43" s="154" t="s">
        <v>216</v>
      </c>
      <c r="C43" s="154" t="s">
        <v>210</v>
      </c>
      <c r="D43" s="154" t="s">
        <v>211</v>
      </c>
      <c r="E43" s="154" t="s">
        <v>212</v>
      </c>
      <c r="F43" s="154" t="s">
        <v>213</v>
      </c>
      <c r="G43" s="154" t="s">
        <v>214</v>
      </c>
      <c r="H43" s="154" t="s">
        <v>215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55" t="s">
        <v>241</v>
      </c>
      <c r="B44" s="156"/>
      <c r="C44" s="156"/>
      <c r="D44" s="156"/>
      <c r="E44" s="156"/>
      <c r="F44" s="156">
        <v>45246.0</v>
      </c>
      <c r="G44" s="156">
        <v>45247.0</v>
      </c>
      <c r="H44" s="156">
        <v>45248.0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47"/>
      <c r="B45" s="148"/>
      <c r="C45" s="148"/>
      <c r="D45" s="148"/>
      <c r="E45" s="148"/>
      <c r="F45" s="148"/>
      <c r="G45" s="148"/>
      <c r="H45" s="148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49" t="s">
        <v>242</v>
      </c>
      <c r="B46" s="150"/>
      <c r="C46" s="152"/>
      <c r="D46" s="150"/>
      <c r="E46" s="150"/>
      <c r="F46" s="150" t="s">
        <v>243</v>
      </c>
      <c r="G46" s="150" t="s">
        <v>243</v>
      </c>
      <c r="H46" s="150" t="s">
        <v>243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49" t="s">
        <v>43</v>
      </c>
      <c r="B47" s="150"/>
      <c r="C47" s="150"/>
      <c r="D47" s="152"/>
      <c r="E47" s="150"/>
      <c r="F47" s="150" t="s">
        <v>243</v>
      </c>
      <c r="G47" s="150" t="s">
        <v>243</v>
      </c>
      <c r="H47" s="150" t="s">
        <v>245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49" t="s">
        <v>246</v>
      </c>
      <c r="B48" s="150"/>
      <c r="C48" s="150"/>
      <c r="D48" s="150"/>
      <c r="E48" s="150"/>
      <c r="F48" s="150" t="s">
        <v>244</v>
      </c>
      <c r="G48" s="150" t="s">
        <v>243</v>
      </c>
      <c r="H48" s="150" t="s">
        <v>243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57"/>
      <c r="B50" s="158" t="s">
        <v>216</v>
      </c>
      <c r="C50" s="158" t="s">
        <v>210</v>
      </c>
      <c r="D50" s="158" t="s">
        <v>211</v>
      </c>
      <c r="E50" s="158" t="s">
        <v>212</v>
      </c>
      <c r="F50" s="158" t="s">
        <v>213</v>
      </c>
      <c r="G50" s="158" t="s">
        <v>214</v>
      </c>
      <c r="H50" s="158" t="s">
        <v>215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59" t="s">
        <v>241</v>
      </c>
      <c r="B51" s="160">
        <v>45249.0</v>
      </c>
      <c r="C51" s="160">
        <v>45250.0</v>
      </c>
      <c r="D51" s="160">
        <v>45251.0</v>
      </c>
      <c r="E51" s="160">
        <v>45252.0</v>
      </c>
      <c r="F51" s="160">
        <v>45253.0</v>
      </c>
      <c r="G51" s="160">
        <v>45254.0</v>
      </c>
      <c r="H51" s="160">
        <v>45255.0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61"/>
      <c r="B52" s="162"/>
      <c r="C52" s="162"/>
      <c r="D52" s="162"/>
      <c r="E52" s="162"/>
      <c r="F52" s="162"/>
      <c r="G52" s="162"/>
      <c r="H52" s="162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63" t="s">
        <v>242</v>
      </c>
      <c r="B53" s="164" t="s">
        <v>244</v>
      </c>
      <c r="C53" s="150" t="s">
        <v>243</v>
      </c>
      <c r="D53" s="150" t="s">
        <v>243</v>
      </c>
      <c r="E53" s="150" t="s">
        <v>243</v>
      </c>
      <c r="F53" s="150" t="s">
        <v>243</v>
      </c>
      <c r="G53" s="150" t="s">
        <v>243</v>
      </c>
      <c r="H53" s="150" t="s">
        <v>243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63" t="s">
        <v>43</v>
      </c>
      <c r="B54" s="150" t="s">
        <v>243</v>
      </c>
      <c r="C54" s="164" t="s">
        <v>245</v>
      </c>
      <c r="D54" s="164" t="s">
        <v>245</v>
      </c>
      <c r="E54" s="150" t="s">
        <v>244</v>
      </c>
      <c r="F54" s="164" t="s">
        <v>245</v>
      </c>
      <c r="G54" s="164" t="s">
        <v>245</v>
      </c>
      <c r="H54" s="164" t="s">
        <v>245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63" t="s">
        <v>246</v>
      </c>
      <c r="B55" s="150" t="s">
        <v>243</v>
      </c>
      <c r="C55" s="150" t="s">
        <v>244</v>
      </c>
      <c r="D55" s="164" t="s">
        <v>245</v>
      </c>
      <c r="E55" s="164" t="s">
        <v>245</v>
      </c>
      <c r="F55" s="150" t="s">
        <v>243</v>
      </c>
      <c r="G55" s="150" t="s">
        <v>243</v>
      </c>
      <c r="H55" s="150" t="s">
        <v>243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57"/>
      <c r="B57" s="158" t="s">
        <v>216</v>
      </c>
      <c r="C57" s="158" t="s">
        <v>210</v>
      </c>
      <c r="D57" s="158" t="s">
        <v>211</v>
      </c>
      <c r="E57" s="158" t="s">
        <v>212</v>
      </c>
      <c r="F57" s="158" t="s">
        <v>213</v>
      </c>
      <c r="G57" s="158" t="s">
        <v>214</v>
      </c>
      <c r="H57" s="158" t="s">
        <v>215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59" t="s">
        <v>241</v>
      </c>
      <c r="B58" s="160">
        <v>45256.0</v>
      </c>
      <c r="C58" s="160">
        <v>45257.0</v>
      </c>
      <c r="D58" s="160">
        <v>45258.0</v>
      </c>
      <c r="E58" s="160">
        <v>45259.0</v>
      </c>
      <c r="F58" s="160">
        <v>45260.0</v>
      </c>
      <c r="G58" s="160"/>
      <c r="H58" s="160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61"/>
      <c r="B59" s="162"/>
      <c r="C59" s="162"/>
      <c r="D59" s="162"/>
      <c r="E59" s="162"/>
      <c r="F59" s="162"/>
      <c r="G59" s="162"/>
      <c r="H59" s="162"/>
      <c r="I59" s="17"/>
      <c r="J59" s="17"/>
      <c r="K59" s="17"/>
      <c r="L59" s="15" t="s">
        <v>255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63" t="s">
        <v>242</v>
      </c>
      <c r="B60" s="164" t="s">
        <v>244</v>
      </c>
      <c r="C60" s="150" t="s">
        <v>243</v>
      </c>
      <c r="D60" s="150" t="s">
        <v>243</v>
      </c>
      <c r="E60" s="150" t="s">
        <v>243</v>
      </c>
      <c r="F60" s="150" t="s">
        <v>243</v>
      </c>
      <c r="G60" s="165"/>
      <c r="H60" s="165"/>
      <c r="I60" s="15" t="s">
        <v>256</v>
      </c>
      <c r="J60" s="15" t="s">
        <v>257</v>
      </c>
      <c r="K60" s="17"/>
      <c r="L60" s="15">
        <v>95.0</v>
      </c>
      <c r="M60" s="15" t="s">
        <v>258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63" t="s">
        <v>43</v>
      </c>
      <c r="B61" s="150" t="s">
        <v>243</v>
      </c>
      <c r="C61" s="164" t="s">
        <v>245</v>
      </c>
      <c r="D61" s="150" t="s">
        <v>243</v>
      </c>
      <c r="E61" s="150" t="s">
        <v>243</v>
      </c>
      <c r="F61" s="150" t="s">
        <v>243</v>
      </c>
      <c r="G61" s="165"/>
      <c r="H61" s="165"/>
      <c r="I61" s="15" t="s">
        <v>259</v>
      </c>
      <c r="J61" s="15" t="s">
        <v>260</v>
      </c>
      <c r="K61" s="17"/>
      <c r="L61" s="15">
        <v>300.0</v>
      </c>
      <c r="M61" s="15" t="s">
        <v>261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63" t="s">
        <v>246</v>
      </c>
      <c r="B62" s="150" t="s">
        <v>243</v>
      </c>
      <c r="C62" s="150" t="s">
        <v>243</v>
      </c>
      <c r="D62" s="150" t="s">
        <v>243</v>
      </c>
      <c r="E62" s="164" t="s">
        <v>245</v>
      </c>
      <c r="F62" s="150" t="s">
        <v>243</v>
      </c>
      <c r="G62" s="164"/>
      <c r="H62" s="164"/>
      <c r="I62" s="15" t="s">
        <v>262</v>
      </c>
      <c r="J62" s="15" t="s">
        <v>263</v>
      </c>
      <c r="K62" s="15" t="s">
        <v>257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53"/>
      <c r="B64" s="154" t="s">
        <v>216</v>
      </c>
      <c r="C64" s="154" t="s">
        <v>210</v>
      </c>
      <c r="D64" s="154" t="s">
        <v>211</v>
      </c>
      <c r="E64" s="154" t="s">
        <v>212</v>
      </c>
      <c r="F64" s="154" t="s">
        <v>213</v>
      </c>
      <c r="G64" s="154" t="s">
        <v>214</v>
      </c>
      <c r="H64" s="154" t="s">
        <v>215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55" t="s">
        <v>241</v>
      </c>
      <c r="B65" s="156"/>
      <c r="C65" s="156"/>
      <c r="D65" s="156"/>
      <c r="E65" s="156"/>
      <c r="F65" s="156"/>
      <c r="G65" s="156">
        <v>45261.0</v>
      </c>
      <c r="H65" s="156">
        <v>45262.0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47"/>
      <c r="B66" s="148"/>
      <c r="C66" s="148"/>
      <c r="D66" s="148"/>
      <c r="E66" s="148"/>
      <c r="F66" s="148"/>
      <c r="G66" s="148"/>
      <c r="H66" s="148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49" t="s">
        <v>242</v>
      </c>
      <c r="B67" s="150"/>
      <c r="C67" s="152"/>
      <c r="D67" s="150"/>
      <c r="E67" s="150"/>
      <c r="F67" s="150"/>
      <c r="G67" s="150" t="s">
        <v>243</v>
      </c>
      <c r="H67" s="150" t="s">
        <v>243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49" t="s">
        <v>43</v>
      </c>
      <c r="B68" s="150"/>
      <c r="C68" s="150"/>
      <c r="D68" s="152"/>
      <c r="E68" s="150"/>
      <c r="F68" s="150"/>
      <c r="G68" s="150" t="s">
        <v>243</v>
      </c>
      <c r="H68" s="150" t="s">
        <v>243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49" t="s">
        <v>246</v>
      </c>
      <c r="B69" s="150"/>
      <c r="C69" s="150"/>
      <c r="D69" s="150"/>
      <c r="E69" s="150"/>
      <c r="F69" s="150"/>
      <c r="G69" s="150" t="s">
        <v>243</v>
      </c>
      <c r="H69" s="150" t="s">
        <v>244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57"/>
      <c r="B71" s="158" t="s">
        <v>216</v>
      </c>
      <c r="C71" s="158" t="s">
        <v>210</v>
      </c>
      <c r="D71" s="158" t="s">
        <v>211</v>
      </c>
      <c r="E71" s="158" t="s">
        <v>212</v>
      </c>
      <c r="F71" s="158" t="s">
        <v>213</v>
      </c>
      <c r="G71" s="158" t="s">
        <v>214</v>
      </c>
      <c r="H71" s="158" t="s">
        <v>215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59" t="s">
        <v>241</v>
      </c>
      <c r="B72" s="160">
        <v>45263.0</v>
      </c>
      <c r="C72" s="160">
        <v>45264.0</v>
      </c>
      <c r="D72" s="160">
        <v>45265.0</v>
      </c>
      <c r="E72" s="160">
        <v>45266.0</v>
      </c>
      <c r="F72" s="160">
        <v>45267.0</v>
      </c>
      <c r="G72" s="160">
        <v>45268.0</v>
      </c>
      <c r="H72" s="160">
        <v>45269.0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61"/>
      <c r="B73" s="162"/>
      <c r="C73" s="162"/>
      <c r="D73" s="162"/>
      <c r="E73" s="162"/>
      <c r="F73" s="162"/>
      <c r="G73" s="162"/>
      <c r="H73" s="16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63" t="s">
        <v>242</v>
      </c>
      <c r="B74" s="150" t="s">
        <v>243</v>
      </c>
      <c r="C74" s="150" t="s">
        <v>243</v>
      </c>
      <c r="D74" s="150" t="s">
        <v>243</v>
      </c>
      <c r="E74" s="150" t="s">
        <v>243</v>
      </c>
      <c r="F74" s="164" t="s">
        <v>243</v>
      </c>
      <c r="G74" s="150" t="s">
        <v>244</v>
      </c>
      <c r="H74" s="164" t="s">
        <v>243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63" t="s">
        <v>43</v>
      </c>
      <c r="B75" s="150" t="s">
        <v>243</v>
      </c>
      <c r="C75" s="150" t="s">
        <v>243</v>
      </c>
      <c r="D75" s="164" t="s">
        <v>244</v>
      </c>
      <c r="E75" s="150" t="s">
        <v>245</v>
      </c>
      <c r="F75" s="164" t="s">
        <v>243</v>
      </c>
      <c r="G75" s="164" t="s">
        <v>243</v>
      </c>
      <c r="H75" s="164" t="s">
        <v>243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63" t="s">
        <v>246</v>
      </c>
      <c r="B76" s="150" t="s">
        <v>244</v>
      </c>
      <c r="C76" s="150" t="s">
        <v>243</v>
      </c>
      <c r="D76" s="164" t="s">
        <v>243</v>
      </c>
      <c r="E76" s="164" t="s">
        <v>243</v>
      </c>
      <c r="F76" s="164" t="s">
        <v>243</v>
      </c>
      <c r="G76" s="164" t="s">
        <v>243</v>
      </c>
      <c r="H76" s="150" t="s">
        <v>243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57"/>
      <c r="B78" s="158" t="s">
        <v>216</v>
      </c>
      <c r="C78" s="158" t="s">
        <v>210</v>
      </c>
      <c r="D78" s="158" t="s">
        <v>211</v>
      </c>
      <c r="E78" s="158" t="s">
        <v>212</v>
      </c>
      <c r="F78" s="158" t="s">
        <v>213</v>
      </c>
      <c r="G78" s="158" t="s">
        <v>214</v>
      </c>
      <c r="H78" s="158" t="s">
        <v>215</v>
      </c>
      <c r="I78" s="17"/>
      <c r="J78" s="17"/>
      <c r="K78" s="17"/>
      <c r="L78" s="15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59" t="s">
        <v>241</v>
      </c>
      <c r="B79" s="160">
        <v>45270.0</v>
      </c>
      <c r="C79" s="160">
        <v>45271.0</v>
      </c>
      <c r="D79" s="160">
        <v>45272.0</v>
      </c>
      <c r="E79" s="160">
        <v>45273.0</v>
      </c>
      <c r="F79" s="160">
        <v>45274.0</v>
      </c>
      <c r="G79" s="160">
        <v>45275.0</v>
      </c>
      <c r="H79" s="160"/>
      <c r="I79" s="17"/>
      <c r="J79" s="17"/>
      <c r="K79" s="17"/>
      <c r="L79" s="15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61"/>
      <c r="B80" s="162"/>
      <c r="C80" s="162"/>
      <c r="D80" s="162"/>
      <c r="E80" s="162"/>
      <c r="F80" s="162"/>
      <c r="G80" s="162"/>
      <c r="H80" s="162"/>
      <c r="I80" s="17"/>
      <c r="J80" s="17"/>
      <c r="K80" s="17"/>
      <c r="L80" s="15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63" t="s">
        <v>242</v>
      </c>
      <c r="B81" s="164" t="s">
        <v>243</v>
      </c>
      <c r="C81" s="164" t="s">
        <v>243</v>
      </c>
      <c r="D81" s="164" t="s">
        <v>243</v>
      </c>
      <c r="E81" s="164" t="s">
        <v>243</v>
      </c>
      <c r="F81" s="164" t="s">
        <v>243</v>
      </c>
      <c r="G81" s="164" t="s">
        <v>243</v>
      </c>
      <c r="H81" s="165"/>
      <c r="I81" s="17"/>
      <c r="J81" s="17"/>
      <c r="K81" s="17"/>
      <c r="L81" s="15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63" t="s">
        <v>43</v>
      </c>
      <c r="B82" s="164" t="s">
        <v>243</v>
      </c>
      <c r="C82" s="164" t="s">
        <v>243</v>
      </c>
      <c r="D82" s="164" t="s">
        <v>243</v>
      </c>
      <c r="E82" s="164" t="s">
        <v>243</v>
      </c>
      <c r="F82" s="164" t="s">
        <v>243</v>
      </c>
      <c r="G82" s="164" t="s">
        <v>243</v>
      </c>
      <c r="H82" s="165"/>
      <c r="I82" s="17"/>
      <c r="J82" s="17"/>
      <c r="K82" s="17"/>
      <c r="L82" s="15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63" t="s">
        <v>246</v>
      </c>
      <c r="B83" s="164" t="s">
        <v>243</v>
      </c>
      <c r="C83" s="150" t="s">
        <v>245</v>
      </c>
      <c r="D83" s="150" t="s">
        <v>245</v>
      </c>
      <c r="E83" s="164" t="s">
        <v>243</v>
      </c>
      <c r="F83" s="164" t="s">
        <v>243</v>
      </c>
      <c r="G83" s="164" t="s">
        <v>243</v>
      </c>
      <c r="H83" s="164"/>
      <c r="I83" s="17"/>
      <c r="J83" s="17"/>
      <c r="K83" s="17"/>
      <c r="L83" s="15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11" max="11" width="21.0"/>
    <col customWidth="1" min="12" max="12" width="14.0"/>
    <col customWidth="1" min="13" max="13" width="13.25"/>
    <col customWidth="1" min="14" max="14" width="17.0"/>
  </cols>
  <sheetData>
    <row r="1">
      <c r="A1" s="34" t="s">
        <v>65</v>
      </c>
      <c r="B1" s="35">
        <v>45199.0</v>
      </c>
      <c r="C1" s="35">
        <v>45200.0</v>
      </c>
      <c r="D1" s="35">
        <v>45201.0</v>
      </c>
      <c r="E1" s="35">
        <v>45202.0</v>
      </c>
      <c r="F1" s="35">
        <v>45203.0</v>
      </c>
      <c r="G1" s="35">
        <v>45204.0</v>
      </c>
      <c r="H1" s="35">
        <v>45205.0</v>
      </c>
      <c r="I1" s="36" t="s">
        <v>47</v>
      </c>
      <c r="J1" s="36" t="s">
        <v>66</v>
      </c>
      <c r="K1" s="37">
        <f>J37+J77+J117+J157</f>
        <v>37095.96</v>
      </c>
      <c r="L1" s="38">
        <v>50000.0</v>
      </c>
      <c r="M1" s="39">
        <f>L1*0.02</f>
        <v>1000</v>
      </c>
    </row>
    <row r="2">
      <c r="A2" s="40"/>
      <c r="B2" s="41"/>
      <c r="C2" s="41"/>
      <c r="D2" s="41"/>
      <c r="E2" s="41"/>
      <c r="F2" s="41"/>
      <c r="G2" s="41"/>
      <c r="H2" s="42"/>
      <c r="I2" s="42"/>
      <c r="J2" s="42"/>
      <c r="K2" s="37"/>
    </row>
    <row r="3">
      <c r="A3" s="43" t="s">
        <v>67</v>
      </c>
      <c r="B3" s="44">
        <v>947.0</v>
      </c>
      <c r="C3" s="44">
        <v>1145.0</v>
      </c>
      <c r="D3" s="44">
        <v>993.0</v>
      </c>
      <c r="E3" s="44">
        <v>586.0</v>
      </c>
      <c r="F3" s="44">
        <v>702.0</v>
      </c>
      <c r="G3" s="44">
        <v>621.0</v>
      </c>
      <c r="H3" s="44">
        <v>1045.0</v>
      </c>
      <c r="I3" s="45">
        <f t="shared" ref="I3:I35" si="1">sum(B3:H3)</f>
        <v>6039</v>
      </c>
      <c r="J3" s="46">
        <f>I3*0.085</f>
        <v>513.315</v>
      </c>
      <c r="K3" s="37"/>
    </row>
    <row r="4">
      <c r="A4" s="43" t="s">
        <v>68</v>
      </c>
      <c r="B4" s="44">
        <v>527.0</v>
      </c>
      <c r="C4" s="44">
        <v>0.0</v>
      </c>
      <c r="D4" s="44">
        <v>1219.0</v>
      </c>
      <c r="E4" s="44">
        <v>116.0</v>
      </c>
      <c r="F4" s="44">
        <v>220.0</v>
      </c>
      <c r="G4" s="44">
        <v>788.0</v>
      </c>
      <c r="H4" s="44">
        <v>162.0</v>
      </c>
      <c r="I4" s="45">
        <f t="shared" si="1"/>
        <v>3032</v>
      </c>
      <c r="J4" s="46">
        <f>I4*0.1</f>
        <v>303.2</v>
      </c>
      <c r="K4" s="37"/>
    </row>
    <row r="5">
      <c r="A5" s="47" t="s">
        <v>69</v>
      </c>
      <c r="B5" s="44">
        <v>0.0</v>
      </c>
      <c r="C5" s="44">
        <v>0.0</v>
      </c>
      <c r="D5" s="44">
        <v>0.0</v>
      </c>
      <c r="E5" s="44">
        <v>0.0</v>
      </c>
      <c r="F5" s="44">
        <v>0.0</v>
      </c>
      <c r="G5" s="44">
        <v>0.0</v>
      </c>
      <c r="H5" s="44">
        <v>0.0</v>
      </c>
      <c r="I5" s="45">
        <f t="shared" si="1"/>
        <v>0</v>
      </c>
      <c r="J5" s="48">
        <f>I5*0.11</f>
        <v>0</v>
      </c>
      <c r="K5" s="37"/>
    </row>
    <row r="6">
      <c r="A6" s="43" t="s">
        <v>70</v>
      </c>
      <c r="B6" s="44">
        <v>0.0</v>
      </c>
      <c r="C6" s="44">
        <v>780.0</v>
      </c>
      <c r="D6" s="44">
        <v>662.0</v>
      </c>
      <c r="E6" s="44">
        <v>1001.0</v>
      </c>
      <c r="F6" s="44">
        <v>627.0</v>
      </c>
      <c r="G6" s="44">
        <v>540.0</v>
      </c>
      <c r="H6" s="44">
        <v>311.0</v>
      </c>
      <c r="I6" s="45">
        <f t="shared" si="1"/>
        <v>3921</v>
      </c>
      <c r="J6" s="46">
        <f>I6*0.08</f>
        <v>313.68</v>
      </c>
      <c r="K6" s="37"/>
    </row>
    <row r="7">
      <c r="A7" s="43" t="s">
        <v>71</v>
      </c>
      <c r="B7" s="44">
        <v>0.0</v>
      </c>
      <c r="C7" s="44">
        <v>0.0</v>
      </c>
      <c r="D7" s="44">
        <v>0.0</v>
      </c>
      <c r="E7" s="44">
        <v>0.0</v>
      </c>
      <c r="F7" s="44">
        <v>0.0</v>
      </c>
      <c r="G7" s="44">
        <v>0.0</v>
      </c>
      <c r="H7" s="44">
        <v>0.0</v>
      </c>
      <c r="I7" s="45">
        <f t="shared" si="1"/>
        <v>0</v>
      </c>
      <c r="J7" s="48">
        <f t="shared" ref="J7:J9" si="2">I7*0.1</f>
        <v>0</v>
      </c>
      <c r="K7" s="37"/>
    </row>
    <row r="8">
      <c r="A8" s="43" t="s">
        <v>72</v>
      </c>
      <c r="B8" s="44">
        <v>1234.0</v>
      </c>
      <c r="C8" s="44">
        <v>0.0</v>
      </c>
      <c r="D8" s="44">
        <v>0.0</v>
      </c>
      <c r="E8" s="44">
        <v>682.0</v>
      </c>
      <c r="F8" s="44">
        <v>826.0</v>
      </c>
      <c r="G8" s="44">
        <v>1108.0</v>
      </c>
      <c r="H8" s="44">
        <v>702.0</v>
      </c>
      <c r="I8" s="45">
        <f t="shared" si="1"/>
        <v>4552</v>
      </c>
      <c r="J8" s="46">
        <f t="shared" si="2"/>
        <v>455.2</v>
      </c>
      <c r="K8" s="37"/>
    </row>
    <row r="9">
      <c r="A9" s="43" t="s">
        <v>73</v>
      </c>
      <c r="B9" s="44">
        <v>497.0</v>
      </c>
      <c r="C9" s="44">
        <v>170.0</v>
      </c>
      <c r="D9" s="44">
        <v>241.0</v>
      </c>
      <c r="E9" s="44">
        <v>0.0</v>
      </c>
      <c r="F9" s="44">
        <v>0.0</v>
      </c>
      <c r="G9" s="44">
        <v>0.0</v>
      </c>
      <c r="H9" s="44">
        <v>0.0</v>
      </c>
      <c r="I9" s="45">
        <f t="shared" si="1"/>
        <v>908</v>
      </c>
      <c r="J9" s="46">
        <f t="shared" si="2"/>
        <v>90.8</v>
      </c>
      <c r="K9" s="37"/>
    </row>
    <row r="10">
      <c r="A10" s="43" t="s">
        <v>74</v>
      </c>
      <c r="B10" s="44">
        <v>0.0</v>
      </c>
      <c r="C10" s="44">
        <v>0.0</v>
      </c>
      <c r="D10" s="44">
        <v>0.0</v>
      </c>
      <c r="E10" s="44">
        <v>0.0</v>
      </c>
      <c r="F10" s="44">
        <v>0.0</v>
      </c>
      <c r="G10" s="44">
        <v>0.0</v>
      </c>
      <c r="H10" s="44">
        <v>0.0</v>
      </c>
      <c r="I10" s="45">
        <f t="shared" si="1"/>
        <v>0</v>
      </c>
      <c r="J10" s="48">
        <f>I10*0.12</f>
        <v>0</v>
      </c>
      <c r="K10" s="37"/>
    </row>
    <row r="11">
      <c r="A11" s="43" t="s">
        <v>75</v>
      </c>
      <c r="B11" s="44">
        <v>744.0</v>
      </c>
      <c r="C11" s="44">
        <v>1296.0</v>
      </c>
      <c r="D11" s="44">
        <v>789.0</v>
      </c>
      <c r="E11" s="44">
        <v>862.0</v>
      </c>
      <c r="F11" s="44">
        <v>696.0</v>
      </c>
      <c r="G11" s="44">
        <v>670.0</v>
      </c>
      <c r="H11" s="44">
        <v>836.0</v>
      </c>
      <c r="I11" s="45">
        <f t="shared" si="1"/>
        <v>5893</v>
      </c>
      <c r="J11" s="46">
        <f>I11*0.1</f>
        <v>589.3</v>
      </c>
      <c r="K11" s="37"/>
    </row>
    <row r="12">
      <c r="A12" s="43" t="s">
        <v>76</v>
      </c>
      <c r="B12" s="44"/>
      <c r="C12" s="44"/>
      <c r="D12" s="44"/>
      <c r="E12" s="44"/>
      <c r="F12" s="44"/>
      <c r="G12" s="44"/>
      <c r="H12" s="44">
        <v>566.0</v>
      </c>
      <c r="I12" s="45">
        <f t="shared" si="1"/>
        <v>566</v>
      </c>
      <c r="J12" s="46">
        <f t="shared" ref="J12:J13" si="3">I12*0.12</f>
        <v>67.92</v>
      </c>
      <c r="K12" s="37"/>
    </row>
    <row r="13">
      <c r="A13" s="43" t="s">
        <v>77</v>
      </c>
      <c r="B13" s="44"/>
      <c r="C13" s="44"/>
      <c r="D13" s="44"/>
      <c r="E13" s="44"/>
      <c r="F13" s="44"/>
      <c r="G13" s="49"/>
      <c r="H13" s="44"/>
      <c r="I13" s="45">
        <f t="shared" si="1"/>
        <v>0</v>
      </c>
      <c r="J13" s="48">
        <f t="shared" si="3"/>
        <v>0</v>
      </c>
      <c r="K13" s="37"/>
    </row>
    <row r="14">
      <c r="A14" s="43" t="s">
        <v>78</v>
      </c>
      <c r="B14" s="44">
        <v>0.0</v>
      </c>
      <c r="C14" s="44">
        <v>409.0</v>
      </c>
      <c r="D14" s="44">
        <v>0.0</v>
      </c>
      <c r="E14" s="44">
        <v>2687.0</v>
      </c>
      <c r="F14" s="44">
        <v>2685.0</v>
      </c>
      <c r="G14" s="44">
        <v>1565.0</v>
      </c>
      <c r="H14" s="44">
        <v>660.0</v>
      </c>
      <c r="I14" s="45">
        <f t="shared" si="1"/>
        <v>8006</v>
      </c>
      <c r="J14" s="46">
        <f>I14*0.08</f>
        <v>640.48</v>
      </c>
      <c r="K14" s="37"/>
    </row>
    <row r="15">
      <c r="A15" s="43" t="s">
        <v>79</v>
      </c>
      <c r="B15" s="44">
        <v>1369.0</v>
      </c>
      <c r="C15" s="44">
        <v>1511.0</v>
      </c>
      <c r="D15" s="44">
        <v>1220.0</v>
      </c>
      <c r="E15" s="44">
        <v>1615.0</v>
      </c>
      <c r="F15" s="44">
        <v>1305.0</v>
      </c>
      <c r="G15" s="44">
        <v>1107.0</v>
      </c>
      <c r="H15" s="44">
        <v>1264.0</v>
      </c>
      <c r="I15" s="45">
        <f t="shared" si="1"/>
        <v>9391</v>
      </c>
      <c r="J15" s="46">
        <f>I15*0.075</f>
        <v>704.325</v>
      </c>
      <c r="K15" s="37"/>
    </row>
    <row r="16">
      <c r="A16" s="43" t="s">
        <v>80</v>
      </c>
      <c r="B16" s="44">
        <v>380.0</v>
      </c>
      <c r="C16" s="44">
        <v>546.0</v>
      </c>
      <c r="D16" s="44">
        <v>0.0</v>
      </c>
      <c r="E16" s="44">
        <v>262.0</v>
      </c>
      <c r="F16" s="44">
        <v>0.0</v>
      </c>
      <c r="G16" s="44">
        <v>405.0</v>
      </c>
      <c r="H16" s="44">
        <v>534.0</v>
      </c>
      <c r="I16" s="45">
        <f t="shared" si="1"/>
        <v>2127</v>
      </c>
      <c r="J16" s="46">
        <f t="shared" ref="J16:J18" si="4">I16*0.1</f>
        <v>212.7</v>
      </c>
      <c r="K16" s="37"/>
    </row>
    <row r="17">
      <c r="A17" s="43" t="s">
        <v>81</v>
      </c>
      <c r="B17" s="44">
        <v>0.0</v>
      </c>
      <c r="C17" s="44">
        <v>871.0</v>
      </c>
      <c r="D17" s="44">
        <v>572.0</v>
      </c>
      <c r="E17" s="44">
        <v>385.0</v>
      </c>
      <c r="F17" s="44">
        <v>172.0</v>
      </c>
      <c r="G17" s="44">
        <v>508.0</v>
      </c>
      <c r="H17" s="44">
        <v>570.0</v>
      </c>
      <c r="I17" s="45">
        <f t="shared" si="1"/>
        <v>3078</v>
      </c>
      <c r="J17" s="46">
        <f t="shared" si="4"/>
        <v>307.8</v>
      </c>
      <c r="K17" s="37"/>
    </row>
    <row r="18">
      <c r="A18" s="43" t="s">
        <v>82</v>
      </c>
      <c r="B18" s="44">
        <v>1154.0</v>
      </c>
      <c r="C18" s="44">
        <v>0.0</v>
      </c>
      <c r="D18" s="44">
        <v>756.0</v>
      </c>
      <c r="E18" s="44">
        <v>0.0</v>
      </c>
      <c r="F18" s="44">
        <v>937.0</v>
      </c>
      <c r="G18" s="44">
        <v>485.0</v>
      </c>
      <c r="H18" s="44">
        <v>843.0</v>
      </c>
      <c r="I18" s="45">
        <f t="shared" si="1"/>
        <v>4175</v>
      </c>
      <c r="J18" s="46">
        <f t="shared" si="4"/>
        <v>417.5</v>
      </c>
      <c r="K18" s="37"/>
    </row>
    <row r="19">
      <c r="A19" s="43" t="s">
        <v>83</v>
      </c>
      <c r="B19" s="44">
        <v>752.0</v>
      </c>
      <c r="C19" s="44">
        <v>0.0</v>
      </c>
      <c r="D19" s="44">
        <v>0.0</v>
      </c>
      <c r="E19" s="44">
        <v>429.0</v>
      </c>
      <c r="F19" s="44">
        <v>524.0</v>
      </c>
      <c r="G19" s="44">
        <v>265.0</v>
      </c>
      <c r="H19" s="44">
        <v>251.0</v>
      </c>
      <c r="I19" s="45">
        <f t="shared" si="1"/>
        <v>2221</v>
      </c>
      <c r="J19" s="46">
        <f>I19*0.08</f>
        <v>177.68</v>
      </c>
      <c r="K19" s="37"/>
    </row>
    <row r="20">
      <c r="A20" s="43" t="s">
        <v>84</v>
      </c>
      <c r="B20" s="44">
        <v>625.0</v>
      </c>
      <c r="C20" s="44">
        <v>1030.0</v>
      </c>
      <c r="D20" s="44">
        <v>766.0</v>
      </c>
      <c r="E20" s="44">
        <v>0.0</v>
      </c>
      <c r="F20" s="44">
        <v>0.0</v>
      </c>
      <c r="G20" s="44">
        <v>464.0</v>
      </c>
      <c r="H20" s="44">
        <v>0.0</v>
      </c>
      <c r="I20" s="45">
        <f t="shared" si="1"/>
        <v>2885</v>
      </c>
      <c r="J20" s="46">
        <f>I20*0.11</f>
        <v>317.35</v>
      </c>
      <c r="K20" s="37"/>
    </row>
    <row r="21">
      <c r="A21" s="43" t="s">
        <v>85</v>
      </c>
      <c r="B21" s="44">
        <v>320.0</v>
      </c>
      <c r="C21" s="44">
        <v>986.0</v>
      </c>
      <c r="D21" s="44">
        <v>546.0</v>
      </c>
      <c r="E21" s="44">
        <v>990.0</v>
      </c>
      <c r="F21" s="44">
        <v>321.0</v>
      </c>
      <c r="G21" s="44">
        <v>0.0</v>
      </c>
      <c r="H21" s="44">
        <v>723.0</v>
      </c>
      <c r="I21" s="45">
        <f t="shared" si="1"/>
        <v>3886</v>
      </c>
      <c r="J21" s="46">
        <f>I21*0.1</f>
        <v>388.6</v>
      </c>
      <c r="K21" s="37"/>
    </row>
    <row r="22">
      <c r="A22" s="43" t="s">
        <v>86</v>
      </c>
      <c r="B22" s="44">
        <v>543.0</v>
      </c>
      <c r="C22" s="44">
        <v>0.0</v>
      </c>
      <c r="D22" s="44">
        <v>275.0</v>
      </c>
      <c r="E22" s="44">
        <v>313.0</v>
      </c>
      <c r="F22" s="44">
        <v>558.0</v>
      </c>
      <c r="G22" s="44">
        <v>294.0</v>
      </c>
      <c r="H22" s="44">
        <v>589.0</v>
      </c>
      <c r="I22" s="45">
        <f t="shared" si="1"/>
        <v>2572</v>
      </c>
      <c r="J22" s="46">
        <f>I22*0.11</f>
        <v>282.92</v>
      </c>
      <c r="K22" s="37"/>
    </row>
    <row r="23">
      <c r="A23" s="43" t="s">
        <v>87</v>
      </c>
      <c r="B23" s="44">
        <v>1151.0</v>
      </c>
      <c r="C23" s="44">
        <v>1103.0</v>
      </c>
      <c r="D23" s="44">
        <v>582.0</v>
      </c>
      <c r="E23" s="44">
        <v>0.0</v>
      </c>
      <c r="F23" s="44">
        <v>360.0</v>
      </c>
      <c r="G23" s="44">
        <v>584.0</v>
      </c>
      <c r="H23" s="44">
        <v>417.0</v>
      </c>
      <c r="I23" s="45">
        <f t="shared" si="1"/>
        <v>4197</v>
      </c>
      <c r="J23" s="46">
        <f>I23*0.1</f>
        <v>419.7</v>
      </c>
      <c r="K23" s="37"/>
      <c r="M23" s="38" t="s">
        <v>9</v>
      </c>
      <c r="N23" s="38" t="s">
        <v>88</v>
      </c>
      <c r="O23" s="38" t="s">
        <v>3</v>
      </c>
    </row>
    <row r="24">
      <c r="A24" s="43" t="s">
        <v>89</v>
      </c>
      <c r="B24" s="44">
        <v>0.0</v>
      </c>
      <c r="C24" s="44">
        <v>0.0</v>
      </c>
      <c r="D24" s="44">
        <v>365.0</v>
      </c>
      <c r="E24" s="44">
        <v>0.0</v>
      </c>
      <c r="F24" s="44">
        <v>0.0</v>
      </c>
      <c r="G24" s="44">
        <v>0.0</v>
      </c>
      <c r="H24" s="44">
        <v>0.0</v>
      </c>
      <c r="I24" s="45">
        <f t="shared" si="1"/>
        <v>365</v>
      </c>
      <c r="J24" s="48">
        <f t="shared" ref="J24:J26" si="5">I24*0.08</f>
        <v>29.2</v>
      </c>
      <c r="K24" s="37"/>
      <c r="M24" s="38">
        <f>J37</f>
        <v>9127.33</v>
      </c>
      <c r="N24" s="39">
        <f>8201+110+29</f>
        <v>8340</v>
      </c>
      <c r="O24" s="39">
        <f>M24-N24</f>
        <v>787.33</v>
      </c>
    </row>
    <row r="25">
      <c r="A25" s="43" t="s">
        <v>90</v>
      </c>
      <c r="B25" s="44">
        <v>1229.0</v>
      </c>
      <c r="C25" s="44">
        <v>836.0</v>
      </c>
      <c r="D25" s="44">
        <v>0.0</v>
      </c>
      <c r="E25" s="44">
        <v>0.0</v>
      </c>
      <c r="F25" s="44">
        <v>0.0</v>
      </c>
      <c r="G25" s="44">
        <v>0.0</v>
      </c>
      <c r="H25" s="44">
        <v>0.0</v>
      </c>
      <c r="I25" s="45">
        <f t="shared" si="1"/>
        <v>2065</v>
      </c>
      <c r="J25" s="46">
        <f t="shared" si="5"/>
        <v>165.2</v>
      </c>
      <c r="K25" s="37"/>
      <c r="M25" s="39">
        <f>J77</f>
        <v>8722.63</v>
      </c>
    </row>
    <row r="26">
      <c r="A26" s="43" t="s">
        <v>91</v>
      </c>
      <c r="B26" s="44">
        <v>1248.0</v>
      </c>
      <c r="C26" s="44">
        <v>1085.0</v>
      </c>
      <c r="D26" s="44">
        <v>1166.0</v>
      </c>
      <c r="E26" s="44">
        <v>1046.0</v>
      </c>
      <c r="F26" s="44">
        <v>739.0</v>
      </c>
      <c r="G26" s="44">
        <v>1239.0</v>
      </c>
      <c r="H26" s="50">
        <v>663.0</v>
      </c>
      <c r="I26" s="45">
        <f t="shared" si="1"/>
        <v>7186</v>
      </c>
      <c r="J26" s="46">
        <f t="shared" si="5"/>
        <v>574.88</v>
      </c>
      <c r="K26" s="37"/>
      <c r="M26" s="39">
        <f>J117</f>
        <v>9500.1</v>
      </c>
    </row>
    <row r="27">
      <c r="A27" s="43" t="s">
        <v>92</v>
      </c>
      <c r="B27" s="44">
        <v>0.0</v>
      </c>
      <c r="C27" s="44">
        <v>0.0</v>
      </c>
      <c r="D27" s="44">
        <v>474.0</v>
      </c>
      <c r="E27" s="44">
        <v>490.0</v>
      </c>
      <c r="F27" s="44">
        <v>925.0</v>
      </c>
      <c r="G27" s="44">
        <v>563.0</v>
      </c>
      <c r="H27" s="44">
        <v>748.0</v>
      </c>
      <c r="I27" s="45">
        <f t="shared" si="1"/>
        <v>3200</v>
      </c>
      <c r="J27" s="46">
        <f>I27*0.1</f>
        <v>320</v>
      </c>
      <c r="K27" s="37"/>
      <c r="M27" s="39">
        <f>J157</f>
        <v>9745.9</v>
      </c>
    </row>
    <row r="28">
      <c r="A28" s="43" t="s">
        <v>93</v>
      </c>
      <c r="B28" s="44">
        <v>765.0</v>
      </c>
      <c r="C28" s="44">
        <v>1101.0</v>
      </c>
      <c r="D28" s="44">
        <v>0.0</v>
      </c>
      <c r="E28" s="44">
        <v>228.0</v>
      </c>
      <c r="F28" s="44">
        <v>799.0</v>
      </c>
      <c r="G28" s="44">
        <v>1576.0</v>
      </c>
      <c r="H28" s="44">
        <v>702.0</v>
      </c>
      <c r="I28" s="45">
        <f t="shared" si="1"/>
        <v>5171</v>
      </c>
      <c r="J28" s="46">
        <f>I28*0.08</f>
        <v>413.68</v>
      </c>
      <c r="K28" s="37"/>
    </row>
    <row r="29">
      <c r="A29" s="43" t="s">
        <v>94</v>
      </c>
      <c r="B29" s="44">
        <v>1126.0</v>
      </c>
      <c r="C29" s="44">
        <v>0.0</v>
      </c>
      <c r="D29" s="44">
        <v>576.0</v>
      </c>
      <c r="E29" s="44">
        <v>412.0</v>
      </c>
      <c r="F29" s="44">
        <v>288.0</v>
      </c>
      <c r="G29" s="44">
        <v>388.0</v>
      </c>
      <c r="H29" s="44">
        <v>669.0</v>
      </c>
      <c r="I29" s="45">
        <f t="shared" si="1"/>
        <v>3459</v>
      </c>
      <c r="J29" s="46">
        <f t="shared" ref="J29:J30" si="6">I29*0.1</f>
        <v>345.9</v>
      </c>
      <c r="K29" s="37"/>
    </row>
    <row r="30">
      <c r="A30" s="43" t="s">
        <v>95</v>
      </c>
      <c r="B30" s="44">
        <v>0.0</v>
      </c>
      <c r="C30" s="44">
        <v>0.0</v>
      </c>
      <c r="D30" s="44">
        <v>0.0</v>
      </c>
      <c r="E30" s="44">
        <v>0.0</v>
      </c>
      <c r="F30" s="44">
        <v>0.0</v>
      </c>
      <c r="G30" s="44">
        <v>0.0</v>
      </c>
      <c r="H30" s="44">
        <v>0.0</v>
      </c>
      <c r="I30" s="45">
        <f t="shared" si="1"/>
        <v>0</v>
      </c>
      <c r="J30" s="48">
        <f t="shared" si="6"/>
        <v>0</v>
      </c>
      <c r="K30" s="37"/>
    </row>
    <row r="31">
      <c r="A31" s="43" t="s">
        <v>96</v>
      </c>
      <c r="B31" s="44">
        <v>0.0</v>
      </c>
      <c r="C31" s="44">
        <v>0.0</v>
      </c>
      <c r="D31" s="44">
        <v>0.0</v>
      </c>
      <c r="E31" s="44">
        <v>0.0</v>
      </c>
      <c r="F31" s="44">
        <v>0.0</v>
      </c>
      <c r="G31" s="44">
        <v>0.0</v>
      </c>
      <c r="H31" s="44">
        <v>0.0</v>
      </c>
      <c r="I31" s="45">
        <f t="shared" si="1"/>
        <v>0</v>
      </c>
      <c r="J31" s="48">
        <f t="shared" ref="J31:J32" si="7">I31*0.12</f>
        <v>0</v>
      </c>
      <c r="K31" s="37"/>
    </row>
    <row r="32">
      <c r="A32" s="43" t="s">
        <v>97</v>
      </c>
      <c r="B32" s="44">
        <v>0.0</v>
      </c>
      <c r="C32" s="44">
        <v>0.0</v>
      </c>
      <c r="D32" s="44">
        <v>0.0</v>
      </c>
      <c r="E32" s="44">
        <v>0.0</v>
      </c>
      <c r="F32" s="44">
        <v>0.0</v>
      </c>
      <c r="G32" s="44">
        <v>0.0</v>
      </c>
      <c r="H32" s="44">
        <v>0.0</v>
      </c>
      <c r="I32" s="45">
        <f t="shared" si="1"/>
        <v>0</v>
      </c>
      <c r="J32" s="48">
        <f t="shared" si="7"/>
        <v>0</v>
      </c>
      <c r="K32" s="37"/>
    </row>
    <row r="33">
      <c r="A33" s="43" t="s">
        <v>98</v>
      </c>
      <c r="B33" s="44">
        <v>973.0</v>
      </c>
      <c r="C33" s="44">
        <v>785.0</v>
      </c>
      <c r="D33" s="44">
        <v>878.0</v>
      </c>
      <c r="E33" s="44">
        <v>652.0</v>
      </c>
      <c r="F33" s="44">
        <v>967.0</v>
      </c>
      <c r="G33" s="44">
        <v>398.0</v>
      </c>
      <c r="H33" s="44">
        <v>614.0</v>
      </c>
      <c r="I33" s="45">
        <f t="shared" si="1"/>
        <v>5267</v>
      </c>
      <c r="J33" s="46">
        <f t="shared" ref="J33:J35" si="8">I33*0.1</f>
        <v>526.7</v>
      </c>
      <c r="K33" s="37"/>
    </row>
    <row r="34">
      <c r="A34" s="43" t="s">
        <v>99</v>
      </c>
      <c r="B34" s="44">
        <v>335.0</v>
      </c>
      <c r="C34" s="44">
        <v>0.0</v>
      </c>
      <c r="D34" s="44">
        <v>465.0</v>
      </c>
      <c r="E34" s="44">
        <v>250.0</v>
      </c>
      <c r="F34" s="44">
        <v>568.0</v>
      </c>
      <c r="G34" s="44">
        <v>0.0</v>
      </c>
      <c r="H34" s="44">
        <v>637.0</v>
      </c>
      <c r="I34" s="45">
        <f t="shared" si="1"/>
        <v>2255</v>
      </c>
      <c r="J34" s="46">
        <f t="shared" si="8"/>
        <v>225.5</v>
      </c>
      <c r="K34" s="37"/>
    </row>
    <row r="35">
      <c r="A35" s="43" t="s">
        <v>100</v>
      </c>
      <c r="B35" s="44">
        <v>828.0</v>
      </c>
      <c r="C35" s="44">
        <v>0.0</v>
      </c>
      <c r="D35" s="44">
        <v>0.0</v>
      </c>
      <c r="E35" s="44">
        <v>1136.0</v>
      </c>
      <c r="F35" s="44">
        <v>464.0</v>
      </c>
      <c r="G35" s="44">
        <v>520.0</v>
      </c>
      <c r="H35" s="44">
        <v>290.0</v>
      </c>
      <c r="I35" s="45">
        <f t="shared" si="1"/>
        <v>3238</v>
      </c>
      <c r="J35" s="46">
        <f t="shared" si="8"/>
        <v>323.8</v>
      </c>
      <c r="K35" s="37"/>
    </row>
    <row r="36">
      <c r="A36" s="51"/>
      <c r="B36" s="42"/>
      <c r="C36" s="42"/>
      <c r="D36" s="42"/>
      <c r="E36" s="42"/>
      <c r="F36" s="42"/>
      <c r="G36" s="42"/>
      <c r="H36" s="42"/>
      <c r="I36" s="42"/>
      <c r="J36" s="42"/>
      <c r="K36" s="37"/>
    </row>
    <row r="37">
      <c r="A37" s="52" t="s">
        <v>47</v>
      </c>
      <c r="B37" s="45">
        <f t="shared" ref="B37:G37" si="9">SUM(B5:B31)</f>
        <v>13137</v>
      </c>
      <c r="C37" s="45">
        <f t="shared" si="9"/>
        <v>11724</v>
      </c>
      <c r="D37" s="45">
        <f t="shared" si="9"/>
        <v>8990</v>
      </c>
      <c r="E37" s="45">
        <f t="shared" si="9"/>
        <v>11402</v>
      </c>
      <c r="F37" s="45">
        <f t="shared" si="9"/>
        <v>11762</v>
      </c>
      <c r="G37" s="45">
        <f t="shared" si="9"/>
        <v>11761</v>
      </c>
      <c r="H37" s="45">
        <f>SUM(H3:H35)</f>
        <v>13796</v>
      </c>
      <c r="I37" s="45">
        <f>SUM(I2:I35)</f>
        <v>99655</v>
      </c>
      <c r="J37" s="45">
        <f>SUM(J3:J35)</f>
        <v>9127.33</v>
      </c>
      <c r="K37" s="37"/>
    </row>
    <row r="38">
      <c r="K38" s="37"/>
    </row>
    <row r="39">
      <c r="A39" s="53" t="s">
        <v>101</v>
      </c>
      <c r="B39" s="35">
        <v>45206.0</v>
      </c>
      <c r="C39" s="35">
        <v>45207.0</v>
      </c>
      <c r="D39" s="35">
        <v>45208.0</v>
      </c>
      <c r="E39" s="35">
        <v>45209.0</v>
      </c>
      <c r="F39" s="35">
        <v>45210.0</v>
      </c>
      <c r="G39" s="35">
        <v>45211.0</v>
      </c>
      <c r="H39" s="35">
        <v>45212.0</v>
      </c>
      <c r="I39" s="36" t="s">
        <v>47</v>
      </c>
      <c r="J39" s="36" t="s">
        <v>66</v>
      </c>
      <c r="K39" s="37"/>
      <c r="L39" s="54" t="s">
        <v>102</v>
      </c>
      <c r="M39" s="54" t="s">
        <v>103</v>
      </c>
    </row>
    <row r="40">
      <c r="A40" s="40"/>
      <c r="B40" s="41"/>
      <c r="C40" s="41"/>
      <c r="D40" s="41"/>
      <c r="E40" s="41"/>
      <c r="F40" s="41"/>
      <c r="G40" s="41"/>
      <c r="H40" s="42"/>
      <c r="I40" s="42"/>
      <c r="J40" s="42"/>
      <c r="K40" s="37"/>
      <c r="L40" s="55"/>
      <c r="M40" s="55"/>
    </row>
    <row r="41">
      <c r="A41" s="56" t="s">
        <v>67</v>
      </c>
      <c r="B41" s="44">
        <v>483.0</v>
      </c>
      <c r="C41" s="49">
        <v>1312.0</v>
      </c>
      <c r="D41" s="49">
        <v>0.0</v>
      </c>
      <c r="E41" s="49">
        <v>605.0</v>
      </c>
      <c r="F41" s="44">
        <v>432.0</v>
      </c>
      <c r="G41" s="44">
        <v>859.0</v>
      </c>
      <c r="H41" s="44">
        <v>1045.0</v>
      </c>
      <c r="I41" s="45">
        <f t="shared" ref="I41:I51" si="10">sum(B41:H41)</f>
        <v>4736</v>
      </c>
      <c r="J41" s="46">
        <f t="shared" ref="J41:J42" si="11">I41*0.1</f>
        <v>473.6</v>
      </c>
      <c r="K41" s="37"/>
      <c r="L41" s="55" t="s">
        <v>104</v>
      </c>
      <c r="M41" s="57">
        <v>4.012693683572E12</v>
      </c>
    </row>
    <row r="42">
      <c r="A42" s="56" t="s">
        <v>68</v>
      </c>
      <c r="B42" s="44">
        <v>1068.0</v>
      </c>
      <c r="C42" s="49">
        <v>0.0</v>
      </c>
      <c r="D42" s="49">
        <v>442.0</v>
      </c>
      <c r="E42" s="49">
        <v>228.0</v>
      </c>
      <c r="F42" s="44">
        <v>551.0</v>
      </c>
      <c r="G42" s="44">
        <v>603.0</v>
      </c>
      <c r="H42" s="44">
        <v>0.0</v>
      </c>
      <c r="I42" s="45">
        <f t="shared" si="10"/>
        <v>2892</v>
      </c>
      <c r="J42" s="46">
        <f t="shared" si="11"/>
        <v>289.2</v>
      </c>
      <c r="K42" s="37"/>
      <c r="L42" s="55" t="s">
        <v>105</v>
      </c>
      <c r="M42" s="58" t="s">
        <v>106</v>
      </c>
    </row>
    <row r="43">
      <c r="A43" s="56" t="s">
        <v>69</v>
      </c>
      <c r="B43" s="44">
        <v>0.0</v>
      </c>
      <c r="C43" s="49">
        <v>0.0</v>
      </c>
      <c r="D43" s="49">
        <v>0.0</v>
      </c>
      <c r="E43" s="49">
        <v>0.0</v>
      </c>
      <c r="F43" s="44">
        <v>0.0</v>
      </c>
      <c r="G43" s="44">
        <v>0.0</v>
      </c>
      <c r="H43" s="44">
        <v>0.0</v>
      </c>
      <c r="I43" s="45">
        <f t="shared" si="10"/>
        <v>0</v>
      </c>
      <c r="J43" s="48">
        <f>I43*0.11</f>
        <v>0</v>
      </c>
      <c r="K43" s="37"/>
      <c r="L43" s="59"/>
      <c r="M43" s="59"/>
    </row>
    <row r="44">
      <c r="A44" s="60" t="s">
        <v>70</v>
      </c>
      <c r="B44" s="44">
        <v>1185.0</v>
      </c>
      <c r="C44" s="49">
        <v>0.0</v>
      </c>
      <c r="D44" s="49">
        <v>0.0</v>
      </c>
      <c r="E44" s="49">
        <v>444.0</v>
      </c>
      <c r="F44" s="44">
        <v>224.0</v>
      </c>
      <c r="G44" s="44">
        <v>786.0</v>
      </c>
      <c r="H44" s="44">
        <v>443.0</v>
      </c>
      <c r="I44" s="45">
        <f t="shared" si="10"/>
        <v>3082</v>
      </c>
      <c r="J44" s="46">
        <f>I44*0.08</f>
        <v>246.56</v>
      </c>
      <c r="K44" s="37"/>
      <c r="L44" s="55" t="s">
        <v>107</v>
      </c>
      <c r="M44" s="57">
        <v>1.270664394E9</v>
      </c>
    </row>
    <row r="45">
      <c r="A45" s="56" t="s">
        <v>71</v>
      </c>
      <c r="B45" s="44">
        <v>0.0</v>
      </c>
      <c r="C45" s="49">
        <v>0.0</v>
      </c>
      <c r="D45" s="49">
        <v>0.0</v>
      </c>
      <c r="E45" s="49">
        <v>0.0</v>
      </c>
      <c r="F45" s="44">
        <v>0.0</v>
      </c>
      <c r="G45" s="44">
        <v>0.0</v>
      </c>
      <c r="H45" s="44">
        <v>0.0</v>
      </c>
      <c r="I45" s="45">
        <f t="shared" si="10"/>
        <v>0</v>
      </c>
      <c r="J45" s="48">
        <f t="shared" ref="J45:J47" si="12">I45*0.1</f>
        <v>0</v>
      </c>
      <c r="K45" s="37"/>
      <c r="L45" s="59"/>
      <c r="M45" s="59"/>
    </row>
    <row r="46">
      <c r="A46" s="56" t="s">
        <v>72</v>
      </c>
      <c r="B46" s="44">
        <v>661.0</v>
      </c>
      <c r="C46" s="49">
        <v>0.0</v>
      </c>
      <c r="D46" s="49">
        <v>0.0</v>
      </c>
      <c r="E46" s="49">
        <v>755.0</v>
      </c>
      <c r="F46" s="44">
        <v>652.0</v>
      </c>
      <c r="G46" s="44">
        <v>633.0</v>
      </c>
      <c r="H46" s="44">
        <v>554.0</v>
      </c>
      <c r="I46" s="45">
        <f t="shared" si="10"/>
        <v>3255</v>
      </c>
      <c r="J46" s="46">
        <f t="shared" si="12"/>
        <v>325.5</v>
      </c>
      <c r="K46" s="37"/>
      <c r="L46" s="55" t="s">
        <v>108</v>
      </c>
      <c r="M46" s="57">
        <v>2.012709578851E12</v>
      </c>
    </row>
    <row r="47">
      <c r="A47" s="56" t="s">
        <v>73</v>
      </c>
      <c r="B47" s="44">
        <v>0.0</v>
      </c>
      <c r="C47" s="49">
        <v>124.0</v>
      </c>
      <c r="D47" s="49">
        <v>338.0</v>
      </c>
      <c r="E47" s="49">
        <v>0.0</v>
      </c>
      <c r="F47" s="44">
        <v>0.0</v>
      </c>
      <c r="G47" s="44">
        <v>215.0</v>
      </c>
      <c r="H47" s="44">
        <v>0.0</v>
      </c>
      <c r="I47" s="45">
        <f t="shared" si="10"/>
        <v>677</v>
      </c>
      <c r="J47" s="46">
        <f t="shared" si="12"/>
        <v>67.7</v>
      </c>
      <c r="K47" s="37"/>
      <c r="L47" s="55" t="s">
        <v>109</v>
      </c>
      <c r="M47" s="57">
        <v>7.01266003262E12</v>
      </c>
    </row>
    <row r="48">
      <c r="A48" s="56" t="s">
        <v>74</v>
      </c>
      <c r="B48" s="44">
        <v>0.0</v>
      </c>
      <c r="C48" s="49">
        <v>0.0</v>
      </c>
      <c r="D48" s="49">
        <v>0.0</v>
      </c>
      <c r="E48" s="49">
        <v>0.0</v>
      </c>
      <c r="F48" s="44">
        <v>0.0</v>
      </c>
      <c r="G48" s="44">
        <v>0.0</v>
      </c>
      <c r="H48" s="44">
        <v>526.0</v>
      </c>
      <c r="I48" s="45">
        <f t="shared" si="10"/>
        <v>526</v>
      </c>
      <c r="J48" s="46">
        <f>I48*0.12</f>
        <v>63.12</v>
      </c>
      <c r="K48" s="37"/>
      <c r="L48" s="55" t="s">
        <v>110</v>
      </c>
      <c r="M48" s="57">
        <v>8.012729485684E12</v>
      </c>
    </row>
    <row r="49">
      <c r="A49" s="56" t="s">
        <v>75</v>
      </c>
      <c r="B49" s="44">
        <v>339.0</v>
      </c>
      <c r="C49" s="49">
        <v>745.0</v>
      </c>
      <c r="D49" s="49">
        <v>600.0</v>
      </c>
      <c r="E49" s="49">
        <v>541.0</v>
      </c>
      <c r="F49" s="44">
        <v>0.0</v>
      </c>
      <c r="G49" s="44">
        <v>0.0</v>
      </c>
      <c r="H49" s="44">
        <v>497.0</v>
      </c>
      <c r="I49" s="45">
        <f t="shared" si="10"/>
        <v>2722</v>
      </c>
      <c r="J49" s="46">
        <f>I49*0.11</f>
        <v>299.42</v>
      </c>
      <c r="K49" s="37"/>
      <c r="L49" s="55" t="s">
        <v>111</v>
      </c>
      <c r="M49" s="57">
        <v>7.012731767737E12</v>
      </c>
      <c r="O49" s="39">
        <f>J51+J63</f>
        <v>404.8</v>
      </c>
    </row>
    <row r="50">
      <c r="A50" s="43" t="s">
        <v>112</v>
      </c>
      <c r="B50" s="44">
        <v>573.0</v>
      </c>
      <c r="C50" s="49">
        <v>0.0</v>
      </c>
      <c r="D50" s="49">
        <v>0.0</v>
      </c>
      <c r="E50" s="49">
        <v>0.0</v>
      </c>
      <c r="F50" s="44">
        <v>0.0</v>
      </c>
      <c r="G50" s="44">
        <v>0.0</v>
      </c>
      <c r="H50" s="44">
        <v>0.0</v>
      </c>
      <c r="I50" s="45">
        <f t="shared" si="10"/>
        <v>573</v>
      </c>
      <c r="J50" s="46">
        <f>I50*0.12</f>
        <v>68.76</v>
      </c>
      <c r="K50" s="37"/>
      <c r="L50" s="55" t="s">
        <v>113</v>
      </c>
      <c r="M50" s="57">
        <v>3.012672455788E12</v>
      </c>
    </row>
    <row r="51">
      <c r="A51" s="56" t="s">
        <v>77</v>
      </c>
      <c r="B51" s="44">
        <v>467.0</v>
      </c>
      <c r="C51" s="49">
        <v>871.0</v>
      </c>
      <c r="D51" s="49">
        <v>631.0</v>
      </c>
      <c r="E51" s="49">
        <v>429.0</v>
      </c>
      <c r="F51" s="44">
        <v>623.0</v>
      </c>
      <c r="G51" s="44">
        <v>533.0</v>
      </c>
      <c r="H51" s="44">
        <v>434.0</v>
      </c>
      <c r="I51" s="45">
        <f t="shared" si="10"/>
        <v>3988</v>
      </c>
      <c r="J51" s="46">
        <f>I51*0.1</f>
        <v>398.8</v>
      </c>
      <c r="K51" s="37"/>
      <c r="L51" s="38">
        <v>10234.0</v>
      </c>
      <c r="M51" s="38" t="s">
        <v>114</v>
      </c>
    </row>
    <row r="52">
      <c r="A52" s="43" t="s">
        <v>115</v>
      </c>
      <c r="B52" s="44"/>
      <c r="C52" s="49"/>
      <c r="D52" s="49"/>
      <c r="E52" s="49"/>
      <c r="F52" s="44"/>
      <c r="G52" s="44"/>
      <c r="H52" s="44"/>
      <c r="I52" s="45"/>
      <c r="J52" s="48"/>
      <c r="K52" s="37"/>
    </row>
    <row r="53">
      <c r="A53" s="56" t="s">
        <v>78</v>
      </c>
      <c r="B53" s="44">
        <v>0.0</v>
      </c>
      <c r="C53" s="49">
        <v>0.0</v>
      </c>
      <c r="D53" s="49">
        <v>0.0</v>
      </c>
      <c r="E53" s="49">
        <v>2594.0</v>
      </c>
      <c r="F53" s="44">
        <v>3340.0</v>
      </c>
      <c r="G53" s="44">
        <v>1080.0</v>
      </c>
      <c r="H53" s="44">
        <v>0.0</v>
      </c>
      <c r="I53" s="45">
        <f t="shared" ref="I53:I75" si="13">sum(B53:H53)</f>
        <v>7014</v>
      </c>
      <c r="J53" s="46">
        <f t="shared" ref="J53:J54" si="14">I53*0.08</f>
        <v>561.12</v>
      </c>
      <c r="K53" s="37"/>
      <c r="L53" s="61" t="s">
        <v>116</v>
      </c>
      <c r="M53" s="57">
        <v>1.012656934325E12</v>
      </c>
    </row>
    <row r="54">
      <c r="A54" s="56" t="s">
        <v>79</v>
      </c>
      <c r="B54" s="44">
        <v>1322.0</v>
      </c>
      <c r="C54" s="49">
        <v>1047.0</v>
      </c>
      <c r="D54" s="49">
        <v>1058.0</v>
      </c>
      <c r="E54" s="49">
        <v>905.0</v>
      </c>
      <c r="F54" s="44">
        <v>1369.0</v>
      </c>
      <c r="G54" s="44">
        <v>1151.0</v>
      </c>
      <c r="H54" s="44">
        <v>1345.0</v>
      </c>
      <c r="I54" s="45">
        <f t="shared" si="13"/>
        <v>8197</v>
      </c>
      <c r="J54" s="46">
        <f t="shared" si="14"/>
        <v>655.76</v>
      </c>
      <c r="K54" s="37"/>
      <c r="L54" s="55" t="s">
        <v>117</v>
      </c>
      <c r="M54" s="57">
        <v>3.012670983692E12</v>
      </c>
    </row>
    <row r="55">
      <c r="A55" s="56" t="s">
        <v>80</v>
      </c>
      <c r="B55" s="44">
        <v>70.0</v>
      </c>
      <c r="C55" s="49">
        <v>326.0</v>
      </c>
      <c r="D55" s="49">
        <v>0.0</v>
      </c>
      <c r="E55" s="49">
        <v>350.0</v>
      </c>
      <c r="F55" s="44">
        <v>0.0</v>
      </c>
      <c r="G55" s="44">
        <v>514.0</v>
      </c>
      <c r="H55" s="44">
        <v>0.0</v>
      </c>
      <c r="I55" s="45">
        <f t="shared" si="13"/>
        <v>1260</v>
      </c>
      <c r="J55" s="46">
        <f t="shared" ref="J55:J56" si="15">I55*0.1</f>
        <v>126</v>
      </c>
      <c r="K55" s="37"/>
      <c r="L55" s="55" t="s">
        <v>118</v>
      </c>
      <c r="M55" s="57">
        <v>7.0126819688E12</v>
      </c>
    </row>
    <row r="56">
      <c r="A56" s="56" t="s">
        <v>81</v>
      </c>
      <c r="B56" s="44">
        <v>0.0</v>
      </c>
      <c r="C56" s="49">
        <v>655.0</v>
      </c>
      <c r="D56" s="49">
        <v>592.0</v>
      </c>
      <c r="E56" s="49">
        <v>490.0</v>
      </c>
      <c r="F56" s="44">
        <v>305.0</v>
      </c>
      <c r="G56" s="44">
        <v>0.0</v>
      </c>
      <c r="H56" s="44">
        <v>448.0</v>
      </c>
      <c r="I56" s="45">
        <f t="shared" si="13"/>
        <v>2490</v>
      </c>
      <c r="J56" s="46">
        <f t="shared" si="15"/>
        <v>249</v>
      </c>
      <c r="K56" s="37"/>
      <c r="L56" s="55" t="s">
        <v>119</v>
      </c>
      <c r="M56" s="57">
        <v>6.012708951678E12</v>
      </c>
    </row>
    <row r="57">
      <c r="A57" s="43" t="s">
        <v>120</v>
      </c>
      <c r="B57" s="44">
        <v>729.0</v>
      </c>
      <c r="C57" s="49">
        <v>1072.0</v>
      </c>
      <c r="D57" s="49">
        <v>733.0</v>
      </c>
      <c r="E57" s="49">
        <v>0.0</v>
      </c>
      <c r="F57" s="44">
        <v>882.0</v>
      </c>
      <c r="G57" s="44">
        <v>658.0</v>
      </c>
      <c r="H57" s="44">
        <v>548.0</v>
      </c>
      <c r="I57" s="45">
        <f t="shared" si="13"/>
        <v>4622</v>
      </c>
      <c r="J57" s="46">
        <f>I57*0.12</f>
        <v>554.64</v>
      </c>
      <c r="K57" s="37"/>
      <c r="L57" s="55" t="s">
        <v>121</v>
      </c>
      <c r="M57" s="58" t="s">
        <v>122</v>
      </c>
    </row>
    <row r="58">
      <c r="A58" s="60" t="s">
        <v>83</v>
      </c>
      <c r="B58" s="44">
        <v>194.0</v>
      </c>
      <c r="C58" s="49">
        <v>0.0</v>
      </c>
      <c r="D58" s="49">
        <v>391.0</v>
      </c>
      <c r="E58" s="49">
        <v>469.0</v>
      </c>
      <c r="F58" s="44">
        <v>381.0</v>
      </c>
      <c r="G58" s="44">
        <v>125.0</v>
      </c>
      <c r="H58" s="44">
        <v>60.0</v>
      </c>
      <c r="I58" s="45">
        <f t="shared" si="13"/>
        <v>1620</v>
      </c>
      <c r="J58" s="46">
        <f>I58*0.08</f>
        <v>129.6</v>
      </c>
      <c r="K58" s="37"/>
      <c r="L58" s="55" t="s">
        <v>123</v>
      </c>
      <c r="M58" s="57">
        <v>1.2706659992E10</v>
      </c>
    </row>
    <row r="59">
      <c r="A59" s="56" t="s">
        <v>84</v>
      </c>
      <c r="B59" s="44">
        <v>738.0</v>
      </c>
      <c r="C59" s="49">
        <v>291.0</v>
      </c>
      <c r="D59" s="49">
        <v>70.0</v>
      </c>
      <c r="E59" s="49">
        <v>0.0</v>
      </c>
      <c r="F59" s="44">
        <v>839.0</v>
      </c>
      <c r="G59" s="44">
        <v>501.0</v>
      </c>
      <c r="H59" s="44">
        <v>449.0</v>
      </c>
      <c r="I59" s="45">
        <f t="shared" si="13"/>
        <v>2888</v>
      </c>
      <c r="J59" s="46">
        <f>I59*0.11</f>
        <v>317.68</v>
      </c>
      <c r="K59" s="37"/>
      <c r="L59" s="62" t="s">
        <v>124</v>
      </c>
      <c r="M59" s="62">
        <v>2.012420084158E12</v>
      </c>
    </row>
    <row r="60">
      <c r="A60" s="56" t="s">
        <v>85</v>
      </c>
      <c r="B60" s="44">
        <v>899.0</v>
      </c>
      <c r="C60" s="49">
        <v>699.0</v>
      </c>
      <c r="D60" s="49">
        <v>709.0</v>
      </c>
      <c r="E60" s="49">
        <v>0.0</v>
      </c>
      <c r="F60" s="44">
        <v>379.0</v>
      </c>
      <c r="G60" s="44">
        <v>535.0</v>
      </c>
      <c r="H60" s="44">
        <v>779.0</v>
      </c>
      <c r="I60" s="45">
        <f t="shared" si="13"/>
        <v>4000</v>
      </c>
      <c r="J60" s="46">
        <f>I60*0.1</f>
        <v>400</v>
      </c>
      <c r="K60" s="37"/>
      <c r="L60" s="55" t="s">
        <v>125</v>
      </c>
      <c r="M60" s="57">
        <v>8.012756208394E12</v>
      </c>
    </row>
    <row r="61">
      <c r="A61" s="56" t="s">
        <v>86</v>
      </c>
      <c r="B61" s="44">
        <v>360.0</v>
      </c>
      <c r="C61" s="49">
        <v>0.0</v>
      </c>
      <c r="D61" s="49">
        <v>0.0</v>
      </c>
      <c r="E61" s="49">
        <v>387.0</v>
      </c>
      <c r="F61" s="44">
        <v>0.0</v>
      </c>
      <c r="G61" s="44">
        <v>485.0</v>
      </c>
      <c r="H61" s="44">
        <v>258.0</v>
      </c>
      <c r="I61" s="45">
        <f t="shared" si="13"/>
        <v>1490</v>
      </c>
      <c r="J61" s="46">
        <f>I61*0.12</f>
        <v>178.8</v>
      </c>
      <c r="K61" s="37"/>
      <c r="L61" s="55" t="s">
        <v>126</v>
      </c>
      <c r="M61" s="57">
        <v>1.012739310139E12</v>
      </c>
    </row>
    <row r="62">
      <c r="A62" s="56" t="s">
        <v>87</v>
      </c>
      <c r="B62" s="44">
        <v>939.0</v>
      </c>
      <c r="C62" s="49">
        <v>1173.0</v>
      </c>
      <c r="D62" s="49">
        <v>584.0</v>
      </c>
      <c r="E62" s="49">
        <v>583.0</v>
      </c>
      <c r="F62" s="44">
        <v>0.0</v>
      </c>
      <c r="G62" s="44">
        <v>0.0</v>
      </c>
      <c r="H62" s="44">
        <v>0.0</v>
      </c>
      <c r="I62" s="45">
        <f t="shared" si="13"/>
        <v>3279</v>
      </c>
      <c r="J62" s="46">
        <f>I62*0.1</f>
        <v>327.9</v>
      </c>
      <c r="K62" s="37"/>
      <c r="L62" s="55" t="s">
        <v>127</v>
      </c>
      <c r="M62" s="57">
        <v>4.012660931402E12</v>
      </c>
    </row>
    <row r="63">
      <c r="A63" s="56" t="s">
        <v>89</v>
      </c>
      <c r="B63" s="44">
        <v>0.0</v>
      </c>
      <c r="C63" s="49">
        <v>0.0</v>
      </c>
      <c r="D63" s="49">
        <v>0.0</v>
      </c>
      <c r="E63" s="49">
        <v>0.0</v>
      </c>
      <c r="F63" s="44">
        <v>0.0</v>
      </c>
      <c r="G63" s="44">
        <v>75.0</v>
      </c>
      <c r="H63" s="44">
        <v>0.0</v>
      </c>
      <c r="I63" s="45">
        <f t="shared" si="13"/>
        <v>75</v>
      </c>
      <c r="J63" s="48">
        <f t="shared" ref="J63:J65" si="16">I63*0.08</f>
        <v>6</v>
      </c>
      <c r="K63" s="37"/>
    </row>
    <row r="64">
      <c r="A64" s="60" t="s">
        <v>90</v>
      </c>
      <c r="B64" s="44">
        <v>1027.0</v>
      </c>
      <c r="C64" s="49">
        <v>1161.0</v>
      </c>
      <c r="D64" s="49">
        <v>0.0</v>
      </c>
      <c r="E64" s="49">
        <v>0.0</v>
      </c>
      <c r="F64" s="44">
        <v>0.0</v>
      </c>
      <c r="G64" s="44">
        <v>0.0</v>
      </c>
      <c r="H64" s="44">
        <v>198.0</v>
      </c>
      <c r="I64" s="45">
        <f t="shared" si="13"/>
        <v>2386</v>
      </c>
      <c r="J64" s="46">
        <f t="shared" si="16"/>
        <v>190.88</v>
      </c>
      <c r="K64" s="37"/>
      <c r="L64" s="55" t="s">
        <v>128</v>
      </c>
      <c r="M64" s="57">
        <v>9.012658470203E12</v>
      </c>
    </row>
    <row r="65">
      <c r="A65" s="56" t="s">
        <v>91</v>
      </c>
      <c r="B65" s="44">
        <v>836.0</v>
      </c>
      <c r="C65" s="49">
        <v>1269.0</v>
      </c>
      <c r="D65" s="49">
        <v>1066.0</v>
      </c>
      <c r="E65" s="49">
        <v>839.0</v>
      </c>
      <c r="F65" s="44">
        <v>1045.0</v>
      </c>
      <c r="G65" s="44">
        <v>1080.0</v>
      </c>
      <c r="H65" s="50">
        <v>1002.0</v>
      </c>
      <c r="I65" s="45">
        <f t="shared" si="13"/>
        <v>7137</v>
      </c>
      <c r="J65" s="46">
        <f t="shared" si="16"/>
        <v>570.96</v>
      </c>
      <c r="K65" s="37"/>
      <c r="L65" s="55" t="s">
        <v>129</v>
      </c>
      <c r="M65" s="57">
        <v>1.012674408715E12</v>
      </c>
    </row>
    <row r="66">
      <c r="A66" s="56" t="s">
        <v>92</v>
      </c>
      <c r="B66" s="44">
        <v>505.0</v>
      </c>
      <c r="C66" s="49">
        <v>86.0</v>
      </c>
      <c r="D66" s="49">
        <v>0.0</v>
      </c>
      <c r="E66" s="49">
        <v>0.0</v>
      </c>
      <c r="F66" s="44">
        <v>0.0</v>
      </c>
      <c r="G66" s="44">
        <v>0.0</v>
      </c>
      <c r="H66" s="44">
        <v>0.0</v>
      </c>
      <c r="I66" s="45">
        <f t="shared" si="13"/>
        <v>591</v>
      </c>
      <c r="J66" s="46">
        <f t="shared" ref="J66:J67" si="17">I66*0.12</f>
        <v>70.92</v>
      </c>
      <c r="K66" s="37"/>
      <c r="L66" s="55" t="s">
        <v>130</v>
      </c>
      <c r="M66" s="57">
        <v>9.01269023655E11</v>
      </c>
    </row>
    <row r="67">
      <c r="A67" s="43" t="s">
        <v>131</v>
      </c>
      <c r="B67" s="44"/>
      <c r="C67" s="49"/>
      <c r="D67" s="49"/>
      <c r="E67" s="49"/>
      <c r="F67" s="44"/>
      <c r="G67" s="44">
        <v>743.0</v>
      </c>
      <c r="H67" s="44">
        <v>685.0</v>
      </c>
      <c r="I67" s="45">
        <f t="shared" si="13"/>
        <v>1428</v>
      </c>
      <c r="J67" s="46">
        <f t="shared" si="17"/>
        <v>171.36</v>
      </c>
      <c r="K67" s="37"/>
      <c r="L67" s="55" t="s">
        <v>132</v>
      </c>
      <c r="M67" s="57">
        <v>5.012698398191E12</v>
      </c>
    </row>
    <row r="68">
      <c r="A68" s="60" t="s">
        <v>93</v>
      </c>
      <c r="B68" s="44">
        <v>0.0</v>
      </c>
      <c r="C68" s="49">
        <v>742.0</v>
      </c>
      <c r="D68" s="49">
        <v>850.0</v>
      </c>
      <c r="E68" s="49">
        <v>1010.0</v>
      </c>
      <c r="F68" s="44">
        <v>676.0</v>
      </c>
      <c r="G68" s="44">
        <v>641.0</v>
      </c>
      <c r="H68" s="44">
        <v>905.0</v>
      </c>
      <c r="I68" s="45">
        <f t="shared" si="13"/>
        <v>4824</v>
      </c>
      <c r="J68" s="46">
        <f>I68*0.08</f>
        <v>385.92</v>
      </c>
      <c r="K68" s="37"/>
      <c r="L68" s="55" t="s">
        <v>133</v>
      </c>
      <c r="M68" s="57">
        <v>1.012657748162E12</v>
      </c>
    </row>
    <row r="69">
      <c r="A69" s="56" t="s">
        <v>94</v>
      </c>
      <c r="B69" s="44">
        <v>1058.0</v>
      </c>
      <c r="C69" s="49">
        <v>60.0</v>
      </c>
      <c r="D69" s="49">
        <v>260.0</v>
      </c>
      <c r="E69" s="49">
        <v>306.0</v>
      </c>
      <c r="F69" s="44">
        <v>208.0</v>
      </c>
      <c r="G69" s="44">
        <v>502.0</v>
      </c>
      <c r="H69" s="44">
        <v>571.0</v>
      </c>
      <c r="I69" s="45">
        <f t="shared" si="13"/>
        <v>2965</v>
      </c>
      <c r="J69" s="46">
        <f>I69*0.11</f>
        <v>326.15</v>
      </c>
      <c r="K69" s="37"/>
      <c r="L69" s="55" t="s">
        <v>134</v>
      </c>
      <c r="M69" s="57">
        <v>5.012739476158E12</v>
      </c>
    </row>
    <row r="70">
      <c r="A70" s="56" t="s">
        <v>95</v>
      </c>
      <c r="B70" s="44">
        <v>0.0</v>
      </c>
      <c r="C70" s="49">
        <v>0.0</v>
      </c>
      <c r="D70" s="49">
        <v>0.0</v>
      </c>
      <c r="E70" s="49">
        <v>0.0</v>
      </c>
      <c r="F70" s="44">
        <v>0.0</v>
      </c>
      <c r="G70" s="44">
        <v>0.0</v>
      </c>
      <c r="H70" s="44">
        <v>0.0</v>
      </c>
      <c r="I70" s="45">
        <f t="shared" si="13"/>
        <v>0</v>
      </c>
      <c r="J70" s="48">
        <f>I70*0.1</f>
        <v>0</v>
      </c>
      <c r="K70" s="37"/>
      <c r="L70" s="59"/>
      <c r="M70" s="59"/>
    </row>
    <row r="71">
      <c r="A71" s="56" t="s">
        <v>96</v>
      </c>
      <c r="B71" s="44">
        <v>0.0</v>
      </c>
      <c r="C71" s="49">
        <v>0.0</v>
      </c>
      <c r="D71" s="49">
        <v>0.0</v>
      </c>
      <c r="E71" s="49">
        <v>0.0</v>
      </c>
      <c r="F71" s="44">
        <v>0.0</v>
      </c>
      <c r="G71" s="44">
        <v>0.0</v>
      </c>
      <c r="H71" s="44">
        <v>0.0</v>
      </c>
      <c r="I71" s="45">
        <f t="shared" si="13"/>
        <v>0</v>
      </c>
      <c r="J71" s="48">
        <f t="shared" ref="J71:J72" si="18">I71*0.12</f>
        <v>0</v>
      </c>
      <c r="K71" s="37"/>
    </row>
    <row r="72">
      <c r="A72" s="56" t="s">
        <v>97</v>
      </c>
      <c r="B72" s="44">
        <v>0.0</v>
      </c>
      <c r="C72" s="49">
        <v>0.0</v>
      </c>
      <c r="D72" s="49">
        <v>0.0</v>
      </c>
      <c r="E72" s="49">
        <v>927.0</v>
      </c>
      <c r="F72" s="44">
        <v>691.0</v>
      </c>
      <c r="G72" s="44">
        <v>364.0</v>
      </c>
      <c r="H72" s="44">
        <v>247.0</v>
      </c>
      <c r="I72" s="45">
        <f t="shared" si="13"/>
        <v>2229</v>
      </c>
      <c r="J72" s="46">
        <f t="shared" si="18"/>
        <v>267.48</v>
      </c>
      <c r="K72" s="37"/>
      <c r="L72" s="55" t="s">
        <v>135</v>
      </c>
      <c r="M72" s="57">
        <v>6.01269175611E11</v>
      </c>
    </row>
    <row r="73">
      <c r="A73" s="56" t="s">
        <v>98</v>
      </c>
      <c r="B73" s="44">
        <v>763.0</v>
      </c>
      <c r="C73" s="49">
        <v>1134.0</v>
      </c>
      <c r="D73" s="49">
        <v>99.0</v>
      </c>
      <c r="E73" s="49">
        <v>300.0</v>
      </c>
      <c r="F73" s="44">
        <v>0.0</v>
      </c>
      <c r="G73" s="44">
        <v>684.0</v>
      </c>
      <c r="H73" s="44">
        <v>633.0</v>
      </c>
      <c r="I73" s="45">
        <f t="shared" si="13"/>
        <v>3613</v>
      </c>
      <c r="J73" s="46">
        <f t="shared" ref="J73:J75" si="19">I73*0.1</f>
        <v>361.3</v>
      </c>
      <c r="K73" s="37"/>
      <c r="L73" s="55" t="s">
        <v>136</v>
      </c>
      <c r="M73" s="57">
        <v>9.012658990585E12</v>
      </c>
    </row>
    <row r="74">
      <c r="A74" s="56" t="s">
        <v>99</v>
      </c>
      <c r="B74" s="44">
        <v>842.0</v>
      </c>
      <c r="C74" s="44">
        <v>678.0</v>
      </c>
      <c r="D74" s="44">
        <v>0.0</v>
      </c>
      <c r="E74" s="44">
        <v>0.0</v>
      </c>
      <c r="F74" s="44">
        <v>612.0</v>
      </c>
      <c r="G74" s="44">
        <v>564.0</v>
      </c>
      <c r="H74" s="44">
        <v>689.0</v>
      </c>
      <c r="I74" s="45">
        <f t="shared" si="13"/>
        <v>3385</v>
      </c>
      <c r="J74" s="46">
        <f t="shared" si="19"/>
        <v>338.5</v>
      </c>
      <c r="K74" s="37"/>
      <c r="L74" s="55" t="s">
        <v>137</v>
      </c>
      <c r="M74" s="57">
        <v>3.012684577107E12</v>
      </c>
    </row>
    <row r="75">
      <c r="A75" s="56" t="s">
        <v>100</v>
      </c>
      <c r="B75" s="44">
        <v>745.0</v>
      </c>
      <c r="C75" s="44">
        <v>0.0</v>
      </c>
      <c r="D75" s="44">
        <v>922.0</v>
      </c>
      <c r="E75" s="44">
        <v>1089.0</v>
      </c>
      <c r="F75" s="44">
        <v>0.0</v>
      </c>
      <c r="G75" s="44">
        <v>0.0</v>
      </c>
      <c r="H75" s="44">
        <v>244.0</v>
      </c>
      <c r="I75" s="45">
        <f t="shared" si="13"/>
        <v>3000</v>
      </c>
      <c r="J75" s="46">
        <f t="shared" si="19"/>
        <v>300</v>
      </c>
      <c r="K75" s="37"/>
      <c r="L75" s="55" t="s">
        <v>138</v>
      </c>
      <c r="M75" s="57">
        <v>3.012707224125E12</v>
      </c>
    </row>
    <row r="76">
      <c r="A76" s="51"/>
      <c r="B76" s="42"/>
      <c r="C76" s="42"/>
      <c r="D76" s="42"/>
      <c r="E76" s="42"/>
      <c r="F76" s="42"/>
      <c r="G76" s="42"/>
      <c r="H76" s="42"/>
      <c r="I76" s="42"/>
      <c r="J76" s="42"/>
      <c r="K76" s="37"/>
    </row>
    <row r="77">
      <c r="A77" s="52" t="s">
        <v>47</v>
      </c>
      <c r="B77" s="45">
        <f t="shared" ref="B77:G77" si="20">SUM(B43:B71)</f>
        <v>11902</v>
      </c>
      <c r="C77" s="45">
        <f t="shared" si="20"/>
        <v>10321</v>
      </c>
      <c r="D77" s="45">
        <f t="shared" si="20"/>
        <v>7882</v>
      </c>
      <c r="E77" s="45">
        <f t="shared" si="20"/>
        <v>10102</v>
      </c>
      <c r="F77" s="45">
        <f t="shared" si="20"/>
        <v>10923</v>
      </c>
      <c r="G77" s="45">
        <f t="shared" si="20"/>
        <v>10257</v>
      </c>
      <c r="H77" s="45">
        <f t="shared" ref="H77:J77" si="21">SUM(H41:H75)</f>
        <v>12560</v>
      </c>
      <c r="I77" s="45">
        <f t="shared" si="21"/>
        <v>90944</v>
      </c>
      <c r="J77" s="45">
        <f t="shared" si="21"/>
        <v>8722.63</v>
      </c>
      <c r="K77" s="37"/>
    </row>
    <row r="78">
      <c r="K78" s="37"/>
    </row>
    <row r="79">
      <c r="A79" s="53" t="s">
        <v>101</v>
      </c>
      <c r="B79" s="35">
        <v>45213.0</v>
      </c>
      <c r="C79" s="35">
        <v>45214.0</v>
      </c>
      <c r="D79" s="35">
        <v>45215.0</v>
      </c>
      <c r="E79" s="35">
        <v>45216.0</v>
      </c>
      <c r="F79" s="35">
        <v>45217.0</v>
      </c>
      <c r="G79" s="35">
        <v>45218.0</v>
      </c>
      <c r="H79" s="35">
        <v>45219.0</v>
      </c>
      <c r="I79" s="63" t="s">
        <v>47</v>
      </c>
      <c r="J79" s="36" t="s">
        <v>66</v>
      </c>
      <c r="K79" s="64" t="s">
        <v>139</v>
      </c>
    </row>
    <row r="80">
      <c r="A80" s="40"/>
      <c r="B80" s="41"/>
      <c r="C80" s="41"/>
      <c r="D80" s="41"/>
      <c r="E80" s="41"/>
      <c r="F80" s="41"/>
      <c r="G80" s="41"/>
      <c r="H80" s="42"/>
      <c r="I80" s="42"/>
      <c r="J80" s="42"/>
      <c r="K80" s="65"/>
    </row>
    <row r="81">
      <c r="A81" s="56" t="s">
        <v>67</v>
      </c>
      <c r="B81" s="44">
        <v>860.0</v>
      </c>
      <c r="C81" s="44">
        <v>609.0</v>
      </c>
      <c r="D81" s="44">
        <v>476.0</v>
      </c>
      <c r="E81" s="44">
        <v>381.0</v>
      </c>
      <c r="F81" s="44">
        <v>336.0</v>
      </c>
      <c r="G81" s="44">
        <v>851.0</v>
      </c>
      <c r="H81" s="44">
        <v>736.0</v>
      </c>
      <c r="I81" s="45">
        <f t="shared" ref="I81:I115" si="22">sum(B81:H81)</f>
        <v>4249</v>
      </c>
      <c r="J81" s="46">
        <f>I81*0.1</f>
        <v>424.9</v>
      </c>
      <c r="K81" s="66">
        <v>4.012815254108E12</v>
      </c>
    </row>
    <row r="82">
      <c r="A82" s="56" t="s">
        <v>68</v>
      </c>
      <c r="B82" s="44">
        <v>0.0</v>
      </c>
      <c r="C82" s="44">
        <v>0.0</v>
      </c>
      <c r="D82" s="44">
        <v>433.0</v>
      </c>
      <c r="E82" s="44">
        <v>451.0</v>
      </c>
      <c r="F82" s="44">
        <v>0.0</v>
      </c>
      <c r="G82" s="44">
        <v>593.0</v>
      </c>
      <c r="H82" s="44">
        <v>412.0</v>
      </c>
      <c r="I82" s="45">
        <f t="shared" si="22"/>
        <v>1889</v>
      </c>
      <c r="J82" s="46">
        <f t="shared" ref="J82:J83" si="23">I82*0.12</f>
        <v>226.68</v>
      </c>
      <c r="K82" s="67">
        <v>8.012789903246E12</v>
      </c>
      <c r="M82" s="68">
        <f>J82</f>
        <v>226.68</v>
      </c>
    </row>
    <row r="83">
      <c r="A83" s="56" t="s">
        <v>69</v>
      </c>
      <c r="B83" s="44">
        <v>0.0</v>
      </c>
      <c r="C83" s="44">
        <v>0.0</v>
      </c>
      <c r="D83" s="44">
        <v>0.0</v>
      </c>
      <c r="E83" s="44">
        <v>0.0</v>
      </c>
      <c r="F83" s="44">
        <v>377.0</v>
      </c>
      <c r="G83" s="69">
        <v>0.0</v>
      </c>
      <c r="H83" s="44">
        <v>760.0</v>
      </c>
      <c r="I83" s="45">
        <f t="shared" si="22"/>
        <v>1137</v>
      </c>
      <c r="J83" s="46">
        <f t="shared" si="23"/>
        <v>136.44</v>
      </c>
      <c r="K83" s="66">
        <v>1.012806710843E12</v>
      </c>
    </row>
    <row r="84">
      <c r="A84" s="60" t="s">
        <v>70</v>
      </c>
      <c r="B84" s="44">
        <v>522.0</v>
      </c>
      <c r="C84" s="44">
        <v>408.0</v>
      </c>
      <c r="D84" s="44">
        <v>295.0</v>
      </c>
      <c r="E84" s="44">
        <v>85.0</v>
      </c>
      <c r="F84" s="44">
        <v>285.0</v>
      </c>
      <c r="G84" s="44">
        <v>379.0</v>
      </c>
      <c r="H84" s="44">
        <v>678.0</v>
      </c>
      <c r="I84" s="45">
        <f t="shared" si="22"/>
        <v>2652</v>
      </c>
      <c r="J84" s="46">
        <f>I84*0.08</f>
        <v>212.16</v>
      </c>
      <c r="K84" s="70" t="s">
        <v>140</v>
      </c>
    </row>
    <row r="85">
      <c r="A85" s="56" t="s">
        <v>71</v>
      </c>
      <c r="B85" s="44">
        <v>0.0</v>
      </c>
      <c r="C85" s="44">
        <v>0.0</v>
      </c>
      <c r="D85" s="44">
        <v>0.0</v>
      </c>
      <c r="E85" s="44">
        <v>0.0</v>
      </c>
      <c r="F85" s="44">
        <v>0.0</v>
      </c>
      <c r="G85" s="44">
        <v>0.0</v>
      </c>
      <c r="H85" s="44">
        <v>0.0</v>
      </c>
      <c r="I85" s="45">
        <f t="shared" si="22"/>
        <v>0</v>
      </c>
      <c r="J85" s="48">
        <f t="shared" ref="J85:J86" si="24">I85*0.1</f>
        <v>0</v>
      </c>
      <c r="K85" s="65"/>
    </row>
    <row r="86">
      <c r="A86" s="56" t="s">
        <v>72</v>
      </c>
      <c r="B86" s="44">
        <v>908.0</v>
      </c>
      <c r="C86" s="44">
        <v>0.0</v>
      </c>
      <c r="D86" s="44">
        <v>651.0</v>
      </c>
      <c r="E86" s="44">
        <v>809.0</v>
      </c>
      <c r="F86" s="44">
        <v>861.0</v>
      </c>
      <c r="G86" s="44">
        <v>657.0</v>
      </c>
      <c r="H86" s="50">
        <v>623.0</v>
      </c>
      <c r="I86" s="45">
        <f t="shared" si="22"/>
        <v>4509</v>
      </c>
      <c r="J86" s="46">
        <f t="shared" si="24"/>
        <v>450.9</v>
      </c>
      <c r="K86" s="66">
        <v>2.012819625989E12</v>
      </c>
    </row>
    <row r="87">
      <c r="A87" s="56" t="s">
        <v>73</v>
      </c>
      <c r="B87" s="44">
        <v>155.0</v>
      </c>
      <c r="C87" s="44">
        <v>449.0</v>
      </c>
      <c r="D87" s="44">
        <v>340.0</v>
      </c>
      <c r="E87" s="44">
        <v>108.0</v>
      </c>
      <c r="F87" s="44">
        <v>0.0</v>
      </c>
      <c r="G87" s="44">
        <v>337.0</v>
      </c>
      <c r="H87" s="44">
        <v>272.0</v>
      </c>
      <c r="I87" s="45">
        <f t="shared" si="22"/>
        <v>1661</v>
      </c>
      <c r="J87" s="46">
        <f t="shared" ref="J87:J88" si="25">I87*0.12</f>
        <v>199.32</v>
      </c>
      <c r="K87" s="66">
        <v>7.012822208499E12</v>
      </c>
    </row>
    <row r="88">
      <c r="A88" s="56" t="s">
        <v>74</v>
      </c>
      <c r="B88" s="44">
        <v>0.0</v>
      </c>
      <c r="C88" s="44">
        <v>0.0</v>
      </c>
      <c r="D88" s="44">
        <v>0.0</v>
      </c>
      <c r="E88" s="44">
        <v>0.0</v>
      </c>
      <c r="F88" s="44">
        <v>0.0</v>
      </c>
      <c r="G88" s="44">
        <v>0.0</v>
      </c>
      <c r="H88" s="44">
        <v>0.0</v>
      </c>
      <c r="I88" s="45">
        <f t="shared" si="22"/>
        <v>0</v>
      </c>
      <c r="J88" s="48">
        <f t="shared" si="25"/>
        <v>0</v>
      </c>
      <c r="K88" s="65"/>
    </row>
    <row r="89">
      <c r="A89" s="56" t="s">
        <v>75</v>
      </c>
      <c r="B89" s="44">
        <v>662.0</v>
      </c>
      <c r="C89" s="44">
        <v>734.0</v>
      </c>
      <c r="D89" s="44">
        <v>464.0</v>
      </c>
      <c r="E89" s="44">
        <v>614.0</v>
      </c>
      <c r="F89" s="44">
        <v>371.0</v>
      </c>
      <c r="G89" s="44">
        <v>522.0</v>
      </c>
      <c r="H89" s="44">
        <v>610.0</v>
      </c>
      <c r="I89" s="45">
        <f t="shared" si="22"/>
        <v>3977</v>
      </c>
      <c r="J89" s="46">
        <f>I89*0.1</f>
        <v>397.7</v>
      </c>
      <c r="K89" s="66">
        <v>7.012854462204E12</v>
      </c>
    </row>
    <row r="90">
      <c r="A90" s="43" t="s">
        <v>112</v>
      </c>
      <c r="B90" s="44">
        <v>0.0</v>
      </c>
      <c r="C90" s="44">
        <v>703.0</v>
      </c>
      <c r="D90" s="44">
        <v>634.0</v>
      </c>
      <c r="E90" s="44">
        <v>473.0</v>
      </c>
      <c r="F90" s="44">
        <v>690.0</v>
      </c>
      <c r="G90" s="44">
        <v>0.0</v>
      </c>
      <c r="H90" s="44">
        <v>633.0</v>
      </c>
      <c r="I90" s="45">
        <f t="shared" si="22"/>
        <v>3133</v>
      </c>
      <c r="J90" s="46">
        <f t="shared" ref="J90:J92" si="26">I90*0.12</f>
        <v>375.96</v>
      </c>
      <c r="K90" s="66">
        <v>3.012789761053E12</v>
      </c>
      <c r="M90" s="39">
        <f>J90</f>
        <v>375.96</v>
      </c>
    </row>
    <row r="91">
      <c r="A91" s="56" t="s">
        <v>77</v>
      </c>
      <c r="B91" s="44">
        <v>608.0</v>
      </c>
      <c r="C91" s="44">
        <v>545.0</v>
      </c>
      <c r="D91" s="44">
        <v>559.0</v>
      </c>
      <c r="E91" s="44">
        <v>0.0</v>
      </c>
      <c r="F91" s="71">
        <v>629.0</v>
      </c>
      <c r="G91" s="71">
        <v>0.0</v>
      </c>
      <c r="H91" s="71">
        <v>619.0</v>
      </c>
      <c r="I91" s="45">
        <f t="shared" si="22"/>
        <v>2960</v>
      </c>
      <c r="J91" s="48">
        <f t="shared" si="26"/>
        <v>355.2</v>
      </c>
      <c r="K91" s="65"/>
    </row>
    <row r="92">
      <c r="A92" s="43" t="s">
        <v>115</v>
      </c>
      <c r="B92" s="44">
        <v>0.0</v>
      </c>
      <c r="C92" s="44">
        <v>0.0</v>
      </c>
      <c r="D92" s="44">
        <v>383.0</v>
      </c>
      <c r="E92" s="44">
        <v>207.0</v>
      </c>
      <c r="F92" s="44">
        <v>0.0</v>
      </c>
      <c r="G92" s="44">
        <v>338.0</v>
      </c>
      <c r="H92" s="44">
        <v>0.0</v>
      </c>
      <c r="I92" s="45">
        <f t="shared" si="22"/>
        <v>928</v>
      </c>
      <c r="J92" s="46">
        <f t="shared" si="26"/>
        <v>111.36</v>
      </c>
      <c r="K92" s="66">
        <v>3.012808261304E12</v>
      </c>
    </row>
    <row r="93">
      <c r="A93" s="56" t="s">
        <v>78</v>
      </c>
      <c r="B93" s="44">
        <v>0.0</v>
      </c>
      <c r="C93" s="44">
        <v>0.0</v>
      </c>
      <c r="D93" s="44">
        <v>0.0</v>
      </c>
      <c r="E93" s="44">
        <v>2545.0</v>
      </c>
      <c r="F93" s="44">
        <v>2225.0</v>
      </c>
      <c r="G93" s="44">
        <v>490.0</v>
      </c>
      <c r="H93" s="44">
        <v>0.0</v>
      </c>
      <c r="I93" s="45">
        <f t="shared" si="22"/>
        <v>5260</v>
      </c>
      <c r="J93" s="46">
        <f>I93*0.1</f>
        <v>526</v>
      </c>
      <c r="K93" s="72">
        <v>1.01279334622E12</v>
      </c>
      <c r="M93" s="39">
        <f>J93</f>
        <v>526</v>
      </c>
    </row>
    <row r="94">
      <c r="A94" s="56" t="s">
        <v>79</v>
      </c>
      <c r="B94" s="44">
        <v>435.0</v>
      </c>
      <c r="C94" s="44">
        <v>1169.0</v>
      </c>
      <c r="D94" s="44">
        <v>1066.0</v>
      </c>
      <c r="E94" s="44">
        <v>795.0</v>
      </c>
      <c r="F94" s="44">
        <v>987.0</v>
      </c>
      <c r="G94" s="44">
        <v>1440.0</v>
      </c>
      <c r="H94" s="44">
        <v>1240.0</v>
      </c>
      <c r="I94" s="45">
        <f t="shared" si="22"/>
        <v>7132</v>
      </c>
      <c r="J94" s="46">
        <f>I94*0.085</f>
        <v>606.22</v>
      </c>
      <c r="K94" s="66">
        <v>3.012790001251E12</v>
      </c>
    </row>
    <row r="95">
      <c r="A95" s="56" t="s">
        <v>80</v>
      </c>
      <c r="B95" s="44">
        <v>410.0</v>
      </c>
      <c r="C95" s="44">
        <v>0.0</v>
      </c>
      <c r="D95" s="44">
        <v>0.0</v>
      </c>
      <c r="E95" s="44">
        <v>0.0</v>
      </c>
      <c r="F95" s="44">
        <v>0.0</v>
      </c>
      <c r="G95" s="44">
        <v>290.0</v>
      </c>
      <c r="H95" s="44">
        <v>0.0</v>
      </c>
      <c r="I95" s="45">
        <f t="shared" si="22"/>
        <v>700</v>
      </c>
      <c r="J95" s="46">
        <f>I95*0.12</f>
        <v>84</v>
      </c>
      <c r="K95" s="66">
        <v>3.012803055837E12</v>
      </c>
    </row>
    <row r="96">
      <c r="A96" s="56" t="s">
        <v>81</v>
      </c>
      <c r="B96" s="44">
        <v>251.0</v>
      </c>
      <c r="C96" s="44">
        <v>458.0</v>
      </c>
      <c r="D96" s="44">
        <v>0.0</v>
      </c>
      <c r="E96" s="44">
        <v>345.0</v>
      </c>
      <c r="F96" s="44">
        <v>563.0</v>
      </c>
      <c r="G96" s="44">
        <v>774.0</v>
      </c>
      <c r="H96" s="44">
        <v>617.0</v>
      </c>
      <c r="I96" s="45">
        <f t="shared" si="22"/>
        <v>3008</v>
      </c>
      <c r="J96" s="46">
        <f>I96*0.1</f>
        <v>300.8</v>
      </c>
      <c r="K96" s="66">
        <v>6.012817969237E12</v>
      </c>
    </row>
    <row r="97">
      <c r="A97" s="43" t="s">
        <v>120</v>
      </c>
      <c r="B97" s="44">
        <v>847.0</v>
      </c>
      <c r="C97" s="44">
        <v>0.0</v>
      </c>
      <c r="D97" s="44">
        <v>596.0</v>
      </c>
      <c r="E97" s="44">
        <v>708.0</v>
      </c>
      <c r="F97" s="44">
        <v>951.0</v>
      </c>
      <c r="G97" s="44">
        <v>1247.0</v>
      </c>
      <c r="H97" s="44">
        <v>812.0</v>
      </c>
      <c r="I97" s="45">
        <f t="shared" si="22"/>
        <v>5161</v>
      </c>
      <c r="J97" s="46">
        <f>I97*0.12</f>
        <v>619.32</v>
      </c>
      <c r="K97" s="67">
        <v>2.012790092938E12</v>
      </c>
    </row>
    <row r="98">
      <c r="A98" s="60" t="s">
        <v>83</v>
      </c>
      <c r="B98" s="44">
        <v>253.0</v>
      </c>
      <c r="C98" s="44">
        <v>0.0</v>
      </c>
      <c r="D98" s="44">
        <v>0.0</v>
      </c>
      <c r="E98" s="44">
        <v>0.0</v>
      </c>
      <c r="F98" s="44">
        <v>0.0</v>
      </c>
      <c r="G98" s="44">
        <v>0.0</v>
      </c>
      <c r="H98" s="44">
        <v>0.0</v>
      </c>
      <c r="I98" s="45">
        <f t="shared" si="22"/>
        <v>253</v>
      </c>
      <c r="J98" s="46">
        <f>I98*0.08</f>
        <v>20.24</v>
      </c>
      <c r="K98" s="70" t="s">
        <v>141</v>
      </c>
    </row>
    <row r="99">
      <c r="A99" s="56" t="s">
        <v>84</v>
      </c>
      <c r="B99" s="44">
        <v>869.0</v>
      </c>
      <c r="C99" s="44">
        <v>838.0</v>
      </c>
      <c r="D99" s="44">
        <v>470.0</v>
      </c>
      <c r="E99" s="44">
        <v>135.0</v>
      </c>
      <c r="F99" s="44">
        <v>175.0</v>
      </c>
      <c r="G99" s="44">
        <v>814.0</v>
      </c>
      <c r="H99" s="44">
        <v>448.0</v>
      </c>
      <c r="I99" s="45">
        <f t="shared" si="22"/>
        <v>3749</v>
      </c>
      <c r="J99" s="46">
        <f>I99*0.1</f>
        <v>374.9</v>
      </c>
      <c r="K99" s="66">
        <v>5.012805812864E12</v>
      </c>
      <c r="L99" s="38" t="s">
        <v>142</v>
      </c>
      <c r="M99" s="38">
        <v>5.012824287027E12</v>
      </c>
    </row>
    <row r="100">
      <c r="A100" s="56" t="s">
        <v>85</v>
      </c>
      <c r="B100" s="44">
        <v>0.0</v>
      </c>
      <c r="C100" s="44">
        <v>0.0</v>
      </c>
      <c r="D100" s="44">
        <v>0.0</v>
      </c>
      <c r="E100" s="44">
        <v>649.0</v>
      </c>
      <c r="F100" s="44">
        <v>723.0</v>
      </c>
      <c r="G100" s="44">
        <v>0.0</v>
      </c>
      <c r="H100" s="44">
        <v>801.0</v>
      </c>
      <c r="I100" s="45">
        <f t="shared" si="22"/>
        <v>2173</v>
      </c>
      <c r="J100" s="46">
        <f t="shared" ref="J100:J102" si="27">I100*0.12</f>
        <v>260.76</v>
      </c>
      <c r="K100" s="72">
        <v>5.012880356563E12</v>
      </c>
    </row>
    <row r="101">
      <c r="A101" s="56" t="s">
        <v>86</v>
      </c>
      <c r="B101" s="44">
        <v>403.0</v>
      </c>
      <c r="C101" s="44">
        <v>373.0</v>
      </c>
      <c r="D101" s="44">
        <v>478.0</v>
      </c>
      <c r="E101" s="44">
        <v>356.0</v>
      </c>
      <c r="F101" s="44">
        <v>277.0</v>
      </c>
      <c r="G101" s="44">
        <v>240.0</v>
      </c>
      <c r="H101" s="44">
        <v>598.0</v>
      </c>
      <c r="I101" s="45">
        <f t="shared" si="22"/>
        <v>2725</v>
      </c>
      <c r="J101" s="46">
        <f t="shared" si="27"/>
        <v>327</v>
      </c>
      <c r="K101" s="66">
        <v>1.012923682447E12</v>
      </c>
    </row>
    <row r="102">
      <c r="A102" s="56" t="s">
        <v>87</v>
      </c>
      <c r="B102" s="44">
        <v>858.0</v>
      </c>
      <c r="C102" s="44">
        <v>0.0</v>
      </c>
      <c r="D102" s="44">
        <v>0.0</v>
      </c>
      <c r="E102" s="44">
        <v>0.0</v>
      </c>
      <c r="F102" s="44">
        <v>0.0</v>
      </c>
      <c r="G102" s="44">
        <v>0.0</v>
      </c>
      <c r="H102" s="44">
        <v>68.0</v>
      </c>
      <c r="I102" s="45">
        <f t="shared" si="22"/>
        <v>926</v>
      </c>
      <c r="J102" s="46">
        <f t="shared" si="27"/>
        <v>111.12</v>
      </c>
      <c r="K102" s="66">
        <v>7.012839422215E12</v>
      </c>
    </row>
    <row r="103">
      <c r="A103" s="56" t="s">
        <v>89</v>
      </c>
      <c r="B103" s="44">
        <v>0.0</v>
      </c>
      <c r="C103" s="44">
        <v>0.0</v>
      </c>
      <c r="D103" s="44">
        <v>0.0</v>
      </c>
      <c r="E103" s="44">
        <v>0.0</v>
      </c>
      <c r="F103" s="44">
        <v>195.0</v>
      </c>
      <c r="G103" s="44">
        <v>0.0</v>
      </c>
      <c r="H103" s="44">
        <v>0.0</v>
      </c>
      <c r="I103" s="45">
        <f t="shared" si="22"/>
        <v>195</v>
      </c>
      <c r="J103" s="48">
        <f>I103*0.1</f>
        <v>19.5</v>
      </c>
      <c r="K103" s="65"/>
    </row>
    <row r="104">
      <c r="A104" s="60" t="s">
        <v>90</v>
      </c>
      <c r="B104" s="44">
        <v>419.0</v>
      </c>
      <c r="C104" s="44">
        <v>975.0</v>
      </c>
      <c r="D104" s="44">
        <v>0.0</v>
      </c>
      <c r="E104" s="44">
        <v>0.0</v>
      </c>
      <c r="F104" s="44">
        <v>0.0</v>
      </c>
      <c r="G104" s="44">
        <v>0.0</v>
      </c>
      <c r="H104" s="44">
        <v>0.0</v>
      </c>
      <c r="I104" s="45">
        <f t="shared" si="22"/>
        <v>1394</v>
      </c>
      <c r="J104" s="46">
        <f>I104*0.08</f>
        <v>111.52</v>
      </c>
      <c r="K104" s="66">
        <v>9.012790008561E12</v>
      </c>
      <c r="M104" s="39">
        <f>J104</f>
        <v>111.52</v>
      </c>
    </row>
    <row r="105">
      <c r="A105" s="56" t="s">
        <v>91</v>
      </c>
      <c r="B105" s="44">
        <v>1067.0</v>
      </c>
      <c r="C105" s="44">
        <v>794.0</v>
      </c>
      <c r="D105" s="44">
        <v>904.0</v>
      </c>
      <c r="E105" s="44">
        <v>593.0</v>
      </c>
      <c r="F105" s="44">
        <v>757.0</v>
      </c>
      <c r="G105" s="44">
        <v>0.0</v>
      </c>
      <c r="H105" s="44">
        <v>960.0</v>
      </c>
      <c r="I105" s="45">
        <f t="shared" si="22"/>
        <v>5075</v>
      </c>
      <c r="J105" s="46">
        <f t="shared" ref="J105:J106" si="28">I105*0.1</f>
        <v>507.5</v>
      </c>
      <c r="K105" s="66">
        <v>1.012812517386E12</v>
      </c>
    </row>
    <row r="106">
      <c r="A106" s="56" t="s">
        <v>92</v>
      </c>
      <c r="B106" s="44">
        <v>472.0</v>
      </c>
      <c r="C106" s="44">
        <v>989.0</v>
      </c>
      <c r="D106" s="44">
        <v>421.0</v>
      </c>
      <c r="E106" s="44">
        <v>678.0</v>
      </c>
      <c r="F106" s="44">
        <v>721.0</v>
      </c>
      <c r="G106" s="44">
        <v>746.0</v>
      </c>
      <c r="H106" s="44">
        <v>538.0</v>
      </c>
      <c r="I106" s="45">
        <f t="shared" si="22"/>
        <v>4565</v>
      </c>
      <c r="J106" s="46">
        <f t="shared" si="28"/>
        <v>456.5</v>
      </c>
      <c r="K106" s="66">
        <v>9.012820942484E12</v>
      </c>
      <c r="L106" s="38" t="s">
        <v>143</v>
      </c>
      <c r="M106" s="38" t="s">
        <v>144</v>
      </c>
    </row>
    <row r="107">
      <c r="A107" s="43" t="s">
        <v>131</v>
      </c>
      <c r="B107" s="44">
        <v>0.0</v>
      </c>
      <c r="C107" s="44">
        <v>911.0</v>
      </c>
      <c r="D107" s="44">
        <v>265.0</v>
      </c>
      <c r="E107" s="44">
        <v>462.0</v>
      </c>
      <c r="F107" s="44">
        <v>285.0</v>
      </c>
      <c r="G107" s="44">
        <v>675.0</v>
      </c>
      <c r="H107" s="44">
        <v>428.0</v>
      </c>
      <c r="I107" s="45">
        <f t="shared" si="22"/>
        <v>3026</v>
      </c>
      <c r="J107" s="46">
        <f>I107*0.12</f>
        <v>363.12</v>
      </c>
      <c r="K107" s="66">
        <v>5.012799354684E12</v>
      </c>
    </row>
    <row r="108">
      <c r="A108" s="60" t="s">
        <v>93</v>
      </c>
      <c r="B108" s="44">
        <v>813.0</v>
      </c>
      <c r="C108" s="44">
        <v>489.0</v>
      </c>
      <c r="D108" s="44">
        <v>662.0</v>
      </c>
      <c r="E108" s="44">
        <v>557.0</v>
      </c>
      <c r="F108" s="44">
        <v>0.0</v>
      </c>
      <c r="G108" s="44">
        <v>0.0</v>
      </c>
      <c r="H108" s="44">
        <v>0.0</v>
      </c>
      <c r="I108" s="45">
        <f t="shared" si="22"/>
        <v>2521</v>
      </c>
      <c r="J108" s="46">
        <f>I108*0.08</f>
        <v>201.68</v>
      </c>
      <c r="K108" s="66">
        <v>1.012790019773E12</v>
      </c>
      <c r="M108" s="39">
        <f>J108</f>
        <v>201.68</v>
      </c>
    </row>
    <row r="109">
      <c r="A109" s="56" t="s">
        <v>94</v>
      </c>
      <c r="B109" s="44">
        <v>750.0</v>
      </c>
      <c r="C109" s="44">
        <v>767.0</v>
      </c>
      <c r="D109" s="44">
        <v>1023.0</v>
      </c>
      <c r="E109" s="44">
        <v>498.0</v>
      </c>
      <c r="F109" s="44">
        <v>628.0</v>
      </c>
      <c r="G109" s="44">
        <v>576.0</v>
      </c>
      <c r="H109" s="44">
        <v>710.0</v>
      </c>
      <c r="I109" s="45">
        <f t="shared" si="22"/>
        <v>4952</v>
      </c>
      <c r="J109" s="46">
        <f t="shared" ref="J109:J110" si="29">I109*0.1</f>
        <v>495.2</v>
      </c>
      <c r="K109" s="66">
        <v>5.012850351645E12</v>
      </c>
    </row>
    <row r="110">
      <c r="A110" s="56" t="s">
        <v>95</v>
      </c>
      <c r="B110" s="44">
        <v>0.0</v>
      </c>
      <c r="C110" s="44">
        <v>0.0</v>
      </c>
      <c r="D110" s="44">
        <v>0.0</v>
      </c>
      <c r="E110" s="44">
        <v>0.0</v>
      </c>
      <c r="F110" s="44">
        <v>0.0</v>
      </c>
      <c r="G110" s="44">
        <v>0.0</v>
      </c>
      <c r="H110" s="44">
        <v>0.0</v>
      </c>
      <c r="I110" s="45">
        <f t="shared" si="22"/>
        <v>0</v>
      </c>
      <c r="J110" s="48">
        <f t="shared" si="29"/>
        <v>0</v>
      </c>
      <c r="K110" s="65"/>
    </row>
    <row r="111">
      <c r="A111" s="56" t="s">
        <v>96</v>
      </c>
      <c r="B111" s="44">
        <v>0.0</v>
      </c>
      <c r="C111" s="44">
        <v>0.0</v>
      </c>
      <c r="D111" s="44">
        <v>0.0</v>
      </c>
      <c r="E111" s="44">
        <v>0.0</v>
      </c>
      <c r="F111" s="44">
        <v>0.0</v>
      </c>
      <c r="G111" s="44">
        <v>0.0</v>
      </c>
      <c r="H111" s="44">
        <v>0.0</v>
      </c>
      <c r="I111" s="45">
        <f t="shared" si="22"/>
        <v>0</v>
      </c>
      <c r="J111" s="48">
        <f t="shared" ref="J111:J112" si="30">I111*0.12</f>
        <v>0</v>
      </c>
      <c r="K111" s="65"/>
    </row>
    <row r="112">
      <c r="A112" s="56" t="s">
        <v>97</v>
      </c>
      <c r="B112" s="44">
        <v>0.0</v>
      </c>
      <c r="C112" s="44">
        <v>0.0</v>
      </c>
      <c r="D112" s="44">
        <v>0.0</v>
      </c>
      <c r="E112" s="44">
        <v>540.0</v>
      </c>
      <c r="F112" s="44">
        <v>981.0</v>
      </c>
      <c r="G112" s="44">
        <v>0.0</v>
      </c>
      <c r="H112" s="44">
        <v>0.0</v>
      </c>
      <c r="I112" s="45">
        <f t="shared" si="22"/>
        <v>1521</v>
      </c>
      <c r="J112" s="46">
        <f t="shared" si="30"/>
        <v>182.52</v>
      </c>
      <c r="K112" s="66">
        <v>6.012830119316E12</v>
      </c>
    </row>
    <row r="113">
      <c r="A113" s="56" t="s">
        <v>98</v>
      </c>
      <c r="B113" s="44">
        <v>994.0</v>
      </c>
      <c r="C113" s="44">
        <v>937.0</v>
      </c>
      <c r="D113" s="44">
        <v>0.0</v>
      </c>
      <c r="E113" s="44">
        <v>389.0</v>
      </c>
      <c r="F113" s="44">
        <v>786.0</v>
      </c>
      <c r="G113" s="44">
        <v>1135.0</v>
      </c>
      <c r="H113" s="44">
        <v>628.0</v>
      </c>
      <c r="I113" s="45">
        <f t="shared" si="22"/>
        <v>4869</v>
      </c>
      <c r="J113" s="46">
        <f t="shared" ref="J113:J114" si="31">I113*0.1</f>
        <v>486.9</v>
      </c>
      <c r="K113" s="72">
        <v>9.012792319831E12</v>
      </c>
      <c r="M113" s="39">
        <f>J113</f>
        <v>486.9</v>
      </c>
    </row>
    <row r="114">
      <c r="A114" s="56" t="s">
        <v>99</v>
      </c>
      <c r="B114" s="44">
        <v>958.0</v>
      </c>
      <c r="C114" s="44">
        <v>445.0</v>
      </c>
      <c r="D114" s="44">
        <v>0.0</v>
      </c>
      <c r="E114" s="44">
        <v>250.0</v>
      </c>
      <c r="F114" s="44">
        <v>970.0</v>
      </c>
      <c r="G114" s="44">
        <v>497.0</v>
      </c>
      <c r="H114" s="44">
        <v>250.0</v>
      </c>
      <c r="I114" s="45">
        <f t="shared" si="22"/>
        <v>3370</v>
      </c>
      <c r="J114" s="46">
        <f t="shared" si="31"/>
        <v>337</v>
      </c>
      <c r="K114" s="66">
        <v>3.0128399634E11</v>
      </c>
    </row>
    <row r="115">
      <c r="A115" s="56" t="s">
        <v>100</v>
      </c>
      <c r="B115" s="71">
        <v>843.0</v>
      </c>
      <c r="C115" s="71">
        <v>0.0</v>
      </c>
      <c r="D115" s="71">
        <v>851.0</v>
      </c>
      <c r="E115" s="71">
        <v>120.0</v>
      </c>
      <c r="F115" s="71">
        <v>0.0</v>
      </c>
      <c r="G115" s="71">
        <v>0.0</v>
      </c>
      <c r="H115" s="71">
        <v>0.0</v>
      </c>
      <c r="I115" s="45">
        <f t="shared" si="22"/>
        <v>1814</v>
      </c>
      <c r="J115" s="46">
        <f>I115*0.12</f>
        <v>217.68</v>
      </c>
      <c r="K115" s="73">
        <v>3.012904278812E12</v>
      </c>
    </row>
    <row r="116">
      <c r="A116" s="51"/>
      <c r="B116" s="42"/>
      <c r="C116" s="42"/>
      <c r="D116" s="42"/>
      <c r="E116" s="42"/>
      <c r="F116" s="42"/>
      <c r="G116" s="42"/>
      <c r="H116" s="42"/>
      <c r="I116" s="42"/>
      <c r="J116" s="42"/>
      <c r="K116" s="65"/>
    </row>
    <row r="117">
      <c r="A117" s="52" t="s">
        <v>47</v>
      </c>
      <c r="B117" s="45">
        <f t="shared" ref="B117:H117" si="32">SUM(B81:B115)</f>
        <v>14357</v>
      </c>
      <c r="C117" s="45">
        <f t="shared" si="32"/>
        <v>12593</v>
      </c>
      <c r="D117" s="45">
        <f t="shared" si="32"/>
        <v>10971</v>
      </c>
      <c r="E117" s="45">
        <f t="shared" si="32"/>
        <v>12748</v>
      </c>
      <c r="F117" s="45">
        <f t="shared" si="32"/>
        <v>14773</v>
      </c>
      <c r="G117" s="45">
        <f t="shared" si="32"/>
        <v>12601</v>
      </c>
      <c r="H117" s="45">
        <f t="shared" si="32"/>
        <v>13441</v>
      </c>
      <c r="I117" s="45">
        <f>sum(I81:I115)</f>
        <v>91484</v>
      </c>
      <c r="J117" s="45">
        <f>SUM(J81:J115)</f>
        <v>9500.1</v>
      </c>
      <c r="K117" s="65"/>
      <c r="M117" s="39">
        <f>SUM(M82:M115)</f>
        <v>5012824288956</v>
      </c>
    </row>
    <row r="118">
      <c r="K118" s="37"/>
    </row>
    <row r="119">
      <c r="A119" s="53" t="s">
        <v>101</v>
      </c>
      <c r="B119" s="35">
        <v>45220.0</v>
      </c>
      <c r="C119" s="35">
        <v>45221.0</v>
      </c>
      <c r="D119" s="35">
        <v>45222.0</v>
      </c>
      <c r="E119" s="35">
        <v>45223.0</v>
      </c>
      <c r="F119" s="35">
        <v>45224.0</v>
      </c>
      <c r="G119" s="35">
        <v>45225.0</v>
      </c>
      <c r="H119" s="35">
        <v>45226.0</v>
      </c>
      <c r="I119" s="63" t="s">
        <v>47</v>
      </c>
      <c r="J119" s="36" t="s">
        <v>66</v>
      </c>
      <c r="K119" s="64" t="s">
        <v>139</v>
      </c>
    </row>
    <row r="120">
      <c r="A120" s="40"/>
      <c r="B120" s="41"/>
      <c r="C120" s="41"/>
      <c r="D120" s="41"/>
      <c r="E120" s="41"/>
      <c r="F120" s="41"/>
      <c r="G120" s="41"/>
      <c r="H120" s="42"/>
      <c r="I120" s="74"/>
      <c r="J120" s="42"/>
      <c r="K120" s="65"/>
    </row>
    <row r="121">
      <c r="A121" s="56" t="s">
        <v>67</v>
      </c>
      <c r="B121" s="44">
        <v>692.0</v>
      </c>
      <c r="C121" s="44">
        <v>618.0</v>
      </c>
      <c r="D121" s="44">
        <v>0.0</v>
      </c>
      <c r="E121" s="44">
        <v>817.0</v>
      </c>
      <c r="F121" s="44">
        <v>707.0</v>
      </c>
      <c r="G121" s="44">
        <v>298.0</v>
      </c>
      <c r="H121" s="44">
        <v>903.0</v>
      </c>
      <c r="I121" s="45">
        <f t="shared" ref="I121:I155" si="33">sum(B121:H121)</f>
        <v>4035</v>
      </c>
      <c r="J121" s="46">
        <f t="shared" ref="J121:J122" si="34">I121*0.1</f>
        <v>403.5</v>
      </c>
      <c r="K121" s="66">
        <v>4.012951326903E12</v>
      </c>
    </row>
    <row r="122">
      <c r="A122" s="56" t="s">
        <v>68</v>
      </c>
      <c r="B122" s="44">
        <v>1064.0</v>
      </c>
      <c r="C122" s="44">
        <v>0.0</v>
      </c>
      <c r="D122" s="44">
        <v>741.0</v>
      </c>
      <c r="E122" s="44">
        <v>614.0</v>
      </c>
      <c r="F122" s="44">
        <v>80.0</v>
      </c>
      <c r="G122" s="44">
        <v>693.0</v>
      </c>
      <c r="H122" s="44">
        <v>1039.0</v>
      </c>
      <c r="I122" s="45">
        <f t="shared" si="33"/>
        <v>4231</v>
      </c>
      <c r="J122" s="46">
        <f t="shared" si="34"/>
        <v>423.1</v>
      </c>
      <c r="K122" s="67">
        <v>8.01293763312E12</v>
      </c>
    </row>
    <row r="123">
      <c r="A123" s="56" t="s">
        <v>69</v>
      </c>
      <c r="B123" s="44">
        <v>541.0</v>
      </c>
      <c r="C123" s="44">
        <v>649.0</v>
      </c>
      <c r="D123" s="44">
        <v>449.0</v>
      </c>
      <c r="E123" s="44">
        <v>0.0</v>
      </c>
      <c r="F123" s="44">
        <v>0.0</v>
      </c>
      <c r="G123" s="49">
        <v>361.0</v>
      </c>
      <c r="H123" s="44">
        <v>120.0</v>
      </c>
      <c r="I123" s="45">
        <f t="shared" si="33"/>
        <v>2120</v>
      </c>
      <c r="J123" s="46">
        <f>I123*0.12</f>
        <v>254.4</v>
      </c>
      <c r="K123" s="72">
        <v>8.012964821295E12</v>
      </c>
    </row>
    <row r="124">
      <c r="A124" s="60" t="s">
        <v>70</v>
      </c>
      <c r="B124" s="44">
        <v>856.0</v>
      </c>
      <c r="C124" s="44">
        <v>372.0</v>
      </c>
      <c r="D124" s="44">
        <v>645.0</v>
      </c>
      <c r="E124" s="44">
        <v>163.0</v>
      </c>
      <c r="F124" s="44">
        <v>258.0</v>
      </c>
      <c r="G124" s="44">
        <v>314.0</v>
      </c>
      <c r="H124" s="44">
        <v>0.0</v>
      </c>
      <c r="I124" s="45">
        <f t="shared" si="33"/>
        <v>2608</v>
      </c>
      <c r="J124" s="46">
        <f>I124*0.08</f>
        <v>208.64</v>
      </c>
      <c r="K124" s="75" t="s">
        <v>145</v>
      </c>
    </row>
    <row r="125">
      <c r="A125" s="56" t="s">
        <v>71</v>
      </c>
      <c r="B125" s="44">
        <v>0.0</v>
      </c>
      <c r="C125" s="44">
        <v>0.0</v>
      </c>
      <c r="D125" s="44">
        <v>0.0</v>
      </c>
      <c r="E125" s="44">
        <v>0.0</v>
      </c>
      <c r="F125" s="44">
        <v>0.0</v>
      </c>
      <c r="G125" s="44">
        <v>0.0</v>
      </c>
      <c r="H125" s="44">
        <v>0.0</v>
      </c>
      <c r="I125" s="45">
        <f t="shared" si="33"/>
        <v>0</v>
      </c>
      <c r="J125" s="48">
        <f t="shared" ref="J125:J126" si="35">I125*0.1</f>
        <v>0</v>
      </c>
      <c r="K125" s="65"/>
    </row>
    <row r="126">
      <c r="A126" s="56" t="s">
        <v>72</v>
      </c>
      <c r="B126" s="44">
        <v>0.0</v>
      </c>
      <c r="C126" s="44">
        <v>0.0</v>
      </c>
      <c r="D126" s="44">
        <v>1141.0</v>
      </c>
      <c r="E126" s="44">
        <v>0.0</v>
      </c>
      <c r="F126" s="44">
        <v>843.0</v>
      </c>
      <c r="G126" s="44">
        <v>1044.0</v>
      </c>
      <c r="H126" s="50">
        <v>1067.0</v>
      </c>
      <c r="I126" s="45">
        <f t="shared" si="33"/>
        <v>4095</v>
      </c>
      <c r="J126" s="46">
        <f t="shared" si="35"/>
        <v>409.5</v>
      </c>
      <c r="K126" s="66">
        <v>2.012950017329E12</v>
      </c>
    </row>
    <row r="127">
      <c r="A127" s="56" t="s">
        <v>73</v>
      </c>
      <c r="B127" s="44">
        <v>514.0</v>
      </c>
      <c r="C127" s="44">
        <v>506.0</v>
      </c>
      <c r="D127" s="44">
        <v>426.0</v>
      </c>
      <c r="E127" s="44">
        <v>463.0</v>
      </c>
      <c r="F127" s="44">
        <v>0.0</v>
      </c>
      <c r="G127" s="44">
        <v>267.0</v>
      </c>
      <c r="H127" s="44">
        <v>198.0</v>
      </c>
      <c r="I127" s="45">
        <f t="shared" si="33"/>
        <v>2374</v>
      </c>
      <c r="J127" s="46">
        <f t="shared" ref="J127:J128" si="36">I127*0.12</f>
        <v>284.88</v>
      </c>
      <c r="K127" s="66">
        <v>7.012933107018E12</v>
      </c>
    </row>
    <row r="128">
      <c r="A128" s="56" t="s">
        <v>74</v>
      </c>
      <c r="B128" s="44">
        <v>0.0</v>
      </c>
      <c r="C128" s="44">
        <v>0.0</v>
      </c>
      <c r="D128" s="44">
        <v>0.0</v>
      </c>
      <c r="E128" s="44">
        <v>0.0</v>
      </c>
      <c r="F128" s="44">
        <v>0.0</v>
      </c>
      <c r="G128" s="44">
        <v>0.0</v>
      </c>
      <c r="H128" s="44">
        <v>0.0</v>
      </c>
      <c r="I128" s="45">
        <f t="shared" si="33"/>
        <v>0</v>
      </c>
      <c r="J128" s="48">
        <f t="shared" si="36"/>
        <v>0</v>
      </c>
      <c r="K128" s="65"/>
    </row>
    <row r="129">
      <c r="A129" s="56" t="s">
        <v>75</v>
      </c>
      <c r="B129" s="44">
        <v>533.0</v>
      </c>
      <c r="C129" s="44">
        <v>0.0</v>
      </c>
      <c r="D129" s="44">
        <v>498.0</v>
      </c>
      <c r="E129" s="44">
        <v>750.0</v>
      </c>
      <c r="F129" s="44">
        <v>588.0</v>
      </c>
      <c r="G129" s="50">
        <v>514.0</v>
      </c>
      <c r="H129" s="50">
        <v>963.0</v>
      </c>
      <c r="I129" s="45">
        <f t="shared" si="33"/>
        <v>3846</v>
      </c>
      <c r="J129" s="46">
        <f>I129*0.1</f>
        <v>384.6</v>
      </c>
      <c r="K129" s="66">
        <v>7.012985641156E12</v>
      </c>
    </row>
    <row r="130">
      <c r="A130" s="43" t="s">
        <v>112</v>
      </c>
      <c r="B130" s="44">
        <v>494.0</v>
      </c>
      <c r="C130" s="44">
        <v>393.0</v>
      </c>
      <c r="D130" s="44">
        <v>0.0</v>
      </c>
      <c r="E130" s="44">
        <v>400.0</v>
      </c>
      <c r="F130" s="44">
        <v>310.0</v>
      </c>
      <c r="G130" s="44">
        <v>0.0</v>
      </c>
      <c r="H130" s="71">
        <v>647.0</v>
      </c>
      <c r="I130" s="45">
        <f t="shared" si="33"/>
        <v>2244</v>
      </c>
      <c r="J130" s="46">
        <f t="shared" ref="J130:J132" si="37">I130*0.12</f>
        <v>269.28</v>
      </c>
      <c r="K130" s="66">
        <v>3.012918832048E12</v>
      </c>
    </row>
    <row r="131">
      <c r="A131" s="56" t="s">
        <v>77</v>
      </c>
      <c r="B131" s="71">
        <v>594.0</v>
      </c>
      <c r="C131" s="71">
        <v>983.0</v>
      </c>
      <c r="D131" s="42"/>
      <c r="E131" s="42"/>
      <c r="F131" s="76"/>
      <c r="G131" s="76"/>
      <c r="H131" s="76"/>
      <c r="I131" s="45">
        <f t="shared" si="33"/>
        <v>1577</v>
      </c>
      <c r="J131" s="48">
        <f t="shared" si="37"/>
        <v>189.24</v>
      </c>
      <c r="K131" s="65"/>
    </row>
    <row r="132">
      <c r="A132" s="43" t="s">
        <v>115</v>
      </c>
      <c r="B132" s="44">
        <v>428.0</v>
      </c>
      <c r="C132" s="44">
        <v>574.0</v>
      </c>
      <c r="D132" s="44">
        <v>155.0</v>
      </c>
      <c r="E132" s="44">
        <v>98.0</v>
      </c>
      <c r="F132" s="44">
        <v>394.0</v>
      </c>
      <c r="G132" s="44">
        <v>0.0</v>
      </c>
      <c r="H132" s="44">
        <v>520.0</v>
      </c>
      <c r="I132" s="45">
        <f t="shared" si="33"/>
        <v>2169</v>
      </c>
      <c r="J132" s="46">
        <f t="shared" si="37"/>
        <v>260.28</v>
      </c>
      <c r="K132" s="72">
        <v>3.012963573951E12</v>
      </c>
    </row>
    <row r="133">
      <c r="A133" s="56" t="s">
        <v>78</v>
      </c>
      <c r="B133" s="50">
        <v>0.0</v>
      </c>
      <c r="C133" s="50">
        <v>0.0</v>
      </c>
      <c r="D133" s="44">
        <v>613.0</v>
      </c>
      <c r="E133" s="44">
        <v>3000.0</v>
      </c>
      <c r="F133" s="44">
        <v>1890.0</v>
      </c>
      <c r="G133" s="44">
        <v>475.0</v>
      </c>
      <c r="H133" s="44">
        <v>1001.0</v>
      </c>
      <c r="I133" s="45">
        <f t="shared" si="33"/>
        <v>6979</v>
      </c>
      <c r="J133" s="46">
        <f>I133*0.09</f>
        <v>628.11</v>
      </c>
      <c r="K133" s="72">
        <v>1.01293082044E12</v>
      </c>
    </row>
    <row r="134">
      <c r="A134" s="56" t="s">
        <v>79</v>
      </c>
      <c r="B134" s="44">
        <v>1523.0</v>
      </c>
      <c r="C134" s="44">
        <v>927.0</v>
      </c>
      <c r="D134" s="44">
        <v>1355.0</v>
      </c>
      <c r="E134" s="44">
        <v>989.0</v>
      </c>
      <c r="F134" s="44">
        <v>919.0</v>
      </c>
      <c r="G134" s="44">
        <v>1632.0</v>
      </c>
      <c r="H134" s="44">
        <v>1164.0</v>
      </c>
      <c r="I134" s="45">
        <f t="shared" si="33"/>
        <v>8509</v>
      </c>
      <c r="J134" s="46">
        <f>I134*0.08</f>
        <v>680.72</v>
      </c>
      <c r="K134" s="66">
        <v>3.012917344749E12</v>
      </c>
    </row>
    <row r="135">
      <c r="A135" s="56" t="s">
        <v>80</v>
      </c>
      <c r="B135" s="44">
        <v>770.0</v>
      </c>
      <c r="C135" s="71">
        <v>163.0</v>
      </c>
      <c r="D135" s="50">
        <v>0.0</v>
      </c>
      <c r="E135" s="50">
        <v>0.0</v>
      </c>
      <c r="F135" s="50">
        <v>0.0</v>
      </c>
      <c r="G135" s="71">
        <v>302.0</v>
      </c>
      <c r="H135" s="50">
        <v>0.0</v>
      </c>
      <c r="I135" s="45">
        <f t="shared" si="33"/>
        <v>1235</v>
      </c>
      <c r="J135" s="46">
        <f t="shared" ref="J135:J137" si="38">I135*0.12</f>
        <v>148.2</v>
      </c>
      <c r="K135" s="66">
        <v>3.012933578563E12</v>
      </c>
    </row>
    <row r="136">
      <c r="A136" s="56" t="s">
        <v>81</v>
      </c>
      <c r="B136" s="50">
        <v>0.0</v>
      </c>
      <c r="C136" s="50">
        <v>0.0</v>
      </c>
      <c r="D136" s="44">
        <v>639.0</v>
      </c>
      <c r="E136" s="71">
        <v>845.0</v>
      </c>
      <c r="F136" s="71">
        <v>447.0</v>
      </c>
      <c r="G136" s="71">
        <v>439.0</v>
      </c>
      <c r="H136" s="50">
        <v>0.0</v>
      </c>
      <c r="I136" s="45">
        <f t="shared" si="33"/>
        <v>2370</v>
      </c>
      <c r="J136" s="46">
        <f t="shared" si="38"/>
        <v>284.4</v>
      </c>
      <c r="K136" s="66">
        <v>6.012959133006E12</v>
      </c>
    </row>
    <row r="137">
      <c r="A137" s="43" t="s">
        <v>120</v>
      </c>
      <c r="B137" s="44">
        <v>796.0</v>
      </c>
      <c r="C137" s="50">
        <v>0.0</v>
      </c>
      <c r="D137" s="44">
        <v>1009.0</v>
      </c>
      <c r="E137" s="44">
        <v>1092.0</v>
      </c>
      <c r="F137" s="44">
        <v>974.0</v>
      </c>
      <c r="G137" s="44">
        <v>99.0</v>
      </c>
      <c r="H137" s="44">
        <v>1237.0</v>
      </c>
      <c r="I137" s="45">
        <f t="shared" si="33"/>
        <v>5207</v>
      </c>
      <c r="J137" s="46">
        <f t="shared" si="38"/>
        <v>624.84</v>
      </c>
      <c r="K137" s="67">
        <v>2.012919829006E12</v>
      </c>
    </row>
    <row r="138">
      <c r="A138" s="60" t="s">
        <v>83</v>
      </c>
      <c r="B138" s="50">
        <v>0.0</v>
      </c>
      <c r="C138" s="50">
        <v>0.0</v>
      </c>
      <c r="D138" s="50">
        <v>0.0</v>
      </c>
      <c r="E138" s="50">
        <v>0.0</v>
      </c>
      <c r="F138" s="50">
        <v>0.0</v>
      </c>
      <c r="G138" s="44">
        <v>533.0</v>
      </c>
      <c r="H138" s="44">
        <v>562.0</v>
      </c>
      <c r="I138" s="45">
        <f t="shared" si="33"/>
        <v>1095</v>
      </c>
      <c r="J138" s="46">
        <f>I138*0.08</f>
        <v>87.6</v>
      </c>
      <c r="K138" s="70" t="s">
        <v>146</v>
      </c>
    </row>
    <row r="139">
      <c r="A139" s="56" t="s">
        <v>84</v>
      </c>
      <c r="B139" s="44">
        <v>448.0</v>
      </c>
      <c r="C139" s="50">
        <v>740.0</v>
      </c>
      <c r="D139" s="44">
        <v>604.0</v>
      </c>
      <c r="E139" s="50">
        <v>0.0</v>
      </c>
      <c r="F139" s="50">
        <v>0.0</v>
      </c>
      <c r="G139" s="44">
        <v>702.0</v>
      </c>
      <c r="H139" s="50">
        <v>372.0</v>
      </c>
      <c r="I139" s="45">
        <f t="shared" si="33"/>
        <v>2866</v>
      </c>
      <c r="J139" s="46">
        <f t="shared" ref="J139:J142" si="39">I139*0.12</f>
        <v>343.92</v>
      </c>
      <c r="K139" s="66">
        <v>5.012963186824E12</v>
      </c>
      <c r="L139" s="38" t="s">
        <v>147</v>
      </c>
      <c r="M139" s="72">
        <v>5.012980751716E12</v>
      </c>
      <c r="N139" s="38" t="s">
        <v>148</v>
      </c>
      <c r="O139" s="72">
        <v>5.012980955562E12</v>
      </c>
      <c r="P139" s="38" t="s">
        <v>149</v>
      </c>
    </row>
    <row r="140">
      <c r="A140" s="56" t="s">
        <v>85</v>
      </c>
      <c r="B140" s="44">
        <v>506.0</v>
      </c>
      <c r="C140" s="50">
        <v>0.0</v>
      </c>
      <c r="D140" s="50">
        <v>0.0</v>
      </c>
      <c r="E140" s="50">
        <v>331.0</v>
      </c>
      <c r="F140" s="50">
        <v>434.0</v>
      </c>
      <c r="G140" s="50">
        <v>212.0</v>
      </c>
      <c r="H140" s="50">
        <v>787.0</v>
      </c>
      <c r="I140" s="45">
        <f t="shared" si="33"/>
        <v>2270</v>
      </c>
      <c r="J140" s="46">
        <f t="shared" si="39"/>
        <v>272.4</v>
      </c>
      <c r="K140" s="77" t="s">
        <v>150</v>
      </c>
    </row>
    <row r="141">
      <c r="A141" s="56" t="s">
        <v>86</v>
      </c>
      <c r="B141" s="44">
        <v>511.0</v>
      </c>
      <c r="C141" s="44">
        <v>484.0</v>
      </c>
      <c r="D141" s="44">
        <v>590.0</v>
      </c>
      <c r="E141" s="44">
        <v>284.0</v>
      </c>
      <c r="F141" s="44">
        <v>653.0</v>
      </c>
      <c r="G141" s="50">
        <v>0.0</v>
      </c>
      <c r="H141" s="50">
        <v>0.0</v>
      </c>
      <c r="I141" s="45">
        <f t="shared" si="33"/>
        <v>2522</v>
      </c>
      <c r="J141" s="46">
        <f t="shared" si="39"/>
        <v>302.64</v>
      </c>
      <c r="K141" s="66">
        <v>1.013043037725E12</v>
      </c>
    </row>
    <row r="142">
      <c r="A142" s="56" t="s">
        <v>87</v>
      </c>
      <c r="B142" s="50">
        <v>0.0</v>
      </c>
      <c r="C142" s="44">
        <v>934.0</v>
      </c>
      <c r="D142" s="44">
        <v>974.0</v>
      </c>
      <c r="E142" s="50">
        <v>0.0</v>
      </c>
      <c r="F142" s="50">
        <v>0.0</v>
      </c>
      <c r="G142" s="44">
        <v>497.0</v>
      </c>
      <c r="H142" s="50">
        <v>0.0</v>
      </c>
      <c r="I142" s="45">
        <f t="shared" si="33"/>
        <v>2405</v>
      </c>
      <c r="J142" s="46">
        <f t="shared" si="39"/>
        <v>288.6</v>
      </c>
      <c r="K142" s="72">
        <v>4.012972669139E12</v>
      </c>
    </row>
    <row r="143">
      <c r="A143" s="56" t="s">
        <v>89</v>
      </c>
      <c r="B143" s="44">
        <v>0.0</v>
      </c>
      <c r="C143" s="50">
        <v>0.0</v>
      </c>
      <c r="D143" s="50">
        <v>0.0</v>
      </c>
      <c r="E143" s="50">
        <v>0.0</v>
      </c>
      <c r="F143" s="50">
        <v>0.0</v>
      </c>
      <c r="G143" s="50">
        <v>0.0</v>
      </c>
      <c r="H143" s="50">
        <v>0.0</v>
      </c>
      <c r="I143" s="45">
        <f t="shared" si="33"/>
        <v>0</v>
      </c>
      <c r="J143" s="48">
        <f>I143*0.1</f>
        <v>0</v>
      </c>
      <c r="K143" s="65"/>
    </row>
    <row r="144">
      <c r="A144" s="60" t="s">
        <v>90</v>
      </c>
      <c r="B144" s="44">
        <v>986.0</v>
      </c>
      <c r="C144" s="44">
        <v>795.0</v>
      </c>
      <c r="D144" s="50">
        <v>0.0</v>
      </c>
      <c r="E144" s="50">
        <v>0.0</v>
      </c>
      <c r="F144" s="50">
        <v>0.0</v>
      </c>
      <c r="G144" s="50">
        <v>0.0</v>
      </c>
      <c r="H144" s="50">
        <v>0.0</v>
      </c>
      <c r="I144" s="45">
        <f t="shared" si="33"/>
        <v>1781</v>
      </c>
      <c r="J144" s="46">
        <f>I144*0.08</f>
        <v>142.48</v>
      </c>
      <c r="K144" s="66">
        <v>9.012931581625E12</v>
      </c>
    </row>
    <row r="145">
      <c r="A145" s="56" t="s">
        <v>91</v>
      </c>
      <c r="B145" s="44">
        <v>752.0</v>
      </c>
      <c r="C145" s="44">
        <v>1140.0</v>
      </c>
      <c r="D145" s="44">
        <v>666.0</v>
      </c>
      <c r="E145" s="44">
        <v>756.0</v>
      </c>
      <c r="F145" s="44">
        <v>848.0</v>
      </c>
      <c r="G145" s="44">
        <v>1198.0</v>
      </c>
      <c r="H145" s="44">
        <v>969.0</v>
      </c>
      <c r="I145" s="45">
        <f t="shared" si="33"/>
        <v>6329</v>
      </c>
      <c r="J145" s="46">
        <f>I145*0.09</f>
        <v>569.61</v>
      </c>
      <c r="K145" s="66">
        <v>1.012917141182E12</v>
      </c>
    </row>
    <row r="146">
      <c r="A146" s="56" t="s">
        <v>92</v>
      </c>
      <c r="B146" s="44">
        <v>807.0</v>
      </c>
      <c r="C146" s="50">
        <v>0.0</v>
      </c>
      <c r="D146" s="50">
        <v>0.0</v>
      </c>
      <c r="E146" s="50">
        <v>0.0</v>
      </c>
      <c r="F146" s="50">
        <v>0.0</v>
      </c>
      <c r="G146" s="50">
        <v>0.0</v>
      </c>
      <c r="H146" s="50">
        <v>0.0</v>
      </c>
      <c r="I146" s="45">
        <f t="shared" si="33"/>
        <v>807</v>
      </c>
      <c r="J146" s="46">
        <f t="shared" ref="J146:J147" si="40">I146*0.12</f>
        <v>96.84</v>
      </c>
      <c r="K146" s="66">
        <v>9.012956986868E12</v>
      </c>
      <c r="L146" s="78" t="s">
        <v>151</v>
      </c>
    </row>
    <row r="147">
      <c r="A147" s="43" t="s">
        <v>131</v>
      </c>
      <c r="B147" s="44">
        <v>770.0</v>
      </c>
      <c r="C147" s="44">
        <v>780.0</v>
      </c>
      <c r="D147" s="44">
        <v>592.0</v>
      </c>
      <c r="E147" s="44">
        <v>366.0</v>
      </c>
      <c r="F147" s="50">
        <v>0.0</v>
      </c>
      <c r="G147" s="44">
        <v>640.0</v>
      </c>
      <c r="H147" s="44">
        <v>814.0</v>
      </c>
      <c r="I147" s="45">
        <f t="shared" si="33"/>
        <v>3962</v>
      </c>
      <c r="J147" s="46">
        <f t="shared" si="40"/>
        <v>475.44</v>
      </c>
      <c r="K147" s="66">
        <v>5.012962010343E12</v>
      </c>
    </row>
    <row r="148">
      <c r="A148" s="60" t="s">
        <v>93</v>
      </c>
      <c r="B148" s="44">
        <v>0.0</v>
      </c>
      <c r="C148" s="50">
        <v>0.0</v>
      </c>
      <c r="D148" s="50">
        <v>0.0</v>
      </c>
      <c r="E148" s="79">
        <v>1332.0</v>
      </c>
      <c r="F148" s="79">
        <v>629.0</v>
      </c>
      <c r="G148" s="50">
        <v>0.0</v>
      </c>
      <c r="H148" s="50">
        <v>0.0</v>
      </c>
      <c r="I148" s="45">
        <f t="shared" si="33"/>
        <v>1961</v>
      </c>
      <c r="J148" s="46">
        <f>I148*0.08</f>
        <v>156.88</v>
      </c>
      <c r="K148" s="66">
        <v>1.012920749368E12</v>
      </c>
    </row>
    <row r="149">
      <c r="A149" s="56" t="s">
        <v>94</v>
      </c>
      <c r="B149" s="44">
        <v>620.0</v>
      </c>
      <c r="C149" s="44">
        <v>574.0</v>
      </c>
      <c r="D149" s="44">
        <v>918.0</v>
      </c>
      <c r="E149" s="44">
        <v>330.0</v>
      </c>
      <c r="F149" s="44">
        <v>154.0</v>
      </c>
      <c r="G149" s="44">
        <v>261.0</v>
      </c>
      <c r="H149" s="79">
        <v>210.0</v>
      </c>
      <c r="I149" s="45">
        <f t="shared" si="33"/>
        <v>3067</v>
      </c>
      <c r="J149" s="46">
        <f t="shared" ref="J149:J150" si="41">I149*0.1</f>
        <v>306.7</v>
      </c>
      <c r="K149" s="66">
        <v>5.012991506973E12</v>
      </c>
    </row>
    <row r="150">
      <c r="A150" s="56" t="s">
        <v>95</v>
      </c>
      <c r="B150" s="44">
        <v>0.0</v>
      </c>
      <c r="C150" s="50">
        <v>0.0</v>
      </c>
      <c r="D150" s="50">
        <v>0.0</v>
      </c>
      <c r="E150" s="50">
        <v>0.0</v>
      </c>
      <c r="F150" s="50">
        <v>0.0</v>
      </c>
      <c r="G150" s="50">
        <v>0.0</v>
      </c>
      <c r="H150" s="50">
        <v>0.0</v>
      </c>
      <c r="I150" s="45">
        <f t="shared" si="33"/>
        <v>0</v>
      </c>
      <c r="J150" s="48">
        <f t="shared" si="41"/>
        <v>0</v>
      </c>
      <c r="K150" s="65"/>
    </row>
    <row r="151">
      <c r="A151" s="56" t="s">
        <v>96</v>
      </c>
      <c r="B151" s="44">
        <v>0.0</v>
      </c>
      <c r="C151" s="50">
        <v>0.0</v>
      </c>
      <c r="D151" s="50">
        <v>0.0</v>
      </c>
      <c r="E151" s="50">
        <v>0.0</v>
      </c>
      <c r="F151" s="50">
        <v>0.0</v>
      </c>
      <c r="G151" s="50">
        <v>0.0</v>
      </c>
      <c r="H151" s="50">
        <v>0.0</v>
      </c>
      <c r="I151" s="45">
        <f t="shared" si="33"/>
        <v>0</v>
      </c>
      <c r="J151" s="48">
        <f>I151*0.12</f>
        <v>0</v>
      </c>
      <c r="K151" s="65"/>
    </row>
    <row r="152">
      <c r="A152" s="56" t="s">
        <v>97</v>
      </c>
      <c r="B152" s="44">
        <v>0.0</v>
      </c>
      <c r="C152" s="44">
        <v>0.0</v>
      </c>
      <c r="D152" s="44">
        <v>888.0</v>
      </c>
      <c r="E152" s="44">
        <v>799.0</v>
      </c>
      <c r="F152" s="50">
        <v>724.0</v>
      </c>
      <c r="G152" s="50">
        <v>0.0</v>
      </c>
      <c r="H152" s="44">
        <v>694.0</v>
      </c>
      <c r="I152" s="45">
        <f t="shared" si="33"/>
        <v>3105</v>
      </c>
      <c r="J152" s="46">
        <f t="shared" ref="J152:J153" si="42">I152*0.1</f>
        <v>310.5</v>
      </c>
      <c r="K152" s="80">
        <v>6.013084190999E12</v>
      </c>
    </row>
    <row r="153">
      <c r="A153" s="56" t="s">
        <v>98</v>
      </c>
      <c r="B153" s="44">
        <v>559.0</v>
      </c>
      <c r="C153" s="44">
        <v>1025.0</v>
      </c>
      <c r="D153" s="50">
        <v>0.0</v>
      </c>
      <c r="E153" s="44">
        <v>826.0</v>
      </c>
      <c r="F153" s="44">
        <v>779.0</v>
      </c>
      <c r="G153" s="44">
        <v>992.0</v>
      </c>
      <c r="H153" s="50">
        <v>1455.0</v>
      </c>
      <c r="I153" s="45">
        <f t="shared" si="33"/>
        <v>5636</v>
      </c>
      <c r="J153" s="46">
        <f t="shared" si="42"/>
        <v>563.6</v>
      </c>
      <c r="K153" s="72">
        <v>9.012917359776E12</v>
      </c>
    </row>
    <row r="154">
      <c r="A154" s="56" t="s">
        <v>99</v>
      </c>
      <c r="B154" s="44">
        <v>0.0</v>
      </c>
      <c r="C154" s="50">
        <v>0.0</v>
      </c>
      <c r="D154" s="50">
        <v>0.0</v>
      </c>
      <c r="E154" s="50">
        <v>0.0</v>
      </c>
      <c r="F154" s="44">
        <v>547.0</v>
      </c>
      <c r="G154" s="44">
        <v>1073.0</v>
      </c>
      <c r="H154" s="44">
        <v>592.0</v>
      </c>
      <c r="I154" s="45">
        <f t="shared" si="33"/>
        <v>2212</v>
      </c>
      <c r="J154" s="46">
        <f t="shared" ref="J154:J155" si="43">I154*0.12</f>
        <v>265.44</v>
      </c>
      <c r="K154" s="66">
        <v>3.012972640636E12</v>
      </c>
    </row>
    <row r="155">
      <c r="A155" s="56" t="s">
        <v>100</v>
      </c>
      <c r="B155" s="49">
        <v>0.0</v>
      </c>
      <c r="C155" s="81">
        <v>0.0</v>
      </c>
      <c r="D155" s="81">
        <v>0.0</v>
      </c>
      <c r="E155" s="81">
        <v>0.0</v>
      </c>
      <c r="F155" s="81">
        <v>0.0</v>
      </c>
      <c r="G155" s="81">
        <v>0.0</v>
      </c>
      <c r="H155" s="71">
        <v>913.0</v>
      </c>
      <c r="I155" s="45">
        <f t="shared" si="33"/>
        <v>913</v>
      </c>
      <c r="J155" s="46">
        <f t="shared" si="43"/>
        <v>109.56</v>
      </c>
      <c r="K155" s="82">
        <v>3.01299939547E12</v>
      </c>
    </row>
    <row r="156">
      <c r="A156" s="51"/>
      <c r="B156" s="42"/>
      <c r="C156" s="42"/>
      <c r="D156" s="42"/>
      <c r="E156" s="42"/>
      <c r="F156" s="42"/>
      <c r="G156" s="42"/>
      <c r="H156" s="42"/>
      <c r="I156" s="42"/>
      <c r="J156" s="42"/>
      <c r="K156" s="65"/>
    </row>
    <row r="157">
      <c r="A157" s="52" t="s">
        <v>47</v>
      </c>
      <c r="B157" s="45">
        <f t="shared" ref="B157:J157" si="44">SUM(B121:B155)</f>
        <v>14764</v>
      </c>
      <c r="C157" s="45">
        <f t="shared" si="44"/>
        <v>11657</v>
      </c>
      <c r="D157" s="45">
        <f t="shared" si="44"/>
        <v>12903</v>
      </c>
      <c r="E157" s="45">
        <f t="shared" si="44"/>
        <v>14255</v>
      </c>
      <c r="F157" s="45">
        <f t="shared" si="44"/>
        <v>12178</v>
      </c>
      <c r="G157" s="45">
        <f t="shared" si="44"/>
        <v>12546</v>
      </c>
      <c r="H157" s="45">
        <f t="shared" si="44"/>
        <v>16227</v>
      </c>
      <c r="I157" s="45">
        <f t="shared" si="44"/>
        <v>94530</v>
      </c>
      <c r="J157" s="45">
        <f t="shared" si="44"/>
        <v>9745.9</v>
      </c>
      <c r="K157" s="65"/>
    </row>
    <row r="158">
      <c r="K158" s="37"/>
    </row>
    <row r="159">
      <c r="A159" s="53" t="s">
        <v>101</v>
      </c>
      <c r="B159" s="35">
        <v>45227.0</v>
      </c>
      <c r="C159" s="35">
        <v>45228.0</v>
      </c>
      <c r="D159" s="35">
        <v>45229.0</v>
      </c>
      <c r="E159" s="35">
        <v>45230.0</v>
      </c>
      <c r="F159" s="35">
        <v>45231.0</v>
      </c>
      <c r="G159" s="35">
        <v>45232.0</v>
      </c>
      <c r="H159" s="35">
        <v>45233.0</v>
      </c>
      <c r="I159" s="63" t="s">
        <v>47</v>
      </c>
      <c r="J159" s="36" t="s">
        <v>66</v>
      </c>
      <c r="K159" s="64" t="s">
        <v>139</v>
      </c>
    </row>
    <row r="160">
      <c r="A160" s="40"/>
      <c r="B160" s="41"/>
      <c r="C160" s="41"/>
      <c r="D160" s="41"/>
      <c r="E160" s="41"/>
      <c r="F160" s="41"/>
      <c r="G160" s="41"/>
      <c r="H160" s="42"/>
      <c r="I160" s="74"/>
      <c r="J160" s="42"/>
      <c r="K160" s="65"/>
    </row>
    <row r="161">
      <c r="A161" s="56" t="s">
        <v>67</v>
      </c>
      <c r="B161" s="81">
        <v>640.0</v>
      </c>
      <c r="C161" s="81">
        <v>978.0</v>
      </c>
      <c r="D161" s="81">
        <v>585.0</v>
      </c>
      <c r="E161" s="81">
        <v>1150.0</v>
      </c>
      <c r="F161" s="81">
        <v>0.0</v>
      </c>
      <c r="G161" s="81">
        <v>679.0</v>
      </c>
      <c r="H161" s="81">
        <v>85.0</v>
      </c>
      <c r="I161" s="45">
        <f t="shared" ref="I161:I195" si="45">sum(B161:H161)</f>
        <v>4117</v>
      </c>
      <c r="J161" s="46">
        <f>I161*0.1</f>
        <v>411.7</v>
      </c>
      <c r="K161" s="66">
        <v>4.013069067266E12</v>
      </c>
    </row>
    <row r="162">
      <c r="A162" s="56" t="s">
        <v>68</v>
      </c>
      <c r="B162" s="81">
        <v>474.0</v>
      </c>
      <c r="C162" s="81">
        <v>834.0</v>
      </c>
      <c r="D162" s="81">
        <v>250.0</v>
      </c>
      <c r="E162" s="81">
        <v>0.0</v>
      </c>
      <c r="F162" s="79">
        <v>91.0</v>
      </c>
      <c r="G162" s="79">
        <v>80.0</v>
      </c>
      <c r="H162" s="81">
        <v>0.0</v>
      </c>
      <c r="I162" s="45">
        <f t="shared" si="45"/>
        <v>1729</v>
      </c>
      <c r="J162" s="46">
        <f t="shared" ref="J162:J163" si="46">I162*0.12</f>
        <v>207.48</v>
      </c>
      <c r="K162" s="67">
        <v>9.013063108907E12</v>
      </c>
    </row>
    <row r="163">
      <c r="A163" s="56" t="s">
        <v>69</v>
      </c>
      <c r="B163" s="81">
        <v>284.0</v>
      </c>
      <c r="C163" s="81">
        <v>356.0</v>
      </c>
      <c r="D163" s="81">
        <v>0.0</v>
      </c>
      <c r="E163" s="81">
        <v>0.0</v>
      </c>
      <c r="F163" s="81">
        <v>0.0</v>
      </c>
      <c r="G163" s="81">
        <v>0.0</v>
      </c>
      <c r="H163" s="81">
        <v>0.0</v>
      </c>
      <c r="I163" s="45">
        <f t="shared" si="45"/>
        <v>640</v>
      </c>
      <c r="J163" s="46">
        <f t="shared" si="46"/>
        <v>76.8</v>
      </c>
      <c r="K163" s="83" t="s">
        <v>152</v>
      </c>
      <c r="L163" s="38" t="s">
        <v>153</v>
      </c>
    </row>
    <row r="164">
      <c r="A164" s="60" t="s">
        <v>70</v>
      </c>
      <c r="B164" s="81">
        <v>1015.0</v>
      </c>
      <c r="C164" s="81">
        <v>0.0</v>
      </c>
      <c r="D164" s="81">
        <v>0.0</v>
      </c>
      <c r="E164" s="81">
        <v>739.0</v>
      </c>
      <c r="F164" s="81">
        <v>960.0</v>
      </c>
      <c r="G164" s="71">
        <v>481.0</v>
      </c>
      <c r="H164" s="71">
        <v>839.0</v>
      </c>
      <c r="I164" s="45">
        <f t="shared" si="45"/>
        <v>4034</v>
      </c>
      <c r="J164" s="46">
        <f>I164*0.08</f>
        <v>322.72</v>
      </c>
      <c r="K164" s="75" t="s">
        <v>154</v>
      </c>
    </row>
    <row r="165">
      <c r="A165" s="56" t="s">
        <v>71</v>
      </c>
      <c r="B165" s="81">
        <v>0.0</v>
      </c>
      <c r="C165" s="81">
        <v>0.0</v>
      </c>
      <c r="D165" s="81">
        <v>0.0</v>
      </c>
      <c r="E165" s="81">
        <v>0.0</v>
      </c>
      <c r="F165" s="81">
        <v>0.0</v>
      </c>
      <c r="G165" s="81">
        <v>0.0</v>
      </c>
      <c r="H165" s="81">
        <v>0.0</v>
      </c>
      <c r="I165" s="45">
        <f t="shared" si="45"/>
        <v>0</v>
      </c>
      <c r="J165" s="48">
        <f t="shared" ref="J165:J166" si="47">I165*0.1</f>
        <v>0</v>
      </c>
      <c r="K165" s="65"/>
    </row>
    <row r="166">
      <c r="A166" s="56" t="s">
        <v>72</v>
      </c>
      <c r="B166" s="81">
        <v>671.0</v>
      </c>
      <c r="C166" s="81">
        <v>779.0</v>
      </c>
      <c r="D166" s="81">
        <v>949.0</v>
      </c>
      <c r="E166" s="81">
        <v>1300.0</v>
      </c>
      <c r="F166" s="81">
        <v>847.0</v>
      </c>
      <c r="G166" s="81">
        <v>694.0</v>
      </c>
      <c r="H166" s="81">
        <v>0.0</v>
      </c>
      <c r="I166" s="45">
        <f t="shared" si="45"/>
        <v>5240</v>
      </c>
      <c r="J166" s="46">
        <f t="shared" si="47"/>
        <v>524</v>
      </c>
      <c r="K166" s="66">
        <v>2.01306985706E12</v>
      </c>
    </row>
    <row r="167">
      <c r="A167" s="56" t="s">
        <v>73</v>
      </c>
      <c r="B167" s="81">
        <v>285.0</v>
      </c>
      <c r="C167" s="81">
        <v>365.0</v>
      </c>
      <c r="D167" s="81">
        <v>343.0</v>
      </c>
      <c r="E167" s="81">
        <v>0.0</v>
      </c>
      <c r="F167" s="81">
        <v>0.0</v>
      </c>
      <c r="G167" s="81">
        <v>378.0</v>
      </c>
      <c r="H167" s="81">
        <v>215.0</v>
      </c>
      <c r="I167" s="45">
        <f t="shared" si="45"/>
        <v>1586</v>
      </c>
      <c r="J167" s="46">
        <f t="shared" ref="J167:J172" si="48">I167*0.12</f>
        <v>190.32</v>
      </c>
      <c r="K167" s="84">
        <v>7.013143029238E12</v>
      </c>
    </row>
    <row r="168">
      <c r="A168" s="56" t="s">
        <v>74</v>
      </c>
      <c r="B168" s="81">
        <v>432.0</v>
      </c>
      <c r="C168" s="81">
        <v>314.0</v>
      </c>
      <c r="D168" s="81">
        <v>0.0</v>
      </c>
      <c r="E168" s="81">
        <v>0.0</v>
      </c>
      <c r="F168" s="81">
        <v>1070.0</v>
      </c>
      <c r="G168" s="71">
        <v>725.0</v>
      </c>
      <c r="H168" s="81">
        <v>0.0</v>
      </c>
      <c r="I168" s="45">
        <f t="shared" si="45"/>
        <v>2541</v>
      </c>
      <c r="J168" s="46">
        <f t="shared" si="48"/>
        <v>304.92</v>
      </c>
      <c r="K168" s="84">
        <v>8.013130151801E12</v>
      </c>
      <c r="L168" s="85">
        <v>-65.0</v>
      </c>
      <c r="M168" s="85" t="s">
        <v>155</v>
      </c>
    </row>
    <row r="169">
      <c r="A169" s="56" t="s">
        <v>75</v>
      </c>
      <c r="B169" s="81">
        <v>468.0</v>
      </c>
      <c r="C169" s="81">
        <v>441.0</v>
      </c>
      <c r="D169" s="81">
        <v>438.0</v>
      </c>
      <c r="E169" s="81">
        <v>0.0</v>
      </c>
      <c r="F169" s="81">
        <v>0.0</v>
      </c>
      <c r="G169" s="81">
        <v>0.0</v>
      </c>
      <c r="H169" s="81">
        <v>0.0</v>
      </c>
      <c r="I169" s="45">
        <f t="shared" si="45"/>
        <v>1347</v>
      </c>
      <c r="J169" s="46">
        <f t="shared" si="48"/>
        <v>161.64</v>
      </c>
      <c r="K169" s="66">
        <v>7.013099125523E12</v>
      </c>
    </row>
    <row r="170">
      <c r="A170" s="43" t="s">
        <v>112</v>
      </c>
      <c r="B170" s="81">
        <v>609.0</v>
      </c>
      <c r="C170" s="81">
        <v>636.0</v>
      </c>
      <c r="D170" s="81">
        <v>0.0</v>
      </c>
      <c r="E170" s="81">
        <v>656.0</v>
      </c>
      <c r="F170" s="81">
        <v>0.0</v>
      </c>
      <c r="G170" s="81">
        <v>683.0</v>
      </c>
      <c r="H170" s="81">
        <v>580.0</v>
      </c>
      <c r="I170" s="45">
        <f t="shared" si="45"/>
        <v>3164</v>
      </c>
      <c r="J170" s="46">
        <f t="shared" si="48"/>
        <v>379.68</v>
      </c>
      <c r="K170" s="66">
        <v>3.013056600125E12</v>
      </c>
    </row>
    <row r="171">
      <c r="A171" s="56" t="s">
        <v>77</v>
      </c>
      <c r="B171" s="81">
        <v>0.0</v>
      </c>
      <c r="C171" s="81">
        <v>0.0</v>
      </c>
      <c r="D171" s="81">
        <v>0.0</v>
      </c>
      <c r="E171" s="81">
        <v>0.0</v>
      </c>
      <c r="F171" s="81">
        <v>0.0</v>
      </c>
      <c r="G171" s="81">
        <v>0.0</v>
      </c>
      <c r="H171" s="81">
        <v>0.0</v>
      </c>
      <c r="I171" s="45">
        <f t="shared" si="45"/>
        <v>0</v>
      </c>
      <c r="J171" s="48">
        <f t="shared" si="48"/>
        <v>0</v>
      </c>
      <c r="K171" s="65"/>
    </row>
    <row r="172">
      <c r="A172" s="43" t="s">
        <v>115</v>
      </c>
      <c r="B172" s="81">
        <v>185.0</v>
      </c>
      <c r="C172" s="81">
        <v>614.0</v>
      </c>
      <c r="D172" s="81">
        <v>765.0</v>
      </c>
      <c r="E172" s="81">
        <v>536.0</v>
      </c>
      <c r="F172" s="81">
        <v>873.0</v>
      </c>
      <c r="G172" s="81">
        <v>0.0</v>
      </c>
      <c r="H172" s="81">
        <v>0.0</v>
      </c>
      <c r="I172" s="45">
        <f t="shared" si="45"/>
        <v>2973</v>
      </c>
      <c r="J172" s="46">
        <f t="shared" si="48"/>
        <v>356.76</v>
      </c>
      <c r="K172" s="82">
        <v>5.013052634376E12</v>
      </c>
    </row>
    <row r="173">
      <c r="A173" s="56" t="s">
        <v>78</v>
      </c>
      <c r="B173" s="81">
        <v>198.0</v>
      </c>
      <c r="C173" s="81">
        <v>0.0</v>
      </c>
      <c r="D173" s="81">
        <v>0.0</v>
      </c>
      <c r="E173" s="81">
        <v>3587.0</v>
      </c>
      <c r="F173" s="81">
        <v>1745.0</v>
      </c>
      <c r="G173" s="81">
        <v>529.0</v>
      </c>
      <c r="H173" s="81">
        <v>667.0</v>
      </c>
      <c r="I173" s="45">
        <f t="shared" si="45"/>
        <v>6726</v>
      </c>
      <c r="J173" s="46">
        <f>I173*0.09</f>
        <v>605.34</v>
      </c>
      <c r="K173" s="72">
        <v>1.013043653519E12</v>
      </c>
    </row>
    <row r="174">
      <c r="A174" s="56" t="s">
        <v>79</v>
      </c>
      <c r="B174" s="81">
        <v>1435.0</v>
      </c>
      <c r="C174" s="81">
        <v>967.0</v>
      </c>
      <c r="D174" s="81">
        <v>1270.0</v>
      </c>
      <c r="E174" s="81">
        <v>1261.0</v>
      </c>
      <c r="F174" s="81">
        <v>1621.0</v>
      </c>
      <c r="G174" s="81">
        <v>1574.0</v>
      </c>
      <c r="H174" s="81">
        <v>866.0</v>
      </c>
      <c r="I174" s="45">
        <f t="shared" si="45"/>
        <v>8994</v>
      </c>
      <c r="J174" s="46">
        <f>I174*0.08</f>
        <v>719.52</v>
      </c>
      <c r="K174" s="82">
        <v>3.013052693957E12</v>
      </c>
    </row>
    <row r="175">
      <c r="A175" s="56" t="s">
        <v>80</v>
      </c>
      <c r="B175" s="81">
        <v>0.0</v>
      </c>
      <c r="C175" s="81">
        <v>507.0</v>
      </c>
      <c r="D175" s="81">
        <v>0.0</v>
      </c>
      <c r="E175" s="81">
        <v>531.0</v>
      </c>
      <c r="F175" s="81">
        <v>0.0</v>
      </c>
      <c r="G175" s="81">
        <v>0.0</v>
      </c>
      <c r="H175" s="81">
        <v>660.0</v>
      </c>
      <c r="I175" s="45">
        <f t="shared" si="45"/>
        <v>1698</v>
      </c>
      <c r="J175" s="46">
        <f>I175*0.12</f>
        <v>203.76</v>
      </c>
      <c r="K175" s="82">
        <v>3.013047953892E12</v>
      </c>
    </row>
    <row r="176">
      <c r="A176" s="56" t="s">
        <v>81</v>
      </c>
      <c r="B176" s="81">
        <v>635.0</v>
      </c>
      <c r="C176" s="81">
        <v>625.0</v>
      </c>
      <c r="D176" s="81">
        <v>0.0</v>
      </c>
      <c r="E176" s="81">
        <v>390.0</v>
      </c>
      <c r="F176" s="81">
        <v>748.0</v>
      </c>
      <c r="G176" s="81">
        <v>624.0</v>
      </c>
      <c r="H176" s="81">
        <v>448.0</v>
      </c>
      <c r="I176" s="45">
        <f t="shared" si="45"/>
        <v>3470</v>
      </c>
      <c r="J176" s="46">
        <f>I176*0.1</f>
        <v>347</v>
      </c>
      <c r="K176" s="66">
        <v>6.013081306635E12</v>
      </c>
    </row>
    <row r="177">
      <c r="A177" s="43" t="s">
        <v>120</v>
      </c>
      <c r="B177" s="81">
        <v>288.0</v>
      </c>
      <c r="C177" s="81">
        <v>0.0</v>
      </c>
      <c r="D177" s="81">
        <v>0.0</v>
      </c>
      <c r="E177" s="81">
        <v>888.0</v>
      </c>
      <c r="F177" s="81">
        <v>0.0</v>
      </c>
      <c r="G177" s="81">
        <v>479.0</v>
      </c>
      <c r="H177" s="81">
        <v>1005.0</v>
      </c>
      <c r="I177" s="45">
        <f t="shared" si="45"/>
        <v>2660</v>
      </c>
      <c r="J177" s="46">
        <f>I177*0.12</f>
        <v>319.2</v>
      </c>
      <c r="K177" s="86">
        <v>2.013052836709E12</v>
      </c>
      <c r="L177" s="85">
        <v>-54.0</v>
      </c>
      <c r="M177" s="85" t="s">
        <v>155</v>
      </c>
    </row>
    <row r="178">
      <c r="A178" s="60" t="s">
        <v>83</v>
      </c>
      <c r="B178" s="81">
        <v>269.0</v>
      </c>
      <c r="C178" s="81">
        <v>154.0</v>
      </c>
      <c r="D178" s="81">
        <v>0.0</v>
      </c>
      <c r="E178" s="81">
        <v>773.0</v>
      </c>
      <c r="F178" s="81">
        <v>0.0</v>
      </c>
      <c r="G178" s="81">
        <v>0.0</v>
      </c>
      <c r="H178" s="81">
        <v>1179.0</v>
      </c>
      <c r="I178" s="45">
        <f t="shared" si="45"/>
        <v>2375</v>
      </c>
      <c r="J178" s="46">
        <f>I178*0.08</f>
        <v>190</v>
      </c>
      <c r="K178" s="70" t="s">
        <v>156</v>
      </c>
    </row>
    <row r="179">
      <c r="A179" s="56" t="s">
        <v>84</v>
      </c>
      <c r="B179" s="81">
        <v>214.0</v>
      </c>
      <c r="C179" s="81">
        <v>1089.0</v>
      </c>
      <c r="D179" s="81">
        <v>0.0</v>
      </c>
      <c r="E179" s="81">
        <v>0.0</v>
      </c>
      <c r="F179" s="81">
        <v>572.0</v>
      </c>
      <c r="G179" s="81">
        <v>702.0</v>
      </c>
      <c r="H179" s="81">
        <v>0.0</v>
      </c>
      <c r="I179" s="45">
        <f t="shared" si="45"/>
        <v>2577</v>
      </c>
      <c r="J179" s="46">
        <f t="shared" ref="J179:J181" si="49">I179*0.12</f>
        <v>309.24</v>
      </c>
      <c r="K179" s="82">
        <v>5.013043172397E12</v>
      </c>
    </row>
    <row r="180">
      <c r="A180" s="56" t="s">
        <v>85</v>
      </c>
      <c r="B180" s="81">
        <v>539.0</v>
      </c>
      <c r="C180" s="81">
        <v>0.0</v>
      </c>
      <c r="D180" s="81">
        <v>0.0</v>
      </c>
      <c r="E180" s="81">
        <v>1229.0</v>
      </c>
      <c r="F180" s="81">
        <v>456.0</v>
      </c>
      <c r="G180" s="81">
        <v>0.0</v>
      </c>
      <c r="H180" s="81">
        <v>0.0</v>
      </c>
      <c r="I180" s="45">
        <f t="shared" si="45"/>
        <v>2224</v>
      </c>
      <c r="J180" s="46">
        <f t="shared" si="49"/>
        <v>266.88</v>
      </c>
      <c r="K180" s="75" t="s">
        <v>157</v>
      </c>
    </row>
    <row r="181">
      <c r="A181" s="56" t="s">
        <v>86</v>
      </c>
      <c r="B181" s="81">
        <v>368.0</v>
      </c>
      <c r="C181" s="81">
        <v>0.0</v>
      </c>
      <c r="D181" s="81">
        <v>0.0</v>
      </c>
      <c r="E181" s="81">
        <v>0.0</v>
      </c>
      <c r="F181" s="81">
        <v>0.0</v>
      </c>
      <c r="G181" s="81">
        <v>0.0</v>
      </c>
      <c r="H181" s="81">
        <v>0.0</v>
      </c>
      <c r="I181" s="45">
        <f t="shared" si="45"/>
        <v>368</v>
      </c>
      <c r="J181" s="46">
        <f t="shared" si="49"/>
        <v>44.16</v>
      </c>
      <c r="K181" s="66">
        <v>1.013112153241E12</v>
      </c>
    </row>
    <row r="182">
      <c r="A182" s="56" t="s">
        <v>87</v>
      </c>
      <c r="B182" s="81">
        <v>0.0</v>
      </c>
      <c r="C182" s="81">
        <v>651.0</v>
      </c>
      <c r="D182" s="81">
        <v>177.0</v>
      </c>
      <c r="E182" s="81">
        <v>978.0</v>
      </c>
      <c r="F182" s="81">
        <v>1019.0</v>
      </c>
      <c r="G182" s="81">
        <v>87.0</v>
      </c>
      <c r="H182" s="81">
        <v>239.0</v>
      </c>
      <c r="I182" s="45">
        <f t="shared" si="45"/>
        <v>3151</v>
      </c>
      <c r="J182" s="46">
        <f t="shared" ref="J182:J183" si="50">I182*0.1</f>
        <v>315.1</v>
      </c>
      <c r="K182" s="66">
        <v>4.013096115565E12</v>
      </c>
    </row>
    <row r="183">
      <c r="A183" s="56" t="s">
        <v>89</v>
      </c>
      <c r="B183" s="81">
        <v>0.0</v>
      </c>
      <c r="C183" s="81">
        <v>0.0</v>
      </c>
      <c r="D183" s="81">
        <v>0.0</v>
      </c>
      <c r="E183" s="81">
        <v>0.0</v>
      </c>
      <c r="F183" s="81">
        <v>0.0</v>
      </c>
      <c r="G183" s="81">
        <v>0.0</v>
      </c>
      <c r="H183" s="81">
        <v>0.0</v>
      </c>
      <c r="I183" s="45">
        <f t="shared" si="45"/>
        <v>0</v>
      </c>
      <c r="J183" s="48">
        <f t="shared" si="50"/>
        <v>0</v>
      </c>
      <c r="K183" s="65"/>
    </row>
    <row r="184">
      <c r="A184" s="60" t="s">
        <v>90</v>
      </c>
      <c r="B184" s="81">
        <v>0.0</v>
      </c>
      <c r="C184" s="81">
        <v>0.0</v>
      </c>
      <c r="D184" s="81">
        <v>1270.0</v>
      </c>
      <c r="E184" s="81">
        <v>0.0</v>
      </c>
      <c r="F184" s="81">
        <v>157.0</v>
      </c>
      <c r="G184" s="81">
        <v>266.0</v>
      </c>
      <c r="H184" s="81">
        <v>0.0</v>
      </c>
      <c r="I184" s="45">
        <f t="shared" si="45"/>
        <v>1693</v>
      </c>
      <c r="J184" s="46">
        <f>I184*0.08</f>
        <v>135.44</v>
      </c>
      <c r="K184" s="82">
        <v>8.013060594525E12</v>
      </c>
    </row>
    <row r="185">
      <c r="A185" s="56" t="s">
        <v>91</v>
      </c>
      <c r="B185" s="81">
        <v>977.0</v>
      </c>
      <c r="C185" s="81">
        <v>1346.0</v>
      </c>
      <c r="D185" s="81">
        <v>936.0</v>
      </c>
      <c r="E185" s="81">
        <v>950.0</v>
      </c>
      <c r="F185" s="81">
        <v>764.0</v>
      </c>
      <c r="G185" s="81">
        <v>858.0</v>
      </c>
      <c r="H185" s="81">
        <v>957.0</v>
      </c>
      <c r="I185" s="45">
        <f t="shared" si="45"/>
        <v>6788</v>
      </c>
      <c r="J185" s="46">
        <f>I185*0.09</f>
        <v>610.92</v>
      </c>
      <c r="K185" s="66">
        <v>1.013070231401E12</v>
      </c>
    </row>
    <row r="186">
      <c r="A186" s="56" t="s">
        <v>92</v>
      </c>
      <c r="B186" s="81">
        <v>546.0</v>
      </c>
      <c r="C186" s="81">
        <v>981.0</v>
      </c>
      <c r="D186" s="81">
        <v>1008.0</v>
      </c>
      <c r="E186" s="81">
        <v>708.0</v>
      </c>
      <c r="F186" s="81">
        <v>0.0</v>
      </c>
      <c r="G186" s="81">
        <v>1120.0</v>
      </c>
      <c r="H186" s="81">
        <v>855.0</v>
      </c>
      <c r="I186" s="45">
        <f t="shared" si="45"/>
        <v>5218</v>
      </c>
      <c r="J186" s="46">
        <f>I186*0.1</f>
        <v>521.8</v>
      </c>
      <c r="K186" s="82">
        <v>9.0130526347E12</v>
      </c>
    </row>
    <row r="187">
      <c r="A187" s="43" t="s">
        <v>131</v>
      </c>
      <c r="B187" s="81">
        <v>0.0</v>
      </c>
      <c r="C187" s="81">
        <v>556.0</v>
      </c>
      <c r="D187" s="81">
        <v>0.0</v>
      </c>
      <c r="E187" s="81">
        <v>202.0</v>
      </c>
      <c r="F187" s="81">
        <v>0.0</v>
      </c>
      <c r="G187" s="81">
        <v>263.0</v>
      </c>
      <c r="H187" s="81">
        <v>289.0</v>
      </c>
      <c r="I187" s="45">
        <f t="shared" si="45"/>
        <v>1310</v>
      </c>
      <c r="J187" s="46">
        <f>I187*0.12</f>
        <v>157.2</v>
      </c>
      <c r="K187" s="66">
        <v>5.013096559183E12</v>
      </c>
    </row>
    <row r="188">
      <c r="A188" s="60" t="s">
        <v>93</v>
      </c>
      <c r="B188" s="81">
        <v>0.0</v>
      </c>
      <c r="C188" s="81">
        <v>0.0</v>
      </c>
      <c r="D188" s="81">
        <v>0.0</v>
      </c>
      <c r="E188" s="81">
        <v>1272.0</v>
      </c>
      <c r="F188" s="81">
        <v>880.0</v>
      </c>
      <c r="G188" s="81">
        <v>0.0</v>
      </c>
      <c r="H188" s="81">
        <v>1128.0</v>
      </c>
      <c r="I188" s="45">
        <f t="shared" si="45"/>
        <v>3280</v>
      </c>
      <c r="J188" s="46">
        <f>I188*0.08</f>
        <v>262.4</v>
      </c>
      <c r="K188" s="66">
        <v>1.013049188906E12</v>
      </c>
    </row>
    <row r="189">
      <c r="A189" s="56" t="s">
        <v>94</v>
      </c>
      <c r="B189" s="81">
        <v>303.0</v>
      </c>
      <c r="C189" s="81">
        <v>906.0</v>
      </c>
      <c r="D189" s="81">
        <v>726.0</v>
      </c>
      <c r="E189" s="81">
        <v>590.0</v>
      </c>
      <c r="F189" s="81">
        <v>591.0</v>
      </c>
      <c r="G189" s="81">
        <v>952.0</v>
      </c>
      <c r="H189" s="81">
        <v>610.0</v>
      </c>
      <c r="I189" s="45">
        <f t="shared" si="45"/>
        <v>4678</v>
      </c>
      <c r="J189" s="46">
        <f t="shared" ref="J189:J190" si="51">I189*0.1</f>
        <v>467.8</v>
      </c>
      <c r="K189" s="66">
        <v>5.013099885173E12</v>
      </c>
    </row>
    <row r="190">
      <c r="A190" s="56" t="s">
        <v>95</v>
      </c>
      <c r="B190" s="81">
        <v>0.0</v>
      </c>
      <c r="C190" s="81">
        <v>0.0</v>
      </c>
      <c r="D190" s="81">
        <v>0.0</v>
      </c>
      <c r="E190" s="81">
        <v>0.0</v>
      </c>
      <c r="F190" s="81">
        <v>0.0</v>
      </c>
      <c r="G190" s="81">
        <v>0.0</v>
      </c>
      <c r="H190" s="81">
        <v>0.0</v>
      </c>
      <c r="I190" s="45">
        <f t="shared" si="45"/>
        <v>0</v>
      </c>
      <c r="J190" s="48">
        <f t="shared" si="51"/>
        <v>0</v>
      </c>
      <c r="K190" s="65"/>
    </row>
    <row r="191">
      <c r="A191" s="56" t="s">
        <v>96</v>
      </c>
      <c r="B191" s="81">
        <v>0.0</v>
      </c>
      <c r="C191" s="81">
        <v>0.0</v>
      </c>
      <c r="D191" s="81">
        <v>0.0</v>
      </c>
      <c r="E191" s="81">
        <v>0.0</v>
      </c>
      <c r="F191" s="81">
        <v>0.0</v>
      </c>
      <c r="G191" s="81">
        <v>0.0</v>
      </c>
      <c r="H191" s="81">
        <v>0.0</v>
      </c>
      <c r="I191" s="45">
        <f t="shared" si="45"/>
        <v>0</v>
      </c>
      <c r="J191" s="48">
        <f t="shared" ref="J191:J192" si="52">I191*0.12</f>
        <v>0</v>
      </c>
      <c r="K191" s="65"/>
    </row>
    <row r="192">
      <c r="A192" s="56" t="s">
        <v>97</v>
      </c>
      <c r="B192" s="81">
        <v>451.0</v>
      </c>
      <c r="C192" s="81">
        <v>0.0</v>
      </c>
      <c r="D192" s="81">
        <v>0.0</v>
      </c>
      <c r="E192" s="81">
        <v>0.0</v>
      </c>
      <c r="F192" s="81">
        <v>0.0</v>
      </c>
      <c r="G192" s="81">
        <v>0.0</v>
      </c>
      <c r="H192" s="81">
        <v>0.0</v>
      </c>
      <c r="I192" s="45">
        <f t="shared" si="45"/>
        <v>451</v>
      </c>
      <c r="J192" s="46">
        <f t="shared" si="52"/>
        <v>54.12</v>
      </c>
      <c r="K192" s="66">
        <v>6.013084190999E12</v>
      </c>
    </row>
    <row r="193">
      <c r="A193" s="56" t="s">
        <v>98</v>
      </c>
      <c r="B193" s="81">
        <v>304.0</v>
      </c>
      <c r="C193" s="81">
        <v>1364.0</v>
      </c>
      <c r="D193" s="81">
        <v>591.0</v>
      </c>
      <c r="E193" s="81">
        <v>99.0</v>
      </c>
      <c r="F193" s="81">
        <v>0.0</v>
      </c>
      <c r="G193" s="81">
        <v>1342.0</v>
      </c>
      <c r="H193" s="81">
        <v>1364.0</v>
      </c>
      <c r="I193" s="45">
        <f t="shared" si="45"/>
        <v>5064</v>
      </c>
      <c r="J193" s="46">
        <f>I193*0.1</f>
        <v>506.4</v>
      </c>
      <c r="K193" s="82">
        <v>9.013046762991E12</v>
      </c>
    </row>
    <row r="194">
      <c r="A194" s="56" t="s">
        <v>99</v>
      </c>
      <c r="B194" s="81">
        <v>543.0</v>
      </c>
      <c r="C194" s="81">
        <v>0.0</v>
      </c>
      <c r="D194" s="81">
        <v>0.0</v>
      </c>
      <c r="E194" s="81">
        <v>0.0</v>
      </c>
      <c r="F194" s="81">
        <v>454.0</v>
      </c>
      <c r="G194" s="81">
        <v>632.0</v>
      </c>
      <c r="H194" s="81">
        <v>697.0</v>
      </c>
      <c r="I194" s="45">
        <f t="shared" si="45"/>
        <v>2326</v>
      </c>
      <c r="J194" s="46">
        <f>I194*0.12</f>
        <v>279.12</v>
      </c>
      <c r="K194" s="82">
        <v>3.013043583495E12</v>
      </c>
    </row>
    <row r="195">
      <c r="A195" s="56" t="s">
        <v>100</v>
      </c>
      <c r="B195" s="81">
        <v>384.0</v>
      </c>
      <c r="C195" s="81">
        <v>466.0</v>
      </c>
      <c r="D195" s="81">
        <v>852.0</v>
      </c>
      <c r="E195" s="81">
        <v>1024.0</v>
      </c>
      <c r="F195" s="81">
        <v>0.0</v>
      </c>
      <c r="G195" s="81">
        <v>395.0</v>
      </c>
      <c r="H195" s="81">
        <v>594.0</v>
      </c>
      <c r="I195" s="45">
        <f t="shared" si="45"/>
        <v>3715</v>
      </c>
      <c r="J195" s="46">
        <f>I195*0.1</f>
        <v>371.5</v>
      </c>
      <c r="K195" s="66">
        <v>3.013119070618E12</v>
      </c>
    </row>
    <row r="196">
      <c r="A196" s="51"/>
      <c r="B196" s="42"/>
      <c r="C196" s="42"/>
      <c r="D196" s="42"/>
      <c r="E196" s="42"/>
      <c r="F196" s="42"/>
      <c r="G196" s="42"/>
      <c r="H196" s="42"/>
      <c r="I196" s="42"/>
      <c r="J196" s="42"/>
      <c r="K196" s="65"/>
    </row>
    <row r="197">
      <c r="A197" s="52" t="s">
        <v>47</v>
      </c>
      <c r="B197" s="45">
        <f t="shared" ref="B197:J197" si="53">SUM(B161:B195)</f>
        <v>12517</v>
      </c>
      <c r="C197" s="45">
        <f t="shared" si="53"/>
        <v>14929</v>
      </c>
      <c r="D197" s="45">
        <f t="shared" si="53"/>
        <v>10160</v>
      </c>
      <c r="E197" s="45">
        <f t="shared" si="53"/>
        <v>18863</v>
      </c>
      <c r="F197" s="45">
        <f t="shared" si="53"/>
        <v>12848</v>
      </c>
      <c r="G197" s="45">
        <f t="shared" si="53"/>
        <v>13543</v>
      </c>
      <c r="H197" s="45">
        <f t="shared" si="53"/>
        <v>13277</v>
      </c>
      <c r="I197" s="45">
        <f t="shared" si="53"/>
        <v>96137</v>
      </c>
      <c r="J197" s="45">
        <f t="shared" si="53"/>
        <v>9622.92</v>
      </c>
      <c r="K197" s="65"/>
    </row>
    <row r="198">
      <c r="K198" s="37"/>
    </row>
    <row r="199">
      <c r="I199" s="39">
        <f t="shared" ref="I199:J199" si="54">I37+I77+I117+I157+I197</f>
        <v>472750</v>
      </c>
      <c r="J199" s="39">
        <f t="shared" si="54"/>
        <v>46718.88</v>
      </c>
      <c r="K199" s="37"/>
    </row>
    <row r="200">
      <c r="J200" s="38">
        <v>22500.0</v>
      </c>
      <c r="K200" s="37"/>
    </row>
    <row r="201">
      <c r="J201" s="39">
        <f>J199-J200</f>
        <v>24218.88</v>
      </c>
      <c r="K201" s="37"/>
    </row>
    <row r="202">
      <c r="K202" s="37"/>
    </row>
    <row r="203">
      <c r="A203" s="53" t="s">
        <v>101</v>
      </c>
      <c r="B203" s="35">
        <v>45234.0</v>
      </c>
      <c r="C203" s="35">
        <v>45235.0</v>
      </c>
      <c r="D203" s="35">
        <v>45236.0</v>
      </c>
      <c r="E203" s="35">
        <v>45237.0</v>
      </c>
      <c r="F203" s="35">
        <v>45238.0</v>
      </c>
      <c r="G203" s="35">
        <v>45239.0</v>
      </c>
      <c r="H203" s="35">
        <v>45240.0</v>
      </c>
      <c r="I203" s="63" t="s">
        <v>47</v>
      </c>
      <c r="J203" s="36" t="s">
        <v>66</v>
      </c>
      <c r="K203" s="37"/>
    </row>
    <row r="204">
      <c r="A204" s="40"/>
      <c r="B204" s="41"/>
      <c r="C204" s="41"/>
      <c r="D204" s="41"/>
      <c r="E204" s="41"/>
      <c r="F204" s="41"/>
      <c r="G204" s="41"/>
      <c r="H204" s="42"/>
      <c r="I204" s="74"/>
      <c r="J204" s="42"/>
      <c r="K204" s="37"/>
    </row>
    <row r="205">
      <c r="A205" s="56" t="s">
        <v>67</v>
      </c>
      <c r="B205" s="71">
        <v>492.0</v>
      </c>
      <c r="C205" s="71">
        <v>820.0</v>
      </c>
      <c r="D205" s="71">
        <v>526.0</v>
      </c>
      <c r="E205" s="71">
        <v>0.0</v>
      </c>
      <c r="F205" s="71">
        <v>671.0</v>
      </c>
      <c r="G205" s="71">
        <v>504.0</v>
      </c>
      <c r="H205" s="71">
        <v>762.0</v>
      </c>
      <c r="I205" s="45">
        <f t="shared" ref="I205:I239" si="55">sum(B205:H205)</f>
        <v>3775</v>
      </c>
      <c r="J205" s="46">
        <f t="shared" ref="J205:J206" si="56">I205*0.1</f>
        <v>377.5</v>
      </c>
      <c r="K205" s="67">
        <v>4.013207833042E12</v>
      </c>
    </row>
    <row r="206">
      <c r="A206" s="56" t="s">
        <v>68</v>
      </c>
      <c r="B206" s="71">
        <v>0.0</v>
      </c>
      <c r="C206" s="71">
        <v>553.0</v>
      </c>
      <c r="D206" s="71">
        <v>672.0</v>
      </c>
      <c r="E206" s="71">
        <v>692.0</v>
      </c>
      <c r="F206" s="71">
        <v>253.0</v>
      </c>
      <c r="G206" s="71">
        <v>621.0</v>
      </c>
      <c r="H206" s="71">
        <v>588.0</v>
      </c>
      <c r="I206" s="45">
        <f t="shared" si="55"/>
        <v>3379</v>
      </c>
      <c r="J206" s="46">
        <f t="shared" si="56"/>
        <v>337.9</v>
      </c>
      <c r="K206" s="67">
        <v>8.013180684512E12</v>
      </c>
    </row>
    <row r="207">
      <c r="A207" s="56" t="s">
        <v>69</v>
      </c>
      <c r="B207" s="71">
        <v>0.0</v>
      </c>
      <c r="C207" s="71">
        <v>0.0</v>
      </c>
      <c r="D207" s="71">
        <v>0.0</v>
      </c>
      <c r="E207" s="71">
        <v>0.0</v>
      </c>
      <c r="F207" s="71">
        <v>0.0</v>
      </c>
      <c r="G207" s="71">
        <v>0.0</v>
      </c>
      <c r="H207" s="71">
        <v>0.0</v>
      </c>
      <c r="I207" s="45">
        <f t="shared" si="55"/>
        <v>0</v>
      </c>
      <c r="J207" s="48">
        <f>I207*0.12</f>
        <v>0</v>
      </c>
      <c r="K207" s="37"/>
    </row>
    <row r="208">
      <c r="A208" s="60" t="s">
        <v>70</v>
      </c>
      <c r="B208" s="87">
        <v>365.0</v>
      </c>
      <c r="C208" s="88">
        <v>559.0</v>
      </c>
      <c r="D208" s="88">
        <v>430.0</v>
      </c>
      <c r="E208" s="88">
        <v>440.0</v>
      </c>
      <c r="F208" s="88">
        <v>357.0</v>
      </c>
      <c r="G208" s="88">
        <v>446.0</v>
      </c>
      <c r="H208" s="88">
        <v>762.0</v>
      </c>
      <c r="I208" s="45">
        <f t="shared" si="55"/>
        <v>3359</v>
      </c>
      <c r="J208" s="46">
        <f>I208*0.08</f>
        <v>268.72</v>
      </c>
      <c r="K208" s="89" t="s">
        <v>158</v>
      </c>
    </row>
    <row r="209">
      <c r="A209" s="43" t="s">
        <v>159</v>
      </c>
      <c r="B209" s="87">
        <v>0.0</v>
      </c>
      <c r="C209" s="88">
        <v>0.0</v>
      </c>
      <c r="D209" s="88">
        <v>471.0</v>
      </c>
      <c r="E209" s="88">
        <v>845.0</v>
      </c>
      <c r="F209" s="88">
        <v>600.0</v>
      </c>
      <c r="G209" s="88">
        <v>574.0</v>
      </c>
      <c r="H209" s="88">
        <v>487.0</v>
      </c>
      <c r="I209" s="45">
        <f t="shared" si="55"/>
        <v>2977</v>
      </c>
      <c r="J209" s="46">
        <f>I209*0.12</f>
        <v>357.24</v>
      </c>
      <c r="K209" s="67">
        <v>2.013220312236E12</v>
      </c>
    </row>
    <row r="210">
      <c r="A210" s="56" t="s">
        <v>72</v>
      </c>
      <c r="B210" s="71">
        <v>1065.0</v>
      </c>
      <c r="C210" s="71">
        <v>350.0</v>
      </c>
      <c r="D210" s="71">
        <v>560.0</v>
      </c>
      <c r="E210" s="71">
        <v>672.0</v>
      </c>
      <c r="F210" s="71">
        <v>0.0</v>
      </c>
      <c r="G210" s="71">
        <v>335.0</v>
      </c>
      <c r="H210" s="71">
        <v>798.0</v>
      </c>
      <c r="I210" s="45">
        <f t="shared" si="55"/>
        <v>3780</v>
      </c>
      <c r="J210" s="46">
        <f>I210*0.1</f>
        <v>378</v>
      </c>
      <c r="K210" s="67">
        <v>2.01319612267E12</v>
      </c>
    </row>
    <row r="211">
      <c r="A211" s="56" t="s">
        <v>73</v>
      </c>
      <c r="B211" s="71">
        <v>174.0</v>
      </c>
      <c r="C211" s="71">
        <v>487.0</v>
      </c>
      <c r="D211" s="71">
        <v>265.0</v>
      </c>
      <c r="E211" s="71">
        <v>58.0</v>
      </c>
      <c r="F211" s="71">
        <v>0.0</v>
      </c>
      <c r="G211" s="71">
        <v>239.0</v>
      </c>
      <c r="H211" s="71">
        <v>0.0</v>
      </c>
      <c r="I211" s="45">
        <f t="shared" si="55"/>
        <v>1223</v>
      </c>
      <c r="J211" s="46">
        <f t="shared" ref="J211:J212" si="57">I211*0.12</f>
        <v>146.76</v>
      </c>
      <c r="K211" s="67">
        <v>7.013198954962E12</v>
      </c>
    </row>
    <row r="212">
      <c r="A212" s="56" t="s">
        <v>74</v>
      </c>
      <c r="B212" s="71">
        <v>0.0</v>
      </c>
      <c r="C212" s="71">
        <v>0.0</v>
      </c>
      <c r="D212" s="71">
        <v>0.0</v>
      </c>
      <c r="E212" s="71">
        <v>0.0</v>
      </c>
      <c r="F212" s="71">
        <v>231.0</v>
      </c>
      <c r="G212" s="71">
        <v>163.0</v>
      </c>
      <c r="H212" s="71">
        <v>0.0</v>
      </c>
      <c r="I212" s="45">
        <f t="shared" si="55"/>
        <v>394</v>
      </c>
      <c r="J212" s="46">
        <f t="shared" si="57"/>
        <v>47.28</v>
      </c>
      <c r="K212" s="67">
        <v>8.013215965392E12</v>
      </c>
    </row>
    <row r="213">
      <c r="A213" s="56" t="s">
        <v>75</v>
      </c>
      <c r="B213" s="71">
        <v>0.0</v>
      </c>
      <c r="C213" s="71">
        <v>0.0</v>
      </c>
      <c r="D213" s="71">
        <v>0.0</v>
      </c>
      <c r="E213" s="71">
        <v>0.0</v>
      </c>
      <c r="F213" s="71">
        <v>0.0</v>
      </c>
      <c r="G213" s="71">
        <v>0.0</v>
      </c>
      <c r="H213" s="71">
        <v>0.0</v>
      </c>
      <c r="I213" s="45">
        <f t="shared" si="55"/>
        <v>0</v>
      </c>
      <c r="J213" s="48">
        <f>I213*0.1</f>
        <v>0</v>
      </c>
      <c r="K213" s="37"/>
    </row>
    <row r="214">
      <c r="A214" s="43" t="s">
        <v>112</v>
      </c>
      <c r="B214" s="71">
        <v>369.0</v>
      </c>
      <c r="C214" s="71">
        <v>665.0</v>
      </c>
      <c r="D214" s="71">
        <v>0.0</v>
      </c>
      <c r="E214" s="71">
        <v>0.0</v>
      </c>
      <c r="F214" s="71">
        <v>0.0</v>
      </c>
      <c r="G214" s="71">
        <v>92.0</v>
      </c>
      <c r="H214" s="71">
        <v>171.0</v>
      </c>
      <c r="I214" s="45">
        <f t="shared" si="55"/>
        <v>1297</v>
      </c>
      <c r="J214" s="46">
        <f t="shared" ref="J214:J216" si="58">I214*0.12</f>
        <v>155.64</v>
      </c>
      <c r="K214" s="67">
        <v>3.013195868941E12</v>
      </c>
    </row>
    <row r="215">
      <c r="A215" s="56" t="s">
        <v>77</v>
      </c>
      <c r="B215" s="71">
        <v>0.0</v>
      </c>
      <c r="C215" s="71">
        <v>0.0</v>
      </c>
      <c r="D215" s="71">
        <v>0.0</v>
      </c>
      <c r="E215" s="71">
        <v>0.0</v>
      </c>
      <c r="F215" s="71">
        <v>0.0</v>
      </c>
      <c r="G215" s="71">
        <v>0.0</v>
      </c>
      <c r="H215" s="71">
        <v>0.0</v>
      </c>
      <c r="I215" s="45">
        <f t="shared" si="55"/>
        <v>0</v>
      </c>
      <c r="J215" s="48">
        <f t="shared" si="58"/>
        <v>0</v>
      </c>
      <c r="K215" s="37"/>
    </row>
    <row r="216">
      <c r="A216" s="43" t="s">
        <v>115</v>
      </c>
      <c r="B216" s="71">
        <v>628.0</v>
      </c>
      <c r="C216" s="71">
        <v>438.0</v>
      </c>
      <c r="D216" s="71">
        <v>287.0</v>
      </c>
      <c r="E216" s="71">
        <v>467.0</v>
      </c>
      <c r="F216" s="71">
        <v>253.0</v>
      </c>
      <c r="G216" s="71">
        <v>381.0</v>
      </c>
      <c r="H216" s="71">
        <v>242.0</v>
      </c>
      <c r="I216" s="45">
        <f t="shared" si="55"/>
        <v>2696</v>
      </c>
      <c r="J216" s="46">
        <f t="shared" si="58"/>
        <v>323.52</v>
      </c>
      <c r="K216" s="67">
        <v>3.013221088886E12</v>
      </c>
    </row>
    <row r="217">
      <c r="A217" s="56" t="s">
        <v>78</v>
      </c>
      <c r="B217" s="71">
        <v>0.0</v>
      </c>
      <c r="C217" s="71">
        <v>0.0</v>
      </c>
      <c r="D217" s="71">
        <v>0.0</v>
      </c>
      <c r="E217" s="71">
        <v>2460.0</v>
      </c>
      <c r="F217" s="71">
        <v>4190.0</v>
      </c>
      <c r="G217" s="71">
        <v>1160.0</v>
      </c>
      <c r="H217" s="71">
        <v>0.0</v>
      </c>
      <c r="I217" s="45">
        <f t="shared" si="55"/>
        <v>7810</v>
      </c>
      <c r="J217" s="46">
        <f>I217*0.085</f>
        <v>663.85</v>
      </c>
      <c r="K217" s="67">
        <v>1.013184158311E12</v>
      </c>
    </row>
    <row r="218">
      <c r="A218" s="56" t="s">
        <v>79</v>
      </c>
      <c r="B218" s="71">
        <v>1153.0</v>
      </c>
      <c r="C218" s="71">
        <v>546.0</v>
      </c>
      <c r="D218" s="71">
        <v>946.0</v>
      </c>
      <c r="E218" s="71">
        <v>821.0</v>
      </c>
      <c r="F218" s="71">
        <v>1124.0</v>
      </c>
      <c r="G218" s="71">
        <v>1254.0</v>
      </c>
      <c r="H218" s="71">
        <v>1051.0</v>
      </c>
      <c r="I218" s="45">
        <f t="shared" si="55"/>
        <v>6895</v>
      </c>
      <c r="J218" s="46">
        <f>I218*0.09</f>
        <v>620.55</v>
      </c>
      <c r="K218" s="67">
        <v>3.013182173644E12</v>
      </c>
    </row>
    <row r="219">
      <c r="A219" s="56" t="s">
        <v>80</v>
      </c>
      <c r="B219" s="71">
        <v>210.0</v>
      </c>
      <c r="C219" s="71">
        <v>245.0</v>
      </c>
      <c r="D219" s="71">
        <v>0.0</v>
      </c>
      <c r="E219" s="71">
        <v>275.0</v>
      </c>
      <c r="F219" s="71">
        <v>0.0</v>
      </c>
      <c r="G219" s="71">
        <v>244.0</v>
      </c>
      <c r="H219" s="71">
        <v>365.0</v>
      </c>
      <c r="I219" s="45">
        <f t="shared" si="55"/>
        <v>1339</v>
      </c>
      <c r="J219" s="46">
        <f t="shared" ref="J219:J221" si="59">I219*0.12</f>
        <v>160.68</v>
      </c>
      <c r="K219" s="67">
        <v>3.013183974096E12</v>
      </c>
    </row>
    <row r="220">
      <c r="A220" s="56" t="s">
        <v>81</v>
      </c>
      <c r="B220" s="71">
        <v>718.0</v>
      </c>
      <c r="C220" s="71">
        <v>0.0</v>
      </c>
      <c r="D220" s="71">
        <v>0.0</v>
      </c>
      <c r="E220" s="71">
        <v>239.0</v>
      </c>
      <c r="F220" s="71">
        <v>0.0</v>
      </c>
      <c r="G220" s="71">
        <v>0.0</v>
      </c>
      <c r="H220" s="71">
        <v>785.0</v>
      </c>
      <c r="I220" s="45">
        <f t="shared" si="55"/>
        <v>1742</v>
      </c>
      <c r="J220" s="46">
        <f t="shared" si="59"/>
        <v>209.04</v>
      </c>
      <c r="K220" s="67">
        <v>6.013210377368E12</v>
      </c>
    </row>
    <row r="221">
      <c r="A221" s="43" t="s">
        <v>120</v>
      </c>
      <c r="B221" s="71">
        <v>349.0</v>
      </c>
      <c r="C221" s="71">
        <v>0.0</v>
      </c>
      <c r="D221" s="71">
        <v>762.0</v>
      </c>
      <c r="E221" s="71">
        <v>629.0</v>
      </c>
      <c r="F221" s="71">
        <v>723.0</v>
      </c>
      <c r="G221" s="71">
        <v>746.0</v>
      </c>
      <c r="H221" s="71">
        <v>701.0</v>
      </c>
      <c r="I221" s="45">
        <f t="shared" si="55"/>
        <v>3910</v>
      </c>
      <c r="J221" s="46">
        <f t="shared" si="59"/>
        <v>469.2</v>
      </c>
      <c r="K221" s="67">
        <v>2.01319085782E12</v>
      </c>
    </row>
    <row r="222">
      <c r="A222" s="60" t="s">
        <v>83</v>
      </c>
      <c r="B222" s="71">
        <v>865.0</v>
      </c>
      <c r="C222" s="71">
        <v>0.0</v>
      </c>
      <c r="D222" s="71">
        <v>507.0</v>
      </c>
      <c r="E222" s="71">
        <v>429.0</v>
      </c>
      <c r="F222" s="71">
        <v>530.0</v>
      </c>
      <c r="G222" s="71">
        <v>510.0</v>
      </c>
      <c r="H222" s="71">
        <v>455.0</v>
      </c>
      <c r="I222" s="45">
        <f t="shared" si="55"/>
        <v>3296</v>
      </c>
      <c r="J222" s="46">
        <f>I222*0.08</f>
        <v>263.68</v>
      </c>
      <c r="K222" s="89" t="s">
        <v>160</v>
      </c>
    </row>
    <row r="223">
      <c r="A223" s="56" t="s">
        <v>84</v>
      </c>
      <c r="B223" s="71">
        <v>1041.0</v>
      </c>
      <c r="C223" s="71">
        <v>691.0</v>
      </c>
      <c r="D223" s="71">
        <v>0.0</v>
      </c>
      <c r="E223" s="71">
        <v>351.0</v>
      </c>
      <c r="F223" s="71">
        <v>279.0</v>
      </c>
      <c r="G223" s="71">
        <v>430.0</v>
      </c>
      <c r="H223" s="71">
        <v>445.0</v>
      </c>
      <c r="I223" s="45">
        <f t="shared" si="55"/>
        <v>3237</v>
      </c>
      <c r="J223" s="46">
        <f>I223*0.1</f>
        <v>323.7</v>
      </c>
      <c r="K223" s="67">
        <v>5.013198855816E12</v>
      </c>
    </row>
    <row r="224">
      <c r="A224" s="56" t="s">
        <v>85</v>
      </c>
      <c r="B224" s="71">
        <v>543.0</v>
      </c>
      <c r="C224" s="71">
        <v>239.0</v>
      </c>
      <c r="D224" s="71">
        <v>487.0</v>
      </c>
      <c r="E224" s="71">
        <v>936.0</v>
      </c>
      <c r="F224" s="71">
        <v>232.0</v>
      </c>
      <c r="G224" s="71">
        <v>150.0</v>
      </c>
      <c r="H224" s="71">
        <v>0.0</v>
      </c>
      <c r="I224" s="45">
        <f t="shared" si="55"/>
        <v>2587</v>
      </c>
      <c r="J224" s="46">
        <f t="shared" ref="J224:J227" si="60">I224*0.12</f>
        <v>310.44</v>
      </c>
      <c r="K224" s="89" t="s">
        <v>161</v>
      </c>
    </row>
    <row r="225">
      <c r="A225" s="56" t="s">
        <v>86</v>
      </c>
      <c r="B225" s="71">
        <v>0.0</v>
      </c>
      <c r="C225" s="71">
        <v>845.0</v>
      </c>
      <c r="D225" s="71">
        <v>0.0</v>
      </c>
      <c r="E225" s="71">
        <v>0.0</v>
      </c>
      <c r="F225" s="71">
        <v>284.0</v>
      </c>
      <c r="G225" s="71">
        <v>0.0</v>
      </c>
      <c r="H225" s="71">
        <v>0.0</v>
      </c>
      <c r="I225" s="45">
        <f t="shared" si="55"/>
        <v>1129</v>
      </c>
      <c r="J225" s="46">
        <f t="shared" si="60"/>
        <v>135.48</v>
      </c>
      <c r="K225" s="72">
        <v>1.013261874556E12</v>
      </c>
    </row>
    <row r="226">
      <c r="A226" s="56" t="s">
        <v>87</v>
      </c>
      <c r="B226" s="71">
        <v>339.0</v>
      </c>
      <c r="C226" s="71">
        <v>535.0</v>
      </c>
      <c r="D226" s="71">
        <v>0.0</v>
      </c>
      <c r="E226" s="71">
        <v>623.0</v>
      </c>
      <c r="F226" s="71">
        <v>0.0</v>
      </c>
      <c r="G226" s="71">
        <v>0.0</v>
      </c>
      <c r="H226" s="71">
        <v>0.0</v>
      </c>
      <c r="I226" s="45">
        <f t="shared" si="55"/>
        <v>1497</v>
      </c>
      <c r="J226" s="46">
        <f t="shared" si="60"/>
        <v>179.64</v>
      </c>
      <c r="K226" s="67">
        <v>4.013285793667E12</v>
      </c>
    </row>
    <row r="227">
      <c r="A227" s="56" t="s">
        <v>89</v>
      </c>
      <c r="B227" s="71">
        <v>105.0</v>
      </c>
      <c r="C227" s="71">
        <v>0.0</v>
      </c>
      <c r="D227" s="71">
        <v>240.0</v>
      </c>
      <c r="E227" s="71">
        <v>0.0</v>
      </c>
      <c r="F227" s="71">
        <v>0.0</v>
      </c>
      <c r="G227" s="71">
        <v>0.0</v>
      </c>
      <c r="H227" s="71">
        <v>0.0</v>
      </c>
      <c r="I227" s="45">
        <f t="shared" si="55"/>
        <v>345</v>
      </c>
      <c r="J227" s="46">
        <f t="shared" si="60"/>
        <v>41.4</v>
      </c>
      <c r="K227" s="67">
        <v>3.013224809003E12</v>
      </c>
    </row>
    <row r="228">
      <c r="A228" s="60" t="s">
        <v>90</v>
      </c>
      <c r="B228" s="71">
        <v>611.0</v>
      </c>
      <c r="C228" s="71">
        <v>565.0</v>
      </c>
      <c r="D228" s="71">
        <v>0.0</v>
      </c>
      <c r="E228" s="71">
        <v>0.0</v>
      </c>
      <c r="F228" s="71">
        <v>0.0</v>
      </c>
      <c r="G228" s="71">
        <v>0.0</v>
      </c>
      <c r="H228" s="71">
        <v>0.0</v>
      </c>
      <c r="I228" s="45">
        <f t="shared" si="55"/>
        <v>1176</v>
      </c>
      <c r="J228" s="46">
        <f>I228*0.08</f>
        <v>94.08</v>
      </c>
      <c r="K228" s="67">
        <v>8.013181345124E12</v>
      </c>
    </row>
    <row r="229">
      <c r="A229" s="56" t="s">
        <v>91</v>
      </c>
      <c r="B229" s="71">
        <v>1138.0</v>
      </c>
      <c r="C229" s="71">
        <v>649.0</v>
      </c>
      <c r="D229" s="71">
        <v>1072.0</v>
      </c>
      <c r="E229" s="71">
        <v>998.0</v>
      </c>
      <c r="F229" s="71">
        <v>916.0</v>
      </c>
      <c r="G229" s="71">
        <v>577.0</v>
      </c>
      <c r="H229" s="71">
        <v>1093.0</v>
      </c>
      <c r="I229" s="45">
        <f t="shared" si="55"/>
        <v>6443</v>
      </c>
      <c r="J229" s="46">
        <f>I229*0.09</f>
        <v>579.87</v>
      </c>
      <c r="K229" s="67">
        <v>1.013182344399E12</v>
      </c>
    </row>
    <row r="230">
      <c r="A230" s="56" t="s">
        <v>92</v>
      </c>
      <c r="B230" s="71">
        <v>788.0</v>
      </c>
      <c r="C230" s="71">
        <v>945.0</v>
      </c>
      <c r="D230" s="71">
        <v>0.0</v>
      </c>
      <c r="E230" s="71">
        <v>0.0</v>
      </c>
      <c r="F230" s="71">
        <v>675.0</v>
      </c>
      <c r="G230" s="71">
        <v>434.0</v>
      </c>
      <c r="H230" s="71">
        <v>289.0</v>
      </c>
      <c r="I230" s="45">
        <f t="shared" si="55"/>
        <v>3131</v>
      </c>
      <c r="J230" s="46">
        <f>I230*0.1</f>
        <v>313.1</v>
      </c>
      <c r="K230" s="67">
        <v>9.013221352718E12</v>
      </c>
    </row>
    <row r="231">
      <c r="A231" s="43" t="s">
        <v>131</v>
      </c>
      <c r="B231" s="71">
        <v>0.0</v>
      </c>
      <c r="C231" s="71">
        <v>0.0</v>
      </c>
      <c r="D231" s="71">
        <v>240.0</v>
      </c>
      <c r="E231" s="71">
        <v>120.0</v>
      </c>
      <c r="F231" s="71">
        <v>250.0</v>
      </c>
      <c r="G231" s="71">
        <v>75.0</v>
      </c>
      <c r="H231" s="71">
        <v>233.0</v>
      </c>
      <c r="I231" s="45">
        <f t="shared" si="55"/>
        <v>918</v>
      </c>
      <c r="J231" s="46">
        <f>I231*0.12</f>
        <v>110.16</v>
      </c>
      <c r="K231" s="67">
        <v>5.013196998647E12</v>
      </c>
    </row>
    <row r="232">
      <c r="A232" s="60" t="s">
        <v>93</v>
      </c>
      <c r="B232" s="71">
        <v>1083.0</v>
      </c>
      <c r="C232" s="71">
        <v>640.0</v>
      </c>
      <c r="D232" s="71">
        <v>778.0</v>
      </c>
      <c r="E232" s="71">
        <v>990.0</v>
      </c>
      <c r="F232" s="71">
        <v>536.0</v>
      </c>
      <c r="G232" s="71">
        <v>473.0</v>
      </c>
      <c r="H232" s="71">
        <v>0.0</v>
      </c>
      <c r="I232" s="45">
        <f t="shared" si="55"/>
        <v>4500</v>
      </c>
      <c r="J232" s="46">
        <f>I232*0.08</f>
        <v>360</v>
      </c>
      <c r="K232" s="67">
        <v>1.013180841223E12</v>
      </c>
    </row>
    <row r="233">
      <c r="A233" s="56" t="s">
        <v>94</v>
      </c>
      <c r="B233" s="71">
        <v>530.0</v>
      </c>
      <c r="C233" s="71">
        <v>910.0</v>
      </c>
      <c r="D233" s="71">
        <v>339.0</v>
      </c>
      <c r="E233" s="71">
        <v>225.0</v>
      </c>
      <c r="F233" s="71">
        <v>327.0</v>
      </c>
      <c r="G233" s="71">
        <v>737.0</v>
      </c>
      <c r="H233" s="71">
        <v>225.0</v>
      </c>
      <c r="I233" s="45">
        <f t="shared" si="55"/>
        <v>3293</v>
      </c>
      <c r="J233" s="46">
        <f t="shared" ref="J233:J234" si="61">I233*0.1</f>
        <v>329.3</v>
      </c>
      <c r="K233" s="67">
        <v>5.013184171368E12</v>
      </c>
    </row>
    <row r="234">
      <c r="A234" s="56" t="s">
        <v>95</v>
      </c>
      <c r="B234" s="71">
        <v>0.0</v>
      </c>
      <c r="C234" s="71">
        <v>0.0</v>
      </c>
      <c r="D234" s="71">
        <v>0.0</v>
      </c>
      <c r="E234" s="71">
        <v>0.0</v>
      </c>
      <c r="F234" s="71">
        <v>0.0</v>
      </c>
      <c r="G234" s="71">
        <v>0.0</v>
      </c>
      <c r="H234" s="71">
        <v>0.0</v>
      </c>
      <c r="I234" s="45">
        <f t="shared" si="55"/>
        <v>0</v>
      </c>
      <c r="J234" s="48">
        <f t="shared" si="61"/>
        <v>0</v>
      </c>
      <c r="K234" s="37"/>
    </row>
    <row r="235">
      <c r="A235" s="56" t="s">
        <v>96</v>
      </c>
      <c r="B235" s="71">
        <v>0.0</v>
      </c>
      <c r="C235" s="71">
        <v>0.0</v>
      </c>
      <c r="D235" s="71">
        <v>0.0</v>
      </c>
      <c r="E235" s="71">
        <v>0.0</v>
      </c>
      <c r="F235" s="71">
        <v>0.0</v>
      </c>
      <c r="G235" s="71">
        <v>0.0</v>
      </c>
      <c r="H235" s="71">
        <v>0.0</v>
      </c>
      <c r="I235" s="45">
        <f t="shared" si="55"/>
        <v>0</v>
      </c>
      <c r="J235" s="48">
        <f t="shared" ref="J235:J236" si="62">I235*0.12</f>
        <v>0</v>
      </c>
      <c r="K235" s="37"/>
    </row>
    <row r="236">
      <c r="A236" s="56" t="s">
        <v>97</v>
      </c>
      <c r="B236" s="71">
        <v>0.0</v>
      </c>
      <c r="C236" s="71">
        <v>0.0</v>
      </c>
      <c r="D236" s="71">
        <v>430.0</v>
      </c>
      <c r="E236" s="71">
        <v>395.0</v>
      </c>
      <c r="F236" s="71">
        <v>0.0</v>
      </c>
      <c r="G236" s="71">
        <v>562.0</v>
      </c>
      <c r="H236" s="71">
        <v>407.0</v>
      </c>
      <c r="I236" s="45">
        <f t="shared" si="55"/>
        <v>1794</v>
      </c>
      <c r="J236" s="46">
        <f t="shared" si="62"/>
        <v>215.28</v>
      </c>
      <c r="K236" s="67">
        <v>6.013251545347E12</v>
      </c>
    </row>
    <row r="237">
      <c r="A237" s="56" t="s">
        <v>98</v>
      </c>
      <c r="B237" s="71">
        <v>769.0</v>
      </c>
      <c r="C237" s="71">
        <v>1160.0</v>
      </c>
      <c r="D237" s="71">
        <v>0.0</v>
      </c>
      <c r="E237" s="71">
        <v>452.0</v>
      </c>
      <c r="F237" s="71">
        <v>814.0</v>
      </c>
      <c r="G237" s="71">
        <v>598.0</v>
      </c>
      <c r="H237" s="71">
        <v>0.0</v>
      </c>
      <c r="I237" s="45">
        <f t="shared" si="55"/>
        <v>3793</v>
      </c>
      <c r="J237" s="46">
        <f t="shared" ref="J237:J238" si="63">I237*0.1</f>
        <v>379.3</v>
      </c>
      <c r="K237" s="67">
        <v>9.013181092081E12</v>
      </c>
    </row>
    <row r="238">
      <c r="A238" s="56" t="s">
        <v>99</v>
      </c>
      <c r="B238" s="71">
        <v>646.0</v>
      </c>
      <c r="C238" s="71">
        <v>0.0</v>
      </c>
      <c r="D238" s="71">
        <v>550.0</v>
      </c>
      <c r="E238" s="71">
        <v>522.0</v>
      </c>
      <c r="F238" s="71">
        <v>756.0</v>
      </c>
      <c r="G238" s="71">
        <v>400.0</v>
      </c>
      <c r="H238" s="71">
        <v>979.0</v>
      </c>
      <c r="I238" s="45">
        <f t="shared" si="55"/>
        <v>3853</v>
      </c>
      <c r="J238" s="46">
        <f t="shared" si="63"/>
        <v>385.3</v>
      </c>
      <c r="K238" s="67">
        <v>3.013197356911E12</v>
      </c>
    </row>
    <row r="239">
      <c r="A239" s="56" t="s">
        <v>100</v>
      </c>
      <c r="B239" s="87">
        <v>0.0</v>
      </c>
      <c r="C239" s="88">
        <v>0.0</v>
      </c>
      <c r="D239" s="88">
        <v>526.0</v>
      </c>
      <c r="E239" s="88">
        <v>586.0</v>
      </c>
      <c r="F239" s="88">
        <v>314.0</v>
      </c>
      <c r="G239" s="88">
        <v>874.0</v>
      </c>
      <c r="H239" s="88">
        <v>0.0</v>
      </c>
      <c r="I239" s="45">
        <f t="shared" si="55"/>
        <v>2300</v>
      </c>
      <c r="J239" s="46">
        <f>I239*0.12</f>
        <v>276</v>
      </c>
      <c r="K239" s="67">
        <v>3.013256524021E12</v>
      </c>
    </row>
    <row r="240">
      <c r="A240" s="51"/>
      <c r="B240" s="42"/>
      <c r="C240" s="42"/>
      <c r="D240" s="42"/>
      <c r="E240" s="42"/>
      <c r="F240" s="42"/>
      <c r="G240" s="42"/>
      <c r="H240" s="42"/>
      <c r="I240" s="42"/>
      <c r="J240" s="42"/>
      <c r="K240" s="37"/>
    </row>
    <row r="241">
      <c r="A241" s="52" t="s">
        <v>47</v>
      </c>
      <c r="B241" s="45">
        <f t="shared" ref="B241:J241" si="64">SUM(B205:B239)</f>
        <v>13981</v>
      </c>
      <c r="C241" s="45">
        <f t="shared" si="64"/>
        <v>11842</v>
      </c>
      <c r="D241" s="45">
        <f t="shared" si="64"/>
        <v>10088</v>
      </c>
      <c r="E241" s="45">
        <f t="shared" si="64"/>
        <v>14225</v>
      </c>
      <c r="F241" s="45">
        <f t="shared" si="64"/>
        <v>14315</v>
      </c>
      <c r="G241" s="45">
        <f t="shared" si="64"/>
        <v>12579</v>
      </c>
      <c r="H241" s="45">
        <f t="shared" si="64"/>
        <v>10838</v>
      </c>
      <c r="I241" s="45">
        <f t="shared" si="64"/>
        <v>87868</v>
      </c>
      <c r="J241" s="45">
        <f t="shared" si="64"/>
        <v>8812.61</v>
      </c>
      <c r="K241" s="37"/>
    </row>
    <row r="242">
      <c r="K242" s="37"/>
    </row>
    <row r="243">
      <c r="K243" s="37"/>
    </row>
    <row r="244">
      <c r="K244" s="37"/>
    </row>
    <row r="245">
      <c r="K245" s="37"/>
    </row>
    <row r="246">
      <c r="K246" s="37"/>
    </row>
    <row r="247">
      <c r="A247" s="53" t="s">
        <v>101</v>
      </c>
      <c r="B247" s="35">
        <v>45241.0</v>
      </c>
      <c r="C247" s="35">
        <v>45242.0</v>
      </c>
      <c r="D247" s="35">
        <v>45243.0</v>
      </c>
      <c r="E247" s="35">
        <v>45244.0</v>
      </c>
      <c r="F247" s="35">
        <v>45245.0</v>
      </c>
      <c r="G247" s="35">
        <v>45246.0</v>
      </c>
      <c r="H247" s="35">
        <v>45247.0</v>
      </c>
      <c r="I247" s="63" t="s">
        <v>47</v>
      </c>
      <c r="J247" s="36" t="s">
        <v>66</v>
      </c>
      <c r="K247" s="37"/>
    </row>
    <row r="248">
      <c r="A248" s="40"/>
      <c r="B248" s="41"/>
      <c r="C248" s="41"/>
      <c r="D248" s="41"/>
      <c r="E248" s="41"/>
      <c r="F248" s="41"/>
      <c r="G248" s="41"/>
      <c r="H248" s="42"/>
      <c r="I248" s="74"/>
      <c r="J248" s="42"/>
      <c r="K248" s="37"/>
    </row>
    <row r="249">
      <c r="A249" s="56" t="s">
        <v>67</v>
      </c>
      <c r="B249" s="71">
        <v>725.0</v>
      </c>
      <c r="C249" s="71">
        <v>826.65</v>
      </c>
      <c r="D249" s="71">
        <v>439.0</v>
      </c>
      <c r="E249" s="71">
        <v>858.0</v>
      </c>
      <c r="F249" s="90">
        <v>335.61</v>
      </c>
      <c r="G249" s="71">
        <v>777.0</v>
      </c>
      <c r="H249" s="71">
        <v>187.0</v>
      </c>
      <c r="I249" s="45">
        <f t="shared" ref="I249:I284" si="65">sum(B249:H249)</f>
        <v>4148.26</v>
      </c>
      <c r="J249" s="46">
        <f>I249*0.1</f>
        <v>414.826</v>
      </c>
      <c r="K249" s="67">
        <v>4.013374639439E12</v>
      </c>
    </row>
    <row r="250">
      <c r="A250" s="56" t="s">
        <v>68</v>
      </c>
      <c r="B250" s="71">
        <v>130.0</v>
      </c>
      <c r="C250" s="71">
        <v>610.83</v>
      </c>
      <c r="D250" s="71">
        <v>356.0</v>
      </c>
      <c r="E250" s="71">
        <v>0.0</v>
      </c>
      <c r="F250" s="90">
        <v>0.0</v>
      </c>
      <c r="G250" s="71">
        <v>0.0</v>
      </c>
      <c r="H250" s="71">
        <v>341.0</v>
      </c>
      <c r="I250" s="45">
        <f t="shared" si="65"/>
        <v>1437.83</v>
      </c>
      <c r="J250" s="46">
        <f t="shared" ref="J250:J251" si="66">I250*0.12</f>
        <v>172.5396</v>
      </c>
      <c r="K250" s="67">
        <v>5.013327163406E12</v>
      </c>
    </row>
    <row r="251">
      <c r="A251" s="56" t="s">
        <v>69</v>
      </c>
      <c r="B251" s="71">
        <v>0.0</v>
      </c>
      <c r="C251" s="71">
        <v>0.0</v>
      </c>
      <c r="D251" s="71">
        <v>0.0</v>
      </c>
      <c r="E251" s="71">
        <v>0.0</v>
      </c>
      <c r="F251" s="90">
        <v>0.0</v>
      </c>
      <c r="G251" s="71">
        <v>0.0</v>
      </c>
      <c r="H251" s="71">
        <v>0.0</v>
      </c>
      <c r="I251" s="45">
        <f t="shared" si="65"/>
        <v>0</v>
      </c>
      <c r="J251" s="48">
        <f t="shared" si="66"/>
        <v>0</v>
      </c>
      <c r="K251" s="37"/>
    </row>
    <row r="252">
      <c r="A252" s="60" t="s">
        <v>70</v>
      </c>
      <c r="B252" s="71">
        <v>630.0</v>
      </c>
      <c r="C252" s="71">
        <v>0.0</v>
      </c>
      <c r="D252" s="71">
        <v>426.0</v>
      </c>
      <c r="E252" s="71">
        <v>791.0</v>
      </c>
      <c r="F252" s="90">
        <v>912.78</v>
      </c>
      <c r="G252" s="71">
        <v>326.0</v>
      </c>
      <c r="H252" s="71">
        <v>282.0</v>
      </c>
      <c r="I252" s="45">
        <f t="shared" si="65"/>
        <v>3367.78</v>
      </c>
      <c r="J252" s="46">
        <f>I252*0.08</f>
        <v>269.4224</v>
      </c>
      <c r="K252" s="89" t="s">
        <v>162</v>
      </c>
    </row>
    <row r="253">
      <c r="A253" s="56" t="s">
        <v>71</v>
      </c>
      <c r="B253" s="71">
        <v>0.0</v>
      </c>
      <c r="C253" s="71">
        <v>0.0</v>
      </c>
      <c r="D253" s="71">
        <v>0.0</v>
      </c>
      <c r="E253" s="71">
        <v>0.0</v>
      </c>
      <c r="F253" s="90">
        <v>0.0</v>
      </c>
      <c r="G253" s="71">
        <v>0.0</v>
      </c>
      <c r="H253" s="71">
        <v>0.0</v>
      </c>
      <c r="I253" s="45">
        <f t="shared" si="65"/>
        <v>0</v>
      </c>
      <c r="J253" s="48">
        <f t="shared" ref="J253:J254" si="67">I253*0.1</f>
        <v>0</v>
      </c>
      <c r="K253" s="37"/>
    </row>
    <row r="254">
      <c r="A254" s="56" t="s">
        <v>72</v>
      </c>
      <c r="B254" s="71">
        <v>1043.0</v>
      </c>
      <c r="C254" s="71">
        <v>0.0</v>
      </c>
      <c r="D254" s="71">
        <v>745.0</v>
      </c>
      <c r="E254" s="71">
        <v>655.0</v>
      </c>
      <c r="F254" s="90">
        <v>865.26</v>
      </c>
      <c r="G254" s="71">
        <v>796.0</v>
      </c>
      <c r="H254" s="71">
        <v>801.0</v>
      </c>
      <c r="I254" s="45">
        <f t="shared" si="65"/>
        <v>4905.26</v>
      </c>
      <c r="J254" s="46">
        <f t="shared" si="67"/>
        <v>490.526</v>
      </c>
      <c r="K254" s="67">
        <v>2.013324951514E12</v>
      </c>
    </row>
    <row r="255">
      <c r="A255" s="56" t="s">
        <v>73</v>
      </c>
      <c r="B255" s="71">
        <v>453.0</v>
      </c>
      <c r="C255" s="71">
        <v>457.38</v>
      </c>
      <c r="D255" s="71">
        <v>240.0</v>
      </c>
      <c r="E255" s="71">
        <v>652.0</v>
      </c>
      <c r="F255" s="90">
        <v>0.0</v>
      </c>
      <c r="G255" s="71">
        <v>367.0</v>
      </c>
      <c r="H255" s="71">
        <v>129.0</v>
      </c>
      <c r="I255" s="45">
        <f t="shared" si="65"/>
        <v>2298.38</v>
      </c>
      <c r="J255" s="46">
        <f t="shared" ref="J255:J260" si="68">I255*0.12</f>
        <v>275.8056</v>
      </c>
      <c r="K255" s="67">
        <v>7.013369671907E12</v>
      </c>
    </row>
    <row r="256">
      <c r="A256" s="56" t="s">
        <v>74</v>
      </c>
      <c r="B256" s="71">
        <v>746.0</v>
      </c>
      <c r="C256" s="71">
        <v>346.5</v>
      </c>
      <c r="D256" s="71">
        <v>0.0</v>
      </c>
      <c r="E256" s="71">
        <v>0.0</v>
      </c>
      <c r="F256" s="90">
        <v>0.0</v>
      </c>
      <c r="G256" s="71">
        <v>0.0</v>
      </c>
      <c r="H256" s="71">
        <v>731.0</v>
      </c>
      <c r="I256" s="45">
        <f t="shared" si="65"/>
        <v>1823.5</v>
      </c>
      <c r="J256" s="46">
        <f t="shared" si="68"/>
        <v>218.82</v>
      </c>
      <c r="K256" s="80">
        <v>8.013450075385E12</v>
      </c>
    </row>
    <row r="257">
      <c r="A257" s="56" t="s">
        <v>75</v>
      </c>
      <c r="B257" s="71">
        <v>0.0</v>
      </c>
      <c r="C257" s="71">
        <v>0.0</v>
      </c>
      <c r="D257" s="71">
        <v>0.0</v>
      </c>
      <c r="E257" s="71">
        <v>1020.0</v>
      </c>
      <c r="F257" s="90">
        <v>0.0</v>
      </c>
      <c r="G257" s="71">
        <v>0.0</v>
      </c>
      <c r="H257" s="71">
        <v>0.0</v>
      </c>
      <c r="I257" s="45">
        <f t="shared" si="65"/>
        <v>1020</v>
      </c>
      <c r="J257" s="46">
        <f t="shared" si="68"/>
        <v>122.4</v>
      </c>
      <c r="K257" s="67">
        <v>7.013328309567E12</v>
      </c>
    </row>
    <row r="258">
      <c r="A258" s="43" t="s">
        <v>112</v>
      </c>
      <c r="B258" s="71">
        <v>0.0</v>
      </c>
      <c r="C258" s="71">
        <v>573.21</v>
      </c>
      <c r="D258" s="71">
        <v>0.0</v>
      </c>
      <c r="E258" s="71">
        <v>0.0</v>
      </c>
      <c r="F258" s="90">
        <v>0.0</v>
      </c>
      <c r="G258" s="71">
        <v>0.0</v>
      </c>
      <c r="H258" s="71">
        <v>0.0</v>
      </c>
      <c r="I258" s="45">
        <f t="shared" si="65"/>
        <v>573.21</v>
      </c>
      <c r="J258" s="46">
        <f t="shared" si="68"/>
        <v>68.7852</v>
      </c>
      <c r="K258" s="67">
        <v>3.01334361004E12</v>
      </c>
    </row>
    <row r="259">
      <c r="A259" s="56" t="s">
        <v>77</v>
      </c>
      <c r="B259" s="71">
        <v>0.0</v>
      </c>
      <c r="C259" s="71">
        <v>0.0</v>
      </c>
      <c r="D259" s="71">
        <v>0.0</v>
      </c>
      <c r="E259" s="71">
        <v>0.0</v>
      </c>
      <c r="F259" s="90">
        <v>0.0</v>
      </c>
      <c r="G259" s="71">
        <v>0.0</v>
      </c>
      <c r="H259" s="71">
        <v>0.0</v>
      </c>
      <c r="I259" s="45">
        <f t="shared" si="65"/>
        <v>0</v>
      </c>
      <c r="J259" s="48">
        <f t="shared" si="68"/>
        <v>0</v>
      </c>
      <c r="K259" s="37"/>
    </row>
    <row r="260">
      <c r="A260" s="43" t="s">
        <v>115</v>
      </c>
      <c r="B260" s="71">
        <v>694.0</v>
      </c>
      <c r="C260" s="71">
        <v>800.91</v>
      </c>
      <c r="D260" s="71">
        <v>0.0</v>
      </c>
      <c r="E260" s="71">
        <v>0.0</v>
      </c>
      <c r="F260" s="90">
        <v>0.0</v>
      </c>
      <c r="G260" s="71">
        <v>488.0</v>
      </c>
      <c r="H260" s="71">
        <v>663.0</v>
      </c>
      <c r="I260" s="45">
        <f t="shared" si="65"/>
        <v>2645.91</v>
      </c>
      <c r="J260" s="46">
        <f t="shared" si="68"/>
        <v>317.5092</v>
      </c>
      <c r="K260" s="67">
        <v>3.013380257971E12</v>
      </c>
    </row>
    <row r="261">
      <c r="A261" s="56" t="s">
        <v>78</v>
      </c>
      <c r="B261" s="71">
        <v>0.0</v>
      </c>
      <c r="C261" s="71">
        <v>802.89</v>
      </c>
      <c r="D261" s="71">
        <v>0.0</v>
      </c>
      <c r="E261" s="71">
        <v>491.0</v>
      </c>
      <c r="F261" s="90">
        <v>450.45</v>
      </c>
      <c r="G261" s="71">
        <v>900.0</v>
      </c>
      <c r="H261" s="71">
        <v>575.0</v>
      </c>
      <c r="I261" s="45">
        <f t="shared" si="65"/>
        <v>3219.34</v>
      </c>
      <c r="J261" s="46">
        <f>I261*0.1</f>
        <v>321.934</v>
      </c>
      <c r="K261" s="67">
        <v>1.013326269005E12</v>
      </c>
    </row>
    <row r="262">
      <c r="A262" s="56" t="s">
        <v>79</v>
      </c>
      <c r="B262" s="71">
        <v>1385.0</v>
      </c>
      <c r="C262" s="71">
        <v>958.32</v>
      </c>
      <c r="D262" s="71">
        <v>573.0</v>
      </c>
      <c r="E262" s="71">
        <v>1565.0</v>
      </c>
      <c r="F262" s="90">
        <v>1396.89</v>
      </c>
      <c r="G262" s="71">
        <v>1561.0</v>
      </c>
      <c r="H262" s="71">
        <v>1030.0</v>
      </c>
      <c r="I262" s="45">
        <f t="shared" si="65"/>
        <v>8469.21</v>
      </c>
      <c r="J262" s="46">
        <f>I262*0.08</f>
        <v>677.5368</v>
      </c>
      <c r="K262" s="67">
        <v>3.013328503675E12</v>
      </c>
    </row>
    <row r="263">
      <c r="A263" s="56" t="s">
        <v>80</v>
      </c>
      <c r="B263" s="71">
        <v>0.0</v>
      </c>
      <c r="C263" s="71">
        <v>265.32</v>
      </c>
      <c r="D263" s="71">
        <v>0.0</v>
      </c>
      <c r="E263" s="71">
        <v>187.0</v>
      </c>
      <c r="F263" s="90">
        <v>0.0</v>
      </c>
      <c r="G263" s="71">
        <v>659.0</v>
      </c>
      <c r="H263" s="71">
        <v>0.0</v>
      </c>
      <c r="I263" s="45">
        <f t="shared" si="65"/>
        <v>1111.32</v>
      </c>
      <c r="J263" s="46">
        <f t="shared" ref="J263:J264" si="69">I263*0.12</f>
        <v>133.3584</v>
      </c>
      <c r="K263" s="67">
        <v>3.013338942976E12</v>
      </c>
    </row>
    <row r="264">
      <c r="A264" s="56" t="s">
        <v>81</v>
      </c>
      <c r="B264" s="71">
        <v>229.0</v>
      </c>
      <c r="C264" s="71">
        <v>0.0</v>
      </c>
      <c r="D264" s="71">
        <v>280.0</v>
      </c>
      <c r="E264" s="71">
        <v>130.0</v>
      </c>
      <c r="F264" s="90">
        <v>372.24</v>
      </c>
      <c r="G264" s="71">
        <v>699.0</v>
      </c>
      <c r="H264" s="71">
        <v>522.0</v>
      </c>
      <c r="I264" s="45">
        <f t="shared" si="65"/>
        <v>2232.24</v>
      </c>
      <c r="J264" s="46">
        <f t="shared" si="69"/>
        <v>267.8688</v>
      </c>
      <c r="K264" s="67">
        <v>6.0133522391E12</v>
      </c>
    </row>
    <row r="265">
      <c r="A265" s="43" t="s">
        <v>120</v>
      </c>
      <c r="B265" s="71">
        <v>0.0</v>
      </c>
      <c r="C265" s="71">
        <v>0.0</v>
      </c>
      <c r="D265" s="71">
        <v>784.0</v>
      </c>
      <c r="E265" s="71">
        <v>1028.0</v>
      </c>
      <c r="F265" s="90">
        <v>955.35</v>
      </c>
      <c r="G265" s="71">
        <v>872.0</v>
      </c>
      <c r="H265" s="71">
        <v>1069.0</v>
      </c>
      <c r="I265" s="45">
        <f t="shared" si="65"/>
        <v>4708.35</v>
      </c>
      <c r="J265" s="46">
        <f>I265*0.12-99</f>
        <v>466.002</v>
      </c>
      <c r="K265" s="67">
        <v>2.013328827756E12</v>
      </c>
      <c r="L265" s="91" t="s">
        <v>163</v>
      </c>
    </row>
    <row r="266">
      <c r="A266" s="60" t="s">
        <v>83</v>
      </c>
      <c r="B266" s="71">
        <v>517.0</v>
      </c>
      <c r="C266" s="71">
        <v>0.0</v>
      </c>
      <c r="D266" s="71">
        <v>214.0</v>
      </c>
      <c r="E266" s="71">
        <v>0.0</v>
      </c>
      <c r="F266" s="90">
        <v>1527.57</v>
      </c>
      <c r="G266" s="71">
        <v>620.0</v>
      </c>
      <c r="H266" s="71">
        <v>661.0</v>
      </c>
      <c r="I266" s="45">
        <f t="shared" si="65"/>
        <v>3539.57</v>
      </c>
      <c r="J266" s="46">
        <f>I266*0.08+50</f>
        <v>333.1656</v>
      </c>
      <c r="K266" s="89" t="s">
        <v>164</v>
      </c>
      <c r="L266" s="92" t="s">
        <v>165</v>
      </c>
    </row>
    <row r="267">
      <c r="A267" s="56" t="s">
        <v>84</v>
      </c>
      <c r="B267" s="71">
        <v>719.0</v>
      </c>
      <c r="C267" s="71">
        <v>784.08</v>
      </c>
      <c r="D267" s="71">
        <v>704.0</v>
      </c>
      <c r="E267" s="71">
        <v>0.0</v>
      </c>
      <c r="F267" s="90">
        <v>589.05</v>
      </c>
      <c r="G267" s="71">
        <v>760.0</v>
      </c>
      <c r="H267" s="71">
        <v>734.0</v>
      </c>
      <c r="I267" s="45">
        <f t="shared" si="65"/>
        <v>4290.13</v>
      </c>
      <c r="J267" s="46">
        <f t="shared" ref="J267:J269" si="70">I267*0.1</f>
        <v>429.013</v>
      </c>
      <c r="K267" s="67">
        <v>5.013327384677E12</v>
      </c>
    </row>
    <row r="268">
      <c r="A268" s="56" t="s">
        <v>85</v>
      </c>
      <c r="B268" s="71">
        <v>940.0</v>
      </c>
      <c r="C268" s="71">
        <v>423.72</v>
      </c>
      <c r="D268" s="71">
        <v>622.0</v>
      </c>
      <c r="E268" s="71">
        <v>655.0</v>
      </c>
      <c r="F268" s="90">
        <v>140.58</v>
      </c>
      <c r="G268" s="71">
        <v>0.0</v>
      </c>
      <c r="H268" s="71">
        <v>824.0</v>
      </c>
      <c r="I268" s="45">
        <f t="shared" si="65"/>
        <v>3605.3</v>
      </c>
      <c r="J268" s="46">
        <f t="shared" si="70"/>
        <v>360.53</v>
      </c>
      <c r="K268" s="67">
        <v>8.013371372952E12</v>
      </c>
    </row>
    <row r="269">
      <c r="A269" s="56" t="s">
        <v>86</v>
      </c>
      <c r="B269" s="71">
        <v>625.0</v>
      </c>
      <c r="C269" s="71">
        <v>797.94</v>
      </c>
      <c r="D269" s="71">
        <v>494.0</v>
      </c>
      <c r="E269" s="71">
        <v>580.0</v>
      </c>
      <c r="F269" s="90">
        <v>932.58</v>
      </c>
      <c r="G269" s="71">
        <v>243.0</v>
      </c>
      <c r="H269" s="71">
        <v>435.0</v>
      </c>
      <c r="I269" s="45">
        <f t="shared" si="65"/>
        <v>4107.52</v>
      </c>
      <c r="J269" s="46">
        <f t="shared" si="70"/>
        <v>410.752</v>
      </c>
      <c r="K269" s="67">
        <v>1.013483662413E12</v>
      </c>
    </row>
    <row r="270">
      <c r="A270" s="56" t="s">
        <v>87</v>
      </c>
      <c r="B270" s="71">
        <v>0.0</v>
      </c>
      <c r="C270" s="71">
        <v>0.0</v>
      </c>
      <c r="D270" s="71">
        <v>0.0</v>
      </c>
      <c r="E270" s="71">
        <v>0.0</v>
      </c>
      <c r="F270" s="90">
        <v>0.0</v>
      </c>
      <c r="G270" s="71">
        <v>0.0</v>
      </c>
      <c r="H270" s="71">
        <v>0.0</v>
      </c>
      <c r="I270" s="45">
        <f t="shared" si="65"/>
        <v>0</v>
      </c>
      <c r="J270" s="48">
        <f t="shared" ref="J270:J271" si="71">I270*0.12</f>
        <v>0</v>
      </c>
      <c r="K270" s="37"/>
    </row>
    <row r="271">
      <c r="A271" s="56" t="s">
        <v>89</v>
      </c>
      <c r="B271" s="71">
        <v>0.0</v>
      </c>
      <c r="C271" s="71">
        <v>0.0</v>
      </c>
      <c r="D271" s="71">
        <v>0.0</v>
      </c>
      <c r="E271" s="71">
        <v>0.0</v>
      </c>
      <c r="F271" s="90"/>
      <c r="G271" s="71"/>
      <c r="H271" s="71"/>
      <c r="I271" s="45">
        <f t="shared" si="65"/>
        <v>0</v>
      </c>
      <c r="J271" s="48">
        <f t="shared" si="71"/>
        <v>0</v>
      </c>
      <c r="K271" s="37"/>
    </row>
    <row r="272">
      <c r="A272" s="60" t="s">
        <v>90</v>
      </c>
      <c r="B272" s="71">
        <v>1094.0</v>
      </c>
      <c r="C272" s="71">
        <v>0.0</v>
      </c>
      <c r="D272" s="71">
        <v>0.0</v>
      </c>
      <c r="E272" s="71">
        <v>0.0</v>
      </c>
      <c r="F272" s="90">
        <v>0.0</v>
      </c>
      <c r="G272" s="71">
        <v>0.0</v>
      </c>
      <c r="H272" s="71">
        <v>0.0</v>
      </c>
      <c r="I272" s="45">
        <f t="shared" si="65"/>
        <v>1094</v>
      </c>
      <c r="J272" s="46">
        <f>I272*0.08</f>
        <v>87.52</v>
      </c>
      <c r="K272" s="67">
        <v>6.013326120545E12</v>
      </c>
    </row>
    <row r="273">
      <c r="A273" s="56" t="s">
        <v>91</v>
      </c>
      <c r="B273" s="71">
        <v>1262.0</v>
      </c>
      <c r="C273" s="71">
        <v>1131.57</v>
      </c>
      <c r="D273" s="71">
        <v>718.0</v>
      </c>
      <c r="E273" s="71">
        <v>752.0</v>
      </c>
      <c r="F273" s="90">
        <v>928.62</v>
      </c>
      <c r="G273" s="71">
        <v>1052.0</v>
      </c>
      <c r="H273" s="71">
        <v>1013.0</v>
      </c>
      <c r="I273" s="45">
        <f t="shared" si="65"/>
        <v>6857.19</v>
      </c>
      <c r="J273" s="46">
        <f>I273*0.09</f>
        <v>617.1471</v>
      </c>
      <c r="K273" s="67">
        <v>1.013349151479E12</v>
      </c>
    </row>
    <row r="274">
      <c r="A274" s="56" t="s">
        <v>92</v>
      </c>
      <c r="B274" s="71">
        <v>1277.0</v>
      </c>
      <c r="C274" s="71">
        <v>968.22</v>
      </c>
      <c r="D274" s="71">
        <v>798.0</v>
      </c>
      <c r="E274" s="71">
        <v>0.0</v>
      </c>
      <c r="F274" s="90">
        <v>915.75</v>
      </c>
      <c r="G274" s="71">
        <v>662.0</v>
      </c>
      <c r="H274" s="71">
        <v>814.0</v>
      </c>
      <c r="I274" s="45">
        <f t="shared" si="65"/>
        <v>5434.97</v>
      </c>
      <c r="J274" s="46">
        <f>I274*0.1</f>
        <v>543.497</v>
      </c>
      <c r="K274" s="67">
        <v>9.013365184982E12</v>
      </c>
    </row>
    <row r="275">
      <c r="A275" s="43" t="s">
        <v>131</v>
      </c>
      <c r="B275" s="71">
        <v>324.0</v>
      </c>
      <c r="C275" s="71">
        <v>670.23</v>
      </c>
      <c r="D275" s="71">
        <v>78.0</v>
      </c>
      <c r="E275" s="71">
        <v>367.0</v>
      </c>
      <c r="F275" s="90">
        <v>339.57</v>
      </c>
      <c r="G275" s="71">
        <v>131.0</v>
      </c>
      <c r="H275" s="71">
        <v>165.0</v>
      </c>
      <c r="I275" s="45">
        <f t="shared" si="65"/>
        <v>2074.8</v>
      </c>
      <c r="J275" s="46">
        <f>I275*0.12</f>
        <v>248.976</v>
      </c>
      <c r="K275" s="67">
        <v>5.013420780536E12</v>
      </c>
    </row>
    <row r="276">
      <c r="A276" s="60" t="s">
        <v>93</v>
      </c>
      <c r="B276" s="71">
        <v>620.0</v>
      </c>
      <c r="C276" s="71">
        <v>0.0</v>
      </c>
      <c r="D276" s="71">
        <v>586.0</v>
      </c>
      <c r="E276" s="71">
        <v>685.0</v>
      </c>
      <c r="F276" s="90">
        <v>2077.02</v>
      </c>
      <c r="G276" s="71">
        <v>1501.0</v>
      </c>
      <c r="H276" s="71">
        <v>786.0</v>
      </c>
      <c r="I276" s="45">
        <f t="shared" si="65"/>
        <v>6255.02</v>
      </c>
      <c r="J276" s="46">
        <f>I276*0.08</f>
        <v>500.4016</v>
      </c>
      <c r="K276" s="67">
        <v>1.03327949451E11</v>
      </c>
    </row>
    <row r="277">
      <c r="A277" s="56" t="s">
        <v>94</v>
      </c>
      <c r="B277" s="71">
        <v>0.0</v>
      </c>
      <c r="C277" s="71">
        <v>0.0</v>
      </c>
      <c r="D277" s="71">
        <v>0.0</v>
      </c>
      <c r="E277" s="71">
        <v>0.0</v>
      </c>
      <c r="F277" s="90">
        <v>0.0</v>
      </c>
      <c r="G277" s="71">
        <v>0.0</v>
      </c>
      <c r="H277" s="71">
        <v>0.0</v>
      </c>
      <c r="I277" s="45">
        <f t="shared" si="65"/>
        <v>0</v>
      </c>
      <c r="J277" s="48">
        <f t="shared" ref="J277:J278" si="72">I277*0.1</f>
        <v>0</v>
      </c>
      <c r="K277" s="37"/>
    </row>
    <row r="278">
      <c r="A278" s="56" t="s">
        <v>95</v>
      </c>
      <c r="B278" s="71">
        <v>0.0</v>
      </c>
      <c r="C278" s="71">
        <v>0.0</v>
      </c>
      <c r="D278" s="71">
        <v>0.0</v>
      </c>
      <c r="E278" s="71">
        <v>0.0</v>
      </c>
      <c r="F278" s="90">
        <v>0.0</v>
      </c>
      <c r="G278" s="71">
        <v>0.0</v>
      </c>
      <c r="H278" s="71">
        <v>0.0</v>
      </c>
      <c r="I278" s="45">
        <f t="shared" si="65"/>
        <v>0</v>
      </c>
      <c r="J278" s="48">
        <f t="shared" si="72"/>
        <v>0</v>
      </c>
    </row>
    <row r="279">
      <c r="A279" s="56" t="s">
        <v>96</v>
      </c>
      <c r="B279" s="71">
        <v>0.0</v>
      </c>
      <c r="C279" s="71">
        <v>0.0</v>
      </c>
      <c r="D279" s="71">
        <v>0.0</v>
      </c>
      <c r="E279" s="71">
        <v>0.0</v>
      </c>
      <c r="F279" s="90">
        <v>0.0</v>
      </c>
      <c r="G279" s="71">
        <v>0.0</v>
      </c>
      <c r="H279" s="71">
        <v>0.0</v>
      </c>
      <c r="I279" s="45">
        <f t="shared" si="65"/>
        <v>0</v>
      </c>
      <c r="J279" s="48">
        <f t="shared" ref="J279:J280" si="73">I279*0.12</f>
        <v>0</v>
      </c>
      <c r="K279" s="37"/>
    </row>
    <row r="280">
      <c r="A280" s="56" t="s">
        <v>97</v>
      </c>
      <c r="B280" s="71">
        <v>0.0</v>
      </c>
      <c r="C280" s="71">
        <v>0.0</v>
      </c>
      <c r="D280" s="71">
        <v>0.0</v>
      </c>
      <c r="E280" s="71">
        <v>346.0</v>
      </c>
      <c r="F280" s="90">
        <v>781.11</v>
      </c>
      <c r="G280" s="71">
        <v>0.0</v>
      </c>
      <c r="H280" s="71">
        <v>0.0</v>
      </c>
      <c r="I280" s="45">
        <f t="shared" si="65"/>
        <v>1127.11</v>
      </c>
      <c r="J280" s="46">
        <f t="shared" si="73"/>
        <v>135.2532</v>
      </c>
      <c r="K280" s="67">
        <v>6.013402031736E12</v>
      </c>
    </row>
    <row r="281">
      <c r="A281" s="56" t="s">
        <v>98</v>
      </c>
      <c r="B281" s="71">
        <v>1038.0</v>
      </c>
      <c r="C281" s="71">
        <v>1435.5</v>
      </c>
      <c r="D281" s="71">
        <v>0.0</v>
      </c>
      <c r="E281" s="71">
        <v>906.0</v>
      </c>
      <c r="F281" s="90">
        <v>1105.83</v>
      </c>
      <c r="G281" s="71">
        <v>779.0</v>
      </c>
      <c r="H281" s="71">
        <v>755.0</v>
      </c>
      <c r="I281" s="45">
        <f t="shared" si="65"/>
        <v>6019.33</v>
      </c>
      <c r="J281" s="46">
        <f>I281*0.09</f>
        <v>541.7397</v>
      </c>
      <c r="K281" s="67">
        <v>9.01332559341E12</v>
      </c>
    </row>
    <row r="282">
      <c r="A282" s="56" t="s">
        <v>99</v>
      </c>
      <c r="B282" s="71">
        <v>679.0</v>
      </c>
      <c r="C282" s="71">
        <v>0.0</v>
      </c>
      <c r="D282" s="71">
        <v>570.0</v>
      </c>
      <c r="E282" s="71">
        <v>385.0</v>
      </c>
      <c r="F282" s="90">
        <v>167.31</v>
      </c>
      <c r="G282" s="71">
        <v>714.0</v>
      </c>
      <c r="H282" s="71">
        <v>528.0</v>
      </c>
      <c r="I282" s="45">
        <f t="shared" si="65"/>
        <v>3043.31</v>
      </c>
      <c r="J282" s="46">
        <f t="shared" ref="J282:J283" si="74">I282*0.1</f>
        <v>304.331</v>
      </c>
      <c r="K282" s="80">
        <v>3.013362216713E12</v>
      </c>
      <c r="L282" s="93" t="s">
        <v>166</v>
      </c>
    </row>
    <row r="283">
      <c r="A283" s="56" t="s">
        <v>100</v>
      </c>
      <c r="B283" s="71">
        <v>1003.0</v>
      </c>
      <c r="C283" s="71">
        <v>0.0</v>
      </c>
      <c r="D283" s="71">
        <v>743.0</v>
      </c>
      <c r="E283" s="71">
        <v>532.0</v>
      </c>
      <c r="F283" s="90">
        <v>582.12</v>
      </c>
      <c r="G283" s="71">
        <v>699.0</v>
      </c>
      <c r="H283" s="71">
        <v>222.0</v>
      </c>
      <c r="I283" s="45">
        <f t="shared" si="65"/>
        <v>3781.12</v>
      </c>
      <c r="J283" s="46">
        <f t="shared" si="74"/>
        <v>378.112</v>
      </c>
      <c r="K283" s="67">
        <v>3.013441920946E12</v>
      </c>
    </row>
    <row r="284">
      <c r="A284" s="43" t="s">
        <v>159</v>
      </c>
      <c r="B284" s="71">
        <v>784.0</v>
      </c>
      <c r="C284" s="71">
        <v>0.0</v>
      </c>
      <c r="D284" s="71">
        <v>663.0</v>
      </c>
      <c r="E284" s="71">
        <v>0.0</v>
      </c>
      <c r="F284" s="90">
        <v>0.0</v>
      </c>
      <c r="G284" s="71">
        <v>0.0</v>
      </c>
      <c r="H284" s="71">
        <v>603.0</v>
      </c>
      <c r="I284" s="45">
        <f t="shared" si="65"/>
        <v>2050</v>
      </c>
      <c r="J284" s="46">
        <f>I284*0.12</f>
        <v>246</v>
      </c>
      <c r="K284" s="67">
        <v>2.013328371441E12</v>
      </c>
    </row>
    <row r="285">
      <c r="A285" s="51"/>
      <c r="B285" s="42"/>
      <c r="C285" s="42"/>
      <c r="D285" s="42"/>
      <c r="E285" s="42"/>
      <c r="F285" s="94"/>
      <c r="G285" s="42"/>
      <c r="H285" s="42"/>
      <c r="I285" s="42"/>
      <c r="J285" s="42"/>
      <c r="K285" s="37"/>
    </row>
    <row r="286">
      <c r="A286" s="52" t="s">
        <v>47</v>
      </c>
      <c r="B286" s="45">
        <f t="shared" ref="B286:I286" si="75">SUM(B249:B283)</f>
        <v>16133</v>
      </c>
      <c r="C286" s="45">
        <f t="shared" si="75"/>
        <v>11853.27</v>
      </c>
      <c r="D286" s="45">
        <f t="shared" si="75"/>
        <v>9370</v>
      </c>
      <c r="E286" s="45">
        <f t="shared" si="75"/>
        <v>12585</v>
      </c>
      <c r="F286" s="45">
        <f t="shared" si="75"/>
        <v>15375.69</v>
      </c>
      <c r="G286" s="45">
        <f t="shared" si="75"/>
        <v>14606</v>
      </c>
      <c r="H286" s="45">
        <f t="shared" si="75"/>
        <v>13267</v>
      </c>
      <c r="I286" s="45">
        <f t="shared" si="75"/>
        <v>93189.96</v>
      </c>
      <c r="J286" s="45">
        <f>SUM(J249:J284)</f>
        <v>9353.7722</v>
      </c>
      <c r="K286" s="37"/>
    </row>
    <row r="287">
      <c r="K287" s="37"/>
    </row>
    <row r="288">
      <c r="K288" s="37"/>
    </row>
    <row r="289">
      <c r="A289" s="53" t="s">
        <v>101</v>
      </c>
      <c r="B289" s="95">
        <v>45248.0</v>
      </c>
      <c r="C289" s="95">
        <v>45249.0</v>
      </c>
      <c r="D289" s="95">
        <v>45250.0</v>
      </c>
      <c r="E289" s="95">
        <v>45251.0</v>
      </c>
      <c r="F289" s="95">
        <v>45252.0</v>
      </c>
      <c r="G289" s="95">
        <v>45253.0</v>
      </c>
      <c r="H289" s="95">
        <v>45254.0</v>
      </c>
      <c r="I289" s="63" t="s">
        <v>47</v>
      </c>
      <c r="J289" s="36" t="s">
        <v>66</v>
      </c>
      <c r="K289" s="37"/>
    </row>
    <row r="290">
      <c r="A290" s="40"/>
      <c r="B290" s="41"/>
      <c r="C290" s="41"/>
      <c r="D290" s="41"/>
      <c r="E290" s="41"/>
      <c r="F290" s="41"/>
      <c r="G290" s="41"/>
      <c r="H290" s="42"/>
      <c r="I290" s="42"/>
      <c r="J290" s="42"/>
      <c r="K290" s="37"/>
    </row>
    <row r="291">
      <c r="A291" s="56" t="s">
        <v>67</v>
      </c>
      <c r="B291" s="71">
        <v>821.0</v>
      </c>
      <c r="C291" s="96">
        <v>716.605</v>
      </c>
      <c r="D291" s="71">
        <v>1164.0</v>
      </c>
      <c r="E291" s="71">
        <v>605.0</v>
      </c>
      <c r="F291" s="71">
        <v>678.0</v>
      </c>
      <c r="G291" s="71">
        <v>663.0</v>
      </c>
      <c r="H291" s="71">
        <v>859.0</v>
      </c>
      <c r="I291" s="45">
        <f t="shared" ref="I291:I326" si="76">sum(B291:H291)</f>
        <v>5506.605</v>
      </c>
      <c r="J291" s="46">
        <f>I291*0.1</f>
        <v>550.6605</v>
      </c>
      <c r="K291" s="67">
        <v>4.013513099315E12</v>
      </c>
    </row>
    <row r="292">
      <c r="A292" s="56" t="s">
        <v>68</v>
      </c>
      <c r="B292" s="71">
        <v>0.0</v>
      </c>
      <c r="C292" s="96">
        <v>0.7404</v>
      </c>
      <c r="D292" s="71">
        <v>878.0</v>
      </c>
      <c r="E292" s="71">
        <v>606.0</v>
      </c>
      <c r="F292" s="71">
        <v>80.0</v>
      </c>
      <c r="G292" s="71">
        <v>100.0</v>
      </c>
      <c r="H292" s="71">
        <v>813.0</v>
      </c>
      <c r="I292" s="45">
        <f t="shared" si="76"/>
        <v>2477.7404</v>
      </c>
      <c r="J292" s="46">
        <f t="shared" ref="J292:J293" si="77">I292*0.12</f>
        <v>297.328848</v>
      </c>
      <c r="K292" s="67">
        <v>8.013469238314E12</v>
      </c>
    </row>
    <row r="293">
      <c r="A293" s="56" t="s">
        <v>69</v>
      </c>
      <c r="B293" s="71">
        <v>0.0</v>
      </c>
      <c r="C293" s="96">
        <v>0.0</v>
      </c>
      <c r="D293" s="71">
        <v>0.0</v>
      </c>
      <c r="E293" s="71">
        <v>0.0</v>
      </c>
      <c r="F293" s="71">
        <v>0.0</v>
      </c>
      <c r="G293" s="71">
        <v>0.0</v>
      </c>
      <c r="H293" s="71">
        <v>0.0</v>
      </c>
      <c r="I293" s="45">
        <f t="shared" si="76"/>
        <v>0</v>
      </c>
      <c r="J293" s="48">
        <f t="shared" si="77"/>
        <v>0</v>
      </c>
      <c r="K293" s="37"/>
    </row>
    <row r="294">
      <c r="A294" s="60" t="s">
        <v>70</v>
      </c>
      <c r="B294" s="71">
        <v>297.0</v>
      </c>
      <c r="C294" s="96">
        <v>235.62</v>
      </c>
      <c r="D294" s="71">
        <v>1047.0</v>
      </c>
      <c r="E294" s="71">
        <v>300.0</v>
      </c>
      <c r="F294" s="71">
        <v>427.0</v>
      </c>
      <c r="G294" s="71">
        <v>0.0</v>
      </c>
      <c r="H294" s="71">
        <v>0.0</v>
      </c>
      <c r="I294" s="45">
        <f t="shared" si="76"/>
        <v>2306.62</v>
      </c>
      <c r="J294" s="46">
        <f>I294*0.08</f>
        <v>184.5296</v>
      </c>
      <c r="K294" s="89" t="s">
        <v>167</v>
      </c>
    </row>
    <row r="295">
      <c r="A295" s="56" t="s">
        <v>71</v>
      </c>
      <c r="B295" s="71">
        <v>0.0</v>
      </c>
      <c r="C295" s="96">
        <v>0.0</v>
      </c>
      <c r="D295" s="71">
        <v>0.0</v>
      </c>
      <c r="E295" s="71">
        <v>0.0</v>
      </c>
      <c r="F295" s="71">
        <v>0.0</v>
      </c>
      <c r="G295" s="71">
        <v>0.0</v>
      </c>
      <c r="H295" s="71">
        <v>0.0</v>
      </c>
      <c r="I295" s="45">
        <f t="shared" si="76"/>
        <v>0</v>
      </c>
      <c r="J295" s="48">
        <f>I295*0.1</f>
        <v>0</v>
      </c>
      <c r="K295" s="37"/>
    </row>
    <row r="296">
      <c r="A296" s="56" t="s">
        <v>72</v>
      </c>
      <c r="B296" s="71">
        <v>797.0</v>
      </c>
      <c r="C296" s="96">
        <v>0.0</v>
      </c>
      <c r="D296" s="71">
        <v>100.0</v>
      </c>
      <c r="E296" s="71">
        <v>0.0</v>
      </c>
      <c r="F296" s="71">
        <v>0.0</v>
      </c>
      <c r="G296" s="71">
        <v>990.0</v>
      </c>
      <c r="H296" s="71">
        <v>0.0</v>
      </c>
      <c r="I296" s="45">
        <f t="shared" si="76"/>
        <v>1887</v>
      </c>
      <c r="J296" s="46">
        <f t="shared" ref="J296:J303" si="78">I296*0.12</f>
        <v>226.44</v>
      </c>
      <c r="K296" s="67">
        <v>2.01354548317E11</v>
      </c>
    </row>
    <row r="297">
      <c r="A297" s="56" t="s">
        <v>73</v>
      </c>
      <c r="B297" s="71">
        <v>467.0</v>
      </c>
      <c r="C297" s="96">
        <v>686.07</v>
      </c>
      <c r="D297" s="71">
        <v>484.0</v>
      </c>
      <c r="E297" s="71">
        <v>363.0</v>
      </c>
      <c r="F297" s="71">
        <v>0.0</v>
      </c>
      <c r="G297" s="71">
        <v>100.0</v>
      </c>
      <c r="H297" s="71">
        <v>287.0</v>
      </c>
      <c r="I297" s="45">
        <f t="shared" si="76"/>
        <v>2387.07</v>
      </c>
      <c r="J297" s="46">
        <f t="shared" si="78"/>
        <v>286.4484</v>
      </c>
      <c r="K297" s="67">
        <v>7.013471857927E12</v>
      </c>
    </row>
    <row r="298">
      <c r="A298" s="56" t="s">
        <v>74</v>
      </c>
      <c r="B298" s="71">
        <v>0.0</v>
      </c>
      <c r="C298" s="96"/>
      <c r="D298" s="71">
        <v>0.0</v>
      </c>
      <c r="E298" s="71">
        <v>0.0</v>
      </c>
      <c r="F298" s="71">
        <v>0.0</v>
      </c>
      <c r="G298" s="71">
        <v>0.0</v>
      </c>
      <c r="H298" s="71">
        <v>0.0</v>
      </c>
      <c r="I298" s="45">
        <f t="shared" si="76"/>
        <v>0</v>
      </c>
      <c r="J298" s="48">
        <f t="shared" si="78"/>
        <v>0</v>
      </c>
      <c r="K298" s="37"/>
    </row>
    <row r="299">
      <c r="A299" s="56" t="s">
        <v>75</v>
      </c>
      <c r="B299" s="71">
        <v>0.0</v>
      </c>
      <c r="C299" s="96">
        <v>0.0</v>
      </c>
      <c r="D299" s="71">
        <v>0.0</v>
      </c>
      <c r="E299" s="71">
        <v>0.0</v>
      </c>
      <c r="F299" s="71">
        <v>0.0</v>
      </c>
      <c r="G299" s="71">
        <v>0.0</v>
      </c>
      <c r="H299" s="71">
        <v>0.0</v>
      </c>
      <c r="I299" s="45">
        <f t="shared" si="76"/>
        <v>0</v>
      </c>
      <c r="J299" s="48">
        <f t="shared" si="78"/>
        <v>0</v>
      </c>
      <c r="K299" s="37"/>
    </row>
    <row r="300">
      <c r="A300" s="43" t="s">
        <v>112</v>
      </c>
      <c r="B300" s="71">
        <v>0.0</v>
      </c>
      <c r="C300" s="96">
        <v>382.14</v>
      </c>
      <c r="D300" s="71">
        <v>0.0</v>
      </c>
      <c r="E300" s="71">
        <v>0.0</v>
      </c>
      <c r="F300" s="71">
        <v>0.0</v>
      </c>
      <c r="G300" s="71">
        <v>0.0</v>
      </c>
      <c r="H300" s="71">
        <v>0.0</v>
      </c>
      <c r="I300" s="45">
        <f t="shared" si="76"/>
        <v>382.14</v>
      </c>
      <c r="J300" s="46">
        <f t="shared" si="78"/>
        <v>45.8568</v>
      </c>
      <c r="K300" s="67">
        <v>3.013545197583E12</v>
      </c>
    </row>
    <row r="301">
      <c r="A301" s="56" t="s">
        <v>77</v>
      </c>
      <c r="B301" s="71">
        <v>0.0</v>
      </c>
      <c r="C301" s="96">
        <v>0.0</v>
      </c>
      <c r="D301" s="71">
        <v>0.0</v>
      </c>
      <c r="E301" s="71">
        <v>0.0</v>
      </c>
      <c r="F301" s="71">
        <v>0.0</v>
      </c>
      <c r="G301" s="71">
        <v>0.0</v>
      </c>
      <c r="H301" s="71">
        <v>0.0</v>
      </c>
      <c r="I301" s="45">
        <f t="shared" si="76"/>
        <v>0</v>
      </c>
      <c r="J301" s="48">
        <f t="shared" si="78"/>
        <v>0</v>
      </c>
      <c r="K301" s="37"/>
    </row>
    <row r="302">
      <c r="A302" s="43" t="s">
        <v>115</v>
      </c>
      <c r="B302" s="71">
        <v>731.0</v>
      </c>
      <c r="C302" s="96">
        <v>461.34</v>
      </c>
      <c r="D302" s="71">
        <v>0.0</v>
      </c>
      <c r="E302" s="71">
        <v>0.0</v>
      </c>
      <c r="F302" s="71">
        <v>250.0</v>
      </c>
      <c r="G302" s="71">
        <v>428.0</v>
      </c>
      <c r="H302" s="71">
        <v>548.0</v>
      </c>
      <c r="I302" s="45">
        <f t="shared" si="76"/>
        <v>2418.34</v>
      </c>
      <c r="J302" s="46">
        <f t="shared" si="78"/>
        <v>290.2008</v>
      </c>
      <c r="K302" s="67">
        <v>3.013555177972E12</v>
      </c>
    </row>
    <row r="303">
      <c r="A303" s="56" t="s">
        <v>78</v>
      </c>
      <c r="B303" s="71">
        <v>0.0</v>
      </c>
      <c r="C303" s="96">
        <v>619.7208</v>
      </c>
      <c r="D303" s="71">
        <v>813.0</v>
      </c>
      <c r="E303" s="71">
        <v>621.0</v>
      </c>
      <c r="F303" s="71">
        <v>0.0</v>
      </c>
      <c r="G303" s="71">
        <v>790.0</v>
      </c>
      <c r="H303" s="71">
        <v>0.0</v>
      </c>
      <c r="I303" s="45">
        <f t="shared" si="76"/>
        <v>2843.7208</v>
      </c>
      <c r="J303" s="46">
        <f t="shared" si="78"/>
        <v>341.246496</v>
      </c>
      <c r="K303" s="67">
        <v>1.013469630446E12</v>
      </c>
    </row>
    <row r="304">
      <c r="A304" s="56" t="s">
        <v>79</v>
      </c>
      <c r="B304" s="71">
        <v>1094.0</v>
      </c>
      <c r="C304" s="96">
        <v>653.221</v>
      </c>
      <c r="D304" s="71">
        <v>1402.0</v>
      </c>
      <c r="E304" s="71">
        <v>1608.0</v>
      </c>
      <c r="F304" s="71">
        <v>1158.0</v>
      </c>
      <c r="G304" s="71">
        <v>961.0</v>
      </c>
      <c r="H304" s="71">
        <v>1001.0</v>
      </c>
      <c r="I304" s="45">
        <f t="shared" si="76"/>
        <v>7877.221</v>
      </c>
      <c r="J304" s="46">
        <f>I304*0.085</f>
        <v>669.563785</v>
      </c>
      <c r="K304" s="67">
        <v>3.013469669131E12</v>
      </c>
    </row>
    <row r="305">
      <c r="A305" s="56" t="s">
        <v>80</v>
      </c>
      <c r="B305" s="71">
        <v>0.0</v>
      </c>
      <c r="C305" s="96">
        <v>0.7744</v>
      </c>
      <c r="D305" s="71">
        <v>468.0</v>
      </c>
      <c r="E305" s="71">
        <v>0.0</v>
      </c>
      <c r="F305" s="71">
        <v>0.0</v>
      </c>
      <c r="G305" s="71">
        <v>65.0</v>
      </c>
      <c r="H305" s="71">
        <v>569.0</v>
      </c>
      <c r="I305" s="45">
        <f t="shared" si="76"/>
        <v>1102.7744</v>
      </c>
      <c r="J305" s="46">
        <f t="shared" ref="J305:J307" si="79">I305*0.12</f>
        <v>132.332928</v>
      </c>
      <c r="K305" s="67">
        <v>3.013482803132E12</v>
      </c>
    </row>
    <row r="306">
      <c r="A306" s="56" t="s">
        <v>81</v>
      </c>
      <c r="B306" s="71">
        <v>550.0</v>
      </c>
      <c r="C306" s="96">
        <v>192.3816</v>
      </c>
      <c r="D306" s="71">
        <v>279.0</v>
      </c>
      <c r="E306" s="71">
        <v>703.0</v>
      </c>
      <c r="F306" s="71">
        <v>353.0</v>
      </c>
      <c r="G306" s="71">
        <v>0.0</v>
      </c>
      <c r="H306" s="71">
        <v>0.0</v>
      </c>
      <c r="I306" s="45">
        <f t="shared" si="76"/>
        <v>2077.3816</v>
      </c>
      <c r="J306" s="46">
        <f t="shared" si="79"/>
        <v>249.285792</v>
      </c>
      <c r="K306" s="67">
        <v>6.013521726125E12</v>
      </c>
    </row>
    <row r="307">
      <c r="A307" s="43" t="s">
        <v>120</v>
      </c>
      <c r="B307" s="71">
        <v>667.0</v>
      </c>
      <c r="C307" s="96">
        <v>0.0</v>
      </c>
      <c r="D307" s="71">
        <v>909.0</v>
      </c>
      <c r="E307" s="71">
        <v>792.0</v>
      </c>
      <c r="F307" s="71">
        <v>545.0</v>
      </c>
      <c r="G307" s="71">
        <v>952.0</v>
      </c>
      <c r="H307" s="71">
        <v>639.0</v>
      </c>
      <c r="I307" s="45">
        <f t="shared" si="76"/>
        <v>4504</v>
      </c>
      <c r="J307" s="46">
        <f t="shared" si="79"/>
        <v>540.48</v>
      </c>
      <c r="K307" s="67">
        <v>2.013473688236E12</v>
      </c>
    </row>
    <row r="308">
      <c r="A308" s="60" t="s">
        <v>83</v>
      </c>
      <c r="B308" s="71">
        <v>754.0</v>
      </c>
      <c r="C308" s="96">
        <v>0.0</v>
      </c>
      <c r="D308" s="71">
        <v>880.0</v>
      </c>
      <c r="E308" s="71">
        <v>477.0</v>
      </c>
      <c r="F308" s="71">
        <v>384.0</v>
      </c>
      <c r="G308" s="71">
        <v>274.0</v>
      </c>
      <c r="H308" s="71">
        <v>431.0</v>
      </c>
      <c r="I308" s="45">
        <f t="shared" si="76"/>
        <v>3200</v>
      </c>
      <c r="J308" s="46">
        <f>I308*0.08</f>
        <v>256</v>
      </c>
      <c r="K308" s="89" t="s">
        <v>168</v>
      </c>
    </row>
    <row r="309">
      <c r="A309" s="56" t="s">
        <v>84</v>
      </c>
      <c r="B309" s="71">
        <v>574.0</v>
      </c>
      <c r="C309" s="96">
        <v>777.15</v>
      </c>
      <c r="D309" s="71">
        <v>350.0</v>
      </c>
      <c r="E309" s="71">
        <v>0.0</v>
      </c>
      <c r="F309" s="71">
        <v>387.0</v>
      </c>
      <c r="G309" s="71">
        <v>507.0</v>
      </c>
      <c r="H309" s="71">
        <v>453.0</v>
      </c>
      <c r="I309" s="45">
        <f t="shared" si="76"/>
        <v>3048.15</v>
      </c>
      <c r="J309" s="46">
        <f t="shared" ref="J309:J310" si="80">I309*0.1</f>
        <v>304.815</v>
      </c>
      <c r="K309" s="67">
        <v>5.013469636562E12</v>
      </c>
    </row>
    <row r="310">
      <c r="A310" s="56" t="s">
        <v>85</v>
      </c>
      <c r="B310" s="71">
        <v>593.0</v>
      </c>
      <c r="C310" s="96">
        <v>0.792</v>
      </c>
      <c r="D310" s="71">
        <v>586.0</v>
      </c>
      <c r="E310" s="71">
        <v>330.0</v>
      </c>
      <c r="F310" s="71">
        <v>596.0</v>
      </c>
      <c r="G310" s="71">
        <v>572.0</v>
      </c>
      <c r="H310" s="71">
        <v>606.0</v>
      </c>
      <c r="I310" s="45">
        <f t="shared" si="76"/>
        <v>3283.792</v>
      </c>
      <c r="J310" s="46">
        <f t="shared" si="80"/>
        <v>328.3792</v>
      </c>
      <c r="K310" s="89" t="s">
        <v>169</v>
      </c>
    </row>
    <row r="311">
      <c r="A311" s="56" t="s">
        <v>86</v>
      </c>
      <c r="B311" s="71">
        <v>602.0</v>
      </c>
      <c r="C311" s="96">
        <v>0.428</v>
      </c>
      <c r="D311" s="71">
        <v>0.0</v>
      </c>
      <c r="E311" s="71">
        <v>316.0</v>
      </c>
      <c r="F311" s="71">
        <v>284.0</v>
      </c>
      <c r="G311" s="71">
        <v>229.0</v>
      </c>
      <c r="H311" s="71">
        <v>0.0</v>
      </c>
      <c r="I311" s="45">
        <f t="shared" si="76"/>
        <v>1431.428</v>
      </c>
      <c r="J311" s="48">
        <f t="shared" ref="J311:J313" si="81">I311*0.12</f>
        <v>171.77136</v>
      </c>
      <c r="K311" s="97">
        <v>172.0</v>
      </c>
    </row>
    <row r="312">
      <c r="A312" s="56" t="s">
        <v>87</v>
      </c>
      <c r="B312" s="71">
        <v>0.0</v>
      </c>
      <c r="C312" s="96">
        <v>0.806</v>
      </c>
      <c r="D312" s="71">
        <v>0.0</v>
      </c>
      <c r="E312" s="71">
        <v>379.0</v>
      </c>
      <c r="F312" s="71">
        <v>531.0</v>
      </c>
      <c r="G312" s="71">
        <v>0.0</v>
      </c>
      <c r="H312" s="71">
        <v>0.0</v>
      </c>
      <c r="I312" s="45">
        <f t="shared" si="76"/>
        <v>910.806</v>
      </c>
      <c r="J312" s="46">
        <f t="shared" si="81"/>
        <v>109.29672</v>
      </c>
      <c r="K312" s="67">
        <v>4.01356250749E12</v>
      </c>
    </row>
    <row r="313">
      <c r="A313" s="56" t="s">
        <v>89</v>
      </c>
      <c r="B313" s="71">
        <v>0.0</v>
      </c>
      <c r="C313" s="96">
        <v>0.0</v>
      </c>
      <c r="D313" s="71">
        <v>0.0</v>
      </c>
      <c r="E313" s="71">
        <v>0.0</v>
      </c>
      <c r="F313" s="71">
        <v>0.0</v>
      </c>
      <c r="G313" s="71">
        <v>0.0</v>
      </c>
      <c r="H313" s="71">
        <v>0.0</v>
      </c>
      <c r="I313" s="45">
        <f t="shared" si="76"/>
        <v>0</v>
      </c>
      <c r="J313" s="48">
        <f t="shared" si="81"/>
        <v>0</v>
      </c>
      <c r="K313" s="37"/>
    </row>
    <row r="314">
      <c r="A314" s="60" t="s">
        <v>90</v>
      </c>
      <c r="B314" s="71">
        <v>1182.0</v>
      </c>
      <c r="C314" s="96">
        <v>526.68</v>
      </c>
      <c r="D314" s="71">
        <v>0.0</v>
      </c>
      <c r="E314" s="71">
        <v>0.0</v>
      </c>
      <c r="F314" s="71">
        <v>0.0</v>
      </c>
      <c r="G314" s="71">
        <v>0.0</v>
      </c>
      <c r="H314" s="71">
        <v>0.0</v>
      </c>
      <c r="I314" s="45">
        <f t="shared" si="76"/>
        <v>1708.68</v>
      </c>
      <c r="J314" s="46">
        <f>I314*0.08</f>
        <v>136.6944</v>
      </c>
      <c r="K314" s="67">
        <v>9.013469843716E12</v>
      </c>
    </row>
    <row r="315">
      <c r="A315" s="56" t="s">
        <v>91</v>
      </c>
      <c r="B315" s="71">
        <v>968.0</v>
      </c>
      <c r="C315" s="96">
        <v>349.47</v>
      </c>
      <c r="D315" s="71">
        <v>1093.0</v>
      </c>
      <c r="E315" s="71">
        <v>714.0</v>
      </c>
      <c r="F315" s="71">
        <v>480.0</v>
      </c>
      <c r="G315" s="71">
        <v>968.0</v>
      </c>
      <c r="H315" s="71">
        <v>1108.0</v>
      </c>
      <c r="I315" s="45">
        <f t="shared" si="76"/>
        <v>5680.47</v>
      </c>
      <c r="J315" s="46">
        <f t="shared" ref="J315:J316" si="82">I315*0.1</f>
        <v>568.047</v>
      </c>
      <c r="K315" s="67">
        <v>1.013500926445E12</v>
      </c>
    </row>
    <row r="316">
      <c r="A316" s="56" t="s">
        <v>92</v>
      </c>
      <c r="B316" s="71">
        <v>1104.0</v>
      </c>
      <c r="C316" s="96">
        <v>928.6587</v>
      </c>
      <c r="D316" s="71">
        <v>0.0</v>
      </c>
      <c r="E316" s="71">
        <v>782.0</v>
      </c>
      <c r="F316" s="71">
        <v>527.0</v>
      </c>
      <c r="G316" s="71">
        <v>601.0</v>
      </c>
      <c r="H316" s="71">
        <v>628.0</v>
      </c>
      <c r="I316" s="45">
        <f t="shared" si="76"/>
        <v>4570.6587</v>
      </c>
      <c r="J316" s="46">
        <f t="shared" si="82"/>
        <v>457.06587</v>
      </c>
      <c r="K316" s="67">
        <v>9.013495358147E12</v>
      </c>
    </row>
    <row r="317">
      <c r="A317" s="43" t="s">
        <v>131</v>
      </c>
      <c r="B317" s="71">
        <v>0.0</v>
      </c>
      <c r="C317" s="96">
        <v>713.778</v>
      </c>
      <c r="D317" s="71">
        <v>140.0</v>
      </c>
      <c r="E317" s="71">
        <v>90.0</v>
      </c>
      <c r="F317" s="71">
        <v>77.0</v>
      </c>
      <c r="G317" s="71">
        <v>0.0</v>
      </c>
      <c r="H317" s="71">
        <v>130.0</v>
      </c>
      <c r="I317" s="45">
        <f t="shared" si="76"/>
        <v>1150.778</v>
      </c>
      <c r="J317" s="46">
        <f>I317*0.12</f>
        <v>138.09336</v>
      </c>
      <c r="K317" s="67">
        <v>5.013499870968E12</v>
      </c>
    </row>
    <row r="318">
      <c r="A318" s="60" t="s">
        <v>93</v>
      </c>
      <c r="B318" s="71">
        <v>807.0</v>
      </c>
      <c r="C318" s="96">
        <v>661.1424</v>
      </c>
      <c r="D318" s="71">
        <v>1438.0</v>
      </c>
      <c r="E318" s="71">
        <v>1384.0</v>
      </c>
      <c r="F318" s="71">
        <v>400.0</v>
      </c>
      <c r="G318" s="71">
        <v>745.0</v>
      </c>
      <c r="H318" s="71">
        <v>932.0</v>
      </c>
      <c r="I318" s="45">
        <f t="shared" si="76"/>
        <v>6367.1424</v>
      </c>
      <c r="J318" s="46">
        <f>I318*0.08</f>
        <v>509.371392</v>
      </c>
      <c r="K318" s="67">
        <v>1.013481322768E12</v>
      </c>
    </row>
    <row r="319">
      <c r="A319" s="56" t="s">
        <v>94</v>
      </c>
      <c r="B319" s="71">
        <v>0.0</v>
      </c>
      <c r="C319" s="96">
        <v>0.0</v>
      </c>
      <c r="D319" s="71">
        <v>409.0</v>
      </c>
      <c r="E319" s="71">
        <v>0.0</v>
      </c>
      <c r="F319" s="71">
        <v>0.0</v>
      </c>
      <c r="G319" s="71">
        <v>417.0</v>
      </c>
      <c r="H319" s="71">
        <v>293.0</v>
      </c>
      <c r="I319" s="45">
        <f t="shared" si="76"/>
        <v>1119</v>
      </c>
      <c r="J319" s="46">
        <f>I319*0.12</f>
        <v>134.28</v>
      </c>
      <c r="K319" s="67">
        <v>5.013475468825E12</v>
      </c>
    </row>
    <row r="320">
      <c r="A320" s="56" t="s">
        <v>95</v>
      </c>
      <c r="B320" s="71">
        <v>0.0</v>
      </c>
      <c r="C320" s="96">
        <v>0.0</v>
      </c>
      <c r="D320" s="71">
        <v>0.0</v>
      </c>
      <c r="E320" s="71">
        <v>0.0</v>
      </c>
      <c r="F320" s="71">
        <v>0.0</v>
      </c>
      <c r="G320" s="71">
        <v>0.0</v>
      </c>
      <c r="H320" s="71">
        <v>0.0</v>
      </c>
      <c r="I320" s="45">
        <f t="shared" si="76"/>
        <v>0</v>
      </c>
      <c r="J320" s="48">
        <f>I320*0.1</f>
        <v>0</v>
      </c>
      <c r="K320" s="37"/>
    </row>
    <row r="321">
      <c r="A321" s="56" t="s">
        <v>96</v>
      </c>
      <c r="B321" s="71">
        <v>0.0</v>
      </c>
      <c r="C321" s="96">
        <v>0.0</v>
      </c>
      <c r="D321" s="71">
        <v>0.0</v>
      </c>
      <c r="E321" s="71">
        <v>0.0</v>
      </c>
      <c r="F321" s="71">
        <v>0.0</v>
      </c>
      <c r="G321" s="71">
        <v>0.0</v>
      </c>
      <c r="H321" s="71">
        <v>0.0</v>
      </c>
      <c r="I321" s="45">
        <f t="shared" si="76"/>
        <v>0</v>
      </c>
      <c r="J321" s="48">
        <f t="shared" ref="J321:J322" si="83">I321*0.12</f>
        <v>0</v>
      </c>
      <c r="K321" s="37"/>
    </row>
    <row r="322">
      <c r="A322" s="56" t="s">
        <v>97</v>
      </c>
      <c r="B322" s="71">
        <v>0.0</v>
      </c>
      <c r="C322" s="96">
        <v>509.85</v>
      </c>
      <c r="D322" s="71">
        <v>0.0</v>
      </c>
      <c r="E322" s="71">
        <v>543.0</v>
      </c>
      <c r="F322" s="71">
        <v>619.0</v>
      </c>
      <c r="G322" s="71">
        <v>607.0</v>
      </c>
      <c r="H322" s="71">
        <v>690.0</v>
      </c>
      <c r="I322" s="45">
        <f t="shared" si="76"/>
        <v>2968.85</v>
      </c>
      <c r="J322" s="46">
        <f t="shared" si="83"/>
        <v>356.262</v>
      </c>
      <c r="K322" s="67">
        <v>6.013613656782E12</v>
      </c>
    </row>
    <row r="323">
      <c r="A323" s="56" t="s">
        <v>98</v>
      </c>
      <c r="B323" s="71">
        <v>840.0</v>
      </c>
      <c r="C323" s="96">
        <v>1434.51</v>
      </c>
      <c r="D323" s="71">
        <v>0.0</v>
      </c>
      <c r="E323" s="71">
        <v>801.0</v>
      </c>
      <c r="F323" s="71">
        <v>464.0</v>
      </c>
      <c r="G323" s="71">
        <v>243.0</v>
      </c>
      <c r="H323" s="71">
        <v>1115.0</v>
      </c>
      <c r="I323" s="45">
        <f t="shared" si="76"/>
        <v>4897.51</v>
      </c>
      <c r="J323" s="46">
        <f>I323*0.1</f>
        <v>489.751</v>
      </c>
      <c r="K323" s="67">
        <v>9.013474293627E12</v>
      </c>
    </row>
    <row r="324">
      <c r="A324" s="56" t="s">
        <v>99</v>
      </c>
      <c r="B324" s="71">
        <v>77.0</v>
      </c>
      <c r="C324" s="96">
        <v>0.0</v>
      </c>
      <c r="D324" s="71">
        <v>0.0</v>
      </c>
      <c r="E324" s="71">
        <v>289.0</v>
      </c>
      <c r="F324" s="71">
        <v>0.0</v>
      </c>
      <c r="G324" s="71">
        <v>1080.0</v>
      </c>
      <c r="H324" s="71">
        <v>745.0</v>
      </c>
      <c r="I324" s="45">
        <f t="shared" si="76"/>
        <v>2191</v>
      </c>
      <c r="J324" s="46">
        <f t="shared" ref="J324:J327" si="84">I324*0.12</f>
        <v>262.92</v>
      </c>
      <c r="K324" s="67">
        <v>3.013506987891E12</v>
      </c>
    </row>
    <row r="325">
      <c r="A325" s="56" t="s">
        <v>100</v>
      </c>
      <c r="B325" s="71">
        <v>202.0</v>
      </c>
      <c r="C325" s="96">
        <v>0.0</v>
      </c>
      <c r="D325" s="71">
        <v>0.0</v>
      </c>
      <c r="E325" s="71">
        <v>0.0</v>
      </c>
      <c r="F325" s="71">
        <v>0.0</v>
      </c>
      <c r="G325" s="71">
        <v>0.0</v>
      </c>
      <c r="H325" s="71">
        <v>690.0</v>
      </c>
      <c r="I325" s="45">
        <f t="shared" si="76"/>
        <v>892</v>
      </c>
      <c r="J325" s="46">
        <f t="shared" si="84"/>
        <v>107.04</v>
      </c>
      <c r="K325" s="67">
        <v>3.013539927116E12</v>
      </c>
    </row>
    <row r="326">
      <c r="A326" s="43" t="s">
        <v>159</v>
      </c>
      <c r="B326" s="71">
        <v>564.0</v>
      </c>
      <c r="C326" s="96">
        <v>407.205</v>
      </c>
      <c r="D326" s="71">
        <v>585.0</v>
      </c>
      <c r="E326" s="71">
        <v>370.0</v>
      </c>
      <c r="F326" s="71">
        <v>0.0</v>
      </c>
      <c r="G326" s="71">
        <v>590.0</v>
      </c>
      <c r="H326" s="71">
        <v>568.0</v>
      </c>
      <c r="I326" s="45">
        <f t="shared" si="76"/>
        <v>3084.205</v>
      </c>
      <c r="J326" s="46">
        <f t="shared" si="84"/>
        <v>370.1046</v>
      </c>
      <c r="K326" s="67">
        <v>2.013502922572E12</v>
      </c>
    </row>
    <row r="327">
      <c r="A327" s="98" t="s">
        <v>170</v>
      </c>
      <c r="B327" s="71">
        <v>0.0</v>
      </c>
      <c r="C327" s="99">
        <v>0.0</v>
      </c>
      <c r="D327" s="71">
        <v>0.0</v>
      </c>
      <c r="E327" s="71">
        <v>0.0</v>
      </c>
      <c r="F327" s="71">
        <v>0.0</v>
      </c>
      <c r="G327" s="71">
        <v>0.0</v>
      </c>
      <c r="H327" s="71">
        <v>0.0</v>
      </c>
      <c r="I327" s="74">
        <f>SUM(B327:H327)</f>
        <v>0</v>
      </c>
      <c r="J327" s="48">
        <f t="shared" si="84"/>
        <v>0</v>
      </c>
      <c r="K327" s="37"/>
    </row>
    <row r="328">
      <c r="A328" s="52" t="s">
        <v>47</v>
      </c>
      <c r="B328" s="45">
        <f t="shared" ref="B328:J328" si="85">SUM(B291:B327)</f>
        <v>13691</v>
      </c>
      <c r="C328" s="45">
        <f t="shared" si="85"/>
        <v>10259.0833</v>
      </c>
      <c r="D328" s="45">
        <f t="shared" si="85"/>
        <v>13025</v>
      </c>
      <c r="E328" s="45">
        <f t="shared" si="85"/>
        <v>12073</v>
      </c>
      <c r="F328" s="45">
        <f t="shared" si="85"/>
        <v>8240</v>
      </c>
      <c r="G328" s="45">
        <f t="shared" si="85"/>
        <v>11882</v>
      </c>
      <c r="H328" s="45">
        <f t="shared" si="85"/>
        <v>13105</v>
      </c>
      <c r="I328" s="45">
        <f t="shared" si="85"/>
        <v>82275.0833</v>
      </c>
      <c r="J328" s="45">
        <f t="shared" si="85"/>
        <v>8514.265851</v>
      </c>
      <c r="K328" s="37"/>
    </row>
    <row r="329">
      <c r="K329" s="97" t="s">
        <v>171</v>
      </c>
    </row>
    <row r="330">
      <c r="K330" s="37"/>
    </row>
    <row r="331">
      <c r="A331" s="53" t="s">
        <v>101</v>
      </c>
      <c r="B331" s="95">
        <v>45255.0</v>
      </c>
      <c r="C331" s="95">
        <v>45256.0</v>
      </c>
      <c r="D331" s="95">
        <v>45257.0</v>
      </c>
      <c r="E331" s="95">
        <v>45258.0</v>
      </c>
      <c r="F331" s="95">
        <v>45259.0</v>
      </c>
      <c r="G331" s="95">
        <v>45260.0</v>
      </c>
      <c r="H331" s="95">
        <v>45261.0</v>
      </c>
      <c r="I331" s="63" t="s">
        <v>47</v>
      </c>
      <c r="J331" s="36" t="s">
        <v>66</v>
      </c>
      <c r="K331" s="37"/>
    </row>
    <row r="332">
      <c r="A332" s="40"/>
      <c r="B332" s="41"/>
      <c r="C332" s="41"/>
      <c r="D332" s="41"/>
      <c r="E332" s="41"/>
      <c r="F332" s="41"/>
      <c r="G332" s="41"/>
      <c r="H332" s="42"/>
      <c r="I332" s="42"/>
      <c r="J332" s="42"/>
      <c r="K332" s="37"/>
    </row>
    <row r="333">
      <c r="A333" s="56" t="s">
        <v>67</v>
      </c>
      <c r="B333" s="100">
        <v>417.78</v>
      </c>
      <c r="C333" s="101">
        <v>670.23</v>
      </c>
      <c r="D333" s="102">
        <v>679.14</v>
      </c>
      <c r="E333" s="38">
        <v>519.0</v>
      </c>
      <c r="F333" s="38">
        <v>745.0</v>
      </c>
      <c r="G333" s="38">
        <v>558.0</v>
      </c>
      <c r="H333" s="38">
        <v>1077.0</v>
      </c>
      <c r="I333" s="45">
        <f t="shared" ref="I333:I365" si="86">sum(B333:H333)</f>
        <v>4666.15</v>
      </c>
      <c r="J333" s="103">
        <f>I333*0.1</f>
        <v>466.615</v>
      </c>
      <c r="K333" s="104">
        <v>4.01366529775E12</v>
      </c>
    </row>
    <row r="334">
      <c r="A334" s="56" t="s">
        <v>68</v>
      </c>
      <c r="B334" s="100">
        <v>0.0</v>
      </c>
      <c r="C334" s="101">
        <v>481.14</v>
      </c>
      <c r="D334" s="102">
        <v>393.03</v>
      </c>
      <c r="E334" s="38">
        <v>526.0</v>
      </c>
      <c r="F334" s="38">
        <v>0.0</v>
      </c>
      <c r="G334" s="38">
        <v>570.0</v>
      </c>
      <c r="H334" s="38">
        <v>829.0</v>
      </c>
      <c r="I334" s="45">
        <f t="shared" si="86"/>
        <v>2799.17</v>
      </c>
      <c r="J334" s="103">
        <f t="shared" ref="J334:J335" si="87">I334*0.12</f>
        <v>335.9004</v>
      </c>
      <c r="K334" s="104">
        <v>8.013637348852E12</v>
      </c>
    </row>
    <row r="335">
      <c r="A335" s="56" t="s">
        <v>69</v>
      </c>
      <c r="B335" s="100">
        <v>0.0</v>
      </c>
      <c r="C335" s="101">
        <v>0.0</v>
      </c>
      <c r="D335" s="102">
        <v>0.0</v>
      </c>
      <c r="E335" s="38">
        <v>0.0</v>
      </c>
      <c r="F335" s="38">
        <v>0.0</v>
      </c>
      <c r="G335" s="38">
        <v>0.0</v>
      </c>
      <c r="H335" s="38">
        <v>0.0</v>
      </c>
      <c r="I335" s="45">
        <f t="shared" si="86"/>
        <v>0</v>
      </c>
      <c r="J335" s="48">
        <f t="shared" si="87"/>
        <v>0</v>
      </c>
      <c r="K335" s="37"/>
    </row>
    <row r="336">
      <c r="A336" s="60" t="s">
        <v>70</v>
      </c>
      <c r="B336" s="100">
        <v>950.4</v>
      </c>
      <c r="C336" s="101">
        <v>0.0</v>
      </c>
      <c r="D336" s="102">
        <v>372.24</v>
      </c>
      <c r="E336" s="38">
        <v>538.0</v>
      </c>
      <c r="F336" s="38">
        <v>557.0</v>
      </c>
      <c r="G336" s="38">
        <v>465.0</v>
      </c>
      <c r="H336" s="38">
        <v>991.0</v>
      </c>
      <c r="I336" s="45">
        <f t="shared" si="86"/>
        <v>3873.64</v>
      </c>
      <c r="J336" s="103">
        <f>I336*0.08</f>
        <v>309.8912</v>
      </c>
      <c r="K336" s="105" t="s">
        <v>172</v>
      </c>
    </row>
    <row r="337">
      <c r="A337" s="56" t="s">
        <v>72</v>
      </c>
      <c r="B337" s="100">
        <v>0.0</v>
      </c>
      <c r="C337" s="101">
        <v>0.0</v>
      </c>
      <c r="D337" s="102">
        <v>209.88</v>
      </c>
      <c r="E337" s="38">
        <v>782.0</v>
      </c>
      <c r="F337" s="38">
        <v>339.0</v>
      </c>
      <c r="G337" s="38">
        <v>436.0</v>
      </c>
      <c r="H337" s="38">
        <v>847.0</v>
      </c>
      <c r="I337" s="45">
        <f t="shared" si="86"/>
        <v>2613.88</v>
      </c>
      <c r="J337" s="103">
        <f t="shared" ref="J337:J344" si="88">I337*0.12</f>
        <v>313.6656</v>
      </c>
      <c r="K337" s="104">
        <v>2.013708663782E12</v>
      </c>
    </row>
    <row r="338">
      <c r="A338" s="56" t="s">
        <v>73</v>
      </c>
      <c r="B338" s="100">
        <v>663.3</v>
      </c>
      <c r="C338" s="101">
        <v>417.78</v>
      </c>
      <c r="D338" s="102">
        <v>203.94</v>
      </c>
      <c r="E338" s="38">
        <v>137.0</v>
      </c>
      <c r="F338" s="38">
        <v>0.0</v>
      </c>
      <c r="G338" s="38">
        <v>274.0</v>
      </c>
      <c r="H338" s="38">
        <v>97.0</v>
      </c>
      <c r="I338" s="45">
        <f t="shared" si="86"/>
        <v>1793.02</v>
      </c>
      <c r="J338" s="103">
        <f t="shared" si="88"/>
        <v>215.1624</v>
      </c>
      <c r="K338" s="104">
        <v>7.013659875922E12</v>
      </c>
    </row>
    <row r="339">
      <c r="A339" s="56" t="s">
        <v>74</v>
      </c>
      <c r="B339" s="100">
        <v>0.0</v>
      </c>
      <c r="C339" s="101">
        <v>0.0</v>
      </c>
      <c r="D339" s="102">
        <v>0.0</v>
      </c>
      <c r="E339" s="38">
        <v>0.0</v>
      </c>
      <c r="F339" s="38">
        <v>0.0</v>
      </c>
      <c r="G339" s="38">
        <v>0.0</v>
      </c>
      <c r="H339" s="38">
        <v>0.0</v>
      </c>
      <c r="I339" s="45">
        <f t="shared" si="86"/>
        <v>0</v>
      </c>
      <c r="J339" s="48">
        <f t="shared" si="88"/>
        <v>0</v>
      </c>
      <c r="K339" s="37"/>
    </row>
    <row r="340">
      <c r="A340" s="56" t="s">
        <v>75</v>
      </c>
      <c r="B340" s="100">
        <v>0.0</v>
      </c>
      <c r="C340" s="101">
        <v>0.0</v>
      </c>
      <c r="D340" s="102">
        <v>0.0</v>
      </c>
      <c r="E340" s="38">
        <v>0.0</v>
      </c>
      <c r="F340" s="38">
        <v>0.0</v>
      </c>
      <c r="G340" s="38">
        <v>0.0</v>
      </c>
      <c r="H340" s="38">
        <v>0.0</v>
      </c>
      <c r="I340" s="45">
        <f t="shared" si="86"/>
        <v>0</v>
      </c>
      <c r="J340" s="48">
        <f t="shared" si="88"/>
        <v>0</v>
      </c>
      <c r="K340" s="37"/>
    </row>
    <row r="341">
      <c r="A341" s="43" t="s">
        <v>112</v>
      </c>
      <c r="B341" s="100">
        <v>0.0</v>
      </c>
      <c r="C341" s="101">
        <v>0.0</v>
      </c>
      <c r="D341" s="102">
        <v>0.0</v>
      </c>
      <c r="E341" s="38">
        <v>0.0</v>
      </c>
      <c r="F341" s="38">
        <v>0.0</v>
      </c>
      <c r="G341" s="38">
        <v>0.0</v>
      </c>
      <c r="H341" s="38">
        <v>0.0</v>
      </c>
      <c r="I341" s="45">
        <f t="shared" si="86"/>
        <v>0</v>
      </c>
      <c r="J341" s="48">
        <f t="shared" si="88"/>
        <v>0</v>
      </c>
      <c r="K341" s="37"/>
    </row>
    <row r="342">
      <c r="A342" s="56" t="s">
        <v>77</v>
      </c>
      <c r="B342" s="100">
        <v>0.0</v>
      </c>
      <c r="C342" s="101">
        <v>0.0</v>
      </c>
      <c r="D342" s="102">
        <v>0.0</v>
      </c>
      <c r="E342" s="38">
        <v>0.0</v>
      </c>
      <c r="F342" s="38">
        <v>0.0</v>
      </c>
      <c r="G342" s="38">
        <v>0.0</v>
      </c>
      <c r="H342" s="38">
        <v>0.0</v>
      </c>
      <c r="I342" s="45">
        <f t="shared" si="86"/>
        <v>0</v>
      </c>
      <c r="J342" s="48">
        <f t="shared" si="88"/>
        <v>0</v>
      </c>
      <c r="K342" s="37"/>
    </row>
    <row r="343">
      <c r="A343" s="43" t="s">
        <v>115</v>
      </c>
      <c r="B343" s="100">
        <v>513.81</v>
      </c>
      <c r="C343" s="101">
        <v>899.91</v>
      </c>
      <c r="D343" s="102">
        <v>0.0</v>
      </c>
      <c r="E343" s="38">
        <v>504.0</v>
      </c>
      <c r="F343" s="38">
        <v>285.0</v>
      </c>
      <c r="G343" s="38">
        <v>383.0</v>
      </c>
      <c r="H343" s="38">
        <v>575.0</v>
      </c>
      <c r="I343" s="45">
        <f t="shared" si="86"/>
        <v>3160.72</v>
      </c>
      <c r="J343" s="106">
        <f t="shared" si="88"/>
        <v>379.2864</v>
      </c>
      <c r="K343" s="104">
        <v>3.01372589246E12</v>
      </c>
    </row>
    <row r="344">
      <c r="A344" s="56" t="s">
        <v>78</v>
      </c>
      <c r="B344" s="100">
        <v>0.0</v>
      </c>
      <c r="C344" s="101">
        <v>0.0</v>
      </c>
      <c r="D344" s="102">
        <v>432.63</v>
      </c>
      <c r="E344" s="38">
        <v>0.0</v>
      </c>
      <c r="F344" s="38">
        <v>792.0</v>
      </c>
      <c r="G344" s="38">
        <v>565.0</v>
      </c>
      <c r="H344" s="38">
        <v>0.0</v>
      </c>
      <c r="I344" s="45">
        <f t="shared" si="86"/>
        <v>1789.63</v>
      </c>
      <c r="J344" s="106">
        <f t="shared" si="88"/>
        <v>214.7556</v>
      </c>
      <c r="K344" s="104">
        <v>1.013618429402E12</v>
      </c>
    </row>
    <row r="345">
      <c r="A345" s="56" t="s">
        <v>79</v>
      </c>
      <c r="B345" s="100">
        <v>1539.45</v>
      </c>
      <c r="C345" s="101">
        <v>477.18</v>
      </c>
      <c r="D345" s="102">
        <v>844.47</v>
      </c>
      <c r="E345" s="38">
        <v>927.0</v>
      </c>
      <c r="F345" s="38">
        <v>961.0</v>
      </c>
      <c r="G345" s="38">
        <v>914.0</v>
      </c>
      <c r="H345" s="38">
        <v>1499.0</v>
      </c>
      <c r="I345" s="45">
        <f t="shared" si="86"/>
        <v>7162.1</v>
      </c>
      <c r="J345" s="106">
        <f>I345*0.09</f>
        <v>644.589</v>
      </c>
      <c r="K345" s="104">
        <v>3.013618021664E12</v>
      </c>
    </row>
    <row r="346">
      <c r="A346" s="56" t="s">
        <v>80</v>
      </c>
      <c r="B346" s="100">
        <v>0.0</v>
      </c>
      <c r="C346" s="101">
        <v>0.0</v>
      </c>
      <c r="D346" s="102">
        <v>0.0</v>
      </c>
      <c r="E346" s="38">
        <v>366.0</v>
      </c>
      <c r="F346" s="38">
        <v>0.0</v>
      </c>
      <c r="G346" s="38">
        <v>292.0</v>
      </c>
      <c r="H346" s="38">
        <v>0.0</v>
      </c>
      <c r="I346" s="45">
        <f t="shared" si="86"/>
        <v>658</v>
      </c>
      <c r="J346" s="106">
        <f t="shared" ref="J346:J348" si="89">I346*0.12</f>
        <v>78.96</v>
      </c>
      <c r="K346" s="104">
        <v>3.013635761568E12</v>
      </c>
    </row>
    <row r="347">
      <c r="A347" s="56" t="s">
        <v>81</v>
      </c>
      <c r="B347" s="100">
        <v>0.0</v>
      </c>
      <c r="C347" s="101">
        <v>0.0</v>
      </c>
      <c r="D347" s="102">
        <v>0.0</v>
      </c>
      <c r="E347" s="38">
        <v>0.0</v>
      </c>
      <c r="F347" s="38">
        <v>382.0</v>
      </c>
      <c r="G347" s="38">
        <v>0.0</v>
      </c>
      <c r="H347" s="38">
        <v>215.0</v>
      </c>
      <c r="I347" s="45">
        <f t="shared" si="86"/>
        <v>597</v>
      </c>
      <c r="J347" s="106">
        <f t="shared" si="89"/>
        <v>71.64</v>
      </c>
      <c r="K347" s="104">
        <v>6.013659942365E12</v>
      </c>
    </row>
    <row r="348">
      <c r="A348" s="43" t="s">
        <v>120</v>
      </c>
      <c r="B348" s="100">
        <v>1516.68</v>
      </c>
      <c r="C348" s="101">
        <v>0.0</v>
      </c>
      <c r="D348" s="102">
        <v>400.95</v>
      </c>
      <c r="E348" s="38">
        <v>0.0</v>
      </c>
      <c r="F348" s="38">
        <v>203.0</v>
      </c>
      <c r="G348" s="38">
        <v>694.0</v>
      </c>
      <c r="H348" s="38">
        <v>0.0</v>
      </c>
      <c r="I348" s="45">
        <f t="shared" si="86"/>
        <v>2814.63</v>
      </c>
      <c r="J348" s="106">
        <f t="shared" si="89"/>
        <v>337.7556</v>
      </c>
      <c r="K348" s="104">
        <v>2.013618304191E12</v>
      </c>
    </row>
    <row r="349">
      <c r="A349" s="60" t="s">
        <v>83</v>
      </c>
      <c r="B349" s="100">
        <v>797.94</v>
      </c>
      <c r="C349" s="101">
        <v>1063.26</v>
      </c>
      <c r="D349" s="102">
        <v>0.0</v>
      </c>
      <c r="E349" s="38">
        <v>717.0</v>
      </c>
      <c r="F349" s="38">
        <v>60.0</v>
      </c>
      <c r="G349" s="38">
        <v>718.0</v>
      </c>
      <c r="H349" s="38">
        <v>554.0</v>
      </c>
      <c r="I349" s="45">
        <f t="shared" si="86"/>
        <v>3910.2</v>
      </c>
      <c r="J349" s="106">
        <f>I349*0.08</f>
        <v>312.816</v>
      </c>
      <c r="K349" s="105" t="s">
        <v>173</v>
      </c>
    </row>
    <row r="350">
      <c r="A350" s="56" t="s">
        <v>84</v>
      </c>
      <c r="B350" s="100">
        <v>514.8</v>
      </c>
      <c r="C350" s="101">
        <v>792.99</v>
      </c>
      <c r="D350" s="102">
        <v>0.0</v>
      </c>
      <c r="E350" s="38">
        <v>0.0</v>
      </c>
      <c r="F350" s="38">
        <v>805.0</v>
      </c>
      <c r="G350" s="38">
        <v>445.0</v>
      </c>
      <c r="H350" s="38">
        <v>605.0</v>
      </c>
      <c r="I350" s="45">
        <f t="shared" si="86"/>
        <v>3162.79</v>
      </c>
      <c r="J350" s="106">
        <f>I350*0.1</f>
        <v>316.279</v>
      </c>
      <c r="K350" s="105" t="s">
        <v>174</v>
      </c>
    </row>
    <row r="351">
      <c r="A351" s="56" t="s">
        <v>85</v>
      </c>
      <c r="B351" s="100">
        <v>812.79</v>
      </c>
      <c r="C351" s="101">
        <v>395.01</v>
      </c>
      <c r="D351" s="102">
        <v>436.59</v>
      </c>
      <c r="E351" s="38">
        <v>160.0</v>
      </c>
      <c r="F351" s="38">
        <v>340.0</v>
      </c>
      <c r="G351" s="38">
        <v>0.0</v>
      </c>
      <c r="H351" s="38">
        <v>641.0</v>
      </c>
      <c r="I351" s="45">
        <f t="shared" si="86"/>
        <v>2785.39</v>
      </c>
      <c r="J351" s="106">
        <f t="shared" ref="J351:J354" si="90">I351*0.12</f>
        <v>334.2468</v>
      </c>
      <c r="K351" s="105" t="s">
        <v>175</v>
      </c>
    </row>
    <row r="352">
      <c r="A352" s="56" t="s">
        <v>86</v>
      </c>
      <c r="B352" s="100">
        <v>534.6</v>
      </c>
      <c r="C352" s="101">
        <v>0.0</v>
      </c>
      <c r="D352" s="102">
        <v>258.39</v>
      </c>
      <c r="E352" s="38">
        <v>427.0</v>
      </c>
      <c r="F352" s="38">
        <v>681.0</v>
      </c>
      <c r="G352" s="38">
        <v>0.0</v>
      </c>
      <c r="H352" s="38">
        <v>436.0</v>
      </c>
      <c r="I352" s="45">
        <f t="shared" si="86"/>
        <v>2336.99</v>
      </c>
      <c r="J352" s="48">
        <f t="shared" si="90"/>
        <v>280.4388</v>
      </c>
      <c r="K352" s="37"/>
    </row>
    <row r="353">
      <c r="A353" s="56" t="s">
        <v>87</v>
      </c>
      <c r="B353" s="100">
        <v>0.0</v>
      </c>
      <c r="C353" s="101">
        <v>0.0</v>
      </c>
      <c r="D353" s="102">
        <v>300.96</v>
      </c>
      <c r="E353" s="38">
        <v>105.0</v>
      </c>
      <c r="F353" s="38">
        <v>0.0</v>
      </c>
      <c r="G353" s="38">
        <v>677.0</v>
      </c>
      <c r="H353" s="38">
        <v>0.0</v>
      </c>
      <c r="I353" s="45">
        <f t="shared" si="86"/>
        <v>1082.96</v>
      </c>
      <c r="J353" s="106">
        <f t="shared" si="90"/>
        <v>129.9552</v>
      </c>
      <c r="K353" s="104">
        <v>4.013618792776E12</v>
      </c>
    </row>
    <row r="354">
      <c r="A354" s="56" t="s">
        <v>89</v>
      </c>
      <c r="B354" s="100">
        <v>0.0</v>
      </c>
      <c r="C354" s="101">
        <v>0.0</v>
      </c>
      <c r="D354" s="102">
        <v>0.0</v>
      </c>
      <c r="E354" s="38">
        <v>77.0</v>
      </c>
      <c r="F354" s="38">
        <v>86.0</v>
      </c>
      <c r="G354" s="38">
        <v>77.0</v>
      </c>
      <c r="H354" s="38">
        <v>155.0</v>
      </c>
      <c r="I354" s="45">
        <f t="shared" si="86"/>
        <v>395</v>
      </c>
      <c r="J354" s="48">
        <f t="shared" si="90"/>
        <v>47.4</v>
      </c>
      <c r="K354" s="37"/>
    </row>
    <row r="355">
      <c r="A355" s="60" t="s">
        <v>90</v>
      </c>
      <c r="B355" s="100">
        <v>378.18</v>
      </c>
      <c r="C355" s="101">
        <v>649.44</v>
      </c>
      <c r="D355" s="102">
        <v>0.0</v>
      </c>
      <c r="E355" s="38">
        <v>0.0</v>
      </c>
      <c r="F355" s="38">
        <v>0.0</v>
      </c>
      <c r="G355" s="38">
        <v>0.0</v>
      </c>
      <c r="H355" s="38">
        <v>0.0</v>
      </c>
      <c r="I355" s="45">
        <f t="shared" si="86"/>
        <v>1027.62</v>
      </c>
      <c r="J355" s="106">
        <f>I355*0.08</f>
        <v>82.2096</v>
      </c>
      <c r="K355" s="104">
        <v>9.013638424797E12</v>
      </c>
    </row>
    <row r="356">
      <c r="A356" s="56" t="s">
        <v>91</v>
      </c>
      <c r="B356" s="100">
        <v>794.97</v>
      </c>
      <c r="C356" s="101">
        <v>1019.7</v>
      </c>
      <c r="D356" s="102">
        <v>1067.22</v>
      </c>
      <c r="E356" s="38">
        <v>818.0</v>
      </c>
      <c r="F356" s="38">
        <v>933.0</v>
      </c>
      <c r="G356" s="38">
        <v>976.0</v>
      </c>
      <c r="H356" s="38">
        <v>1520.0</v>
      </c>
      <c r="I356" s="45">
        <f t="shared" si="86"/>
        <v>7128.89</v>
      </c>
      <c r="J356" s="106">
        <f>I356*0.09</f>
        <v>641.6001</v>
      </c>
      <c r="K356" s="104">
        <v>1.013647010721E12</v>
      </c>
      <c r="L356" s="91" t="s">
        <v>176</v>
      </c>
    </row>
    <row r="357">
      <c r="A357" s="56" t="s">
        <v>92</v>
      </c>
      <c r="B357" s="100">
        <v>765.27</v>
      </c>
      <c r="C357" s="101">
        <v>696.96</v>
      </c>
      <c r="D357" s="102">
        <v>548.46</v>
      </c>
      <c r="E357" s="38">
        <v>359.0</v>
      </c>
      <c r="F357" s="38">
        <v>711.0</v>
      </c>
      <c r="G357" s="38">
        <v>730.0</v>
      </c>
      <c r="H357" s="38">
        <v>1013.0</v>
      </c>
      <c r="I357" s="45">
        <f t="shared" si="86"/>
        <v>4823.69</v>
      </c>
      <c r="J357" s="106">
        <f>I357*0.1</f>
        <v>482.369</v>
      </c>
      <c r="K357" s="104">
        <v>9.01362740642E12</v>
      </c>
    </row>
    <row r="358">
      <c r="A358" s="43" t="s">
        <v>131</v>
      </c>
      <c r="B358" s="100">
        <v>88.11</v>
      </c>
      <c r="C358" s="101">
        <v>128.7</v>
      </c>
      <c r="D358" s="102">
        <v>510.84</v>
      </c>
      <c r="E358" s="38">
        <v>0.0</v>
      </c>
      <c r="F358" s="38">
        <v>269.0</v>
      </c>
      <c r="G358" s="38">
        <v>282.0</v>
      </c>
      <c r="H358" s="38">
        <v>428.0</v>
      </c>
      <c r="I358" s="45">
        <f t="shared" si="86"/>
        <v>1706.65</v>
      </c>
      <c r="J358" s="106">
        <f>I358*0.12</f>
        <v>204.798</v>
      </c>
      <c r="K358" s="104">
        <v>5.013672939987E12</v>
      </c>
    </row>
    <row r="359">
      <c r="A359" s="60" t="s">
        <v>93</v>
      </c>
      <c r="B359" s="100">
        <v>534.6</v>
      </c>
      <c r="C359" s="101">
        <v>975.15</v>
      </c>
      <c r="D359" s="102">
        <v>797.94</v>
      </c>
      <c r="E359" s="38">
        <v>1603.0</v>
      </c>
      <c r="F359" s="38">
        <v>1080.0</v>
      </c>
      <c r="G359" s="38">
        <v>687.0</v>
      </c>
      <c r="H359" s="38">
        <v>195.0</v>
      </c>
      <c r="I359" s="45">
        <f t="shared" si="86"/>
        <v>5872.69</v>
      </c>
      <c r="J359" s="106">
        <f>I359*0.08</f>
        <v>469.8152</v>
      </c>
      <c r="K359" s="104">
        <v>1.013617941579E12</v>
      </c>
    </row>
    <row r="360">
      <c r="A360" s="56" t="s">
        <v>94</v>
      </c>
      <c r="B360" s="100">
        <v>1213.74</v>
      </c>
      <c r="C360" s="101">
        <v>1861.2</v>
      </c>
      <c r="D360" s="102">
        <v>203.94</v>
      </c>
      <c r="E360" s="38">
        <v>555.0</v>
      </c>
      <c r="F360" s="38">
        <v>0.0</v>
      </c>
      <c r="G360" s="38">
        <v>546.0</v>
      </c>
      <c r="H360" s="38">
        <v>0.0</v>
      </c>
      <c r="I360" s="45">
        <f t="shared" si="86"/>
        <v>4379.88</v>
      </c>
      <c r="J360" s="106">
        <f>I360*0.1</f>
        <v>437.988</v>
      </c>
      <c r="K360" s="104">
        <v>5.013780068155E12</v>
      </c>
    </row>
    <row r="361">
      <c r="A361" s="56" t="s">
        <v>97</v>
      </c>
      <c r="B361" s="100">
        <v>0.0</v>
      </c>
      <c r="C361" s="101">
        <v>636.57</v>
      </c>
      <c r="D361" s="102">
        <v>0.0</v>
      </c>
      <c r="E361" s="38">
        <v>0.0</v>
      </c>
      <c r="F361" s="38">
        <v>228.0</v>
      </c>
      <c r="G361" s="38">
        <v>0.0</v>
      </c>
      <c r="H361" s="38">
        <v>1089.0</v>
      </c>
      <c r="I361" s="45">
        <f t="shared" si="86"/>
        <v>1953.57</v>
      </c>
      <c r="J361" s="106">
        <f>I361*0.12</f>
        <v>234.4284</v>
      </c>
      <c r="K361" s="104">
        <v>6.013720273232E12</v>
      </c>
    </row>
    <row r="362">
      <c r="A362" s="56" t="s">
        <v>98</v>
      </c>
      <c r="B362" s="100">
        <v>1347.39</v>
      </c>
      <c r="C362" s="101">
        <v>1006.83</v>
      </c>
      <c r="D362" s="102">
        <v>883.08</v>
      </c>
      <c r="E362" s="38">
        <v>642.0</v>
      </c>
      <c r="F362" s="38">
        <v>879.0</v>
      </c>
      <c r="G362" s="38">
        <v>768.0</v>
      </c>
      <c r="H362" s="38">
        <v>953.0</v>
      </c>
      <c r="I362" s="45">
        <f t="shared" si="86"/>
        <v>6479.3</v>
      </c>
      <c r="J362" s="106">
        <f>I362*0.09</f>
        <v>583.137</v>
      </c>
      <c r="K362" s="104">
        <v>9.013617946609E12</v>
      </c>
    </row>
    <row r="363">
      <c r="A363" s="56" t="s">
        <v>99</v>
      </c>
      <c r="B363" s="100">
        <v>0.0</v>
      </c>
      <c r="C363" s="101">
        <v>443.52</v>
      </c>
      <c r="D363" s="102">
        <v>0.0</v>
      </c>
      <c r="E363" s="38">
        <v>529.0</v>
      </c>
      <c r="F363" s="38">
        <v>557.0</v>
      </c>
      <c r="G363" s="38">
        <v>503.0</v>
      </c>
      <c r="H363" s="38">
        <v>240.0</v>
      </c>
      <c r="I363" s="45">
        <f t="shared" si="86"/>
        <v>2272.52</v>
      </c>
      <c r="J363" s="106">
        <f t="shared" ref="J363:J366" si="91">I363*0.12</f>
        <v>272.7024</v>
      </c>
      <c r="K363" s="104">
        <v>3.013634765917E12</v>
      </c>
    </row>
    <row r="364">
      <c r="A364" s="56" t="s">
        <v>100</v>
      </c>
      <c r="B364" s="100">
        <v>425.7</v>
      </c>
      <c r="C364" s="101">
        <v>206.91</v>
      </c>
      <c r="D364" s="102">
        <v>0.0</v>
      </c>
      <c r="E364" s="38">
        <v>0.0</v>
      </c>
      <c r="F364" s="38">
        <v>755.0</v>
      </c>
      <c r="G364" s="38">
        <v>160.0</v>
      </c>
      <c r="H364" s="38">
        <v>198.0</v>
      </c>
      <c r="I364" s="45">
        <f t="shared" si="86"/>
        <v>1745.61</v>
      </c>
      <c r="J364" s="106">
        <f t="shared" si="91"/>
        <v>209.4732</v>
      </c>
      <c r="K364" s="104">
        <v>3.013697139633E12</v>
      </c>
    </row>
    <row r="365">
      <c r="A365" s="43" t="s">
        <v>159</v>
      </c>
      <c r="B365" s="100">
        <v>0.0</v>
      </c>
      <c r="C365" s="101">
        <v>670.23</v>
      </c>
      <c r="D365" s="102">
        <v>0.0</v>
      </c>
      <c r="E365" s="38">
        <v>597.0</v>
      </c>
      <c r="F365" s="38">
        <v>286.0</v>
      </c>
      <c r="G365" s="38">
        <v>655.0</v>
      </c>
      <c r="H365" s="38">
        <v>0.0</v>
      </c>
      <c r="I365" s="45">
        <f t="shared" si="86"/>
        <v>2208.23</v>
      </c>
      <c r="J365" s="106">
        <f t="shared" si="91"/>
        <v>264.9876</v>
      </c>
      <c r="K365" s="104">
        <v>2.013632841541E12</v>
      </c>
    </row>
    <row r="366">
      <c r="A366" s="98" t="s">
        <v>170</v>
      </c>
      <c r="B366" s="100">
        <v>0.0</v>
      </c>
      <c r="C366" s="101">
        <v>641.52</v>
      </c>
      <c r="D366" s="102">
        <v>277.2</v>
      </c>
      <c r="E366" s="38">
        <v>427.0</v>
      </c>
      <c r="F366" s="38">
        <v>514.0</v>
      </c>
      <c r="G366" s="38">
        <v>0.0</v>
      </c>
      <c r="H366" s="38">
        <v>501.0</v>
      </c>
      <c r="I366" s="74">
        <f>SUM(B366:H366)</f>
        <v>2360.72</v>
      </c>
      <c r="J366" s="106">
        <f t="shared" si="91"/>
        <v>283.2864</v>
      </c>
      <c r="K366" s="104">
        <v>9.013626113323E12</v>
      </c>
    </row>
    <row r="367">
      <c r="A367" s="52" t="s">
        <v>47</v>
      </c>
      <c r="B367" s="45">
        <f t="shared" ref="B367:J367" si="92">SUM(B333:B366)</f>
        <v>13809.51</v>
      </c>
      <c r="C367" s="45">
        <f t="shared" si="92"/>
        <v>14134.23</v>
      </c>
      <c r="D367" s="45">
        <f t="shared" si="92"/>
        <v>8820.9</v>
      </c>
      <c r="E367" s="45">
        <f t="shared" si="92"/>
        <v>11315</v>
      </c>
      <c r="F367" s="45">
        <f t="shared" si="92"/>
        <v>12448</v>
      </c>
      <c r="G367" s="45">
        <f t="shared" si="92"/>
        <v>12375</v>
      </c>
      <c r="H367" s="45">
        <f t="shared" si="92"/>
        <v>14658</v>
      </c>
      <c r="I367" s="45">
        <f t="shared" si="92"/>
        <v>87560.64</v>
      </c>
      <c r="J367" s="45">
        <f t="shared" si="92"/>
        <v>8956.1519</v>
      </c>
      <c r="K367" s="37"/>
    </row>
    <row r="368">
      <c r="K368" s="37"/>
    </row>
    <row r="369">
      <c r="K369" s="37"/>
    </row>
    <row r="370">
      <c r="A370" s="53" t="s">
        <v>101</v>
      </c>
      <c r="B370" s="95">
        <v>45262.0</v>
      </c>
      <c r="C370" s="95">
        <v>45263.0</v>
      </c>
      <c r="D370" s="95">
        <v>45264.0</v>
      </c>
      <c r="E370" s="95">
        <v>45265.0</v>
      </c>
      <c r="F370" s="95">
        <v>45266.0</v>
      </c>
      <c r="G370" s="95">
        <v>45267.0</v>
      </c>
      <c r="H370" s="95">
        <v>45268.0</v>
      </c>
      <c r="I370" s="63" t="s">
        <v>47</v>
      </c>
      <c r="J370" s="36" t="s">
        <v>66</v>
      </c>
      <c r="K370" s="37"/>
    </row>
    <row r="371">
      <c r="A371" s="40"/>
      <c r="B371" s="41"/>
      <c r="C371" s="41"/>
      <c r="D371" s="41"/>
      <c r="E371" s="41"/>
      <c r="F371" s="41"/>
      <c r="G371" s="41"/>
      <c r="H371" s="42"/>
      <c r="I371" s="42"/>
      <c r="J371" s="42"/>
      <c r="K371" s="37"/>
    </row>
    <row r="372">
      <c r="A372" s="56" t="s">
        <v>67</v>
      </c>
      <c r="B372" s="107">
        <v>503.0</v>
      </c>
      <c r="C372" s="108">
        <v>929.61</v>
      </c>
      <c r="D372" s="107">
        <v>0.0</v>
      </c>
      <c r="E372" s="107">
        <v>747.0</v>
      </c>
      <c r="F372" s="107">
        <v>795.0</v>
      </c>
      <c r="G372" s="107">
        <v>813.0</v>
      </c>
      <c r="H372" s="107">
        <v>0.0</v>
      </c>
      <c r="I372" s="45">
        <f t="shared" ref="I372:I404" si="93">sum(B372:H372)</f>
        <v>3787.61</v>
      </c>
      <c r="J372" s="106">
        <f>I372*0.1</f>
        <v>378.761</v>
      </c>
      <c r="K372" s="104">
        <v>4.013801945802E12</v>
      </c>
    </row>
    <row r="373">
      <c r="A373" s="56" t="s">
        <v>68</v>
      </c>
      <c r="B373" s="107">
        <v>0.0</v>
      </c>
      <c r="C373" s="108">
        <v>0.0</v>
      </c>
      <c r="D373" s="107">
        <v>716.0</v>
      </c>
      <c r="E373" s="107">
        <v>198.0</v>
      </c>
      <c r="F373" s="107">
        <v>0.0</v>
      </c>
      <c r="G373" s="107">
        <v>465.0</v>
      </c>
      <c r="H373" s="107">
        <v>783.0</v>
      </c>
      <c r="I373" s="45">
        <f t="shared" si="93"/>
        <v>2162</v>
      </c>
      <c r="J373" s="106">
        <f t="shared" ref="J373:J374" si="94">I373*0.12</f>
        <v>259.44</v>
      </c>
      <c r="K373" s="104">
        <v>8.0133787262527E13</v>
      </c>
    </row>
    <row r="374">
      <c r="A374" s="56" t="s">
        <v>69</v>
      </c>
      <c r="B374" s="107">
        <v>0.0</v>
      </c>
      <c r="C374" s="108">
        <v>0.0</v>
      </c>
      <c r="D374" s="107">
        <v>0.0</v>
      </c>
      <c r="E374" s="107">
        <v>0.0</v>
      </c>
      <c r="F374" s="107">
        <v>0.0</v>
      </c>
      <c r="G374" s="107">
        <v>0.0</v>
      </c>
      <c r="H374" s="107">
        <v>0.0</v>
      </c>
      <c r="I374" s="45">
        <f t="shared" si="93"/>
        <v>0</v>
      </c>
      <c r="J374" s="48">
        <f t="shared" si="94"/>
        <v>0</v>
      </c>
      <c r="K374" s="37"/>
    </row>
    <row r="375">
      <c r="A375" s="60" t="s">
        <v>70</v>
      </c>
      <c r="B375" s="107">
        <v>375.0</v>
      </c>
      <c r="C375" s="108">
        <v>461.34</v>
      </c>
      <c r="D375" s="107">
        <v>615.0</v>
      </c>
      <c r="E375" s="107">
        <v>207.0</v>
      </c>
      <c r="F375" s="107">
        <v>681.0</v>
      </c>
      <c r="G375" s="107">
        <v>896.0</v>
      </c>
      <c r="H375" s="107">
        <v>510.0</v>
      </c>
      <c r="I375" s="45">
        <f t="shared" si="93"/>
        <v>3745.34</v>
      </c>
      <c r="J375" s="106">
        <f>I375*0.08</f>
        <v>299.6272</v>
      </c>
      <c r="K375" s="105" t="s">
        <v>177</v>
      </c>
    </row>
    <row r="376">
      <c r="A376" s="56" t="s">
        <v>72</v>
      </c>
      <c r="B376" s="107">
        <v>1370.0</v>
      </c>
      <c r="C376" s="108">
        <v>290.07</v>
      </c>
      <c r="D376" s="107">
        <v>488.0</v>
      </c>
      <c r="E376" s="107">
        <v>0.0</v>
      </c>
      <c r="F376" s="107">
        <v>963.0</v>
      </c>
      <c r="G376" s="107">
        <v>987.0</v>
      </c>
      <c r="H376" s="107">
        <v>1011.0</v>
      </c>
      <c r="I376" s="45">
        <f t="shared" si="93"/>
        <v>5109.07</v>
      </c>
      <c r="J376" s="48">
        <f>I376*0.1</f>
        <v>510.907</v>
      </c>
      <c r="K376" s="37"/>
    </row>
    <row r="377">
      <c r="A377" s="56" t="s">
        <v>73</v>
      </c>
      <c r="B377" s="107">
        <v>565.0</v>
      </c>
      <c r="C377" s="108">
        <v>246.51</v>
      </c>
      <c r="D377" s="107">
        <v>227.0</v>
      </c>
      <c r="E377" s="107">
        <v>154.0</v>
      </c>
      <c r="F377" s="107">
        <v>0.0</v>
      </c>
      <c r="G377" s="107">
        <v>232.0</v>
      </c>
      <c r="H377" s="107">
        <v>416.0</v>
      </c>
      <c r="I377" s="45">
        <f t="shared" si="93"/>
        <v>1840.51</v>
      </c>
      <c r="J377" s="106">
        <f t="shared" ref="J377:J383" si="95">I377*0.12</f>
        <v>220.8612</v>
      </c>
      <c r="K377" s="104">
        <v>7.013783763891E12</v>
      </c>
    </row>
    <row r="378">
      <c r="A378" s="56" t="s">
        <v>74</v>
      </c>
      <c r="B378" s="107">
        <v>0.0</v>
      </c>
      <c r="C378" s="108">
        <v>0.0</v>
      </c>
      <c r="D378" s="107">
        <v>0.0</v>
      </c>
      <c r="E378" s="107">
        <v>0.0</v>
      </c>
      <c r="F378" s="107">
        <v>0.0</v>
      </c>
      <c r="G378" s="107">
        <v>0.0</v>
      </c>
      <c r="H378" s="107">
        <v>0.0</v>
      </c>
      <c r="I378" s="45">
        <f t="shared" si="93"/>
        <v>0</v>
      </c>
      <c r="J378" s="48">
        <f t="shared" si="95"/>
        <v>0</v>
      </c>
      <c r="K378" s="37"/>
    </row>
    <row r="379">
      <c r="A379" s="56" t="s">
        <v>75</v>
      </c>
      <c r="B379" s="107">
        <v>688.0</v>
      </c>
      <c r="C379" s="108">
        <v>0.0</v>
      </c>
      <c r="D379" s="107">
        <v>0.0</v>
      </c>
      <c r="E379" s="107">
        <v>0.0</v>
      </c>
      <c r="F379" s="107">
        <v>0.0</v>
      </c>
      <c r="G379" s="107">
        <v>0.0</v>
      </c>
      <c r="H379" s="107">
        <v>0.0</v>
      </c>
      <c r="I379" s="45">
        <f t="shared" si="93"/>
        <v>688</v>
      </c>
      <c r="J379" s="106">
        <f t="shared" si="95"/>
        <v>82.56</v>
      </c>
      <c r="K379" s="104">
        <v>7.013787508243E12</v>
      </c>
    </row>
    <row r="380">
      <c r="A380" s="43" t="s">
        <v>112</v>
      </c>
      <c r="B380" s="107">
        <v>0.0</v>
      </c>
      <c r="C380" s="108">
        <v>0.0</v>
      </c>
      <c r="D380" s="107">
        <v>0.0</v>
      </c>
      <c r="E380" s="107">
        <v>0.0</v>
      </c>
      <c r="F380" s="107">
        <v>0.0</v>
      </c>
      <c r="G380" s="107">
        <v>0.0</v>
      </c>
      <c r="H380" s="107">
        <v>0.0</v>
      </c>
      <c r="I380" s="45">
        <f t="shared" si="93"/>
        <v>0</v>
      </c>
      <c r="J380" s="48">
        <f t="shared" si="95"/>
        <v>0</v>
      </c>
      <c r="K380" s="37"/>
    </row>
    <row r="381">
      <c r="A381" s="56" t="s">
        <v>77</v>
      </c>
      <c r="B381" s="107">
        <v>0.0</v>
      </c>
      <c r="C381" s="108">
        <v>0.0</v>
      </c>
      <c r="D381" s="107">
        <v>0.0</v>
      </c>
      <c r="E381" s="107">
        <v>0.0</v>
      </c>
      <c r="F381" s="107">
        <v>0.0</v>
      </c>
      <c r="G381" s="107">
        <v>0.0</v>
      </c>
      <c r="H381" s="107">
        <v>0.0</v>
      </c>
      <c r="I381" s="45">
        <f t="shared" si="93"/>
        <v>0</v>
      </c>
      <c r="J381" s="48">
        <f t="shared" si="95"/>
        <v>0</v>
      </c>
      <c r="K381" s="37"/>
    </row>
    <row r="382">
      <c r="A382" s="43" t="s">
        <v>115</v>
      </c>
      <c r="B382" s="107">
        <v>790.0</v>
      </c>
      <c r="C382" s="108">
        <v>285.12</v>
      </c>
      <c r="D382" s="107">
        <v>0.0</v>
      </c>
      <c r="E382" s="107">
        <v>525.0</v>
      </c>
      <c r="F382" s="107">
        <v>1486.0</v>
      </c>
      <c r="G382" s="107">
        <v>0.0</v>
      </c>
      <c r="H382" s="107">
        <v>923.0</v>
      </c>
      <c r="I382" s="45">
        <f t="shared" si="93"/>
        <v>4009.12</v>
      </c>
      <c r="J382" s="106">
        <f t="shared" si="95"/>
        <v>481.0944</v>
      </c>
      <c r="K382" s="104">
        <v>3.013858730876E12</v>
      </c>
    </row>
    <row r="383">
      <c r="A383" s="56" t="s">
        <v>78</v>
      </c>
      <c r="B383" s="107">
        <v>0.0</v>
      </c>
      <c r="C383" s="108">
        <v>0.0</v>
      </c>
      <c r="D383" s="107">
        <v>1181.0</v>
      </c>
      <c r="E383" s="107">
        <v>933.0</v>
      </c>
      <c r="F383" s="107">
        <v>0.0</v>
      </c>
      <c r="G383" s="107">
        <v>824.0</v>
      </c>
      <c r="H383" s="107">
        <v>0.0</v>
      </c>
      <c r="I383" s="45">
        <f t="shared" si="93"/>
        <v>2938</v>
      </c>
      <c r="J383" s="106">
        <f t="shared" si="95"/>
        <v>352.56</v>
      </c>
      <c r="K383" s="104">
        <v>1.013787530515E12</v>
      </c>
    </row>
    <row r="384">
      <c r="A384" s="56" t="s">
        <v>79</v>
      </c>
      <c r="B384" s="107">
        <v>1016.0</v>
      </c>
      <c r="C384" s="108">
        <v>891.99</v>
      </c>
      <c r="D384" s="107">
        <v>1051.0</v>
      </c>
      <c r="E384" s="107">
        <v>905.0</v>
      </c>
      <c r="F384" s="107">
        <v>942.0</v>
      </c>
      <c r="G384" s="107">
        <v>1390.0</v>
      </c>
      <c r="H384" s="107">
        <v>1140.0</v>
      </c>
      <c r="I384" s="45">
        <f t="shared" si="93"/>
        <v>7335.99</v>
      </c>
      <c r="J384" s="106">
        <f>I384*0.09</f>
        <v>660.2391</v>
      </c>
      <c r="K384" s="104">
        <v>3.013786912929E12</v>
      </c>
    </row>
    <row r="385">
      <c r="A385" s="56" t="s">
        <v>80</v>
      </c>
      <c r="B385" s="107">
        <v>430.0</v>
      </c>
      <c r="C385" s="108">
        <v>242.55</v>
      </c>
      <c r="D385" s="107">
        <v>569.0</v>
      </c>
      <c r="E385" s="107">
        <v>0.0</v>
      </c>
      <c r="F385" s="107">
        <v>0.0</v>
      </c>
      <c r="G385" s="107">
        <v>214.0</v>
      </c>
      <c r="H385" s="107">
        <v>428.0</v>
      </c>
      <c r="I385" s="45">
        <f t="shared" si="93"/>
        <v>1883.55</v>
      </c>
      <c r="J385" s="106">
        <f t="shared" ref="J385:J387" si="96">I385*0.12</f>
        <v>226.026</v>
      </c>
      <c r="K385" s="104">
        <v>3.013787640114E12</v>
      </c>
    </row>
    <row r="386">
      <c r="A386" s="56" t="s">
        <v>81</v>
      </c>
      <c r="B386" s="107">
        <v>405.0</v>
      </c>
      <c r="C386" s="108">
        <v>0.0</v>
      </c>
      <c r="D386" s="107">
        <v>293.0</v>
      </c>
      <c r="E386" s="107">
        <v>382.0</v>
      </c>
      <c r="F386" s="107">
        <v>487.0</v>
      </c>
      <c r="G386" s="107">
        <v>276.0</v>
      </c>
      <c r="H386" s="107">
        <v>100.0</v>
      </c>
      <c r="I386" s="45">
        <f t="shared" si="93"/>
        <v>1943</v>
      </c>
      <c r="J386" s="106">
        <f t="shared" si="96"/>
        <v>233.16</v>
      </c>
      <c r="K386" s="104">
        <v>6.013843168451E12</v>
      </c>
    </row>
    <row r="387">
      <c r="A387" s="43" t="s">
        <v>120</v>
      </c>
      <c r="B387" s="107">
        <v>437.0</v>
      </c>
      <c r="C387" s="108">
        <v>0.0</v>
      </c>
      <c r="D387" s="107">
        <v>771.0</v>
      </c>
      <c r="E387" s="107">
        <v>421.0</v>
      </c>
      <c r="F387" s="107">
        <v>974.0</v>
      </c>
      <c r="G387" s="107">
        <v>1009.0</v>
      </c>
      <c r="H387" s="107">
        <v>0.0</v>
      </c>
      <c r="I387" s="45">
        <f t="shared" si="93"/>
        <v>3612</v>
      </c>
      <c r="J387" s="106">
        <f t="shared" si="96"/>
        <v>433.44</v>
      </c>
      <c r="K387" s="104">
        <v>2.013786850216E12</v>
      </c>
    </row>
    <row r="388">
      <c r="A388" s="60" t="s">
        <v>83</v>
      </c>
      <c r="B388" s="107">
        <v>0.0</v>
      </c>
      <c r="C388" s="108">
        <v>0.0</v>
      </c>
      <c r="D388" s="107">
        <v>721.0</v>
      </c>
      <c r="E388" s="107">
        <v>394.0</v>
      </c>
      <c r="F388" s="107">
        <v>859.0</v>
      </c>
      <c r="G388" s="107">
        <v>0.0</v>
      </c>
      <c r="H388" s="107">
        <v>0.0</v>
      </c>
      <c r="I388" s="45">
        <f t="shared" si="93"/>
        <v>1974</v>
      </c>
      <c r="J388" s="106">
        <f>I388*0.08</f>
        <v>157.92</v>
      </c>
      <c r="K388" s="105" t="s">
        <v>178</v>
      </c>
    </row>
    <row r="389">
      <c r="A389" s="56" t="s">
        <v>84</v>
      </c>
      <c r="B389" s="107">
        <v>0.0</v>
      </c>
      <c r="C389" s="108">
        <v>158.4</v>
      </c>
      <c r="D389" s="107">
        <v>473.0</v>
      </c>
      <c r="E389" s="107">
        <v>334.0</v>
      </c>
      <c r="F389" s="107">
        <v>0.0</v>
      </c>
      <c r="G389" s="107">
        <v>913.0</v>
      </c>
      <c r="H389" s="107">
        <v>810.0</v>
      </c>
      <c r="I389" s="45">
        <f t="shared" si="93"/>
        <v>2688.4</v>
      </c>
      <c r="J389" s="106">
        <f>I389*0.12</f>
        <v>322.608</v>
      </c>
      <c r="K389" s="104">
        <v>5.013818020743E12</v>
      </c>
    </row>
    <row r="390">
      <c r="A390" s="56" t="s">
        <v>85</v>
      </c>
      <c r="B390" s="107">
        <v>912.0</v>
      </c>
      <c r="C390" s="108">
        <v>0.0</v>
      </c>
      <c r="D390" s="107">
        <v>984.0</v>
      </c>
      <c r="E390" s="107">
        <v>598.0</v>
      </c>
      <c r="F390" s="107">
        <v>955.0</v>
      </c>
      <c r="G390" s="107">
        <v>764.0</v>
      </c>
      <c r="H390" s="107">
        <v>631.0</v>
      </c>
      <c r="I390" s="45">
        <f t="shared" si="93"/>
        <v>4844</v>
      </c>
      <c r="J390" s="106">
        <f>I390*0.1</f>
        <v>484.4</v>
      </c>
      <c r="K390" s="105" t="s">
        <v>179</v>
      </c>
    </row>
    <row r="391">
      <c r="A391" s="56" t="s">
        <v>86</v>
      </c>
      <c r="B391" s="107">
        <v>0.0</v>
      </c>
      <c r="C391" s="108">
        <v>0.0</v>
      </c>
      <c r="D391" s="107">
        <v>213.0</v>
      </c>
      <c r="E391" s="107">
        <v>340.0</v>
      </c>
      <c r="F391" s="107">
        <v>0.0</v>
      </c>
      <c r="G391" s="107">
        <v>0.0</v>
      </c>
      <c r="H391" s="107">
        <v>0.0</v>
      </c>
      <c r="I391" s="45">
        <f t="shared" si="93"/>
        <v>553</v>
      </c>
      <c r="J391" s="48">
        <f t="shared" ref="J391:J393" si="97">I391*0.12</f>
        <v>66.36</v>
      </c>
      <c r="K391" s="37"/>
    </row>
    <row r="392">
      <c r="A392" s="56" t="s">
        <v>87</v>
      </c>
      <c r="B392" s="107">
        <v>469.0</v>
      </c>
      <c r="C392" s="108">
        <v>0.0</v>
      </c>
      <c r="D392" s="107">
        <v>0.0</v>
      </c>
      <c r="E392" s="107">
        <v>115.0</v>
      </c>
      <c r="F392" s="107">
        <v>0.0</v>
      </c>
      <c r="G392" s="107">
        <v>0.0</v>
      </c>
      <c r="H392" s="107">
        <v>894.0</v>
      </c>
      <c r="I392" s="45">
        <f t="shared" si="93"/>
        <v>1478</v>
      </c>
      <c r="J392" s="106">
        <f t="shared" si="97"/>
        <v>177.36</v>
      </c>
      <c r="K392" s="104">
        <v>7.013795402607E12</v>
      </c>
    </row>
    <row r="393">
      <c r="A393" s="56" t="s">
        <v>89</v>
      </c>
      <c r="B393" s="107"/>
      <c r="C393" s="108">
        <v>0.0</v>
      </c>
      <c r="D393" s="107">
        <v>0.0</v>
      </c>
      <c r="E393" s="107">
        <v>0.0</v>
      </c>
      <c r="F393" s="107">
        <v>0.0</v>
      </c>
      <c r="G393" s="107">
        <v>0.0</v>
      </c>
      <c r="H393" s="107">
        <v>0.0</v>
      </c>
      <c r="I393" s="45">
        <f t="shared" si="93"/>
        <v>0</v>
      </c>
      <c r="J393" s="48">
        <f t="shared" si="97"/>
        <v>0</v>
      </c>
      <c r="K393" s="37"/>
    </row>
    <row r="394">
      <c r="A394" s="60" t="s">
        <v>90</v>
      </c>
      <c r="B394" s="107">
        <v>0.0</v>
      </c>
      <c r="C394" s="108">
        <v>0.0</v>
      </c>
      <c r="D394" s="107">
        <v>0.0</v>
      </c>
      <c r="E394" s="107">
        <v>0.0</v>
      </c>
      <c r="F394" s="107">
        <v>0.0</v>
      </c>
      <c r="G394" s="107">
        <v>0.0</v>
      </c>
      <c r="H394" s="107">
        <v>0.0</v>
      </c>
      <c r="I394" s="45">
        <f t="shared" si="93"/>
        <v>0</v>
      </c>
      <c r="J394" s="48">
        <f>I394*0.08</f>
        <v>0</v>
      </c>
      <c r="K394" s="37"/>
    </row>
    <row r="395">
      <c r="A395" s="56" t="s">
        <v>91</v>
      </c>
      <c r="B395" s="107">
        <v>851.0</v>
      </c>
      <c r="C395" s="108">
        <v>1094.94</v>
      </c>
      <c r="D395" s="107">
        <v>935.0</v>
      </c>
      <c r="E395" s="107">
        <v>931.0</v>
      </c>
      <c r="F395" s="107">
        <v>937.0</v>
      </c>
      <c r="G395" s="107">
        <v>1159.0</v>
      </c>
      <c r="H395" s="107">
        <v>918.0</v>
      </c>
      <c r="I395" s="45">
        <f t="shared" si="93"/>
        <v>6825.94</v>
      </c>
      <c r="J395" s="106">
        <f>I395*0.09</f>
        <v>614.3346</v>
      </c>
      <c r="K395" s="104">
        <v>1.013805941426E12</v>
      </c>
    </row>
    <row r="396">
      <c r="A396" s="56" t="s">
        <v>92</v>
      </c>
      <c r="B396" s="107">
        <v>691.0</v>
      </c>
      <c r="C396" s="108">
        <v>895.95</v>
      </c>
      <c r="D396" s="107">
        <v>0.0</v>
      </c>
      <c r="E396" s="107">
        <v>453.0</v>
      </c>
      <c r="F396" s="107">
        <v>948.0</v>
      </c>
      <c r="G396" s="107">
        <v>935.0</v>
      </c>
      <c r="H396" s="107">
        <v>810.0</v>
      </c>
      <c r="I396" s="45">
        <f t="shared" si="93"/>
        <v>4732.95</v>
      </c>
      <c r="J396" s="106">
        <f>I396*0.1</f>
        <v>473.295</v>
      </c>
      <c r="K396" s="104">
        <v>9.013806019984E12</v>
      </c>
    </row>
    <row r="397">
      <c r="A397" s="43" t="s">
        <v>131</v>
      </c>
      <c r="B397" s="107">
        <v>328.0</v>
      </c>
      <c r="C397" s="108">
        <v>579.15</v>
      </c>
      <c r="D397" s="107">
        <v>252.0</v>
      </c>
      <c r="E397" s="107">
        <v>243.0</v>
      </c>
      <c r="F397" s="107">
        <v>610.0</v>
      </c>
      <c r="G397" s="107">
        <v>0.0</v>
      </c>
      <c r="H397" s="107">
        <v>0.0</v>
      </c>
      <c r="I397" s="45">
        <f t="shared" si="93"/>
        <v>2012.15</v>
      </c>
      <c r="J397" s="106">
        <f>I397*0.12</f>
        <v>241.458</v>
      </c>
      <c r="K397" s="104">
        <v>5.01383164065E12</v>
      </c>
    </row>
    <row r="398">
      <c r="A398" s="60" t="s">
        <v>93</v>
      </c>
      <c r="B398" s="107">
        <v>354.0</v>
      </c>
      <c r="C398" s="108">
        <v>681.12</v>
      </c>
      <c r="D398" s="107">
        <v>518.0</v>
      </c>
      <c r="E398" s="107">
        <v>1669.0</v>
      </c>
      <c r="F398" s="107">
        <v>1145.0</v>
      </c>
      <c r="G398" s="107">
        <v>1418.0</v>
      </c>
      <c r="H398" s="107">
        <v>661.0</v>
      </c>
      <c r="I398" s="45">
        <f t="shared" si="93"/>
        <v>6446.12</v>
      </c>
      <c r="J398" s="106">
        <f>I398*0.08</f>
        <v>515.6896</v>
      </c>
      <c r="K398" s="104">
        <v>1.013801895555E12</v>
      </c>
    </row>
    <row r="399">
      <c r="A399" s="56" t="s">
        <v>94</v>
      </c>
      <c r="B399" s="107">
        <v>578.0</v>
      </c>
      <c r="C399" s="108">
        <v>448.47</v>
      </c>
      <c r="D399" s="107">
        <v>685.0</v>
      </c>
      <c r="E399" s="107">
        <v>119.0</v>
      </c>
      <c r="F399" s="107">
        <v>520.0</v>
      </c>
      <c r="G399" s="107">
        <v>771.0</v>
      </c>
      <c r="H399" s="107">
        <v>963.0</v>
      </c>
      <c r="I399" s="45">
        <f t="shared" si="93"/>
        <v>4084.47</v>
      </c>
      <c r="J399" s="106">
        <f t="shared" ref="J399:J400" si="98">I399*0.1</f>
        <v>408.447</v>
      </c>
      <c r="K399" s="104">
        <v>5.013794586867E12</v>
      </c>
    </row>
    <row r="400">
      <c r="A400" s="56" t="s">
        <v>97</v>
      </c>
      <c r="B400" s="107">
        <v>494.0</v>
      </c>
      <c r="C400" s="108">
        <v>677.16</v>
      </c>
      <c r="D400" s="107">
        <v>0.0</v>
      </c>
      <c r="E400" s="107">
        <v>376.0</v>
      </c>
      <c r="F400" s="107">
        <v>978.0</v>
      </c>
      <c r="G400" s="107">
        <v>1224.0</v>
      </c>
      <c r="H400" s="107">
        <v>769.0</v>
      </c>
      <c r="I400" s="45">
        <f t="shared" si="93"/>
        <v>4518.16</v>
      </c>
      <c r="J400" s="106">
        <f t="shared" si="98"/>
        <v>451.816</v>
      </c>
      <c r="K400" s="104">
        <v>6.0138063508E12</v>
      </c>
    </row>
    <row r="401">
      <c r="A401" s="56" t="s">
        <v>98</v>
      </c>
      <c r="B401" s="107">
        <v>709.0</v>
      </c>
      <c r="C401" s="108">
        <v>911.79</v>
      </c>
      <c r="D401" s="107">
        <v>0.0</v>
      </c>
      <c r="E401" s="107">
        <v>605.0</v>
      </c>
      <c r="F401" s="107">
        <v>885.0</v>
      </c>
      <c r="G401" s="107">
        <v>624.0</v>
      </c>
      <c r="H401" s="107">
        <v>1337.0</v>
      </c>
      <c r="I401" s="45">
        <f t="shared" si="93"/>
        <v>5071.79</v>
      </c>
      <c r="J401" s="106">
        <f>I401*0.09</f>
        <v>456.4611</v>
      </c>
      <c r="K401" s="104">
        <v>9.01378687473E11</v>
      </c>
    </row>
    <row r="402">
      <c r="A402" s="56" t="s">
        <v>99</v>
      </c>
      <c r="B402" s="107">
        <v>1031.0</v>
      </c>
      <c r="C402" s="108">
        <v>489.06</v>
      </c>
      <c r="D402" s="107">
        <v>889.0</v>
      </c>
      <c r="E402" s="107">
        <v>807.0</v>
      </c>
      <c r="F402" s="107">
        <v>855.0</v>
      </c>
      <c r="G402" s="107">
        <v>0.0</v>
      </c>
      <c r="H402" s="107">
        <v>515.0</v>
      </c>
      <c r="I402" s="45">
        <f t="shared" si="93"/>
        <v>4586.06</v>
      </c>
      <c r="J402" s="106">
        <f t="shared" ref="J402:J403" si="99">I402*0.1</f>
        <v>458.606</v>
      </c>
      <c r="K402" s="104">
        <v>3.01382451541E12</v>
      </c>
    </row>
    <row r="403">
      <c r="A403" s="56" t="s">
        <v>100</v>
      </c>
      <c r="B403" s="107">
        <v>324.0</v>
      </c>
      <c r="C403" s="108">
        <v>812.0</v>
      </c>
      <c r="D403" s="107">
        <v>416.0</v>
      </c>
      <c r="E403" s="107">
        <v>629.0</v>
      </c>
      <c r="F403" s="107">
        <v>601.0</v>
      </c>
      <c r="G403" s="107">
        <v>296.0</v>
      </c>
      <c r="H403" s="107">
        <v>916.0</v>
      </c>
      <c r="I403" s="45">
        <f t="shared" si="93"/>
        <v>3994</v>
      </c>
      <c r="J403" s="106">
        <f t="shared" si="99"/>
        <v>399.4</v>
      </c>
      <c r="K403" s="104">
        <v>3.013843204239E12</v>
      </c>
    </row>
    <row r="404">
      <c r="A404" s="43" t="s">
        <v>159</v>
      </c>
      <c r="B404" s="107">
        <v>723.0</v>
      </c>
      <c r="C404" s="108">
        <v>776.16</v>
      </c>
      <c r="D404" s="107">
        <v>579.0</v>
      </c>
      <c r="E404" s="107">
        <v>658.0</v>
      </c>
      <c r="F404" s="107">
        <v>750.0</v>
      </c>
      <c r="G404" s="107">
        <v>399.0</v>
      </c>
      <c r="H404" s="107">
        <v>1293.0</v>
      </c>
      <c r="I404" s="45">
        <f t="shared" si="93"/>
        <v>5178.16</v>
      </c>
      <c r="J404" s="109">
        <f t="shared" ref="J404:J405" si="100">I404*0.12</f>
        <v>621.3792</v>
      </c>
      <c r="K404" s="97" t="s">
        <v>180</v>
      </c>
    </row>
    <row r="405">
      <c r="A405" s="98" t="s">
        <v>170</v>
      </c>
      <c r="B405" s="107">
        <v>686.0</v>
      </c>
      <c r="C405" s="108">
        <v>475.2</v>
      </c>
      <c r="D405" s="107">
        <v>417.0</v>
      </c>
      <c r="E405" s="107">
        <v>331.0</v>
      </c>
      <c r="F405" s="107">
        <v>606.0</v>
      </c>
      <c r="G405" s="107">
        <v>718.0</v>
      </c>
      <c r="H405" s="107">
        <v>513.0</v>
      </c>
      <c r="I405" s="74">
        <f t="shared" ref="I405:I407" si="101">SUM(B405:H405)</f>
        <v>3746.2</v>
      </c>
      <c r="J405" s="106">
        <f t="shared" si="100"/>
        <v>449.544</v>
      </c>
      <c r="K405" s="104">
        <v>9.013787016715E12</v>
      </c>
    </row>
    <row r="406">
      <c r="A406" s="98" t="s">
        <v>181</v>
      </c>
      <c r="B406" s="107">
        <v>0.0</v>
      </c>
      <c r="C406" s="108">
        <v>0.0</v>
      </c>
      <c r="D406" s="107">
        <v>0.0</v>
      </c>
      <c r="E406" s="107">
        <v>0.0</v>
      </c>
      <c r="F406" s="107">
        <v>0.0</v>
      </c>
      <c r="G406" s="107">
        <v>0.0</v>
      </c>
      <c r="H406" s="107">
        <v>473.0</v>
      </c>
      <c r="I406" s="74">
        <f t="shared" si="101"/>
        <v>473</v>
      </c>
      <c r="J406" s="106">
        <f t="shared" ref="J406:J407" si="102">I406*0.11</f>
        <v>52.03</v>
      </c>
      <c r="K406" s="104">
        <v>5.013797058975E12</v>
      </c>
    </row>
    <row r="407">
      <c r="A407" s="98" t="s">
        <v>182</v>
      </c>
      <c r="B407" s="107">
        <v>0.0</v>
      </c>
      <c r="C407" s="108">
        <v>0.0</v>
      </c>
      <c r="D407" s="107">
        <v>0.0</v>
      </c>
      <c r="E407" s="107">
        <v>0.0</v>
      </c>
      <c r="F407" s="107">
        <v>0.0</v>
      </c>
      <c r="G407" s="107">
        <v>265.0</v>
      </c>
      <c r="H407" s="107">
        <v>286.0</v>
      </c>
      <c r="I407" s="74">
        <f t="shared" si="101"/>
        <v>551</v>
      </c>
      <c r="J407" s="106">
        <f t="shared" si="102"/>
        <v>60.61</v>
      </c>
      <c r="K407" s="104">
        <v>4.013787107373E12</v>
      </c>
    </row>
    <row r="408">
      <c r="A408" s="52" t="s">
        <v>47</v>
      </c>
      <c r="B408" s="45">
        <f t="shared" ref="B408:J408" si="103">SUM(B372:B407)</f>
        <v>14729</v>
      </c>
      <c r="C408" s="45">
        <f t="shared" si="103"/>
        <v>11346.59</v>
      </c>
      <c r="D408" s="45">
        <f t="shared" si="103"/>
        <v>12993</v>
      </c>
      <c r="E408" s="45">
        <f t="shared" si="103"/>
        <v>13074</v>
      </c>
      <c r="F408" s="45">
        <f t="shared" si="103"/>
        <v>16977</v>
      </c>
      <c r="G408" s="45">
        <f t="shared" si="103"/>
        <v>16592</v>
      </c>
      <c r="H408" s="45">
        <f t="shared" si="103"/>
        <v>17100</v>
      </c>
      <c r="I408" s="45">
        <f t="shared" si="103"/>
        <v>102811.59</v>
      </c>
      <c r="J408" s="45">
        <f t="shared" si="103"/>
        <v>10550.3944</v>
      </c>
      <c r="K408" s="37"/>
    </row>
    <row r="409">
      <c r="K409" s="37"/>
    </row>
    <row r="410">
      <c r="K410" s="37"/>
    </row>
    <row r="411">
      <c r="K411" s="37"/>
    </row>
    <row r="412">
      <c r="K412" s="37"/>
    </row>
    <row r="413">
      <c r="K413" s="37"/>
    </row>
    <row r="414">
      <c r="K414" s="37"/>
    </row>
    <row r="415">
      <c r="K415" s="37"/>
    </row>
    <row r="416">
      <c r="K416" s="37"/>
    </row>
    <row r="417">
      <c r="K417" s="37"/>
    </row>
    <row r="418">
      <c r="K418" s="37"/>
    </row>
    <row r="419">
      <c r="K419" s="37"/>
    </row>
    <row r="420">
      <c r="K420" s="37"/>
    </row>
    <row r="421">
      <c r="K421" s="37"/>
    </row>
    <row r="422">
      <c r="K422" s="37"/>
    </row>
    <row r="423">
      <c r="K423" s="37"/>
    </row>
    <row r="424">
      <c r="K424" s="37"/>
    </row>
    <row r="425">
      <c r="K425" s="37"/>
    </row>
    <row r="426">
      <c r="K426" s="37"/>
    </row>
    <row r="427">
      <c r="K427" s="37"/>
    </row>
    <row r="428">
      <c r="K428" s="37"/>
    </row>
    <row r="429">
      <c r="K429" s="37"/>
    </row>
    <row r="430">
      <c r="K430" s="37"/>
    </row>
    <row r="431">
      <c r="K431" s="37"/>
    </row>
    <row r="432">
      <c r="K432" s="37"/>
    </row>
    <row r="433">
      <c r="K433" s="37"/>
    </row>
    <row r="434">
      <c r="K434" s="37"/>
    </row>
    <row r="435">
      <c r="K435" s="37"/>
    </row>
    <row r="436">
      <c r="K436" s="37"/>
    </row>
    <row r="437">
      <c r="K437" s="37"/>
    </row>
    <row r="438">
      <c r="K438" s="37"/>
    </row>
    <row r="439">
      <c r="K439" s="37"/>
    </row>
    <row r="440">
      <c r="K440" s="37"/>
    </row>
    <row r="441">
      <c r="K441" s="37"/>
    </row>
    <row r="442">
      <c r="K442" s="37"/>
    </row>
    <row r="443">
      <c r="K443" s="37"/>
    </row>
    <row r="444">
      <c r="K444" s="37"/>
    </row>
    <row r="445">
      <c r="K445" s="37"/>
    </row>
    <row r="446">
      <c r="K446" s="37"/>
    </row>
    <row r="447">
      <c r="K447" s="37"/>
    </row>
    <row r="448">
      <c r="K448" s="37"/>
    </row>
    <row r="449">
      <c r="K449" s="37"/>
    </row>
    <row r="450">
      <c r="K450" s="37"/>
    </row>
    <row r="451">
      <c r="K451" s="37"/>
    </row>
    <row r="452">
      <c r="K452" s="37"/>
    </row>
    <row r="453">
      <c r="K453" s="37"/>
    </row>
    <row r="454">
      <c r="K454" s="37"/>
    </row>
    <row r="455">
      <c r="K455" s="37"/>
    </row>
    <row r="456">
      <c r="K456" s="37"/>
    </row>
    <row r="457">
      <c r="K457" s="37"/>
    </row>
    <row r="458">
      <c r="K458" s="37"/>
    </row>
    <row r="459">
      <c r="K459" s="37"/>
    </row>
    <row r="460">
      <c r="K460" s="37"/>
    </row>
    <row r="461">
      <c r="K461" s="37"/>
    </row>
    <row r="462">
      <c r="K462" s="37"/>
    </row>
    <row r="463">
      <c r="K463" s="37"/>
    </row>
    <row r="464">
      <c r="K464" s="37"/>
    </row>
    <row r="465">
      <c r="K465" s="37"/>
    </row>
    <row r="466">
      <c r="K466" s="37"/>
    </row>
    <row r="467">
      <c r="K467" s="37"/>
    </row>
    <row r="468">
      <c r="K468" s="37"/>
    </row>
    <row r="469">
      <c r="K469" s="37"/>
    </row>
    <row r="470">
      <c r="K470" s="37"/>
    </row>
    <row r="471">
      <c r="K471" s="37"/>
    </row>
    <row r="472">
      <c r="K472" s="37"/>
    </row>
    <row r="473">
      <c r="K473" s="37"/>
    </row>
    <row r="474">
      <c r="K474" s="37"/>
    </row>
    <row r="475">
      <c r="K475" s="37"/>
    </row>
    <row r="476">
      <c r="K476" s="37"/>
    </row>
    <row r="477">
      <c r="K477" s="37"/>
    </row>
    <row r="478">
      <c r="K478" s="37"/>
    </row>
    <row r="479">
      <c r="K479" s="37"/>
    </row>
    <row r="480">
      <c r="K480" s="37"/>
    </row>
    <row r="481">
      <c r="K481" s="37"/>
    </row>
    <row r="482">
      <c r="K482" s="37"/>
    </row>
    <row r="483">
      <c r="K483" s="37"/>
    </row>
    <row r="484">
      <c r="K484" s="37"/>
    </row>
    <row r="485">
      <c r="K485" s="37"/>
    </row>
    <row r="486">
      <c r="K486" s="37"/>
    </row>
    <row r="487">
      <c r="K487" s="37"/>
    </row>
    <row r="488">
      <c r="K488" s="37"/>
    </row>
    <row r="489">
      <c r="K489" s="37"/>
    </row>
    <row r="490">
      <c r="K490" s="37"/>
    </row>
    <row r="491">
      <c r="K491" s="37"/>
    </row>
    <row r="492">
      <c r="K492" s="37"/>
    </row>
    <row r="493">
      <c r="K493" s="37"/>
    </row>
    <row r="494">
      <c r="K494" s="37"/>
    </row>
    <row r="495">
      <c r="K495" s="37"/>
    </row>
    <row r="496">
      <c r="K496" s="37"/>
    </row>
    <row r="497">
      <c r="K497" s="37"/>
    </row>
    <row r="498">
      <c r="K498" s="37"/>
    </row>
    <row r="499">
      <c r="K499" s="37"/>
    </row>
    <row r="500">
      <c r="K500" s="37"/>
    </row>
    <row r="501">
      <c r="K501" s="37"/>
    </row>
    <row r="502">
      <c r="K502" s="37"/>
    </row>
    <row r="503">
      <c r="K503" s="37"/>
    </row>
    <row r="504">
      <c r="K504" s="37"/>
    </row>
    <row r="505">
      <c r="K505" s="37"/>
    </row>
    <row r="506">
      <c r="K506" s="37"/>
    </row>
    <row r="507">
      <c r="K507" s="37"/>
    </row>
    <row r="508">
      <c r="K508" s="37"/>
    </row>
    <row r="509">
      <c r="K509" s="37"/>
    </row>
    <row r="510">
      <c r="K510" s="37"/>
    </row>
    <row r="511">
      <c r="K511" s="37"/>
    </row>
    <row r="512">
      <c r="K512" s="37"/>
    </row>
    <row r="513">
      <c r="K513" s="37"/>
    </row>
    <row r="514">
      <c r="K514" s="37"/>
    </row>
    <row r="515">
      <c r="K515" s="37"/>
    </row>
    <row r="516">
      <c r="K516" s="37"/>
    </row>
    <row r="517">
      <c r="K517" s="37"/>
    </row>
    <row r="518">
      <c r="K518" s="37"/>
    </row>
    <row r="519">
      <c r="K519" s="37"/>
    </row>
    <row r="520">
      <c r="K520" s="37"/>
    </row>
    <row r="521">
      <c r="K521" s="37"/>
    </row>
    <row r="522">
      <c r="K522" s="37"/>
    </row>
    <row r="523">
      <c r="K523" s="37"/>
    </row>
    <row r="524">
      <c r="K524" s="37"/>
    </row>
    <row r="525">
      <c r="K525" s="37"/>
    </row>
    <row r="526">
      <c r="K526" s="37"/>
    </row>
    <row r="527">
      <c r="K527" s="37"/>
    </row>
    <row r="528">
      <c r="K528" s="37"/>
    </row>
    <row r="529">
      <c r="K529" s="37"/>
    </row>
    <row r="530">
      <c r="K530" s="37"/>
    </row>
    <row r="531">
      <c r="K531" s="37"/>
    </row>
    <row r="532">
      <c r="K532" s="37"/>
    </row>
    <row r="533">
      <c r="K533" s="37"/>
    </row>
    <row r="534">
      <c r="K534" s="37"/>
    </row>
    <row r="535">
      <c r="K535" s="37"/>
    </row>
    <row r="536">
      <c r="K536" s="37"/>
    </row>
    <row r="537">
      <c r="K537" s="37"/>
    </row>
    <row r="538">
      <c r="K538" s="37"/>
    </row>
    <row r="539">
      <c r="K539" s="37"/>
    </row>
    <row r="540">
      <c r="K540" s="37"/>
    </row>
    <row r="541">
      <c r="K541" s="37"/>
    </row>
    <row r="542">
      <c r="K542" s="37"/>
    </row>
    <row r="543">
      <c r="K543" s="37"/>
    </row>
    <row r="544">
      <c r="K544" s="37"/>
    </row>
    <row r="545">
      <c r="K545" s="37"/>
    </row>
    <row r="546">
      <c r="K546" s="37"/>
    </row>
    <row r="547">
      <c r="K547" s="37"/>
    </row>
    <row r="548">
      <c r="K548" s="37"/>
    </row>
    <row r="549">
      <c r="K549" s="37"/>
    </row>
    <row r="550">
      <c r="K550" s="37"/>
    </row>
    <row r="551">
      <c r="K551" s="37"/>
    </row>
    <row r="552">
      <c r="K552" s="37"/>
    </row>
    <row r="553">
      <c r="K553" s="37"/>
    </row>
    <row r="554">
      <c r="K554" s="37"/>
    </row>
    <row r="555">
      <c r="K555" s="37"/>
    </row>
    <row r="556">
      <c r="K556" s="37"/>
    </row>
    <row r="557">
      <c r="K557" s="37"/>
    </row>
    <row r="558">
      <c r="K558" s="37"/>
    </row>
    <row r="559">
      <c r="K559" s="37"/>
    </row>
    <row r="560">
      <c r="K560" s="37"/>
    </row>
    <row r="561">
      <c r="K561" s="37"/>
    </row>
    <row r="562">
      <c r="K562" s="37"/>
    </row>
    <row r="563">
      <c r="K563" s="37"/>
    </row>
    <row r="564">
      <c r="K564" s="37"/>
    </row>
    <row r="565">
      <c r="K565" s="37"/>
    </row>
    <row r="566">
      <c r="K566" s="37"/>
    </row>
    <row r="567">
      <c r="K567" s="37"/>
    </row>
    <row r="568">
      <c r="K568" s="37"/>
    </row>
    <row r="569">
      <c r="K569" s="37"/>
    </row>
    <row r="570">
      <c r="K570" s="37"/>
    </row>
    <row r="571">
      <c r="K571" s="37"/>
    </row>
    <row r="572">
      <c r="K572" s="37"/>
    </row>
    <row r="573">
      <c r="K573" s="37"/>
    </row>
    <row r="574">
      <c r="K574" s="37"/>
    </row>
    <row r="575">
      <c r="K575" s="37"/>
    </row>
    <row r="576">
      <c r="K576" s="37"/>
    </row>
    <row r="577">
      <c r="K577" s="37"/>
    </row>
    <row r="578">
      <c r="K578" s="37"/>
    </row>
    <row r="579">
      <c r="K579" s="37"/>
    </row>
    <row r="580">
      <c r="K580" s="37"/>
    </row>
    <row r="581">
      <c r="K581" s="37"/>
    </row>
    <row r="582">
      <c r="K582" s="37"/>
    </row>
    <row r="583">
      <c r="K583" s="37"/>
    </row>
    <row r="584">
      <c r="K584" s="37"/>
    </row>
    <row r="585">
      <c r="K585" s="37"/>
    </row>
    <row r="586">
      <c r="K586" s="37"/>
    </row>
    <row r="587">
      <c r="K587" s="37"/>
    </row>
    <row r="588">
      <c r="K588" s="37"/>
    </row>
    <row r="589">
      <c r="K589" s="37"/>
    </row>
    <row r="590">
      <c r="K590" s="37"/>
    </row>
    <row r="591">
      <c r="K591" s="37"/>
    </row>
    <row r="592">
      <c r="K592" s="37"/>
    </row>
    <row r="593">
      <c r="K593" s="37"/>
    </row>
    <row r="594">
      <c r="K594" s="37"/>
    </row>
    <row r="595">
      <c r="K595" s="37"/>
    </row>
    <row r="596">
      <c r="K596" s="37"/>
    </row>
    <row r="597">
      <c r="K597" s="37"/>
    </row>
    <row r="598">
      <c r="K598" s="37"/>
    </row>
    <row r="599">
      <c r="K599" s="37"/>
    </row>
    <row r="600">
      <c r="K600" s="37"/>
    </row>
    <row r="601">
      <c r="K601" s="37"/>
    </row>
    <row r="602">
      <c r="K602" s="37"/>
    </row>
    <row r="603">
      <c r="K603" s="37"/>
    </row>
    <row r="604">
      <c r="K604" s="37"/>
    </row>
    <row r="605">
      <c r="K605" s="37"/>
    </row>
    <row r="606">
      <c r="K606" s="37"/>
    </row>
    <row r="607">
      <c r="K607" s="37"/>
    </row>
    <row r="608">
      <c r="K608" s="37"/>
    </row>
    <row r="609">
      <c r="K609" s="37"/>
    </row>
    <row r="610">
      <c r="K610" s="37"/>
    </row>
    <row r="611">
      <c r="K611" s="37"/>
    </row>
    <row r="612">
      <c r="K612" s="37"/>
    </row>
    <row r="613">
      <c r="K613" s="37"/>
    </row>
    <row r="614">
      <c r="K614" s="37"/>
    </row>
    <row r="615">
      <c r="K615" s="37"/>
    </row>
    <row r="616">
      <c r="K616" s="37"/>
    </row>
    <row r="617">
      <c r="K617" s="37"/>
    </row>
    <row r="618">
      <c r="K618" s="37"/>
    </row>
    <row r="619">
      <c r="K619" s="37"/>
    </row>
    <row r="620">
      <c r="K620" s="37"/>
    </row>
    <row r="621">
      <c r="K621" s="37"/>
    </row>
    <row r="622">
      <c r="K622" s="37"/>
    </row>
    <row r="623">
      <c r="K623" s="37"/>
    </row>
    <row r="624">
      <c r="K624" s="37"/>
    </row>
    <row r="625">
      <c r="K625" s="37"/>
    </row>
    <row r="626">
      <c r="K626" s="37"/>
    </row>
    <row r="627">
      <c r="K627" s="37"/>
    </row>
    <row r="628">
      <c r="K628" s="37"/>
    </row>
    <row r="629">
      <c r="K629" s="37"/>
    </row>
    <row r="630">
      <c r="K630" s="37"/>
    </row>
    <row r="631">
      <c r="K631" s="37"/>
    </row>
    <row r="632">
      <c r="K632" s="37"/>
    </row>
    <row r="633">
      <c r="K633" s="37"/>
    </row>
    <row r="634">
      <c r="K634" s="37"/>
    </row>
    <row r="635">
      <c r="K635" s="37"/>
    </row>
    <row r="636">
      <c r="K636" s="37"/>
    </row>
    <row r="637">
      <c r="K637" s="37"/>
    </row>
    <row r="638">
      <c r="K638" s="37"/>
    </row>
    <row r="639">
      <c r="K639" s="37"/>
    </row>
    <row r="640">
      <c r="K640" s="37"/>
    </row>
    <row r="641">
      <c r="K641" s="37"/>
    </row>
    <row r="642">
      <c r="K642" s="37"/>
    </row>
    <row r="643">
      <c r="K643" s="37"/>
    </row>
    <row r="644">
      <c r="K644" s="37"/>
    </row>
    <row r="645">
      <c r="K645" s="37"/>
    </row>
    <row r="646">
      <c r="K646" s="37"/>
    </row>
    <row r="647">
      <c r="K647" s="37"/>
    </row>
    <row r="648">
      <c r="K648" s="37"/>
    </row>
    <row r="649">
      <c r="K649" s="37"/>
    </row>
    <row r="650">
      <c r="K650" s="37"/>
    </row>
    <row r="651">
      <c r="K651" s="37"/>
    </row>
    <row r="652">
      <c r="K652" s="37"/>
    </row>
    <row r="653">
      <c r="K653" s="37"/>
    </row>
    <row r="654">
      <c r="K654" s="37"/>
    </row>
    <row r="655">
      <c r="K655" s="37"/>
    </row>
    <row r="656">
      <c r="K656" s="37"/>
    </row>
    <row r="657">
      <c r="K657" s="37"/>
    </row>
    <row r="658">
      <c r="K658" s="37"/>
    </row>
    <row r="659">
      <c r="K659" s="37"/>
    </row>
    <row r="660">
      <c r="K660" s="37"/>
    </row>
    <row r="661">
      <c r="K661" s="37"/>
    </row>
    <row r="662">
      <c r="K662" s="37"/>
    </row>
    <row r="663">
      <c r="K663" s="37"/>
    </row>
    <row r="664">
      <c r="K664" s="37"/>
    </row>
    <row r="665">
      <c r="K665" s="37"/>
    </row>
    <row r="666">
      <c r="K666" s="37"/>
    </row>
    <row r="667">
      <c r="K667" s="37"/>
    </row>
    <row r="668">
      <c r="K668" s="37"/>
    </row>
    <row r="669">
      <c r="K669" s="37"/>
    </row>
    <row r="670">
      <c r="K670" s="37"/>
    </row>
    <row r="671">
      <c r="K671" s="37"/>
    </row>
    <row r="672">
      <c r="K672" s="37"/>
    </row>
    <row r="673">
      <c r="K673" s="37"/>
    </row>
    <row r="674">
      <c r="K674" s="37"/>
    </row>
    <row r="675">
      <c r="K675" s="37"/>
    </row>
    <row r="676">
      <c r="K676" s="37"/>
    </row>
    <row r="677">
      <c r="K677" s="37"/>
    </row>
    <row r="678">
      <c r="K678" s="37"/>
    </row>
    <row r="679">
      <c r="K679" s="37"/>
    </row>
    <row r="680">
      <c r="K680" s="37"/>
    </row>
    <row r="681">
      <c r="K681" s="37"/>
    </row>
    <row r="682">
      <c r="K682" s="37"/>
    </row>
    <row r="683">
      <c r="K683" s="37"/>
    </row>
    <row r="684">
      <c r="K684" s="37"/>
    </row>
    <row r="685">
      <c r="K685" s="37"/>
    </row>
    <row r="686">
      <c r="K686" s="37"/>
    </row>
    <row r="687">
      <c r="K687" s="37"/>
    </row>
    <row r="688">
      <c r="K688" s="37"/>
    </row>
    <row r="689">
      <c r="K689" s="37"/>
    </row>
    <row r="690">
      <c r="K690" s="37"/>
    </row>
    <row r="691">
      <c r="K691" s="37"/>
    </row>
    <row r="692">
      <c r="K692" s="37"/>
    </row>
    <row r="693">
      <c r="K693" s="37"/>
    </row>
    <row r="694">
      <c r="K694" s="37"/>
    </row>
    <row r="695">
      <c r="K695" s="37"/>
    </row>
    <row r="696">
      <c r="K696" s="37"/>
    </row>
    <row r="697">
      <c r="K697" s="37"/>
    </row>
    <row r="698">
      <c r="K698" s="37"/>
    </row>
    <row r="699">
      <c r="K699" s="37"/>
    </row>
    <row r="700">
      <c r="K700" s="37"/>
    </row>
    <row r="701">
      <c r="K701" s="37"/>
    </row>
    <row r="702">
      <c r="K702" s="37"/>
    </row>
    <row r="703">
      <c r="K703" s="37"/>
    </row>
    <row r="704">
      <c r="K704" s="37"/>
    </row>
    <row r="705">
      <c r="K705" s="37"/>
    </row>
    <row r="706">
      <c r="K706" s="37"/>
    </row>
    <row r="707">
      <c r="K707" s="37"/>
    </row>
    <row r="708">
      <c r="K708" s="37"/>
    </row>
    <row r="709">
      <c r="K709" s="37"/>
    </row>
    <row r="710">
      <c r="K710" s="37"/>
    </row>
    <row r="711">
      <c r="K711" s="37"/>
    </row>
    <row r="712">
      <c r="K712" s="37"/>
    </row>
    <row r="713">
      <c r="K713" s="37"/>
    </row>
    <row r="714">
      <c r="K714" s="37"/>
    </row>
    <row r="715">
      <c r="K715" s="37"/>
    </row>
    <row r="716">
      <c r="K716" s="37"/>
    </row>
    <row r="717">
      <c r="K717" s="37"/>
    </row>
    <row r="718">
      <c r="K718" s="37"/>
    </row>
    <row r="719">
      <c r="K719" s="37"/>
    </row>
    <row r="720">
      <c r="K720" s="37"/>
    </row>
    <row r="721">
      <c r="K721" s="37"/>
    </row>
    <row r="722">
      <c r="K722" s="37"/>
    </row>
    <row r="723">
      <c r="K723" s="37"/>
    </row>
    <row r="724">
      <c r="K724" s="37"/>
    </row>
    <row r="725">
      <c r="K725" s="37"/>
    </row>
    <row r="726">
      <c r="K726" s="37"/>
    </row>
    <row r="727">
      <c r="K727" s="37"/>
    </row>
    <row r="728">
      <c r="K728" s="37"/>
    </row>
    <row r="729">
      <c r="K729" s="37"/>
    </row>
    <row r="730">
      <c r="K730" s="37"/>
    </row>
    <row r="731">
      <c r="K731" s="37"/>
    </row>
    <row r="732">
      <c r="K732" s="37"/>
    </row>
    <row r="733">
      <c r="K733" s="37"/>
    </row>
    <row r="734">
      <c r="K734" s="37"/>
    </row>
    <row r="735">
      <c r="K735" s="37"/>
    </row>
    <row r="736">
      <c r="K736" s="37"/>
    </row>
    <row r="737">
      <c r="K737" s="37"/>
    </row>
    <row r="738">
      <c r="K738" s="37"/>
    </row>
    <row r="739">
      <c r="K739" s="37"/>
    </row>
    <row r="740">
      <c r="K740" s="37"/>
    </row>
    <row r="741">
      <c r="K741" s="37"/>
    </row>
    <row r="742">
      <c r="K742" s="37"/>
    </row>
    <row r="743">
      <c r="K743" s="37"/>
    </row>
    <row r="744">
      <c r="K744" s="37"/>
    </row>
    <row r="745">
      <c r="K745" s="37"/>
    </row>
    <row r="746">
      <c r="K746" s="37"/>
    </row>
    <row r="747">
      <c r="K747" s="37"/>
    </row>
    <row r="748">
      <c r="K748" s="37"/>
    </row>
    <row r="749">
      <c r="K749" s="37"/>
    </row>
    <row r="750">
      <c r="K750" s="37"/>
    </row>
    <row r="751">
      <c r="K751" s="37"/>
    </row>
    <row r="752">
      <c r="K752" s="37"/>
    </row>
    <row r="753">
      <c r="K753" s="37"/>
    </row>
    <row r="754">
      <c r="K754" s="37"/>
    </row>
    <row r="755">
      <c r="K755" s="37"/>
    </row>
    <row r="756">
      <c r="K756" s="37"/>
    </row>
    <row r="757">
      <c r="K757" s="37"/>
    </row>
    <row r="758">
      <c r="K758" s="37"/>
    </row>
    <row r="759">
      <c r="K759" s="37"/>
    </row>
    <row r="760">
      <c r="K760" s="37"/>
    </row>
    <row r="761">
      <c r="K761" s="37"/>
    </row>
    <row r="762">
      <c r="K762" s="37"/>
    </row>
    <row r="763">
      <c r="K763" s="37"/>
    </row>
    <row r="764">
      <c r="K764" s="37"/>
    </row>
    <row r="765">
      <c r="K765" s="37"/>
    </row>
    <row r="766">
      <c r="K766" s="37"/>
    </row>
    <row r="767">
      <c r="K767" s="37"/>
    </row>
    <row r="768">
      <c r="K768" s="37"/>
    </row>
    <row r="769">
      <c r="K769" s="37"/>
    </row>
    <row r="770">
      <c r="K770" s="37"/>
    </row>
    <row r="771">
      <c r="K771" s="37"/>
    </row>
    <row r="772">
      <c r="K772" s="37"/>
    </row>
    <row r="773">
      <c r="K773" s="37"/>
    </row>
    <row r="774">
      <c r="K774" s="37"/>
    </row>
    <row r="775">
      <c r="K775" s="37"/>
    </row>
    <row r="776">
      <c r="K776" s="37"/>
    </row>
    <row r="777">
      <c r="K777" s="37"/>
    </row>
    <row r="778">
      <c r="K778" s="37"/>
    </row>
    <row r="779">
      <c r="K779" s="37"/>
    </row>
    <row r="780">
      <c r="K780" s="37"/>
    </row>
    <row r="781">
      <c r="K781" s="37"/>
    </row>
    <row r="782">
      <c r="K782" s="37"/>
    </row>
    <row r="783">
      <c r="K783" s="37"/>
    </row>
    <row r="784">
      <c r="K784" s="37"/>
    </row>
    <row r="785">
      <c r="K785" s="37"/>
    </row>
    <row r="786">
      <c r="K786" s="37"/>
    </row>
    <row r="787">
      <c r="K787" s="37"/>
    </row>
    <row r="788">
      <c r="K788" s="37"/>
    </row>
    <row r="789">
      <c r="K789" s="37"/>
    </row>
    <row r="790">
      <c r="K790" s="37"/>
    </row>
    <row r="791">
      <c r="K791" s="37"/>
    </row>
    <row r="792">
      <c r="K792" s="37"/>
    </row>
    <row r="793">
      <c r="K793" s="37"/>
    </row>
    <row r="794">
      <c r="K794" s="37"/>
    </row>
    <row r="795">
      <c r="K795" s="37"/>
    </row>
    <row r="796">
      <c r="K796" s="37"/>
    </row>
    <row r="797">
      <c r="K797" s="37"/>
    </row>
    <row r="798">
      <c r="K798" s="37"/>
    </row>
    <row r="799">
      <c r="K799" s="37"/>
    </row>
    <row r="800">
      <c r="K800" s="37"/>
    </row>
    <row r="801">
      <c r="K801" s="37"/>
    </row>
    <row r="802">
      <c r="K802" s="37"/>
    </row>
    <row r="803">
      <c r="K803" s="37"/>
    </row>
    <row r="804">
      <c r="K804" s="37"/>
    </row>
    <row r="805">
      <c r="K805" s="37"/>
    </row>
    <row r="806">
      <c r="K806" s="37"/>
    </row>
    <row r="807">
      <c r="K807" s="37"/>
    </row>
    <row r="808">
      <c r="K808" s="37"/>
    </row>
    <row r="809">
      <c r="K809" s="37"/>
    </row>
    <row r="810">
      <c r="K810" s="37"/>
    </row>
    <row r="811">
      <c r="K811" s="37"/>
    </row>
    <row r="812">
      <c r="K812" s="37"/>
    </row>
    <row r="813">
      <c r="K813" s="37"/>
    </row>
    <row r="814">
      <c r="K814" s="37"/>
    </row>
    <row r="815">
      <c r="K815" s="37"/>
    </row>
    <row r="816">
      <c r="K816" s="37"/>
    </row>
    <row r="817">
      <c r="K817" s="37"/>
    </row>
    <row r="818">
      <c r="K818" s="37"/>
    </row>
    <row r="819">
      <c r="K819" s="37"/>
    </row>
    <row r="820">
      <c r="K820" s="37"/>
    </row>
    <row r="821">
      <c r="K821" s="37"/>
    </row>
    <row r="822">
      <c r="K822" s="37"/>
    </row>
    <row r="823">
      <c r="K823" s="37"/>
    </row>
    <row r="824">
      <c r="K824" s="37"/>
    </row>
    <row r="825">
      <c r="K825" s="37"/>
    </row>
    <row r="826">
      <c r="K826" s="37"/>
    </row>
    <row r="827">
      <c r="K827" s="37"/>
    </row>
    <row r="828">
      <c r="K828" s="37"/>
    </row>
    <row r="829">
      <c r="K829" s="37"/>
    </row>
    <row r="830">
      <c r="K830" s="37"/>
    </row>
    <row r="831">
      <c r="K831" s="37"/>
    </row>
    <row r="832">
      <c r="K832" s="37"/>
    </row>
    <row r="833">
      <c r="K833" s="37"/>
    </row>
    <row r="834">
      <c r="K834" s="37"/>
    </row>
    <row r="835">
      <c r="K835" s="37"/>
    </row>
    <row r="836">
      <c r="K836" s="37"/>
    </row>
    <row r="837">
      <c r="K837" s="37"/>
    </row>
    <row r="838">
      <c r="K838" s="37"/>
    </row>
    <row r="839">
      <c r="K839" s="37"/>
    </row>
    <row r="840">
      <c r="K840" s="37"/>
    </row>
    <row r="841">
      <c r="K841" s="37"/>
    </row>
    <row r="842">
      <c r="K842" s="37"/>
    </row>
    <row r="843">
      <c r="K843" s="37"/>
    </row>
    <row r="844">
      <c r="K844" s="37"/>
    </row>
    <row r="845">
      <c r="K845" s="37"/>
    </row>
    <row r="846">
      <c r="K846" s="37"/>
    </row>
    <row r="847">
      <c r="K847" s="37"/>
    </row>
    <row r="848">
      <c r="K848" s="37"/>
    </row>
    <row r="849">
      <c r="K849" s="37"/>
    </row>
    <row r="850">
      <c r="K850" s="37"/>
    </row>
    <row r="851">
      <c r="K851" s="37"/>
    </row>
    <row r="852">
      <c r="K852" s="37"/>
    </row>
    <row r="853">
      <c r="K853" s="37"/>
    </row>
    <row r="854">
      <c r="K854" s="37"/>
    </row>
    <row r="855">
      <c r="K855" s="37"/>
    </row>
    <row r="856">
      <c r="K856" s="37"/>
    </row>
    <row r="857">
      <c r="K857" s="37"/>
    </row>
    <row r="858">
      <c r="K858" s="37"/>
    </row>
    <row r="859">
      <c r="K859" s="37"/>
    </row>
    <row r="860">
      <c r="K860" s="37"/>
    </row>
    <row r="861">
      <c r="K861" s="37"/>
    </row>
    <row r="862">
      <c r="K862" s="37"/>
    </row>
    <row r="863">
      <c r="K863" s="37"/>
    </row>
    <row r="864">
      <c r="K864" s="37"/>
    </row>
    <row r="865">
      <c r="K865" s="37"/>
    </row>
    <row r="866">
      <c r="K866" s="37"/>
    </row>
    <row r="867">
      <c r="K867" s="37"/>
    </row>
    <row r="868">
      <c r="K868" s="37"/>
    </row>
    <row r="869">
      <c r="K869" s="37"/>
    </row>
    <row r="870">
      <c r="K870" s="37"/>
    </row>
    <row r="871">
      <c r="K871" s="37"/>
    </row>
    <row r="872">
      <c r="K872" s="37"/>
    </row>
    <row r="873">
      <c r="K873" s="37"/>
    </row>
    <row r="874">
      <c r="K874" s="37"/>
    </row>
    <row r="875">
      <c r="K875" s="37"/>
    </row>
    <row r="876">
      <c r="K876" s="37"/>
    </row>
    <row r="877">
      <c r="K877" s="37"/>
    </row>
    <row r="878">
      <c r="K878" s="37"/>
    </row>
    <row r="879">
      <c r="K879" s="37"/>
    </row>
    <row r="880">
      <c r="K880" s="37"/>
    </row>
    <row r="881">
      <c r="K881" s="37"/>
    </row>
    <row r="882">
      <c r="K882" s="37"/>
    </row>
    <row r="883">
      <c r="K883" s="37"/>
    </row>
    <row r="884">
      <c r="K884" s="37"/>
    </row>
    <row r="885">
      <c r="K885" s="37"/>
    </row>
    <row r="886">
      <c r="K886" s="37"/>
    </row>
    <row r="887">
      <c r="K887" s="37"/>
    </row>
    <row r="888">
      <c r="K888" s="37"/>
    </row>
    <row r="889">
      <c r="K889" s="37"/>
    </row>
    <row r="890">
      <c r="K890" s="37"/>
    </row>
    <row r="891">
      <c r="K891" s="37"/>
    </row>
    <row r="892">
      <c r="K892" s="37"/>
    </row>
    <row r="893">
      <c r="K893" s="37"/>
    </row>
    <row r="894">
      <c r="K894" s="37"/>
    </row>
    <row r="895">
      <c r="K895" s="37"/>
    </row>
    <row r="896">
      <c r="K896" s="37"/>
    </row>
    <row r="897">
      <c r="K897" s="37"/>
    </row>
    <row r="898">
      <c r="K898" s="37"/>
    </row>
    <row r="899">
      <c r="K899" s="37"/>
    </row>
    <row r="900">
      <c r="K900" s="37"/>
    </row>
    <row r="901">
      <c r="K901" s="37"/>
    </row>
    <row r="902">
      <c r="K902" s="37"/>
    </row>
    <row r="903">
      <c r="K903" s="37"/>
    </row>
    <row r="904">
      <c r="K904" s="37"/>
    </row>
    <row r="905">
      <c r="K905" s="37"/>
    </row>
    <row r="906">
      <c r="K906" s="37"/>
    </row>
    <row r="907">
      <c r="K907" s="37"/>
    </row>
    <row r="908">
      <c r="K908" s="37"/>
    </row>
    <row r="909">
      <c r="K909" s="37"/>
    </row>
    <row r="910">
      <c r="K910" s="37"/>
    </row>
    <row r="911">
      <c r="K911" s="37"/>
    </row>
    <row r="912">
      <c r="K912" s="37"/>
    </row>
    <row r="913">
      <c r="K913" s="37"/>
    </row>
    <row r="914">
      <c r="K914" s="37"/>
    </row>
    <row r="915">
      <c r="K915" s="37"/>
    </row>
    <row r="916">
      <c r="K916" s="37"/>
    </row>
    <row r="917">
      <c r="K917" s="37"/>
    </row>
    <row r="918">
      <c r="K918" s="37"/>
    </row>
    <row r="919">
      <c r="K919" s="37"/>
    </row>
    <row r="920">
      <c r="K920" s="37"/>
    </row>
    <row r="921">
      <c r="K921" s="37"/>
    </row>
    <row r="922">
      <c r="K922" s="37"/>
    </row>
    <row r="923">
      <c r="K923" s="37"/>
    </row>
    <row r="924">
      <c r="K924" s="37"/>
    </row>
    <row r="925">
      <c r="K925" s="37"/>
    </row>
    <row r="926">
      <c r="K926" s="37"/>
    </row>
    <row r="927">
      <c r="K927" s="37"/>
    </row>
    <row r="928">
      <c r="K928" s="37"/>
    </row>
    <row r="929">
      <c r="K929" s="37"/>
    </row>
    <row r="930">
      <c r="K930" s="37"/>
    </row>
    <row r="931">
      <c r="K931" s="37"/>
    </row>
    <row r="932">
      <c r="K932" s="37"/>
    </row>
    <row r="933">
      <c r="K933" s="37"/>
    </row>
    <row r="934">
      <c r="K934" s="37"/>
    </row>
    <row r="935">
      <c r="K935" s="37"/>
    </row>
    <row r="936">
      <c r="K936" s="37"/>
    </row>
    <row r="937">
      <c r="K937" s="37"/>
    </row>
    <row r="938">
      <c r="K938" s="37"/>
    </row>
    <row r="939">
      <c r="K939" s="37"/>
    </row>
    <row r="940">
      <c r="K940" s="37"/>
    </row>
    <row r="941">
      <c r="K941" s="37"/>
    </row>
    <row r="942">
      <c r="K942" s="37"/>
    </row>
    <row r="943">
      <c r="K943" s="37"/>
    </row>
    <row r="944">
      <c r="K944" s="37"/>
    </row>
    <row r="945">
      <c r="K945" s="37"/>
    </row>
    <row r="946">
      <c r="K946" s="37"/>
    </row>
    <row r="947">
      <c r="K947" s="37"/>
    </row>
    <row r="948">
      <c r="K948" s="37"/>
    </row>
    <row r="949">
      <c r="K949" s="37"/>
    </row>
    <row r="950">
      <c r="K950" s="37"/>
    </row>
    <row r="951">
      <c r="K951" s="37"/>
    </row>
    <row r="952">
      <c r="K952" s="37"/>
    </row>
    <row r="953">
      <c r="K953" s="37"/>
    </row>
    <row r="954">
      <c r="K954" s="37"/>
    </row>
    <row r="955">
      <c r="K955" s="37"/>
    </row>
    <row r="956">
      <c r="K956" s="37"/>
    </row>
    <row r="957">
      <c r="K957" s="37"/>
    </row>
    <row r="958">
      <c r="K958" s="37"/>
    </row>
    <row r="959">
      <c r="K959" s="37"/>
    </row>
    <row r="960">
      <c r="K960" s="37"/>
    </row>
    <row r="961">
      <c r="K961" s="37"/>
    </row>
    <row r="962">
      <c r="K962" s="37"/>
    </row>
    <row r="963">
      <c r="K963" s="37"/>
    </row>
    <row r="964">
      <c r="K964" s="37"/>
    </row>
    <row r="965">
      <c r="K965" s="37"/>
    </row>
    <row r="966">
      <c r="K966" s="37"/>
    </row>
    <row r="967">
      <c r="K967" s="37"/>
    </row>
    <row r="968">
      <c r="K968" s="37"/>
    </row>
    <row r="969">
      <c r="K969" s="37"/>
    </row>
    <row r="970">
      <c r="K970" s="37"/>
    </row>
    <row r="971">
      <c r="K971" s="37"/>
    </row>
    <row r="972">
      <c r="K972" s="37"/>
    </row>
    <row r="973">
      <c r="K973" s="37"/>
    </row>
    <row r="974">
      <c r="K974" s="37"/>
    </row>
    <row r="975">
      <c r="K975" s="37"/>
    </row>
    <row r="976">
      <c r="K976" s="37"/>
    </row>
    <row r="977">
      <c r="K977" s="37"/>
    </row>
    <row r="978">
      <c r="K978" s="37"/>
    </row>
    <row r="979">
      <c r="K979" s="37"/>
    </row>
    <row r="980">
      <c r="K980" s="37"/>
    </row>
    <row r="981">
      <c r="K981" s="37"/>
    </row>
    <row r="982">
      <c r="K982" s="37"/>
    </row>
    <row r="983">
      <c r="K983" s="37"/>
    </row>
    <row r="984">
      <c r="K984" s="37"/>
    </row>
    <row r="985">
      <c r="K985" s="37"/>
    </row>
    <row r="986">
      <c r="K986" s="37"/>
    </row>
    <row r="987">
      <c r="K987" s="37"/>
    </row>
    <row r="988">
      <c r="K988" s="37"/>
    </row>
    <row r="989">
      <c r="K989" s="37"/>
    </row>
    <row r="990">
      <c r="K990" s="37"/>
    </row>
    <row r="991">
      <c r="K991" s="37"/>
    </row>
    <row r="992">
      <c r="K992" s="37"/>
    </row>
    <row r="993">
      <c r="K993" s="37"/>
    </row>
    <row r="994">
      <c r="K994" s="37"/>
    </row>
    <row r="995">
      <c r="K995" s="37"/>
    </row>
    <row r="996">
      <c r="K996" s="37"/>
    </row>
    <row r="997">
      <c r="K997" s="37"/>
    </row>
    <row r="998">
      <c r="K998" s="37"/>
    </row>
  </sheetData>
  <customSheetViews>
    <customSheetView guid="{C5561F12-FE45-48AF-9C98-A1C772A66BB0}" filter="1" showAutoFilter="1">
      <autoFilter ref="$B$3:$H$12"/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  <col customWidth="1" min="4" max="4" width="17.5"/>
    <col customWidth="1" min="5" max="5" width="21.5"/>
  </cols>
  <sheetData>
    <row r="1">
      <c r="A1" s="110" t="s">
        <v>183</v>
      </c>
      <c r="B1" s="111" t="s">
        <v>184</v>
      </c>
      <c r="C1" s="111" t="s">
        <v>185</v>
      </c>
      <c r="D1" s="111" t="s">
        <v>186</v>
      </c>
      <c r="E1" s="111" t="s">
        <v>187</v>
      </c>
    </row>
    <row r="2">
      <c r="A2" s="112">
        <v>45261.0</v>
      </c>
      <c r="B2" s="113"/>
      <c r="C2" s="113"/>
      <c r="D2" s="113"/>
      <c r="E2" s="113"/>
    </row>
    <row r="3">
      <c r="A3" s="112">
        <v>45262.0</v>
      </c>
      <c r="B3" s="113"/>
      <c r="C3" s="113"/>
      <c r="D3" s="113"/>
      <c r="E3" s="113"/>
    </row>
    <row r="4">
      <c r="A4" s="112">
        <v>45263.0</v>
      </c>
      <c r="B4" s="113"/>
      <c r="C4" s="113"/>
      <c r="D4" s="113"/>
      <c r="E4" s="113"/>
    </row>
    <row r="5">
      <c r="A5" s="112">
        <v>45264.0</v>
      </c>
      <c r="B5" s="113"/>
      <c r="C5" s="113"/>
      <c r="D5" s="113"/>
      <c r="E5" s="113"/>
    </row>
    <row r="6">
      <c r="A6" s="112">
        <v>45265.0</v>
      </c>
      <c r="B6" s="113"/>
      <c r="C6" s="113"/>
      <c r="D6" s="113"/>
      <c r="E6" s="113"/>
    </row>
    <row r="7">
      <c r="A7" s="112">
        <v>45266.0</v>
      </c>
      <c r="B7" s="113"/>
      <c r="C7" s="113"/>
      <c r="D7" s="113"/>
      <c r="E7" s="113"/>
    </row>
    <row r="8">
      <c r="A8" s="112">
        <v>45267.0</v>
      </c>
      <c r="B8" s="113"/>
      <c r="C8" s="113"/>
      <c r="D8" s="113"/>
      <c r="E8" s="113"/>
    </row>
    <row r="9">
      <c r="A9" s="112">
        <v>45268.0</v>
      </c>
      <c r="B9" s="113"/>
      <c r="C9" s="113"/>
      <c r="D9" s="113"/>
      <c r="E9" s="113"/>
    </row>
    <row r="10">
      <c r="A10" s="112">
        <v>45269.0</v>
      </c>
      <c r="B10" s="113"/>
      <c r="C10" s="113"/>
      <c r="D10" s="113"/>
      <c r="E10" s="113"/>
    </row>
    <row r="11">
      <c r="A11" s="112">
        <v>45270.0</v>
      </c>
      <c r="B11" s="113"/>
      <c r="C11" s="113"/>
      <c r="D11" s="113"/>
      <c r="E11" s="113"/>
    </row>
    <row r="12">
      <c r="A12" s="112">
        <v>45271.0</v>
      </c>
      <c r="B12" s="113"/>
      <c r="C12" s="113"/>
      <c r="D12" s="113"/>
      <c r="E12" s="113"/>
    </row>
    <row r="13">
      <c r="A13" s="112">
        <v>45272.0</v>
      </c>
      <c r="B13" s="113"/>
      <c r="C13" s="113"/>
      <c r="D13" s="113"/>
      <c r="E13" s="113"/>
    </row>
    <row r="14">
      <c r="A14" s="112">
        <v>45273.0</v>
      </c>
      <c r="B14" s="113"/>
      <c r="C14" s="113"/>
      <c r="D14" s="113"/>
      <c r="E14" s="113"/>
    </row>
    <row r="15">
      <c r="A15" s="112">
        <v>45274.0</v>
      </c>
      <c r="B15" s="113"/>
      <c r="C15" s="113"/>
      <c r="D15" s="113"/>
      <c r="E15" s="113"/>
    </row>
    <row r="16">
      <c r="A16" s="112">
        <v>45275.0</v>
      </c>
      <c r="B16" s="113"/>
      <c r="C16" s="113"/>
      <c r="D16" s="113"/>
      <c r="E16" s="113"/>
    </row>
    <row r="17">
      <c r="A17" s="112">
        <v>45276.0</v>
      </c>
      <c r="B17" s="113"/>
      <c r="C17" s="113"/>
      <c r="D17" s="113"/>
      <c r="E17" s="113"/>
    </row>
    <row r="18">
      <c r="A18" s="112">
        <v>45277.0</v>
      </c>
      <c r="B18" s="113"/>
      <c r="C18" s="113"/>
      <c r="D18" s="113"/>
      <c r="E18" s="113"/>
    </row>
    <row r="19">
      <c r="A19" s="112">
        <v>45278.0</v>
      </c>
      <c r="B19" s="113"/>
      <c r="C19" s="113"/>
      <c r="D19" s="113"/>
      <c r="E19" s="113"/>
    </row>
    <row r="20">
      <c r="A20" s="112">
        <v>45279.0</v>
      </c>
      <c r="B20" s="113"/>
      <c r="C20" s="113"/>
      <c r="D20" s="113"/>
      <c r="E20" s="113"/>
    </row>
    <row r="21">
      <c r="A21" s="112">
        <v>45280.0</v>
      </c>
      <c r="B21" s="113"/>
      <c r="C21" s="113"/>
      <c r="D21" s="113"/>
      <c r="E21" s="113"/>
    </row>
    <row r="22">
      <c r="A22" s="112">
        <v>45281.0</v>
      </c>
      <c r="B22" s="113"/>
      <c r="C22" s="113"/>
      <c r="D22" s="113"/>
      <c r="E22" s="113"/>
    </row>
    <row r="23">
      <c r="A23" s="112">
        <v>45282.0</v>
      </c>
      <c r="B23" s="113"/>
      <c r="C23" s="113"/>
      <c r="D23" s="113"/>
      <c r="E23" s="113"/>
    </row>
    <row r="24">
      <c r="A24" s="112">
        <v>45283.0</v>
      </c>
      <c r="B24" s="113"/>
      <c r="C24" s="113"/>
      <c r="D24" s="113"/>
      <c r="E24" s="113"/>
    </row>
    <row r="25">
      <c r="A25" s="112">
        <v>45284.0</v>
      </c>
      <c r="B25" s="113"/>
      <c r="C25" s="113"/>
      <c r="D25" s="113"/>
      <c r="E25" s="113"/>
    </row>
    <row r="26">
      <c r="A26" s="112">
        <v>45285.0</v>
      </c>
      <c r="B26" s="113"/>
      <c r="C26" s="113"/>
      <c r="D26" s="113"/>
      <c r="E26" s="113"/>
    </row>
    <row r="27">
      <c r="A27" s="112">
        <v>45286.0</v>
      </c>
      <c r="B27" s="113"/>
      <c r="C27" s="113"/>
      <c r="D27" s="113"/>
      <c r="E27" s="113"/>
    </row>
    <row r="28">
      <c r="A28" s="112">
        <v>45287.0</v>
      </c>
      <c r="B28" s="113"/>
      <c r="C28" s="113"/>
      <c r="D28" s="113"/>
      <c r="E28" s="113"/>
    </row>
    <row r="29">
      <c r="A29" s="112">
        <v>45288.0</v>
      </c>
      <c r="B29" s="113"/>
      <c r="C29" s="113"/>
      <c r="D29" s="113"/>
      <c r="E29" s="113"/>
    </row>
    <row r="30">
      <c r="A30" s="112">
        <v>45289.0</v>
      </c>
      <c r="B30" s="113"/>
      <c r="C30" s="113"/>
      <c r="D30" s="113"/>
      <c r="E30" s="113"/>
    </row>
    <row r="31">
      <c r="A31" s="112">
        <v>45290.0</v>
      </c>
      <c r="B31" s="113"/>
      <c r="C31" s="113"/>
      <c r="D31" s="113"/>
      <c r="E31" s="113"/>
    </row>
    <row r="32">
      <c r="A32" s="112">
        <v>45291.0</v>
      </c>
      <c r="B32" s="113"/>
      <c r="C32" s="113"/>
      <c r="D32" s="113"/>
      <c r="E32" s="113"/>
    </row>
    <row r="33">
      <c r="A33" s="114" t="s">
        <v>47</v>
      </c>
      <c r="B33" s="115">
        <f t="shared" ref="B33:E33" si="1">SUM(B2:B32)</f>
        <v>0</v>
      </c>
      <c r="C33" s="115">
        <f t="shared" si="1"/>
        <v>0</v>
      </c>
      <c r="D33" s="116">
        <f t="shared" si="1"/>
        <v>0</v>
      </c>
      <c r="E33" s="116">
        <f t="shared" si="1"/>
        <v>0</v>
      </c>
    </row>
  </sheetData>
  <conditionalFormatting sqref="A2:A32">
    <cfRule type="notContainsBlanks" dxfId="0" priority="1">
      <formula>LEN(TRIM(A2))&gt;0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  <col customWidth="1" min="4" max="4" width="17.5"/>
    <col customWidth="1" min="5" max="5" width="21.5"/>
  </cols>
  <sheetData>
    <row r="1">
      <c r="A1" s="110" t="s">
        <v>183</v>
      </c>
      <c r="B1" s="111" t="s">
        <v>184</v>
      </c>
      <c r="C1" s="111" t="s">
        <v>185</v>
      </c>
      <c r="D1" s="111" t="s">
        <v>186</v>
      </c>
      <c r="E1" s="111" t="s">
        <v>187</v>
      </c>
    </row>
    <row r="2">
      <c r="A2" s="112">
        <v>45231.0</v>
      </c>
      <c r="B2" s="113">
        <v>85.0</v>
      </c>
      <c r="C2" s="113">
        <v>1.0</v>
      </c>
      <c r="D2" s="117">
        <v>128.0</v>
      </c>
      <c r="E2" s="113">
        <f t="shared" ref="E2:E31" si="1">sum(D2-B2)</f>
        <v>43</v>
      </c>
    </row>
    <row r="3">
      <c r="A3" s="112">
        <v>45232.0</v>
      </c>
      <c r="B3" s="113">
        <v>112.0</v>
      </c>
      <c r="C3" s="113">
        <v>1.0</v>
      </c>
      <c r="D3" s="113">
        <v>154.0</v>
      </c>
      <c r="E3" s="113">
        <f t="shared" si="1"/>
        <v>42</v>
      </c>
    </row>
    <row r="4">
      <c r="A4" s="112">
        <v>45233.0</v>
      </c>
      <c r="B4" s="113">
        <v>117.0</v>
      </c>
      <c r="C4" s="113">
        <v>1.0</v>
      </c>
      <c r="D4" s="113">
        <v>149.0</v>
      </c>
      <c r="E4" s="113">
        <f t="shared" si="1"/>
        <v>32</v>
      </c>
    </row>
    <row r="5">
      <c r="A5" s="112">
        <v>45234.0</v>
      </c>
      <c r="B5" s="113">
        <v>108.0</v>
      </c>
      <c r="C5" s="113">
        <v>2.0</v>
      </c>
      <c r="D5" s="113">
        <v>133.0</v>
      </c>
      <c r="E5" s="113">
        <f t="shared" si="1"/>
        <v>25</v>
      </c>
    </row>
    <row r="6">
      <c r="A6" s="112">
        <v>45235.0</v>
      </c>
      <c r="B6" s="113">
        <v>112.0</v>
      </c>
      <c r="C6" s="113">
        <v>2.0</v>
      </c>
      <c r="D6" s="117">
        <v>145.0</v>
      </c>
      <c r="E6" s="113">
        <f t="shared" si="1"/>
        <v>33</v>
      </c>
    </row>
    <row r="7">
      <c r="A7" s="112">
        <v>45236.0</v>
      </c>
      <c r="B7" s="113">
        <v>98.0</v>
      </c>
      <c r="C7" s="113">
        <v>2.0</v>
      </c>
      <c r="D7" s="117">
        <v>128.0</v>
      </c>
      <c r="E7" s="113">
        <f t="shared" si="1"/>
        <v>30</v>
      </c>
    </row>
    <row r="8">
      <c r="A8" s="112">
        <v>45237.0</v>
      </c>
      <c r="B8" s="113">
        <v>91.0</v>
      </c>
      <c r="C8" s="113">
        <v>7.0</v>
      </c>
      <c r="D8" s="113">
        <v>142.0</v>
      </c>
      <c r="E8" s="113">
        <f t="shared" si="1"/>
        <v>51</v>
      </c>
    </row>
    <row r="9">
      <c r="A9" s="112">
        <v>45238.0</v>
      </c>
      <c r="B9" s="113">
        <v>98.0</v>
      </c>
      <c r="C9" s="113">
        <v>2.0</v>
      </c>
      <c r="D9" s="113">
        <v>152.0</v>
      </c>
      <c r="E9" s="113">
        <f t="shared" si="1"/>
        <v>54</v>
      </c>
    </row>
    <row r="10">
      <c r="A10" s="112">
        <v>45239.0</v>
      </c>
      <c r="B10" s="113">
        <v>86.0</v>
      </c>
      <c r="C10" s="113">
        <v>1.0</v>
      </c>
      <c r="D10" s="113">
        <v>117.0</v>
      </c>
      <c r="E10" s="113">
        <f t="shared" si="1"/>
        <v>31</v>
      </c>
    </row>
    <row r="11">
      <c r="A11" s="112">
        <v>45240.0</v>
      </c>
      <c r="B11" s="113">
        <v>93.0</v>
      </c>
      <c r="C11" s="113">
        <v>2.0</v>
      </c>
      <c r="D11" s="117">
        <v>154.0</v>
      </c>
      <c r="E11" s="113">
        <f t="shared" si="1"/>
        <v>61</v>
      </c>
    </row>
    <row r="12">
      <c r="A12" s="112">
        <v>45241.0</v>
      </c>
      <c r="B12" s="113">
        <v>124.0</v>
      </c>
      <c r="C12" s="113">
        <v>3.0</v>
      </c>
      <c r="D12" s="113">
        <v>156.0</v>
      </c>
      <c r="E12" s="113">
        <f t="shared" si="1"/>
        <v>32</v>
      </c>
    </row>
    <row r="13">
      <c r="A13" s="112">
        <v>45242.0</v>
      </c>
      <c r="B13" s="113">
        <v>108.0</v>
      </c>
      <c r="C13" s="113">
        <v>2.0</v>
      </c>
      <c r="D13" s="117">
        <v>138.0</v>
      </c>
      <c r="E13" s="113">
        <f t="shared" si="1"/>
        <v>30</v>
      </c>
    </row>
    <row r="14">
      <c r="A14" s="112">
        <v>45243.0</v>
      </c>
      <c r="B14" s="113">
        <v>99.0</v>
      </c>
      <c r="C14" s="113">
        <v>1.0</v>
      </c>
      <c r="D14" s="117">
        <v>141.0</v>
      </c>
      <c r="E14" s="113">
        <f t="shared" si="1"/>
        <v>42</v>
      </c>
    </row>
    <row r="15">
      <c r="A15" s="112">
        <v>45244.0</v>
      </c>
      <c r="B15" s="113">
        <v>104.0</v>
      </c>
      <c r="C15" s="113">
        <v>0.0</v>
      </c>
      <c r="D15" s="117">
        <v>155.0</v>
      </c>
      <c r="E15" s="113">
        <f t="shared" si="1"/>
        <v>51</v>
      </c>
    </row>
    <row r="16">
      <c r="A16" s="112">
        <v>45245.0</v>
      </c>
      <c r="B16" s="113">
        <v>106.0</v>
      </c>
      <c r="C16" s="113">
        <v>3.0</v>
      </c>
      <c r="D16" s="113">
        <v>151.0</v>
      </c>
      <c r="E16" s="113">
        <f t="shared" si="1"/>
        <v>45</v>
      </c>
    </row>
    <row r="17">
      <c r="A17" s="112">
        <v>45246.0</v>
      </c>
      <c r="B17" s="113">
        <v>111.0</v>
      </c>
      <c r="C17" s="113">
        <v>2.0</v>
      </c>
      <c r="D17" s="113">
        <v>141.0</v>
      </c>
      <c r="E17" s="113">
        <f t="shared" si="1"/>
        <v>30</v>
      </c>
    </row>
    <row r="18">
      <c r="A18" s="112">
        <v>45247.0</v>
      </c>
      <c r="B18" s="113">
        <v>115.0</v>
      </c>
      <c r="C18" s="113">
        <v>1.0</v>
      </c>
      <c r="D18" s="117">
        <v>161.0</v>
      </c>
      <c r="E18" s="113">
        <f t="shared" si="1"/>
        <v>46</v>
      </c>
    </row>
    <row r="19">
      <c r="A19" s="112">
        <v>45248.0</v>
      </c>
      <c r="B19" s="113">
        <v>117.0</v>
      </c>
      <c r="C19" s="113">
        <v>3.0</v>
      </c>
      <c r="D19" s="117">
        <v>162.0</v>
      </c>
      <c r="E19" s="113">
        <f t="shared" si="1"/>
        <v>45</v>
      </c>
    </row>
    <row r="20">
      <c r="A20" s="112">
        <v>45249.0</v>
      </c>
      <c r="B20" s="113">
        <v>91.0</v>
      </c>
      <c r="C20" s="113">
        <v>2.0</v>
      </c>
      <c r="D20" s="117">
        <v>158.0</v>
      </c>
      <c r="E20" s="113">
        <f t="shared" si="1"/>
        <v>67</v>
      </c>
    </row>
    <row r="21">
      <c r="A21" s="112">
        <v>45250.0</v>
      </c>
      <c r="B21" s="113">
        <v>107.0</v>
      </c>
      <c r="C21" s="113">
        <v>3.0</v>
      </c>
      <c r="D21" s="113">
        <v>144.0</v>
      </c>
      <c r="E21" s="113">
        <f t="shared" si="1"/>
        <v>37</v>
      </c>
    </row>
    <row r="22">
      <c r="A22" s="112">
        <v>45251.0</v>
      </c>
      <c r="B22" s="113">
        <v>91.0</v>
      </c>
      <c r="C22" s="113">
        <v>0.0</v>
      </c>
      <c r="D22" s="117">
        <v>129.0</v>
      </c>
      <c r="E22" s="113">
        <f t="shared" si="1"/>
        <v>38</v>
      </c>
    </row>
    <row r="23">
      <c r="A23" s="112">
        <v>45252.0</v>
      </c>
      <c r="B23" s="113">
        <v>71.0</v>
      </c>
      <c r="C23" s="113">
        <v>1.0</v>
      </c>
      <c r="D23" s="117">
        <v>122.0</v>
      </c>
      <c r="E23" s="113">
        <f t="shared" si="1"/>
        <v>51</v>
      </c>
    </row>
    <row r="24">
      <c r="A24" s="112">
        <v>45253.0</v>
      </c>
      <c r="B24" s="113">
        <v>104.0</v>
      </c>
      <c r="C24" s="113">
        <v>2.0</v>
      </c>
      <c r="D24" s="113">
        <v>144.0</v>
      </c>
      <c r="E24" s="113">
        <f t="shared" si="1"/>
        <v>40</v>
      </c>
    </row>
    <row r="25">
      <c r="A25" s="112">
        <v>45254.0</v>
      </c>
      <c r="B25" s="113">
        <v>118.0</v>
      </c>
      <c r="C25" s="113">
        <v>0.0</v>
      </c>
      <c r="D25" s="113">
        <v>151.0</v>
      </c>
      <c r="E25" s="113">
        <f t="shared" si="1"/>
        <v>33</v>
      </c>
    </row>
    <row r="26">
      <c r="A26" s="112">
        <v>45255.0</v>
      </c>
      <c r="B26" s="113">
        <v>111.0</v>
      </c>
      <c r="C26" s="113">
        <v>5.0</v>
      </c>
      <c r="D26" s="113">
        <v>137.0</v>
      </c>
      <c r="E26" s="113">
        <f t="shared" si="1"/>
        <v>26</v>
      </c>
    </row>
    <row r="27">
      <c r="A27" s="112">
        <v>45256.0</v>
      </c>
      <c r="B27" s="113">
        <v>119.0</v>
      </c>
      <c r="C27" s="113">
        <v>1.0</v>
      </c>
      <c r="D27" s="113">
        <v>155.0</v>
      </c>
      <c r="E27" s="113">
        <f t="shared" si="1"/>
        <v>36</v>
      </c>
    </row>
    <row r="28">
      <c r="A28" s="112">
        <v>45257.0</v>
      </c>
      <c r="B28" s="113">
        <v>75.0</v>
      </c>
      <c r="C28" s="113">
        <v>0.0</v>
      </c>
      <c r="D28" s="117">
        <v>117.0</v>
      </c>
      <c r="E28" s="113">
        <f t="shared" si="1"/>
        <v>42</v>
      </c>
    </row>
    <row r="29">
      <c r="A29" s="112">
        <v>45258.0</v>
      </c>
      <c r="B29" s="113">
        <v>97.0</v>
      </c>
      <c r="C29" s="113">
        <v>1.0</v>
      </c>
      <c r="D29" s="117">
        <v>155.0</v>
      </c>
      <c r="E29" s="113">
        <f t="shared" si="1"/>
        <v>58</v>
      </c>
    </row>
    <row r="30">
      <c r="A30" s="112">
        <v>45259.0</v>
      </c>
      <c r="B30" s="113">
        <v>91.0</v>
      </c>
      <c r="C30" s="113">
        <v>0.0</v>
      </c>
      <c r="D30" s="113">
        <v>131.0</v>
      </c>
      <c r="E30" s="113">
        <f t="shared" si="1"/>
        <v>40</v>
      </c>
    </row>
    <row r="31">
      <c r="A31" s="112">
        <v>45260.0</v>
      </c>
      <c r="B31" s="113">
        <v>115.0</v>
      </c>
      <c r="C31" s="113">
        <v>0.0</v>
      </c>
      <c r="D31" s="113">
        <v>157.0</v>
      </c>
      <c r="E31" s="113">
        <f t="shared" si="1"/>
        <v>42</v>
      </c>
    </row>
    <row r="32">
      <c r="A32" s="112"/>
      <c r="B32" s="113"/>
      <c r="C32" s="113"/>
      <c r="D32" s="113"/>
      <c r="E32" s="113"/>
    </row>
    <row r="33">
      <c r="A33" s="114" t="s">
        <v>47</v>
      </c>
      <c r="B33" s="115">
        <f t="shared" ref="B33:E33" si="2">SUM(B2:B32)</f>
        <v>3074</v>
      </c>
      <c r="C33" s="115">
        <f t="shared" si="2"/>
        <v>51</v>
      </c>
      <c r="D33" s="116">
        <f t="shared" si="2"/>
        <v>4307</v>
      </c>
      <c r="E33" s="116">
        <f t="shared" si="2"/>
        <v>1233</v>
      </c>
    </row>
  </sheetData>
  <conditionalFormatting sqref="A2:A32">
    <cfRule type="notContainsBlanks" dxfId="0" priority="1">
      <formula>LEN(TRIM(A2))&gt;0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  <col customWidth="1" min="4" max="4" width="17.5"/>
    <col customWidth="1" min="5" max="5" width="21.5"/>
  </cols>
  <sheetData>
    <row r="1">
      <c r="A1" s="110" t="s">
        <v>183</v>
      </c>
      <c r="B1" s="111" t="s">
        <v>184</v>
      </c>
      <c r="C1" s="111" t="s">
        <v>185</v>
      </c>
      <c r="D1" s="111" t="s">
        <v>186</v>
      </c>
      <c r="E1" s="111" t="s">
        <v>187</v>
      </c>
    </row>
    <row r="2">
      <c r="A2" s="112">
        <v>45200.0</v>
      </c>
      <c r="B2" s="113">
        <v>108.0</v>
      </c>
      <c r="C2" s="113">
        <v>0.0</v>
      </c>
      <c r="D2" s="113">
        <v>142.0</v>
      </c>
      <c r="E2" s="113">
        <f t="shared" ref="E2:E32" si="1">D2-B2</f>
        <v>34</v>
      </c>
    </row>
    <row r="3">
      <c r="A3" s="112">
        <v>45201.0</v>
      </c>
      <c r="B3" s="113">
        <v>97.0</v>
      </c>
      <c r="C3" s="113">
        <v>0.0</v>
      </c>
      <c r="D3" s="113">
        <v>136.0</v>
      </c>
      <c r="E3" s="113">
        <f t="shared" si="1"/>
        <v>39</v>
      </c>
    </row>
    <row r="4">
      <c r="A4" s="112">
        <v>45202.0</v>
      </c>
      <c r="B4" s="113">
        <v>89.0</v>
      </c>
      <c r="C4" s="113">
        <v>0.0</v>
      </c>
      <c r="D4" s="113">
        <v>152.0</v>
      </c>
      <c r="E4" s="113">
        <f t="shared" si="1"/>
        <v>63</v>
      </c>
    </row>
    <row r="5">
      <c r="A5" s="112">
        <v>45203.0</v>
      </c>
      <c r="B5" s="113">
        <v>110.0</v>
      </c>
      <c r="C5" s="113">
        <v>0.0</v>
      </c>
      <c r="D5" s="113">
        <v>169.0</v>
      </c>
      <c r="E5" s="113">
        <f t="shared" si="1"/>
        <v>59</v>
      </c>
    </row>
    <row r="6">
      <c r="A6" s="112">
        <v>45204.0</v>
      </c>
      <c r="B6" s="113">
        <v>103.0</v>
      </c>
      <c r="C6" s="113">
        <v>0.0</v>
      </c>
      <c r="D6" s="113">
        <v>173.0</v>
      </c>
      <c r="E6" s="113">
        <f t="shared" si="1"/>
        <v>70</v>
      </c>
    </row>
    <row r="7">
      <c r="A7" s="112">
        <v>45205.0</v>
      </c>
      <c r="B7" s="113">
        <v>116.0</v>
      </c>
      <c r="C7" s="113">
        <v>0.0</v>
      </c>
      <c r="D7" s="113">
        <v>150.0</v>
      </c>
      <c r="E7" s="113">
        <f t="shared" si="1"/>
        <v>34</v>
      </c>
    </row>
    <row r="8">
      <c r="A8" s="112">
        <v>45206.0</v>
      </c>
      <c r="B8" s="113">
        <v>127.0</v>
      </c>
      <c r="C8" s="113">
        <v>0.0</v>
      </c>
      <c r="D8" s="113">
        <v>157.0</v>
      </c>
      <c r="E8" s="113">
        <f t="shared" si="1"/>
        <v>30</v>
      </c>
    </row>
    <row r="9">
      <c r="A9" s="112">
        <v>45207.0</v>
      </c>
      <c r="B9" s="113">
        <v>99.0</v>
      </c>
      <c r="C9" s="113">
        <v>1.0</v>
      </c>
      <c r="D9" s="113">
        <v>135.0</v>
      </c>
      <c r="E9" s="113">
        <f t="shared" si="1"/>
        <v>36</v>
      </c>
    </row>
    <row r="10">
      <c r="A10" s="112">
        <v>45208.0</v>
      </c>
      <c r="B10" s="113">
        <v>89.0</v>
      </c>
      <c r="C10" s="113">
        <v>0.0</v>
      </c>
      <c r="D10" s="113">
        <v>124.0</v>
      </c>
      <c r="E10" s="113">
        <f t="shared" si="1"/>
        <v>35</v>
      </c>
    </row>
    <row r="11">
      <c r="A11" s="112">
        <v>45209.0</v>
      </c>
      <c r="B11" s="113">
        <v>94.0</v>
      </c>
      <c r="C11" s="113">
        <v>2.0</v>
      </c>
      <c r="D11" s="113">
        <v>161.0</v>
      </c>
      <c r="E11" s="113">
        <f t="shared" si="1"/>
        <v>67</v>
      </c>
    </row>
    <row r="12">
      <c r="A12" s="112">
        <v>45210.0</v>
      </c>
      <c r="B12" s="113">
        <v>80.0</v>
      </c>
      <c r="C12" s="113">
        <v>0.0</v>
      </c>
      <c r="D12" s="113">
        <v>153.0</v>
      </c>
      <c r="E12" s="113">
        <f t="shared" si="1"/>
        <v>73</v>
      </c>
    </row>
    <row r="13">
      <c r="A13" s="112">
        <v>45211.0</v>
      </c>
      <c r="B13" s="113">
        <v>110.0</v>
      </c>
      <c r="C13" s="113">
        <v>0.0</v>
      </c>
      <c r="D13" s="113">
        <v>143.0</v>
      </c>
      <c r="E13" s="113">
        <f t="shared" si="1"/>
        <v>33</v>
      </c>
    </row>
    <row r="14">
      <c r="A14" s="112">
        <v>45212.0</v>
      </c>
      <c r="B14" s="113">
        <v>99.0</v>
      </c>
      <c r="C14" s="113">
        <v>0.0</v>
      </c>
      <c r="D14" s="113">
        <v>130.0</v>
      </c>
      <c r="E14" s="113">
        <f t="shared" si="1"/>
        <v>31</v>
      </c>
    </row>
    <row r="15">
      <c r="A15" s="112">
        <v>45213.0</v>
      </c>
      <c r="B15" s="113">
        <v>120.0</v>
      </c>
      <c r="C15" s="113">
        <v>0.0</v>
      </c>
      <c r="D15" s="113">
        <v>161.0</v>
      </c>
      <c r="E15" s="113">
        <f t="shared" si="1"/>
        <v>41</v>
      </c>
    </row>
    <row r="16">
      <c r="A16" s="112">
        <v>45214.0</v>
      </c>
      <c r="B16" s="113">
        <v>111.0</v>
      </c>
      <c r="C16" s="113">
        <v>0.0</v>
      </c>
      <c r="D16" s="113">
        <v>162.0</v>
      </c>
      <c r="E16" s="113">
        <f t="shared" si="1"/>
        <v>51</v>
      </c>
    </row>
    <row r="17">
      <c r="A17" s="112">
        <v>45215.0</v>
      </c>
      <c r="B17" s="113">
        <v>94.0</v>
      </c>
      <c r="C17" s="113">
        <v>2.0</v>
      </c>
      <c r="D17" s="113">
        <v>156.0</v>
      </c>
      <c r="E17" s="113">
        <f t="shared" si="1"/>
        <v>62</v>
      </c>
    </row>
    <row r="18">
      <c r="A18" s="112">
        <v>45216.0</v>
      </c>
      <c r="B18" s="113">
        <v>83.0</v>
      </c>
      <c r="C18" s="113">
        <v>0.0</v>
      </c>
      <c r="D18" s="113">
        <v>142.0</v>
      </c>
      <c r="E18" s="113">
        <f t="shared" si="1"/>
        <v>59</v>
      </c>
    </row>
    <row r="19">
      <c r="A19" s="112">
        <v>45217.0</v>
      </c>
      <c r="B19" s="113">
        <v>98.0</v>
      </c>
      <c r="C19" s="113">
        <v>5.0</v>
      </c>
      <c r="D19" s="113">
        <v>153.0</v>
      </c>
      <c r="E19" s="113">
        <f t="shared" si="1"/>
        <v>55</v>
      </c>
    </row>
    <row r="20">
      <c r="A20" s="112">
        <v>45218.0</v>
      </c>
      <c r="B20" s="113">
        <v>111.0</v>
      </c>
      <c r="C20" s="113">
        <v>1.0</v>
      </c>
      <c r="D20" s="113">
        <v>136.0</v>
      </c>
      <c r="E20" s="113">
        <f t="shared" si="1"/>
        <v>25</v>
      </c>
    </row>
    <row r="21">
      <c r="A21" s="112">
        <v>45219.0</v>
      </c>
      <c r="B21" s="113">
        <v>107.0</v>
      </c>
      <c r="C21" s="113">
        <v>0.0</v>
      </c>
      <c r="D21" s="113">
        <v>137.0</v>
      </c>
      <c r="E21" s="113">
        <f t="shared" si="1"/>
        <v>30</v>
      </c>
    </row>
    <row r="22">
      <c r="A22" s="112">
        <v>45220.0</v>
      </c>
      <c r="B22" s="113">
        <v>126.0</v>
      </c>
      <c r="C22" s="113">
        <v>0.0</v>
      </c>
      <c r="D22" s="113">
        <v>154.0</v>
      </c>
      <c r="E22" s="113">
        <f t="shared" si="1"/>
        <v>28</v>
      </c>
    </row>
    <row r="23">
      <c r="A23" s="112">
        <v>45221.0</v>
      </c>
      <c r="B23" s="113">
        <v>104.0</v>
      </c>
      <c r="C23" s="113">
        <v>0.0</v>
      </c>
      <c r="D23" s="113">
        <v>143.0</v>
      </c>
      <c r="E23" s="113">
        <f t="shared" si="1"/>
        <v>39</v>
      </c>
    </row>
    <row r="24">
      <c r="A24" s="112">
        <v>45222.0</v>
      </c>
      <c r="B24" s="113">
        <v>114.0</v>
      </c>
      <c r="C24" s="113">
        <v>0.0</v>
      </c>
      <c r="D24" s="113">
        <v>157.0</v>
      </c>
      <c r="E24" s="113">
        <f t="shared" si="1"/>
        <v>43</v>
      </c>
    </row>
    <row r="25">
      <c r="A25" s="112">
        <v>45223.0</v>
      </c>
      <c r="B25" s="113">
        <v>83.0</v>
      </c>
      <c r="C25" s="113">
        <v>0.0</v>
      </c>
      <c r="D25" s="113">
        <v>172.0</v>
      </c>
      <c r="E25" s="113">
        <f t="shared" si="1"/>
        <v>89</v>
      </c>
    </row>
    <row r="26">
      <c r="A26" s="112">
        <v>45224.0</v>
      </c>
      <c r="B26" s="113">
        <v>100.0</v>
      </c>
      <c r="C26" s="113">
        <v>0.0</v>
      </c>
      <c r="D26" s="113">
        <v>151.0</v>
      </c>
      <c r="E26" s="113">
        <f t="shared" si="1"/>
        <v>51</v>
      </c>
    </row>
    <row r="27">
      <c r="A27" s="112">
        <v>45225.0</v>
      </c>
      <c r="B27" s="113">
        <v>108.0</v>
      </c>
      <c r="C27" s="113">
        <v>0.0</v>
      </c>
      <c r="D27" s="113">
        <v>135.0</v>
      </c>
      <c r="E27" s="113">
        <f t="shared" si="1"/>
        <v>27</v>
      </c>
    </row>
    <row r="28">
      <c r="A28" s="112">
        <v>45226.0</v>
      </c>
      <c r="B28" s="113">
        <v>139.0</v>
      </c>
      <c r="C28" s="113">
        <v>0.0</v>
      </c>
      <c r="D28" s="113">
        <v>167.0</v>
      </c>
      <c r="E28" s="113">
        <f t="shared" si="1"/>
        <v>28</v>
      </c>
    </row>
    <row r="29">
      <c r="A29" s="112">
        <v>45227.0</v>
      </c>
      <c r="B29" s="113">
        <v>107.0</v>
      </c>
      <c r="C29" s="113">
        <v>2.0</v>
      </c>
      <c r="D29" s="113">
        <v>143.0</v>
      </c>
      <c r="E29" s="113">
        <f t="shared" si="1"/>
        <v>36</v>
      </c>
    </row>
    <row r="30">
      <c r="A30" s="112">
        <v>45228.0</v>
      </c>
      <c r="B30" s="113">
        <v>126.0</v>
      </c>
      <c r="C30" s="113">
        <v>0.0</v>
      </c>
      <c r="D30" s="113">
        <v>154.0</v>
      </c>
      <c r="E30" s="113">
        <f t="shared" si="1"/>
        <v>28</v>
      </c>
    </row>
    <row r="31">
      <c r="A31" s="112">
        <v>45229.0</v>
      </c>
      <c r="B31" s="113">
        <v>98.0</v>
      </c>
      <c r="C31" s="113">
        <v>0.0</v>
      </c>
      <c r="D31" s="113">
        <v>123.0</v>
      </c>
      <c r="E31" s="113">
        <f t="shared" si="1"/>
        <v>25</v>
      </c>
    </row>
    <row r="32">
      <c r="A32" s="112">
        <v>45230.0</v>
      </c>
      <c r="B32" s="113">
        <v>112.0</v>
      </c>
      <c r="C32" s="113">
        <v>3.0</v>
      </c>
      <c r="D32" s="113">
        <v>184.0</v>
      </c>
      <c r="E32" s="113">
        <f t="shared" si="1"/>
        <v>72</v>
      </c>
    </row>
    <row r="33">
      <c r="A33" s="114" t="s">
        <v>47</v>
      </c>
      <c r="B33" s="115">
        <f t="shared" ref="B33:E33" si="2">SUM(B2:B32)</f>
        <v>3262</v>
      </c>
      <c r="C33" s="115">
        <f t="shared" si="2"/>
        <v>16</v>
      </c>
      <c r="D33" s="116">
        <f t="shared" si="2"/>
        <v>4655</v>
      </c>
      <c r="E33" s="116">
        <f t="shared" si="2"/>
        <v>1393</v>
      </c>
    </row>
  </sheetData>
  <conditionalFormatting sqref="A2:A32">
    <cfRule type="notContainsBlanks" dxfId="0" priority="1">
      <formula>LEN(TRIM(A2))&gt;0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1.88"/>
    <col customWidth="1" min="3" max="3" width="22.25"/>
    <col customWidth="1" min="4" max="4" width="21.88"/>
    <col customWidth="1" min="5" max="5" width="17.13"/>
    <col customWidth="1" min="6" max="6" width="22.13"/>
    <col customWidth="1" min="7" max="7" width="20.38"/>
    <col customWidth="1" min="8" max="8" width="22.38"/>
    <col customWidth="1" min="9" max="9" width="15.25"/>
  </cols>
  <sheetData>
    <row r="1">
      <c r="A1" s="118" t="s">
        <v>101</v>
      </c>
      <c r="B1" s="119" t="s">
        <v>188</v>
      </c>
      <c r="C1" s="119" t="s">
        <v>189</v>
      </c>
      <c r="D1" s="119" t="s">
        <v>190</v>
      </c>
      <c r="E1" s="119" t="s">
        <v>191</v>
      </c>
      <c r="F1" s="119" t="s">
        <v>192</v>
      </c>
      <c r="G1" s="119" t="s">
        <v>193</v>
      </c>
      <c r="H1" s="119" t="s">
        <v>194</v>
      </c>
      <c r="I1" s="119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</row>
    <row r="2">
      <c r="A2" s="121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</row>
    <row r="3">
      <c r="A3" s="122" t="s">
        <v>67</v>
      </c>
      <c r="B3" s="25">
        <v>200.0</v>
      </c>
      <c r="C3" s="33">
        <v>173.0</v>
      </c>
      <c r="D3" s="33">
        <v>10423.0</v>
      </c>
      <c r="E3" s="33">
        <v>17819.0</v>
      </c>
      <c r="F3" s="25"/>
      <c r="G3" s="25"/>
      <c r="H3" s="120"/>
      <c r="I3" s="25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</row>
    <row r="4">
      <c r="A4" s="122" t="s">
        <v>68</v>
      </c>
      <c r="B4" s="25">
        <v>135.0</v>
      </c>
      <c r="C4" s="33">
        <v>91.0</v>
      </c>
      <c r="D4" s="33">
        <v>4797.0</v>
      </c>
      <c r="E4" s="33">
        <v>9450.0</v>
      </c>
      <c r="F4" s="25"/>
      <c r="G4" s="25"/>
      <c r="H4" s="120"/>
      <c r="I4" s="25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</row>
    <row r="5">
      <c r="A5" s="122" t="s">
        <v>69</v>
      </c>
      <c r="B5" s="25">
        <v>64.0</v>
      </c>
      <c r="C5" s="33">
        <v>0.0</v>
      </c>
      <c r="D5" s="33">
        <v>0.0</v>
      </c>
      <c r="E5" s="33">
        <v>0.0</v>
      </c>
      <c r="F5" s="25"/>
      <c r="G5" s="25"/>
      <c r="H5" s="120"/>
      <c r="I5" s="25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</row>
    <row r="6">
      <c r="A6" s="122" t="s">
        <v>70</v>
      </c>
      <c r="B6" s="25">
        <f>sum(7+5+6+12+7+4+6+1+1+6+3+7+5+7+4+4+1+2+4+8+4+5+6+2+3+2+1+6+1+1+7)</f>
        <v>138</v>
      </c>
      <c r="C6" s="33">
        <v>148.0</v>
      </c>
      <c r="D6" s="33">
        <v>6735.0</v>
      </c>
      <c r="E6" s="33">
        <v>14221.0</v>
      </c>
      <c r="F6" s="25"/>
      <c r="G6" s="25"/>
      <c r="H6" s="120"/>
      <c r="I6" s="25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</row>
    <row r="7">
      <c r="A7" s="122" t="s">
        <v>72</v>
      </c>
      <c r="B7" s="25">
        <v>204.0</v>
      </c>
      <c r="C7" s="33">
        <v>115.0</v>
      </c>
      <c r="D7" s="33">
        <v>4570.0</v>
      </c>
      <c r="E7" s="33">
        <v>12334.0</v>
      </c>
      <c r="F7" s="25"/>
      <c r="G7" s="25"/>
      <c r="H7" s="120"/>
      <c r="I7" s="25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</row>
    <row r="8">
      <c r="A8" s="122" t="s">
        <v>73</v>
      </c>
      <c r="B8" s="25">
        <f>sum(2+3+1+1+1+1+1+2+4+1+1+1+1+2+5+3+2+1+4+4+3+5+5+3+1+3+2+2+4+4+1)</f>
        <v>74</v>
      </c>
      <c r="C8" s="33">
        <v>86.0</v>
      </c>
      <c r="D8" s="33">
        <v>4599.0</v>
      </c>
      <c r="E8" s="33">
        <v>8222.0</v>
      </c>
      <c r="F8" s="25"/>
      <c r="G8" s="25"/>
      <c r="H8" s="120"/>
      <c r="I8" s="25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</row>
    <row r="9">
      <c r="A9" s="122" t="s">
        <v>74</v>
      </c>
      <c r="B9" s="25">
        <f>sum(1+1+1+1+1+1+1+1+1+1+1+1+7+2+1+1+1+1+1+1+1+1+1+1+1+1+1+4+3+1+1)</f>
        <v>43</v>
      </c>
      <c r="C9" s="33">
        <v>41.0</v>
      </c>
      <c r="D9" s="33">
        <v>731.0</v>
      </c>
      <c r="E9" s="33">
        <v>4016.0</v>
      </c>
      <c r="F9" s="25"/>
      <c r="G9" s="25"/>
      <c r="H9" s="25"/>
      <c r="I9" s="25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</row>
    <row r="10">
      <c r="A10" s="122" t="s">
        <v>75</v>
      </c>
      <c r="B10" s="25">
        <v>166.0</v>
      </c>
      <c r="C10" s="33">
        <v>7.0</v>
      </c>
      <c r="D10" s="33">
        <v>0.0</v>
      </c>
      <c r="E10" s="33">
        <v>1020.0</v>
      </c>
      <c r="F10" s="25"/>
      <c r="G10" s="25"/>
      <c r="H10" s="120"/>
      <c r="I10" s="25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</row>
    <row r="11">
      <c r="A11" s="123" t="s">
        <v>76</v>
      </c>
      <c r="B11" s="25">
        <v>106.0</v>
      </c>
      <c r="C11" s="33">
        <v>36.0</v>
      </c>
      <c r="D11" s="33">
        <v>386.0</v>
      </c>
      <c r="E11" s="33">
        <v>3525.0</v>
      </c>
      <c r="F11" s="25"/>
      <c r="G11" s="25"/>
      <c r="H11" s="120"/>
      <c r="I11" s="25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</row>
    <row r="12">
      <c r="A12" s="122" t="s">
        <v>77</v>
      </c>
      <c r="B12" s="25">
        <v>122.0</v>
      </c>
      <c r="C12" s="33">
        <v>0.0</v>
      </c>
      <c r="D12" s="33">
        <v>0.0</v>
      </c>
      <c r="E12" s="33">
        <v>0.0</v>
      </c>
      <c r="F12" s="120"/>
      <c r="G12" s="25"/>
      <c r="H12" s="120"/>
      <c r="I12" s="25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</row>
    <row r="13">
      <c r="A13" s="123" t="s">
        <v>195</v>
      </c>
      <c r="B13" s="25">
        <v>99.0</v>
      </c>
      <c r="C13" s="33">
        <v>118.0</v>
      </c>
      <c r="D13" s="33">
        <v>6174.0</v>
      </c>
      <c r="E13" s="33">
        <v>11246.0</v>
      </c>
      <c r="F13" s="25"/>
      <c r="G13" s="25"/>
      <c r="H13" s="120"/>
      <c r="I13" s="25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</row>
    <row r="14">
      <c r="A14" s="122" t="s">
        <v>78</v>
      </c>
      <c r="B14" s="25">
        <v>385.0</v>
      </c>
      <c r="C14" s="33">
        <v>200.0</v>
      </c>
      <c r="D14" s="33">
        <v>6573.0</v>
      </c>
      <c r="E14" s="33">
        <v>18626.0</v>
      </c>
      <c r="F14" s="25"/>
      <c r="G14" s="25"/>
      <c r="H14" s="120"/>
      <c r="I14" s="25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</row>
    <row r="15">
      <c r="A15" s="122" t="s">
        <v>79</v>
      </c>
      <c r="B15" s="25">
        <v>345.0</v>
      </c>
      <c r="C15" s="33">
        <v>265.0</v>
      </c>
      <c r="D15" s="124">
        <v>17577.0</v>
      </c>
      <c r="E15" s="33">
        <v>33024.0</v>
      </c>
      <c r="F15" s="25"/>
      <c r="G15" s="25"/>
      <c r="H15" s="120"/>
      <c r="I15" s="25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</row>
    <row r="16">
      <c r="A16" s="122" t="s">
        <v>80</v>
      </c>
      <c r="B16" s="25">
        <v>133.0</v>
      </c>
      <c r="C16" s="33">
        <v>51.0</v>
      </c>
      <c r="D16" s="33">
        <v>2419.0</v>
      </c>
      <c r="E16" s="33">
        <v>4873.0</v>
      </c>
      <c r="F16" s="25"/>
      <c r="G16" s="25"/>
      <c r="H16" s="120"/>
      <c r="I16" s="25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</row>
    <row r="17">
      <c r="A17" s="122" t="s">
        <v>81</v>
      </c>
      <c r="B17" s="25">
        <v>124.0</v>
      </c>
      <c r="C17" s="33">
        <v>78.0</v>
      </c>
      <c r="D17" s="33">
        <v>4058.0</v>
      </c>
      <c r="E17" s="33">
        <v>8259.0</v>
      </c>
      <c r="F17" s="25"/>
      <c r="G17" s="25"/>
      <c r="H17" s="120"/>
      <c r="I17" s="25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</row>
    <row r="18">
      <c r="A18" s="123" t="s">
        <v>196</v>
      </c>
      <c r="B18" s="25">
        <v>181.0</v>
      </c>
      <c r="C18" s="33">
        <v>189.0</v>
      </c>
      <c r="D18" s="33">
        <v>10244.0</v>
      </c>
      <c r="E18" s="33">
        <v>17450.0</v>
      </c>
      <c r="F18" s="25"/>
      <c r="G18" s="25"/>
      <c r="H18" s="120"/>
      <c r="I18" s="25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</row>
    <row r="19">
      <c r="A19" s="122" t="s">
        <v>83</v>
      </c>
      <c r="B19" s="25">
        <v>122.0</v>
      </c>
      <c r="C19" s="33">
        <v>134.0</v>
      </c>
      <c r="D19" s="33">
        <v>9399.0</v>
      </c>
      <c r="E19" s="33">
        <v>14605.0</v>
      </c>
      <c r="F19" s="25"/>
      <c r="G19" s="25"/>
      <c r="H19" s="120"/>
      <c r="I19" s="25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</row>
    <row r="20">
      <c r="A20" s="122" t="s">
        <v>84</v>
      </c>
      <c r="B20" s="25">
        <v>176.0</v>
      </c>
      <c r="C20" s="33">
        <v>147.0</v>
      </c>
      <c r="D20" s="33">
        <v>7716.0</v>
      </c>
      <c r="E20" s="33">
        <v>14442.0</v>
      </c>
      <c r="F20" s="25"/>
      <c r="G20" s="25"/>
      <c r="H20" s="120"/>
      <c r="I20" s="25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</row>
    <row r="21">
      <c r="A21" s="122" t="s">
        <v>85</v>
      </c>
      <c r="B21" s="25">
        <v>189.0</v>
      </c>
      <c r="C21" s="33">
        <v>117.0</v>
      </c>
      <c r="D21" s="33">
        <v>6410.0</v>
      </c>
      <c r="E21" s="33">
        <v>12098.0</v>
      </c>
      <c r="F21" s="25"/>
      <c r="G21" s="25"/>
      <c r="H21" s="120"/>
      <c r="I21" s="25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</row>
    <row r="22">
      <c r="A22" s="122" t="s">
        <v>86</v>
      </c>
      <c r="B22" s="25">
        <v>89.0</v>
      </c>
      <c r="C22" s="33">
        <v>93.0</v>
      </c>
      <c r="D22" s="33">
        <v>4960.0</v>
      </c>
      <c r="E22" s="33">
        <v>8594.0</v>
      </c>
      <c r="F22" s="25"/>
      <c r="G22" s="25"/>
      <c r="H22" s="120"/>
      <c r="I22" s="25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</row>
    <row r="23">
      <c r="A23" s="122" t="s">
        <v>87</v>
      </c>
      <c r="B23" s="25">
        <v>165.0</v>
      </c>
      <c r="C23" s="33">
        <v>46.0</v>
      </c>
      <c r="D23" s="33">
        <v>1996.0</v>
      </c>
      <c r="E23" s="33">
        <v>4838.0</v>
      </c>
      <c r="F23" s="25"/>
      <c r="G23" s="25"/>
      <c r="H23" s="120"/>
      <c r="I23" s="25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</row>
    <row r="24">
      <c r="A24" s="122" t="s">
        <v>89</v>
      </c>
      <c r="B24" s="25">
        <v>11.0</v>
      </c>
      <c r="C24" s="33">
        <v>3.0</v>
      </c>
      <c r="D24" s="33">
        <v>0.0</v>
      </c>
      <c r="E24" s="33">
        <v>345.0</v>
      </c>
      <c r="F24" s="25"/>
      <c r="G24" s="25"/>
      <c r="H24" s="120"/>
      <c r="I24" s="25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</row>
    <row r="25">
      <c r="A25" s="123" t="s">
        <v>197</v>
      </c>
      <c r="B25" s="25">
        <v>120.0</v>
      </c>
      <c r="C25" s="33">
        <v>59.0</v>
      </c>
      <c r="D25" s="33">
        <v>2752.0</v>
      </c>
      <c r="E25" s="33">
        <v>5445.0</v>
      </c>
      <c r="F25" s="25"/>
      <c r="G25" s="25"/>
      <c r="H25" s="120"/>
      <c r="I25" s="25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</row>
    <row r="26">
      <c r="A26" s="122" t="s">
        <v>91</v>
      </c>
      <c r="B26" s="25">
        <v>197.0</v>
      </c>
      <c r="C26" s="33">
        <v>262.0</v>
      </c>
      <c r="D26" s="124">
        <v>14325.0</v>
      </c>
      <c r="E26" s="33">
        <v>27222.0</v>
      </c>
      <c r="F26" s="25"/>
      <c r="G26" s="25"/>
      <c r="H26" s="120"/>
      <c r="I26" s="25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</row>
    <row r="27">
      <c r="A27" s="122" t="s">
        <v>92</v>
      </c>
      <c r="B27" s="25">
        <v>126.0</v>
      </c>
      <c r="C27" s="33">
        <v>202.0</v>
      </c>
      <c r="D27" s="33">
        <v>10811.0</v>
      </c>
      <c r="E27" s="33">
        <v>18970.0</v>
      </c>
      <c r="F27" s="25"/>
      <c r="G27" s="25"/>
      <c r="H27" s="120"/>
      <c r="I27" s="25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</row>
    <row r="28">
      <c r="A28" s="123" t="s">
        <v>198</v>
      </c>
      <c r="B28" s="25">
        <v>81.0</v>
      </c>
      <c r="C28" s="33">
        <v>57.0</v>
      </c>
      <c r="D28" s="33">
        <v>3082.0</v>
      </c>
      <c r="E28" s="33">
        <v>5998.0</v>
      </c>
      <c r="F28" s="25"/>
      <c r="G28" s="25"/>
      <c r="H28" s="120"/>
      <c r="I28" s="25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</row>
    <row r="29">
      <c r="A29" s="122" t="s">
        <v>93</v>
      </c>
      <c r="B29" s="25">
        <v>178.0</v>
      </c>
      <c r="C29" s="33">
        <v>253.0</v>
      </c>
      <c r="D29" s="124">
        <v>16459.0</v>
      </c>
      <c r="E29" s="33">
        <v>24858.0</v>
      </c>
      <c r="F29" s="25"/>
      <c r="G29" s="25"/>
      <c r="H29" s="120"/>
      <c r="I29" s="25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</row>
    <row r="30">
      <c r="A30" s="122" t="s">
        <v>94</v>
      </c>
      <c r="B30" s="25">
        <v>135.0</v>
      </c>
      <c r="C30" s="33">
        <v>90.0</v>
      </c>
      <c r="D30" s="33">
        <v>5532.0</v>
      </c>
      <c r="E30" s="33">
        <v>10978.0</v>
      </c>
      <c r="F30" s="25"/>
      <c r="G30" s="25"/>
      <c r="H30" s="120"/>
      <c r="I30" s="25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</row>
    <row r="31">
      <c r="A31" s="122" t="s">
        <v>97</v>
      </c>
      <c r="B31" s="25">
        <v>114.0</v>
      </c>
      <c r="C31" s="33">
        <v>74.0</v>
      </c>
      <c r="D31" s="33">
        <v>4634.0</v>
      </c>
      <c r="E31" s="33">
        <v>6774.0</v>
      </c>
      <c r="F31" s="25"/>
      <c r="G31" s="25"/>
      <c r="H31" s="120"/>
      <c r="I31" s="25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</row>
    <row r="32">
      <c r="A32" s="122" t="s">
        <v>98</v>
      </c>
      <c r="B32" s="25">
        <v>175.0</v>
      </c>
      <c r="C32" s="33">
        <v>239.0</v>
      </c>
      <c r="D32" s="124">
        <v>13122.0</v>
      </c>
      <c r="E32" s="33">
        <v>23015.0</v>
      </c>
      <c r="F32" s="25"/>
      <c r="G32" s="25"/>
      <c r="H32" s="120"/>
      <c r="I32" s="25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</row>
    <row r="33">
      <c r="A33" s="122" t="s">
        <v>99</v>
      </c>
      <c r="B33" s="25">
        <v>164.0</v>
      </c>
      <c r="C33" s="33">
        <v>122.0</v>
      </c>
      <c r="D33" s="33">
        <v>5639.0</v>
      </c>
      <c r="E33" s="33">
        <v>12909.0</v>
      </c>
      <c r="F33" s="25"/>
      <c r="G33" s="25"/>
      <c r="H33" s="120"/>
      <c r="I33" s="25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</row>
    <row r="34">
      <c r="A34" s="122" t="s">
        <v>100</v>
      </c>
      <c r="B34" s="25">
        <v>94.0</v>
      </c>
      <c r="C34" s="33">
        <v>87.0</v>
      </c>
      <c r="D34" s="33">
        <v>2401.0</v>
      </c>
      <c r="E34" s="33">
        <v>7968.0</v>
      </c>
      <c r="F34" s="25"/>
      <c r="G34" s="25"/>
      <c r="H34" s="120"/>
      <c r="I34" s="25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</row>
    <row r="35">
      <c r="A35" s="25" t="s">
        <v>199</v>
      </c>
      <c r="B35" s="25">
        <v>0.0</v>
      </c>
      <c r="C35" s="33">
        <v>125.0</v>
      </c>
      <c r="D35" s="33">
        <v>5905.0</v>
      </c>
      <c r="E35" s="33">
        <v>9848.0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</row>
    <row r="36">
      <c r="A36" s="25" t="s">
        <v>200</v>
      </c>
      <c r="B36" s="25"/>
      <c r="C36" s="33">
        <v>19.0</v>
      </c>
      <c r="D36" s="33">
        <v>1869.0</v>
      </c>
      <c r="E36" s="33">
        <v>1869.0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</row>
    <row r="37">
      <c r="A37" s="25" t="s">
        <v>47</v>
      </c>
      <c r="B37" s="125">
        <f>SUM(B2:B35)</f>
        <v>4655</v>
      </c>
      <c r="C37" s="125">
        <f t="shared" ref="C37:E37" si="1">SUM(C2:C36)</f>
        <v>3727</v>
      </c>
      <c r="D37" s="125">
        <f t="shared" si="1"/>
        <v>196298</v>
      </c>
      <c r="E37" s="125">
        <f t="shared" si="1"/>
        <v>374861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</row>
    <row r="38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</row>
    <row r="39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</row>
    <row r="40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</row>
    <row r="41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</row>
    <row r="4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</row>
    <row r="4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</row>
    <row r="44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</row>
    <row r="4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</row>
    <row r="46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</row>
    <row r="47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</row>
    <row r="48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</row>
    <row r="49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</row>
    <row r="50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</row>
    <row r="5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</row>
    <row r="52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</row>
    <row r="53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</row>
    <row r="5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</row>
    <row r="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</row>
    <row r="56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</row>
    <row r="57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</row>
    <row r="58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</row>
    <row r="59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</row>
    <row r="60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</row>
    <row r="6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</row>
    <row r="62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</row>
    <row r="6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</row>
    <row r="64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</row>
    <row r="6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</row>
    <row r="66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</row>
    <row r="67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</row>
    <row r="68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</row>
    <row r="69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</row>
    <row r="70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</row>
    <row r="7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</row>
    <row r="72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</row>
    <row r="73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</row>
    <row r="7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</row>
    <row r="7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</row>
    <row r="76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</row>
    <row r="77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</row>
    <row r="78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</row>
    <row r="79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</row>
    <row r="80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</row>
    <row r="8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</row>
    <row r="82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</row>
    <row r="83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</row>
    <row r="8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</row>
    <row r="8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</row>
    <row r="86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</row>
    <row r="87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</row>
    <row r="88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</row>
    <row r="89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</row>
    <row r="90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</row>
    <row r="9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</row>
    <row r="92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</row>
    <row r="93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</row>
    <row r="94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</row>
    <row r="9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</row>
    <row r="96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</row>
    <row r="97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</row>
    <row r="98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</row>
    <row r="99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</row>
    <row r="100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</row>
    <row r="10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</row>
    <row r="102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</row>
    <row r="103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</row>
    <row r="104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</row>
    <row r="10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</row>
    <row r="106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</row>
    <row r="107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</row>
    <row r="108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</row>
    <row r="109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</row>
    <row r="110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</row>
    <row r="11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</row>
    <row r="112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</row>
    <row r="113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</row>
    <row r="114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</row>
    <row r="115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</row>
    <row r="116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</row>
    <row r="117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</row>
    <row r="118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</row>
    <row r="119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</row>
    <row r="120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</row>
    <row r="12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</row>
    <row r="122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</row>
    <row r="123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</row>
    <row r="124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</row>
    <row r="125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</row>
    <row r="126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</row>
    <row r="127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</row>
    <row r="128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</row>
    <row r="129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</row>
    <row r="130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</row>
    <row r="13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</row>
    <row r="132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</row>
    <row r="133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</row>
    <row r="134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</row>
    <row r="135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</row>
    <row r="136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</row>
    <row r="137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</row>
    <row r="138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</row>
    <row r="139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</row>
    <row r="140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</row>
    <row r="14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</row>
    <row r="142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</row>
    <row r="143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</row>
    <row r="144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</row>
    <row r="145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</row>
    <row r="146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</row>
    <row r="147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</row>
    <row r="148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</row>
    <row r="149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</row>
    <row r="150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</row>
    <row r="15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</row>
    <row r="152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</row>
    <row r="153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</row>
    <row r="154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</row>
    <row r="155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</row>
    <row r="156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</row>
    <row r="157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</row>
    <row r="158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</row>
    <row r="159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</row>
    <row r="160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</row>
    <row r="16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</row>
    <row r="162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</row>
    <row r="163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</row>
    <row r="164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</row>
    <row r="165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</row>
    <row r="166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</row>
    <row r="167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</row>
    <row r="168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</row>
    <row r="169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</row>
    <row r="170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</row>
    <row r="17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</row>
    <row r="172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</row>
    <row r="173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</row>
    <row r="174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</row>
    <row r="175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</row>
    <row r="176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</row>
    <row r="177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</row>
    <row r="178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</row>
    <row r="179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</row>
    <row r="180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</row>
    <row r="18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</row>
    <row r="182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</row>
    <row r="183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</row>
    <row r="184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</row>
    <row r="185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</row>
    <row r="186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</row>
    <row r="187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</row>
    <row r="188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</row>
    <row r="189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</row>
    <row r="190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</row>
    <row r="19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</row>
    <row r="192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</row>
    <row r="193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</row>
    <row r="194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</row>
    <row r="195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</row>
    <row r="196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</row>
    <row r="197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</row>
    <row r="198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</row>
    <row r="199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</row>
    <row r="200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</row>
    <row r="20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</row>
    <row r="202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</row>
    <row r="203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</row>
    <row r="204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</row>
    <row r="205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</row>
    <row r="206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</row>
    <row r="207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</row>
    <row r="208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</row>
    <row r="209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</row>
    <row r="210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</row>
    <row r="21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</row>
    <row r="212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</row>
    <row r="213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</row>
    <row r="214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</row>
    <row r="215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</row>
    <row r="216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</row>
    <row r="217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</row>
    <row r="218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</row>
    <row r="219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</row>
    <row r="220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</row>
    <row r="22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</row>
    <row r="222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</row>
    <row r="223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</row>
    <row r="224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</row>
    <row r="225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</row>
    <row r="226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</row>
    <row r="227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</row>
    <row r="228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</row>
    <row r="229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</row>
    <row r="230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</row>
    <row r="23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</row>
    <row r="232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</row>
    <row r="233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</row>
    <row r="234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</row>
    <row r="235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</row>
    <row r="236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</row>
    <row r="237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</row>
    <row r="238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</row>
    <row r="239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</row>
    <row r="240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</row>
    <row r="24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</row>
    <row r="242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</row>
    <row r="243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</row>
    <row r="244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</row>
    <row r="245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</row>
    <row r="246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</row>
    <row r="247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</row>
    <row r="248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</row>
    <row r="249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</row>
    <row r="250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</row>
    <row r="25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</row>
    <row r="252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</row>
    <row r="253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</row>
    <row r="254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</row>
    <row r="255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</row>
    <row r="256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</row>
    <row r="257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</row>
    <row r="258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</row>
    <row r="259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</row>
    <row r="260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</row>
    <row r="26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</row>
    <row r="262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</row>
    <row r="263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</row>
    <row r="264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</row>
    <row r="265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</row>
    <row r="266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</row>
    <row r="267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</row>
    <row r="268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</row>
    <row r="269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</row>
    <row r="270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</row>
    <row r="27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</row>
    <row r="272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</row>
    <row r="273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</row>
    <row r="274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</row>
    <row r="275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</row>
    <row r="276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</row>
    <row r="277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</row>
    <row r="278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</row>
    <row r="279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</row>
    <row r="280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</row>
    <row r="28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</row>
    <row r="282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</row>
    <row r="283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</row>
    <row r="284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</row>
    <row r="285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</row>
    <row r="286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</row>
    <row r="287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</row>
    <row r="288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</row>
    <row r="289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</row>
    <row r="290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</row>
    <row r="29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</row>
    <row r="292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</row>
    <row r="293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</row>
    <row r="294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</row>
    <row r="295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</row>
    <row r="296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</row>
    <row r="297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</row>
    <row r="298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</row>
    <row r="299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</row>
    <row r="300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</row>
    <row r="30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</row>
    <row r="302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</row>
    <row r="303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</row>
    <row r="304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</row>
    <row r="305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</row>
    <row r="306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</row>
    <row r="307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</row>
    <row r="308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</row>
    <row r="309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</row>
    <row r="310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</row>
    <row r="31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</row>
    <row r="312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</row>
    <row r="313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  <c r="AE313" s="120"/>
    </row>
    <row r="314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</row>
    <row r="315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</row>
    <row r="316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/>
    </row>
    <row r="317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</row>
    <row r="318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</row>
    <row r="319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</row>
    <row r="320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</row>
    <row r="32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</row>
    <row r="322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</row>
    <row r="323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</row>
    <row r="324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</row>
    <row r="325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</row>
    <row r="326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</row>
    <row r="327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</row>
    <row r="328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</row>
    <row r="329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</row>
    <row r="330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</row>
    <row r="33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</row>
    <row r="332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</row>
    <row r="333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</row>
    <row r="334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</row>
    <row r="335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</row>
    <row r="336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</row>
    <row r="337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</row>
    <row r="338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</row>
    <row r="339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</row>
    <row r="340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</row>
    <row r="34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</row>
    <row r="342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</row>
    <row r="343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  <c r="AE343" s="120"/>
    </row>
    <row r="344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</row>
    <row r="345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</row>
    <row r="346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</row>
    <row r="347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</row>
    <row r="348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</row>
    <row r="349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</row>
    <row r="350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</row>
    <row r="35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  <c r="AE351" s="120"/>
    </row>
    <row r="352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</row>
    <row r="353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</row>
    <row r="354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</row>
    <row r="355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</row>
    <row r="356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</row>
    <row r="357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  <c r="AE357" s="120"/>
    </row>
    <row r="358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</row>
    <row r="359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</row>
    <row r="360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</row>
    <row r="36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  <c r="AD361" s="120"/>
      <c r="AE361" s="120"/>
    </row>
    <row r="362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  <c r="AD362" s="120"/>
      <c r="AE362" s="120"/>
    </row>
    <row r="363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</row>
    <row r="364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  <c r="AE364" s="120"/>
    </row>
    <row r="365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  <c r="AE365" s="120"/>
    </row>
    <row r="366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</row>
    <row r="367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</row>
    <row r="368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  <c r="AD368" s="120"/>
      <c r="AE368" s="120"/>
    </row>
    <row r="369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  <c r="AE369" s="120"/>
    </row>
    <row r="370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  <c r="AE370" s="120"/>
    </row>
    <row r="37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</row>
    <row r="372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  <c r="AD372" s="120"/>
      <c r="AE372" s="120"/>
    </row>
    <row r="373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  <c r="AE373" s="120"/>
    </row>
    <row r="374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</row>
    <row r="375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</row>
    <row r="376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</row>
    <row r="377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</row>
    <row r="378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20"/>
      <c r="AE378" s="120"/>
    </row>
    <row r="379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  <c r="AE379" s="120"/>
    </row>
    <row r="380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  <c r="AD380" s="120"/>
      <c r="AE380" s="120"/>
    </row>
    <row r="38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  <c r="AE381" s="120"/>
    </row>
    <row r="382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  <c r="AE382" s="120"/>
    </row>
    <row r="383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</row>
    <row r="384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  <c r="AE384" s="120"/>
    </row>
    <row r="385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</row>
    <row r="38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</row>
    <row r="387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</row>
    <row r="388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  <c r="AD388" s="120"/>
      <c r="AE388" s="120"/>
    </row>
    <row r="389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</row>
    <row r="390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  <c r="AE390" s="120"/>
    </row>
    <row r="39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</row>
    <row r="392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</row>
    <row r="393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</row>
    <row r="394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  <c r="AD394" s="120"/>
      <c r="AE394" s="120"/>
    </row>
    <row r="395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  <c r="AD395" s="120"/>
      <c r="AE395" s="120"/>
    </row>
    <row r="396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  <c r="AE396" s="120"/>
    </row>
    <row r="397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  <c r="AD397" s="120"/>
      <c r="AE397" s="120"/>
    </row>
    <row r="398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  <c r="AE398" s="120"/>
    </row>
    <row r="399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  <c r="AD399" s="120"/>
      <c r="AE399" s="120"/>
    </row>
    <row r="400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</row>
    <row r="40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  <c r="AD401" s="120"/>
      <c r="AE401" s="120"/>
    </row>
    <row r="402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</row>
    <row r="403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  <c r="AD403" s="120"/>
      <c r="AE403" s="120"/>
    </row>
    <row r="404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</row>
    <row r="405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</row>
    <row r="406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</row>
    <row r="407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  <c r="AB407" s="120"/>
      <c r="AC407" s="120"/>
      <c r="AD407" s="120"/>
      <c r="AE407" s="120"/>
    </row>
    <row r="408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  <c r="AD408" s="120"/>
      <c r="AE408" s="120"/>
    </row>
    <row r="409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  <c r="AB409" s="120"/>
      <c r="AC409" s="120"/>
      <c r="AD409" s="120"/>
      <c r="AE409" s="120"/>
    </row>
    <row r="410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  <c r="AD410" s="120"/>
      <c r="AE410" s="120"/>
    </row>
    <row r="41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  <c r="AB411" s="120"/>
      <c r="AC411" s="120"/>
      <c r="AD411" s="120"/>
      <c r="AE411" s="120"/>
    </row>
    <row r="412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  <c r="AE412" s="120"/>
    </row>
    <row r="413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  <c r="AB413" s="120"/>
      <c r="AC413" s="120"/>
      <c r="AD413" s="120"/>
      <c r="AE413" s="120"/>
    </row>
    <row r="414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  <c r="AE414" s="120"/>
    </row>
    <row r="415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</row>
    <row r="416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  <c r="AE416" s="120"/>
    </row>
    <row r="417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  <c r="AD417" s="120"/>
      <c r="AE417" s="120"/>
    </row>
    <row r="418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</row>
    <row r="419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  <c r="AD419" s="120"/>
      <c r="AE419" s="120"/>
    </row>
    <row r="420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</row>
    <row r="42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  <c r="AE421" s="120"/>
    </row>
    <row r="422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</row>
    <row r="423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  <c r="AE423" s="120"/>
    </row>
    <row r="424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</row>
    <row r="425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20"/>
      <c r="AE425" s="120"/>
    </row>
    <row r="426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  <c r="AD426" s="120"/>
      <c r="AE426" s="120"/>
    </row>
    <row r="427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  <c r="AD427" s="120"/>
      <c r="AE427" s="120"/>
    </row>
    <row r="428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  <c r="AD428" s="120"/>
      <c r="AE428" s="120"/>
    </row>
    <row r="429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  <c r="AD429" s="120"/>
      <c r="AE429" s="120"/>
    </row>
    <row r="430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</row>
    <row r="43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  <c r="AD431" s="120"/>
      <c r="AE431" s="120"/>
    </row>
    <row r="432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  <c r="AE432" s="120"/>
    </row>
    <row r="433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  <c r="AD433" s="120"/>
      <c r="AE433" s="120"/>
    </row>
    <row r="434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</row>
    <row r="435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  <c r="AD435" s="120"/>
      <c r="AE435" s="120"/>
    </row>
    <row r="436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E436" s="120"/>
    </row>
    <row r="437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  <c r="AE437" s="120"/>
    </row>
    <row r="438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</row>
    <row r="439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  <c r="AE439" s="120"/>
    </row>
    <row r="440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</row>
    <row r="44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  <c r="AE441" s="120"/>
    </row>
    <row r="442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</row>
    <row r="443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  <c r="AE443" s="120"/>
    </row>
    <row r="444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</row>
    <row r="445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  <c r="AE445" s="120"/>
    </row>
    <row r="446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E446" s="120"/>
    </row>
    <row r="447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  <c r="AE447" s="120"/>
    </row>
    <row r="448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  <c r="AE448" s="120"/>
    </row>
    <row r="449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  <c r="AD449" s="120"/>
      <c r="AE449" s="120"/>
    </row>
    <row r="450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</row>
    <row r="45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  <c r="AE451" s="120"/>
    </row>
    <row r="452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  <c r="AD452" s="120"/>
      <c r="AE452" s="120"/>
    </row>
    <row r="453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</row>
    <row r="454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  <c r="AE454" s="120"/>
    </row>
    <row r="455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</row>
    <row r="456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</row>
    <row r="457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</row>
    <row r="458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</row>
    <row r="459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</row>
    <row r="460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</row>
    <row r="46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</row>
    <row r="462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  <c r="AE462" s="120"/>
    </row>
    <row r="463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</row>
    <row r="464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</row>
    <row r="465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</row>
    <row r="466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  <c r="AE466" s="120"/>
    </row>
    <row r="467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</row>
    <row r="468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</row>
    <row r="469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</row>
    <row r="470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</row>
    <row r="47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</row>
    <row r="472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</row>
    <row r="473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</row>
    <row r="474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  <c r="AE474" s="120"/>
    </row>
    <row r="475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  <c r="AE475" s="120"/>
    </row>
    <row r="476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  <c r="AE476" s="120"/>
    </row>
    <row r="477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</row>
    <row r="478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</row>
    <row r="479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  <c r="AE479" s="120"/>
    </row>
    <row r="480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  <c r="AE480" s="120"/>
    </row>
    <row r="48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  <c r="AE481" s="120"/>
    </row>
    <row r="482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</row>
    <row r="483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  <c r="AE483" s="120"/>
    </row>
    <row r="484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</row>
    <row r="485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  <c r="AE485" s="120"/>
    </row>
    <row r="486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</row>
    <row r="487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</row>
    <row r="488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</row>
    <row r="489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</row>
    <row r="490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</row>
    <row r="49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  <c r="AE491" s="120"/>
    </row>
    <row r="492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</row>
    <row r="493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  <c r="AE493" s="120"/>
    </row>
    <row r="494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  <c r="AE494" s="120"/>
    </row>
    <row r="495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  <c r="AE495" s="120"/>
    </row>
    <row r="496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  <c r="AE496" s="120"/>
    </row>
    <row r="497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</row>
    <row r="498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  <c r="AE498" s="120"/>
    </row>
    <row r="499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</row>
    <row r="500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  <c r="AE500" s="120"/>
    </row>
    <row r="50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</row>
    <row r="502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</row>
    <row r="503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</row>
    <row r="504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  <c r="AE504" s="120"/>
    </row>
    <row r="505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</row>
    <row r="506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  <c r="AE506" s="120"/>
    </row>
    <row r="507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</row>
    <row r="508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  <c r="AE508" s="120"/>
    </row>
    <row r="509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</row>
    <row r="510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  <c r="AE510" s="120"/>
    </row>
    <row r="51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</row>
    <row r="512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</row>
    <row r="513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</row>
    <row r="514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</row>
    <row r="515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</row>
    <row r="516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</row>
    <row r="517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</row>
    <row r="518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  <c r="AE518" s="120"/>
    </row>
    <row r="519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  <c r="AE519" s="120"/>
    </row>
    <row r="520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</row>
    <row r="52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  <c r="AE521" s="120"/>
    </row>
    <row r="522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</row>
    <row r="523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  <c r="AE523" s="120"/>
    </row>
    <row r="524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</row>
    <row r="525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  <c r="AE525" s="120"/>
    </row>
    <row r="526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</row>
    <row r="527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  <c r="AE527" s="120"/>
    </row>
    <row r="528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</row>
    <row r="529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</row>
    <row r="530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</row>
    <row r="53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</row>
    <row r="532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  <c r="AE532" s="120"/>
    </row>
    <row r="533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  <c r="AE533" s="120"/>
    </row>
    <row r="534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</row>
    <row r="535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</row>
    <row r="536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</row>
    <row r="537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</row>
    <row r="538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  <c r="AE538" s="120"/>
    </row>
    <row r="539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</row>
    <row r="540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  <c r="AE540" s="120"/>
    </row>
    <row r="54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  <c r="AE541" s="120"/>
    </row>
    <row r="542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  <c r="AE542" s="120"/>
    </row>
    <row r="543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  <c r="AE543" s="120"/>
    </row>
    <row r="544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</row>
    <row r="545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  <c r="AE545" s="120"/>
    </row>
    <row r="546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</row>
    <row r="547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  <c r="AE547" s="120"/>
    </row>
    <row r="548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  <c r="AE548" s="120"/>
    </row>
    <row r="549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</row>
    <row r="550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</row>
    <row r="55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  <c r="AE551" s="120"/>
    </row>
    <row r="552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</row>
    <row r="553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  <c r="AE553" s="120"/>
    </row>
    <row r="554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</row>
    <row r="555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  <c r="AE555" s="120"/>
    </row>
    <row r="556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  <c r="AE556" s="120"/>
    </row>
    <row r="557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</row>
    <row r="558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  <c r="AE558" s="120"/>
    </row>
    <row r="559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</row>
    <row r="560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  <c r="AE560" s="120"/>
    </row>
    <row r="56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</row>
    <row r="562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</row>
    <row r="563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</row>
    <row r="564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</row>
    <row r="565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  <c r="AE565" s="120"/>
    </row>
    <row r="566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  <c r="AE566" s="120"/>
    </row>
    <row r="567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  <c r="AE567" s="120"/>
    </row>
    <row r="568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  <c r="AE568" s="120"/>
    </row>
    <row r="569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  <c r="AE569" s="120"/>
    </row>
    <row r="570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  <c r="AE570" s="120"/>
    </row>
    <row r="57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</row>
    <row r="572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  <c r="AE572" s="120"/>
    </row>
    <row r="573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  <c r="AE573" s="120"/>
    </row>
    <row r="574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  <c r="AE574" s="120"/>
    </row>
    <row r="575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  <c r="AE575" s="120"/>
    </row>
    <row r="576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</row>
    <row r="577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  <c r="AE577" s="120"/>
    </row>
    <row r="578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</row>
    <row r="579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  <c r="AE579" s="120"/>
    </row>
    <row r="580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  <c r="AE580" s="120"/>
    </row>
    <row r="58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</row>
    <row r="582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</row>
    <row r="583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</row>
    <row r="584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</row>
    <row r="585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  <c r="AE585" s="120"/>
    </row>
    <row r="586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</row>
    <row r="587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  <c r="AE587" s="120"/>
    </row>
    <row r="588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  <c r="AE588" s="120"/>
    </row>
    <row r="589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  <c r="AE589" s="120"/>
    </row>
    <row r="590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  <c r="AE590" s="120"/>
    </row>
    <row r="59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</row>
    <row r="592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  <c r="AE592" s="120"/>
    </row>
    <row r="593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</row>
    <row r="594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</row>
    <row r="595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</row>
    <row r="596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</row>
    <row r="597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</row>
    <row r="598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  <c r="AE598" s="120"/>
    </row>
    <row r="599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</row>
    <row r="600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  <c r="AE600" s="120"/>
    </row>
    <row r="60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</row>
    <row r="602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  <c r="AE602" s="120"/>
    </row>
    <row r="603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  <c r="AE603" s="120"/>
    </row>
    <row r="604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  <c r="AE604" s="120"/>
    </row>
    <row r="605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  <c r="AE605" s="120"/>
    </row>
    <row r="606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</row>
    <row r="607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  <c r="AE607" s="120"/>
    </row>
    <row r="608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</row>
    <row r="609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  <c r="AE609" s="120"/>
    </row>
    <row r="610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</row>
    <row r="61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</row>
    <row r="612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  <c r="AE612" s="120"/>
    </row>
    <row r="613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  <c r="AE613" s="120"/>
    </row>
    <row r="614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  <c r="AE614" s="120"/>
    </row>
    <row r="615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  <c r="AE615" s="120"/>
    </row>
    <row r="616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  <c r="AE616" s="120"/>
    </row>
    <row r="617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  <c r="AE617" s="120"/>
    </row>
    <row r="618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</row>
    <row r="619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  <c r="AE619" s="120"/>
    </row>
    <row r="620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</row>
    <row r="62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  <c r="AE621" s="120"/>
    </row>
    <row r="622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  <c r="AE622" s="120"/>
    </row>
    <row r="623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</row>
    <row r="624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  <c r="AE624" s="120"/>
    </row>
    <row r="625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</row>
    <row r="626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  <c r="AE626" s="120"/>
    </row>
    <row r="627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  <c r="AE627" s="120"/>
    </row>
    <row r="628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</row>
    <row r="629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</row>
    <row r="630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</row>
    <row r="63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</row>
    <row r="632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  <c r="AE632" s="120"/>
    </row>
    <row r="633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</row>
    <row r="634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  <c r="AE634" s="120"/>
    </row>
    <row r="635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</row>
    <row r="636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  <c r="AE636" s="120"/>
    </row>
    <row r="637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  <c r="AE637" s="120"/>
    </row>
    <row r="638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</row>
    <row r="639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  <c r="AE639" s="120"/>
    </row>
    <row r="640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</row>
    <row r="64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  <c r="AE641" s="120"/>
    </row>
    <row r="642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  <c r="AE642" s="120"/>
    </row>
    <row r="643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</row>
    <row r="644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</row>
    <row r="645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  <c r="AE645" s="120"/>
    </row>
    <row r="646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</row>
    <row r="647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  <c r="AE647" s="120"/>
    </row>
    <row r="648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</row>
    <row r="649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  <c r="AE649" s="120"/>
    </row>
    <row r="650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  <c r="AE650" s="120"/>
    </row>
    <row r="65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  <c r="AE651" s="120"/>
    </row>
    <row r="652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  <c r="AE652" s="120"/>
    </row>
    <row r="653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</row>
    <row r="654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  <c r="AE654" s="120"/>
    </row>
    <row r="655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</row>
    <row r="656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  <c r="AE656" s="120"/>
    </row>
    <row r="657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</row>
    <row r="658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</row>
    <row r="659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  <c r="AE659" s="120"/>
    </row>
    <row r="660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</row>
    <row r="66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  <c r="AE661" s="120"/>
    </row>
    <row r="662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  <c r="AE662" s="120"/>
    </row>
    <row r="663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  <c r="AE663" s="120"/>
    </row>
    <row r="664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  <c r="AE664" s="120"/>
    </row>
    <row r="665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</row>
    <row r="666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  <c r="AE666" s="120"/>
    </row>
    <row r="667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  <c r="AE667" s="120"/>
    </row>
    <row r="668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  <c r="AE668" s="120"/>
    </row>
    <row r="669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  <c r="AE669" s="120"/>
    </row>
    <row r="670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</row>
    <row r="67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  <c r="AE671" s="120"/>
    </row>
    <row r="672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</row>
    <row r="673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  <c r="AE673" s="120"/>
    </row>
    <row r="674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  <c r="AE674" s="120"/>
    </row>
    <row r="675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</row>
    <row r="676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</row>
    <row r="677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</row>
    <row r="678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</row>
    <row r="679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  <c r="AE679" s="120"/>
    </row>
    <row r="680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</row>
    <row r="68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  <c r="AE681" s="120"/>
    </row>
    <row r="682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  <c r="AE682" s="120"/>
    </row>
    <row r="683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  <c r="AE683" s="120"/>
    </row>
    <row r="684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  <c r="AE684" s="120"/>
    </row>
    <row r="685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</row>
    <row r="686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  <c r="AE686" s="120"/>
    </row>
    <row r="687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</row>
    <row r="688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  <c r="AE688" s="120"/>
    </row>
    <row r="689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  <c r="AE689" s="120"/>
    </row>
    <row r="690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</row>
    <row r="69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</row>
    <row r="692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  <c r="AE692" s="120"/>
    </row>
    <row r="693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</row>
    <row r="694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  <c r="AE694" s="120"/>
    </row>
    <row r="695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</row>
    <row r="696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  <c r="AE696" s="120"/>
    </row>
    <row r="697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  <c r="AE697" s="120"/>
    </row>
    <row r="698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  <c r="AE698" s="120"/>
    </row>
    <row r="699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  <c r="AE699" s="120"/>
    </row>
    <row r="700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</row>
    <row r="70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  <c r="AE701" s="120"/>
    </row>
    <row r="702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</row>
    <row r="703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  <c r="AE703" s="120"/>
    </row>
    <row r="704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</row>
    <row r="705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</row>
    <row r="706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  <c r="AE706" s="120"/>
    </row>
    <row r="707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  <c r="AE707" s="120"/>
    </row>
    <row r="708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</row>
    <row r="709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  <c r="AE709" s="120"/>
    </row>
    <row r="710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  <c r="AE710" s="120"/>
    </row>
    <row r="71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  <c r="AE711" s="120"/>
    </row>
    <row r="712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</row>
    <row r="713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  <c r="AE713" s="120"/>
    </row>
    <row r="714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  <c r="AE714" s="120"/>
    </row>
    <row r="715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  <c r="AE715" s="120"/>
    </row>
    <row r="716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  <c r="AE716" s="120"/>
    </row>
    <row r="717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</row>
    <row r="718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  <c r="AE718" s="120"/>
    </row>
    <row r="719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</row>
    <row r="720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  <c r="AE720" s="120"/>
    </row>
    <row r="72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</row>
    <row r="722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</row>
    <row r="723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</row>
    <row r="724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</row>
    <row r="725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</row>
    <row r="726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  <c r="AE726" s="120"/>
    </row>
    <row r="727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</row>
    <row r="728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  <c r="AE728" s="120"/>
    </row>
    <row r="729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  <c r="AE729" s="120"/>
    </row>
    <row r="730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  <c r="AE730" s="120"/>
    </row>
    <row r="73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  <c r="AE731" s="120"/>
    </row>
    <row r="732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</row>
    <row r="733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  <c r="AE733" s="120"/>
    </row>
    <row r="734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</row>
    <row r="735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  <c r="AE735" s="120"/>
    </row>
    <row r="736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  <c r="AE736" s="120"/>
    </row>
    <row r="737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</row>
    <row r="738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</row>
    <row r="739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  <c r="AE739" s="120"/>
    </row>
    <row r="740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</row>
    <row r="74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  <c r="AE741" s="120"/>
    </row>
    <row r="742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</row>
    <row r="743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  <c r="AE743" s="120"/>
    </row>
    <row r="744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  <c r="AE744" s="120"/>
    </row>
    <row r="745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  <c r="AE745" s="120"/>
    </row>
    <row r="746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  <c r="AE746" s="120"/>
    </row>
    <row r="747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</row>
    <row r="748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  <c r="AE748" s="120"/>
    </row>
    <row r="749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</row>
    <row r="750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  <c r="AE750" s="120"/>
    </row>
    <row r="75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</row>
    <row r="752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</row>
    <row r="753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  <c r="AE753" s="120"/>
    </row>
    <row r="754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  <c r="AE754" s="120"/>
    </row>
    <row r="755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  <c r="AE755" s="120"/>
    </row>
    <row r="756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  <c r="AE756" s="120"/>
    </row>
    <row r="757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  <c r="AE757" s="120"/>
    </row>
    <row r="758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  <c r="AE758" s="120"/>
    </row>
    <row r="759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  <c r="AE759" s="120"/>
    </row>
    <row r="760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  <c r="AE760" s="120"/>
    </row>
    <row r="76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  <c r="AE761" s="120"/>
    </row>
    <row r="762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  <c r="AE762" s="120"/>
    </row>
    <row r="763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  <c r="AE763" s="120"/>
    </row>
    <row r="764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  <c r="AE764" s="120"/>
    </row>
    <row r="765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  <c r="AE765" s="120"/>
    </row>
    <row r="766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  <c r="AE766" s="120"/>
    </row>
    <row r="767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  <c r="AE767" s="120"/>
    </row>
    <row r="768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  <c r="AE768" s="120"/>
    </row>
    <row r="769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  <c r="AE769" s="120"/>
    </row>
    <row r="770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  <c r="AE770" s="120"/>
    </row>
    <row r="77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  <c r="AE771" s="120"/>
    </row>
    <row r="772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  <c r="AE772" s="120"/>
    </row>
    <row r="773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  <c r="AE773" s="120"/>
    </row>
    <row r="774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  <c r="AE774" s="120"/>
    </row>
    <row r="775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</row>
    <row r="776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</row>
    <row r="777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  <c r="AE777" s="120"/>
    </row>
    <row r="778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  <c r="AE778" s="120"/>
    </row>
    <row r="779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  <c r="AE779" s="120"/>
    </row>
    <row r="780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</row>
    <row r="78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  <c r="AE781" s="120"/>
    </row>
    <row r="782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  <c r="AE782" s="120"/>
    </row>
    <row r="783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  <c r="AE783" s="120"/>
    </row>
    <row r="784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  <c r="AE784" s="120"/>
    </row>
    <row r="785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  <c r="AE785" s="120"/>
    </row>
    <row r="786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  <c r="AE786" s="120"/>
    </row>
    <row r="787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  <c r="AE787" s="120"/>
    </row>
    <row r="788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  <c r="AE788" s="120"/>
    </row>
    <row r="789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  <c r="AE789" s="120"/>
    </row>
    <row r="790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  <c r="AE790" s="120"/>
    </row>
    <row r="79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</row>
    <row r="792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  <c r="AE792" s="120"/>
    </row>
    <row r="793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  <c r="AE793" s="120"/>
    </row>
    <row r="794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  <c r="AE794" s="120"/>
    </row>
    <row r="795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  <c r="AE795" s="120"/>
    </row>
    <row r="796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  <c r="AE796" s="120"/>
    </row>
    <row r="797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  <c r="AE797" s="120"/>
    </row>
    <row r="798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  <c r="AE798" s="120"/>
    </row>
    <row r="799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  <c r="AE799" s="120"/>
    </row>
    <row r="800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  <c r="AE800" s="120"/>
    </row>
    <row r="80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</row>
    <row r="802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  <c r="AE802" s="120"/>
    </row>
    <row r="803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  <c r="AE803" s="120"/>
    </row>
    <row r="804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  <c r="AE804" s="120"/>
    </row>
    <row r="805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  <c r="AE805" s="120"/>
    </row>
    <row r="806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  <c r="AE806" s="120"/>
    </row>
    <row r="807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  <c r="AE807" s="120"/>
    </row>
    <row r="808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  <c r="AE808" s="120"/>
    </row>
    <row r="809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  <c r="AE809" s="120"/>
    </row>
    <row r="810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  <c r="AE810" s="120"/>
    </row>
    <row r="81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</row>
    <row r="812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  <c r="AE812" s="120"/>
    </row>
    <row r="813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  <c r="AE813" s="120"/>
    </row>
    <row r="814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  <c r="AE814" s="120"/>
    </row>
    <row r="815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  <c r="AE815" s="120"/>
    </row>
    <row r="816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</row>
    <row r="817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  <c r="AE817" s="120"/>
    </row>
    <row r="818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  <c r="AE818" s="120"/>
    </row>
    <row r="819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  <c r="AE819" s="120"/>
    </row>
    <row r="820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  <c r="AE820" s="120"/>
    </row>
    <row r="82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  <c r="AE821" s="120"/>
    </row>
    <row r="822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  <c r="AE822" s="120"/>
    </row>
    <row r="823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  <c r="AE823" s="120"/>
    </row>
    <row r="824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  <c r="AE824" s="120"/>
    </row>
    <row r="825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  <c r="AE825" s="120"/>
    </row>
    <row r="826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  <c r="AE826" s="120"/>
    </row>
    <row r="827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  <c r="AE827" s="120"/>
    </row>
    <row r="828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</row>
    <row r="829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  <c r="AE829" s="120"/>
    </row>
    <row r="830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</row>
    <row r="83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  <c r="AE831" s="120"/>
    </row>
    <row r="832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  <c r="AE832" s="120"/>
    </row>
    <row r="833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  <c r="AE833" s="120"/>
    </row>
    <row r="834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  <c r="AE834" s="120"/>
    </row>
    <row r="835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  <c r="AE835" s="120"/>
    </row>
    <row r="836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  <c r="AE836" s="120"/>
    </row>
    <row r="837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  <c r="AE837" s="120"/>
    </row>
    <row r="838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  <c r="AE838" s="120"/>
    </row>
    <row r="839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  <c r="AE839" s="120"/>
    </row>
    <row r="840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  <c r="AE840" s="120"/>
    </row>
    <row r="84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</row>
    <row r="842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  <c r="AE842" s="120"/>
    </row>
    <row r="843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  <c r="AE843" s="120"/>
    </row>
    <row r="844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  <c r="AE844" s="120"/>
    </row>
    <row r="845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  <c r="AE845" s="120"/>
    </row>
    <row r="846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  <c r="AE846" s="120"/>
    </row>
    <row r="847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  <c r="AE847" s="120"/>
    </row>
    <row r="848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  <c r="AE848" s="120"/>
    </row>
    <row r="849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  <c r="AE849" s="120"/>
    </row>
    <row r="850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  <c r="AE850" s="120"/>
    </row>
    <row r="85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  <c r="AE851" s="120"/>
    </row>
    <row r="852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  <c r="AE852" s="120"/>
    </row>
    <row r="853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  <c r="AE853" s="120"/>
    </row>
    <row r="854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  <c r="AE854" s="120"/>
    </row>
    <row r="855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  <c r="AE855" s="120"/>
    </row>
    <row r="856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  <c r="AE856" s="120"/>
    </row>
    <row r="857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  <c r="AE857" s="120"/>
    </row>
    <row r="858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  <c r="AE858" s="120"/>
    </row>
    <row r="859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  <c r="AE859" s="120"/>
    </row>
    <row r="860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  <c r="AE860" s="120"/>
    </row>
    <row r="86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  <c r="AE861" s="120"/>
    </row>
    <row r="862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  <c r="AE862" s="120"/>
    </row>
    <row r="863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  <c r="AE863" s="120"/>
    </row>
    <row r="864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  <c r="AE864" s="120"/>
    </row>
    <row r="865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  <c r="AE865" s="120"/>
    </row>
    <row r="866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  <c r="AE866" s="120"/>
    </row>
    <row r="867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  <c r="AE867" s="120"/>
    </row>
    <row r="868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  <c r="AE868" s="120"/>
    </row>
    <row r="869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  <c r="AE869" s="120"/>
    </row>
    <row r="870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  <c r="AE870" s="120"/>
    </row>
    <row r="87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  <c r="AE871" s="120"/>
    </row>
    <row r="872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  <c r="AE872" s="120"/>
    </row>
    <row r="873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  <c r="AE873" s="120"/>
    </row>
    <row r="874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  <c r="AE874" s="120"/>
    </row>
    <row r="875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  <c r="AE875" s="120"/>
    </row>
    <row r="876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  <c r="AE876" s="120"/>
    </row>
    <row r="877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  <c r="AE877" s="120"/>
    </row>
    <row r="878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  <c r="AE878" s="120"/>
    </row>
    <row r="879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  <c r="AE879" s="120"/>
    </row>
    <row r="880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  <c r="AE880" s="120"/>
    </row>
    <row r="88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  <c r="AE881" s="120"/>
    </row>
    <row r="882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  <c r="AE882" s="120"/>
    </row>
    <row r="883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  <c r="AE883" s="120"/>
    </row>
    <row r="884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  <c r="AE884" s="120"/>
    </row>
    <row r="885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  <c r="AE885" s="120"/>
    </row>
    <row r="886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  <c r="AE886" s="120"/>
    </row>
    <row r="887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</row>
    <row r="888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</row>
    <row r="889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  <c r="AE889" s="120"/>
    </row>
    <row r="890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  <c r="AE890" s="120"/>
    </row>
    <row r="89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</row>
    <row r="892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</row>
    <row r="893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  <c r="AE893" s="120"/>
    </row>
    <row r="894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  <c r="AE894" s="120"/>
    </row>
    <row r="895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  <c r="AE895" s="120"/>
    </row>
    <row r="896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  <c r="AE896" s="120"/>
    </row>
    <row r="897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  <c r="AE897" s="120"/>
    </row>
    <row r="898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  <c r="AE898" s="120"/>
    </row>
    <row r="899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  <c r="AE899" s="120"/>
    </row>
    <row r="900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  <c r="AE900" s="120"/>
    </row>
    <row r="90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  <c r="AE901" s="120"/>
    </row>
    <row r="902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  <c r="AE902" s="120"/>
    </row>
    <row r="903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  <c r="AE903" s="120"/>
    </row>
    <row r="904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  <c r="AE904" s="120"/>
    </row>
    <row r="905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  <c r="AE905" s="120"/>
    </row>
    <row r="906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</row>
    <row r="907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  <c r="AE907" s="120"/>
    </row>
    <row r="908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  <c r="AE908" s="120"/>
    </row>
    <row r="909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  <c r="AE909" s="120"/>
    </row>
    <row r="910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  <c r="AE910" s="120"/>
    </row>
    <row r="91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  <c r="AE911" s="120"/>
    </row>
    <row r="912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  <c r="AE912" s="120"/>
    </row>
    <row r="913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  <c r="AE913" s="120"/>
    </row>
    <row r="914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  <c r="AE914" s="120"/>
    </row>
    <row r="915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  <c r="AE915" s="120"/>
    </row>
    <row r="916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</row>
    <row r="917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  <c r="AE917" s="120"/>
    </row>
    <row r="918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  <c r="AE918" s="120"/>
    </row>
    <row r="919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  <c r="AE919" s="120"/>
    </row>
    <row r="920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</row>
    <row r="92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  <c r="AE921" s="120"/>
    </row>
    <row r="922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  <c r="AE922" s="120"/>
    </row>
    <row r="923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  <c r="AE923" s="120"/>
    </row>
    <row r="924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  <c r="AE924" s="120"/>
    </row>
    <row r="925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  <c r="AE925" s="120"/>
    </row>
    <row r="926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  <c r="AE926" s="120"/>
    </row>
    <row r="927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  <c r="AE927" s="120"/>
    </row>
    <row r="928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  <c r="AE928" s="120"/>
    </row>
    <row r="929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  <c r="AE929" s="120"/>
    </row>
    <row r="930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  <c r="AE930" s="120"/>
    </row>
    <row r="93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  <c r="AE931" s="120"/>
    </row>
    <row r="932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  <c r="AE932" s="120"/>
    </row>
    <row r="933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  <c r="AE933" s="120"/>
    </row>
    <row r="934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  <c r="AE934" s="120"/>
    </row>
    <row r="935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  <c r="AE935" s="120"/>
    </row>
    <row r="936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  <c r="AE936" s="120"/>
    </row>
    <row r="937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  <c r="AE937" s="120"/>
    </row>
    <row r="938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  <c r="AE938" s="120"/>
    </row>
    <row r="939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  <c r="AE939" s="120"/>
    </row>
    <row r="940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  <c r="AE940" s="120"/>
    </row>
    <row r="94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  <c r="AE941" s="120"/>
    </row>
    <row r="942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  <c r="AE942" s="120"/>
    </row>
    <row r="943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  <c r="AE943" s="120"/>
    </row>
    <row r="944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  <c r="AE944" s="120"/>
    </row>
    <row r="945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  <c r="AE945" s="120"/>
    </row>
    <row r="946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  <c r="AE946" s="120"/>
    </row>
    <row r="947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  <c r="AE947" s="120"/>
    </row>
    <row r="948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  <c r="AE948" s="120"/>
    </row>
    <row r="949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  <c r="AE949" s="120"/>
    </row>
    <row r="950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  <c r="AE950" s="120"/>
    </row>
    <row r="95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  <c r="AE951" s="120"/>
    </row>
    <row r="952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  <c r="AE952" s="120"/>
    </row>
    <row r="953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</row>
    <row r="954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  <c r="AE954" s="120"/>
    </row>
    <row r="955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  <c r="AE955" s="120"/>
    </row>
    <row r="956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</row>
    <row r="957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  <c r="AE957" s="120"/>
    </row>
    <row r="958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  <c r="AE958" s="120"/>
    </row>
    <row r="959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  <c r="AE959" s="120"/>
    </row>
    <row r="960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</row>
    <row r="96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</row>
    <row r="962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  <c r="AE962" s="120"/>
    </row>
    <row r="963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  <c r="AE963" s="120"/>
    </row>
    <row r="964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  <c r="AE964" s="120"/>
    </row>
    <row r="965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  <c r="AE965" s="120"/>
    </row>
    <row r="966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  <c r="AE966" s="120"/>
    </row>
    <row r="967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  <c r="AE967" s="120"/>
    </row>
    <row r="968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</row>
    <row r="969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</row>
    <row r="970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</row>
    <row r="97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</row>
    <row r="972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  <c r="AE972" s="120"/>
    </row>
    <row r="973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  <c r="AE973" s="120"/>
    </row>
    <row r="974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  <c r="AE974" s="120"/>
    </row>
    <row r="975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  <c r="AE975" s="120"/>
    </row>
    <row r="976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  <c r="AE976" s="120"/>
    </row>
    <row r="977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  <c r="AE977" s="120"/>
    </row>
    <row r="978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  <c r="AD978" s="120"/>
      <c r="AE978" s="120"/>
    </row>
    <row r="979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  <c r="AD979" s="120"/>
      <c r="AE979" s="120"/>
    </row>
    <row r="980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  <c r="AD980" s="120"/>
      <c r="AE980" s="120"/>
    </row>
    <row r="98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  <c r="AD981" s="120"/>
      <c r="AE981" s="120"/>
    </row>
    <row r="982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  <c r="AD982" s="120"/>
      <c r="AE982" s="120"/>
    </row>
    <row r="983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  <c r="AD983" s="120"/>
      <c r="AE983" s="120"/>
    </row>
    <row r="984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  <c r="AD984" s="120"/>
      <c r="AE984" s="120"/>
    </row>
    <row r="985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  <c r="AD985" s="120"/>
      <c r="AE985" s="120"/>
    </row>
    <row r="986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  <c r="AD986" s="120"/>
      <c r="AE986" s="120"/>
    </row>
    <row r="987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  <c r="AD987" s="120"/>
      <c r="AE987" s="120"/>
    </row>
    <row r="988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  <c r="AD988" s="120"/>
      <c r="AE988" s="120"/>
    </row>
    <row r="989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</row>
    <row r="990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  <c r="AB990" s="120"/>
      <c r="AC990" s="120"/>
      <c r="AD990" s="120"/>
      <c r="AE990" s="120"/>
    </row>
    <row r="99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  <c r="AB991" s="120"/>
      <c r="AC991" s="120"/>
      <c r="AD991" s="120"/>
      <c r="AE991" s="120"/>
    </row>
    <row r="992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  <c r="AB992" s="120"/>
      <c r="AC992" s="120"/>
      <c r="AD992" s="120"/>
      <c r="AE992" s="120"/>
    </row>
    <row r="993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  <c r="AB993" s="120"/>
      <c r="AC993" s="120"/>
      <c r="AD993" s="120"/>
      <c r="AE993" s="120"/>
    </row>
    <row r="994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  <c r="AB994" s="120"/>
      <c r="AC994" s="120"/>
      <c r="AD994" s="120"/>
      <c r="AE994" s="120"/>
    </row>
    <row r="995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  <c r="AB995" s="120"/>
      <c r="AC995" s="120"/>
      <c r="AD995" s="120"/>
      <c r="AE995" s="120"/>
    </row>
    <row r="996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  <c r="AB996" s="120"/>
      <c r="AC996" s="120"/>
      <c r="AD996" s="120"/>
      <c r="AE996" s="120"/>
    </row>
    <row r="997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  <c r="AB997" s="120"/>
      <c r="AC997" s="120"/>
      <c r="AD997" s="120"/>
      <c r="AE997" s="120"/>
    </row>
    <row r="998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  <c r="AB998" s="120"/>
      <c r="AC998" s="120"/>
      <c r="AD998" s="120"/>
      <c r="AE998" s="1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5.25"/>
    <col customWidth="1" min="5" max="5" width="15.25"/>
    <col customWidth="1" min="7" max="7" width="15.25"/>
  </cols>
  <sheetData>
    <row r="1">
      <c r="A1" s="126" t="s">
        <v>101</v>
      </c>
      <c r="B1" s="127" t="s">
        <v>201</v>
      </c>
      <c r="C1" s="127" t="s">
        <v>202</v>
      </c>
      <c r="D1" s="127" t="s">
        <v>203</v>
      </c>
      <c r="E1" s="127" t="s">
        <v>202</v>
      </c>
      <c r="F1" s="127" t="s">
        <v>204</v>
      </c>
      <c r="G1" s="127" t="s">
        <v>202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</row>
    <row r="2">
      <c r="A2" s="129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</row>
    <row r="3">
      <c r="A3" s="43" t="s">
        <v>67</v>
      </c>
      <c r="B3" s="33">
        <v>414.04</v>
      </c>
      <c r="C3" s="33">
        <v>24.0</v>
      </c>
      <c r="D3" s="33">
        <v>445.403</v>
      </c>
      <c r="E3" s="33">
        <v>29.0</v>
      </c>
      <c r="F3" s="33">
        <v>577.2266667</v>
      </c>
      <c r="G3" s="33">
        <v>27.0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</row>
    <row r="4">
      <c r="A4" s="43" t="s">
        <v>68</v>
      </c>
      <c r="B4" s="33">
        <v>337.56</v>
      </c>
      <c r="C4" s="33">
        <v>22.0</v>
      </c>
      <c r="D4" s="33">
        <v>289.93</v>
      </c>
      <c r="E4" s="33">
        <v>25.0</v>
      </c>
      <c r="F4" s="33">
        <v>297.9</v>
      </c>
      <c r="G4" s="33">
        <v>22.0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</row>
    <row r="5">
      <c r="A5" s="43" t="s">
        <v>69</v>
      </c>
      <c r="B5" s="33">
        <v>168.495</v>
      </c>
      <c r="C5" s="33">
        <v>11.0</v>
      </c>
      <c r="D5" s="33">
        <v>93.52</v>
      </c>
      <c r="E5" s="33">
        <v>9.0</v>
      </c>
      <c r="F5" s="33">
        <v>0.0</v>
      </c>
      <c r="G5" s="33">
        <v>0.0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</row>
    <row r="6">
      <c r="A6" s="130" t="s">
        <v>70</v>
      </c>
      <c r="B6" s="33">
        <v>327.48</v>
      </c>
      <c r="C6" s="33">
        <v>22.0</v>
      </c>
      <c r="D6" s="33">
        <v>260.75</v>
      </c>
      <c r="E6" s="33">
        <v>25.0</v>
      </c>
      <c r="F6" s="33">
        <v>460.0833333</v>
      </c>
      <c r="G6" s="33">
        <v>24.0</v>
      </c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</row>
    <row r="7">
      <c r="A7" s="43" t="s">
        <v>72</v>
      </c>
      <c r="B7" s="33">
        <v>377.595</v>
      </c>
      <c r="C7" s="33">
        <v>20.0</v>
      </c>
      <c r="D7" s="33">
        <v>433.02</v>
      </c>
      <c r="E7" s="33">
        <v>23.0</v>
      </c>
      <c r="F7" s="33">
        <v>411.1333333</v>
      </c>
      <c r="G7" s="33">
        <v>21.0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</row>
    <row r="8">
      <c r="A8" s="43" t="s">
        <v>73</v>
      </c>
      <c r="B8" s="33">
        <v>185.525</v>
      </c>
      <c r="C8" s="33">
        <v>24.0</v>
      </c>
      <c r="D8" s="33">
        <v>160.675</v>
      </c>
      <c r="E8" s="33">
        <v>20.0</v>
      </c>
      <c r="F8" s="33">
        <v>265.8466667</v>
      </c>
      <c r="G8" s="33">
        <v>24.0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</row>
    <row r="9">
      <c r="A9" s="43" t="s">
        <v>74</v>
      </c>
      <c r="B9" s="33">
        <v>62.97</v>
      </c>
      <c r="C9" s="33">
        <v>4.0</v>
      </c>
      <c r="D9" s="33">
        <v>73.608</v>
      </c>
      <c r="E9" s="33">
        <v>3.0</v>
      </c>
      <c r="F9" s="33">
        <v>133.8666667</v>
      </c>
      <c r="G9" s="33">
        <v>5.0</v>
      </c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</row>
    <row r="10">
      <c r="A10" s="43" t="s">
        <v>75</v>
      </c>
      <c r="B10" s="33">
        <v>484.75</v>
      </c>
      <c r="C10" s="33">
        <v>26.0</v>
      </c>
      <c r="D10" s="33">
        <v>366.532</v>
      </c>
      <c r="E10" s="33">
        <v>27.0</v>
      </c>
      <c r="F10" s="33">
        <v>34.0</v>
      </c>
      <c r="G10" s="33">
        <v>1.0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</row>
    <row r="11">
      <c r="A11" s="98" t="s">
        <v>76</v>
      </c>
      <c r="B11" s="33">
        <v>0.0</v>
      </c>
      <c r="C11" s="33">
        <v>0.0</v>
      </c>
      <c r="D11" s="33">
        <v>232.32</v>
      </c>
      <c r="E11" s="33">
        <v>14.0</v>
      </c>
      <c r="F11" s="33">
        <v>117.5</v>
      </c>
      <c r="G11" s="33">
        <v>7.0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</row>
    <row r="12">
      <c r="A12" s="43" t="s">
        <v>77</v>
      </c>
      <c r="B12" s="33">
        <v>0.0</v>
      </c>
      <c r="C12" s="33">
        <v>0.0</v>
      </c>
      <c r="D12" s="131">
        <v>0.0</v>
      </c>
      <c r="E12" s="33">
        <v>0.0</v>
      </c>
      <c r="F12" s="33">
        <v>0.0</v>
      </c>
      <c r="G12" s="33">
        <v>0.0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</row>
    <row r="13">
      <c r="A13" s="98" t="s">
        <v>195</v>
      </c>
      <c r="B13" s="33">
        <v>0.0</v>
      </c>
      <c r="C13" s="33">
        <v>0.0</v>
      </c>
      <c r="D13" s="33">
        <v>242.8</v>
      </c>
      <c r="E13" s="33">
        <v>13.0</v>
      </c>
      <c r="F13" s="33">
        <v>363.3766667</v>
      </c>
      <c r="G13" s="33">
        <v>21.0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</row>
    <row r="14">
      <c r="A14" s="43" t="s">
        <v>78</v>
      </c>
      <c r="B14" s="33">
        <v>409.03</v>
      </c>
      <c r="C14" s="33">
        <v>15.0</v>
      </c>
      <c r="D14" s="33">
        <v>592.21</v>
      </c>
      <c r="E14" s="33">
        <v>18.0</v>
      </c>
      <c r="F14" s="33">
        <v>603.9166667</v>
      </c>
      <c r="G14" s="33">
        <v>20.0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</row>
    <row r="15">
      <c r="A15" s="43" t="s">
        <v>79</v>
      </c>
      <c r="B15" s="33">
        <v>664.88</v>
      </c>
      <c r="C15" s="33">
        <v>30.0</v>
      </c>
      <c r="D15" s="33">
        <v>673.309</v>
      </c>
      <c r="E15" s="33">
        <v>31.0</v>
      </c>
      <c r="F15" s="33">
        <v>1073.38</v>
      </c>
      <c r="G15" s="33">
        <v>29.0</v>
      </c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</row>
    <row r="16">
      <c r="A16" s="43" t="s">
        <v>80</v>
      </c>
      <c r="B16" s="33">
        <v>140.75</v>
      </c>
      <c r="C16" s="33">
        <v>13.0</v>
      </c>
      <c r="D16" s="33">
        <v>154.932</v>
      </c>
      <c r="E16" s="33">
        <v>15.0</v>
      </c>
      <c r="F16" s="33">
        <v>153.6733333</v>
      </c>
      <c r="G16" s="33">
        <v>14.0</v>
      </c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</row>
    <row r="17">
      <c r="A17" s="43" t="s">
        <v>81</v>
      </c>
      <c r="B17" s="33">
        <v>274.55</v>
      </c>
      <c r="C17" s="33">
        <v>19.0</v>
      </c>
      <c r="D17" s="33">
        <v>297.8</v>
      </c>
      <c r="E17" s="33">
        <v>24.0</v>
      </c>
      <c r="F17" s="33">
        <v>275.3</v>
      </c>
      <c r="G17" s="33">
        <v>17.0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</row>
    <row r="18">
      <c r="A18" s="98" t="s">
        <v>196</v>
      </c>
      <c r="B18" s="33">
        <v>0.0</v>
      </c>
      <c r="C18" s="33">
        <v>0.0</v>
      </c>
      <c r="D18" s="33">
        <v>507.1</v>
      </c>
      <c r="E18" s="33">
        <v>24.0</v>
      </c>
      <c r="F18" s="33">
        <v>560.8466667</v>
      </c>
      <c r="G18" s="33">
        <v>25.0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</row>
    <row r="19">
      <c r="A19" s="130" t="s">
        <v>83</v>
      </c>
      <c r="B19" s="33">
        <v>202.86</v>
      </c>
      <c r="C19" s="33">
        <v>21.0</v>
      </c>
      <c r="D19" s="33">
        <v>121.024</v>
      </c>
      <c r="E19" s="33">
        <v>16.0</v>
      </c>
      <c r="F19" s="33">
        <v>465.2933333</v>
      </c>
      <c r="G19" s="33">
        <v>23.0</v>
      </c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</row>
    <row r="20">
      <c r="A20" s="43" t="s">
        <v>84</v>
      </c>
      <c r="B20" s="33">
        <v>343.22</v>
      </c>
      <c r="C20" s="33">
        <v>21.0</v>
      </c>
      <c r="D20" s="33">
        <v>332.618</v>
      </c>
      <c r="E20" s="33">
        <v>23.0</v>
      </c>
      <c r="F20" s="33">
        <v>468.05</v>
      </c>
      <c r="G20" s="33">
        <v>24.0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</row>
    <row r="21">
      <c r="A21" s="43" t="s">
        <v>85</v>
      </c>
      <c r="B21" s="33">
        <v>239.05</v>
      </c>
      <c r="C21" s="33">
        <v>19.0</v>
      </c>
      <c r="D21" s="33">
        <v>317.728</v>
      </c>
      <c r="E21" s="33">
        <v>21.0</v>
      </c>
      <c r="F21" s="33">
        <v>403.2666667</v>
      </c>
      <c r="G21" s="33">
        <v>24.0</v>
      </c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</row>
    <row r="22">
      <c r="A22" s="43" t="s">
        <v>86</v>
      </c>
      <c r="B22" s="33">
        <v>23.85</v>
      </c>
      <c r="C22" s="33">
        <v>2.0</v>
      </c>
      <c r="D22" s="33">
        <v>227.104</v>
      </c>
      <c r="E22" s="33">
        <v>22.0</v>
      </c>
      <c r="F22" s="33">
        <v>286.4666667</v>
      </c>
      <c r="G22" s="33">
        <v>14.0</v>
      </c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</row>
    <row r="23">
      <c r="A23" s="43" t="s">
        <v>87</v>
      </c>
      <c r="B23" s="33">
        <v>240.21</v>
      </c>
      <c r="C23" s="33">
        <v>17.0</v>
      </c>
      <c r="D23" s="33">
        <v>292.484</v>
      </c>
      <c r="E23" s="33">
        <v>17.0</v>
      </c>
      <c r="F23" s="33">
        <v>140.9566667</v>
      </c>
      <c r="G23" s="33">
        <v>11.0</v>
      </c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</row>
    <row r="24">
      <c r="A24" s="43" t="s">
        <v>89</v>
      </c>
      <c r="B24" s="33">
        <v>0.0</v>
      </c>
      <c r="C24" s="33">
        <v>0.0</v>
      </c>
      <c r="D24" s="33">
        <v>10.94</v>
      </c>
      <c r="E24" s="33">
        <v>3.0</v>
      </c>
      <c r="F24" s="33">
        <v>11.5</v>
      </c>
      <c r="G24" s="33">
        <v>2.0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</row>
    <row r="25">
      <c r="A25" s="98" t="s">
        <v>197</v>
      </c>
      <c r="B25" s="33">
        <v>108.22</v>
      </c>
      <c r="C25" s="33">
        <v>6.0</v>
      </c>
      <c r="D25" s="33">
        <v>149.104</v>
      </c>
      <c r="E25" s="33">
        <v>9.0</v>
      </c>
      <c r="F25" s="33">
        <v>181.5</v>
      </c>
      <c r="G25" s="33">
        <v>6.0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</row>
    <row r="26">
      <c r="A26" s="43" t="s">
        <v>91</v>
      </c>
      <c r="B26" s="33">
        <v>510.95</v>
      </c>
      <c r="C26" s="33">
        <v>26.0</v>
      </c>
      <c r="D26" s="33">
        <v>556.774</v>
      </c>
      <c r="E26" s="33">
        <v>30.0</v>
      </c>
      <c r="F26" s="33">
        <v>878.12</v>
      </c>
      <c r="G26" s="33">
        <v>29.0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</row>
    <row r="27">
      <c r="A27" s="43" t="s">
        <v>92</v>
      </c>
      <c r="B27" s="33">
        <v>254.175</v>
      </c>
      <c r="C27" s="33">
        <v>14.0</v>
      </c>
      <c r="D27" s="33">
        <v>293.212</v>
      </c>
      <c r="E27" s="33">
        <v>19.0</v>
      </c>
      <c r="F27" s="33">
        <v>610.4333333</v>
      </c>
      <c r="G27" s="33">
        <v>25.0</v>
      </c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</row>
    <row r="28">
      <c r="A28" s="98" t="s">
        <v>198</v>
      </c>
      <c r="B28" s="33">
        <v>0.0</v>
      </c>
      <c r="C28" s="33">
        <v>0.0</v>
      </c>
      <c r="D28" s="33">
        <v>291.78</v>
      </c>
      <c r="E28" s="33">
        <v>16.0</v>
      </c>
      <c r="F28" s="33">
        <v>191.4733333</v>
      </c>
      <c r="G28" s="33">
        <v>25.0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</row>
    <row r="29">
      <c r="A29" s="130" t="s">
        <v>93</v>
      </c>
      <c r="B29" s="33">
        <v>428.52</v>
      </c>
      <c r="C29" s="33">
        <v>26.0</v>
      </c>
      <c r="D29" s="33">
        <v>284.112</v>
      </c>
      <c r="E29" s="33">
        <v>18.0</v>
      </c>
      <c r="F29" s="33">
        <v>807.99</v>
      </c>
      <c r="G29" s="33">
        <v>22.0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</row>
    <row r="30">
      <c r="A30" s="43" t="s">
        <v>94</v>
      </c>
      <c r="B30" s="33">
        <v>328.83</v>
      </c>
      <c r="C30" s="33">
        <v>24.0</v>
      </c>
      <c r="D30" s="33">
        <v>388.35</v>
      </c>
      <c r="E30" s="33">
        <v>30.0</v>
      </c>
      <c r="F30" s="33">
        <v>349.5533333</v>
      </c>
      <c r="G30" s="33">
        <v>17.0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</row>
    <row r="31">
      <c r="A31" s="43" t="s">
        <v>97</v>
      </c>
      <c r="B31" s="33">
        <v>209.6425</v>
      </c>
      <c r="C31" s="33">
        <v>14.0</v>
      </c>
      <c r="D31" s="33">
        <v>162.924</v>
      </c>
      <c r="E31" s="33">
        <v>10.0</v>
      </c>
      <c r="F31" s="33">
        <v>225.8</v>
      </c>
      <c r="G31" s="33">
        <v>7.0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</row>
    <row r="32">
      <c r="A32" s="43" t="s">
        <v>98</v>
      </c>
      <c r="B32" s="33">
        <v>458.175</v>
      </c>
      <c r="C32" s="33">
        <v>24.0</v>
      </c>
      <c r="D32" s="33">
        <v>488.98</v>
      </c>
      <c r="E32" s="33">
        <v>28.0</v>
      </c>
      <c r="F32" s="33">
        <v>744.1266667</v>
      </c>
      <c r="G32" s="33">
        <v>20.0</v>
      </c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</row>
    <row r="33">
      <c r="A33" s="43" t="s">
        <v>99</v>
      </c>
      <c r="B33" s="33">
        <v>321.25</v>
      </c>
      <c r="C33" s="33">
        <v>24.0</v>
      </c>
      <c r="D33" s="33">
        <v>289.112</v>
      </c>
      <c r="E33" s="33">
        <v>19.0</v>
      </c>
      <c r="F33" s="33">
        <v>415.21</v>
      </c>
      <c r="G33" s="33">
        <v>24.0</v>
      </c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</row>
    <row r="34">
      <c r="A34" s="43" t="s">
        <v>100</v>
      </c>
      <c r="B34" s="33">
        <v>277.1375</v>
      </c>
      <c r="C34" s="33">
        <v>20.0</v>
      </c>
      <c r="D34" s="33">
        <v>264.508</v>
      </c>
      <c r="E34" s="33">
        <v>16.0</v>
      </c>
      <c r="F34" s="33">
        <v>265.6</v>
      </c>
      <c r="G34" s="33">
        <v>16.0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</row>
    <row r="35">
      <c r="A35" s="98" t="s">
        <v>199</v>
      </c>
      <c r="B35" s="33"/>
      <c r="C35" s="128"/>
      <c r="D35" s="128"/>
      <c r="E35" s="128"/>
      <c r="F35" s="33">
        <v>308.6166667</v>
      </c>
      <c r="G35" s="33">
        <v>17.0</v>
      </c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</row>
    <row r="36">
      <c r="A36" s="98" t="s">
        <v>200</v>
      </c>
      <c r="B36" s="33"/>
      <c r="C36" s="128"/>
      <c r="D36" s="128"/>
      <c r="E36" s="128"/>
      <c r="F36" s="33">
        <v>62.3</v>
      </c>
      <c r="G36" s="33">
        <v>4.0</v>
      </c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</row>
    <row r="37">
      <c r="A37" s="98"/>
      <c r="B37" s="33"/>
      <c r="C37" s="128"/>
      <c r="D37" s="128"/>
      <c r="E37" s="128"/>
      <c r="F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</row>
    <row r="38">
      <c r="A38" s="98" t="s">
        <v>47</v>
      </c>
      <c r="B38" s="132">
        <v>7793.715</v>
      </c>
      <c r="C38" s="128"/>
      <c r="D38" s="133">
        <f>sum(D3:D36)</f>
        <v>9294.663</v>
      </c>
      <c r="E38" s="128"/>
      <c r="F38" s="133">
        <f>sum(F3:F36)</f>
        <v>12144.30667</v>
      </c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</row>
    <row r="39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</row>
    <row r="40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</row>
    <row r="4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</row>
    <row r="42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</row>
    <row r="43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</row>
    <row r="4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</row>
    <row r="4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</row>
    <row r="46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</row>
    <row r="47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</row>
    <row r="48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</row>
    <row r="49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</row>
    <row r="50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</row>
    <row r="5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</row>
    <row r="5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</row>
    <row r="53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</row>
    <row r="5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</row>
    <row r="5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</row>
    <row r="56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</row>
    <row r="57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</row>
    <row r="58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</row>
    <row r="59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</row>
    <row r="60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</row>
    <row r="6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</row>
    <row r="62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</row>
    <row r="63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</row>
    <row r="6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</row>
    <row r="6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</row>
    <row r="66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</row>
    <row r="67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</row>
    <row r="68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</row>
    <row r="69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</row>
    <row r="70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</row>
    <row r="7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</row>
    <row r="72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</row>
    <row r="73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</row>
    <row r="7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</row>
    <row r="7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</row>
    <row r="76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</row>
    <row r="77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</row>
    <row r="78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</row>
    <row r="79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</row>
    <row r="80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</row>
    <row r="8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</row>
    <row r="82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</row>
    <row r="83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</row>
    <row r="8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</row>
    <row r="8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</row>
    <row r="86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</row>
    <row r="87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</row>
    <row r="88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</row>
    <row r="89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</row>
    <row r="90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</row>
    <row r="9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</row>
    <row r="92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</row>
    <row r="9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</row>
    <row r="9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</row>
    <row r="9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</row>
    <row r="96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</row>
    <row r="97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</row>
    <row r="98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</row>
    <row r="99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</row>
    <row r="100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</row>
    <row r="10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</row>
    <row r="102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</row>
    <row r="103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</row>
    <row r="10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</row>
    <row r="10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</row>
    <row r="106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</row>
    <row r="107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</row>
    <row r="108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</row>
    <row r="109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</row>
    <row r="110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</row>
    <row r="11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</row>
    <row r="112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</row>
    <row r="113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</row>
    <row r="1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</row>
    <row r="11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</row>
    <row r="116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</row>
    <row r="117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</row>
    <row r="118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</row>
    <row r="119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</row>
    <row r="120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</row>
    <row r="12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</row>
    <row r="122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</row>
    <row r="123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</row>
    <row r="12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</row>
    <row r="12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</row>
    <row r="126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</row>
    <row r="127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</row>
    <row r="128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</row>
    <row r="129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</row>
    <row r="130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</row>
    <row r="13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</row>
    <row r="132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</row>
    <row r="133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</row>
    <row r="13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</row>
    <row r="13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</row>
    <row r="136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</row>
    <row r="137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</row>
    <row r="138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</row>
    <row r="139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</row>
    <row r="140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</row>
    <row r="14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</row>
    <row r="142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</row>
    <row r="143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</row>
    <row r="14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</row>
    <row r="14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</row>
    <row r="146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</row>
    <row r="147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</row>
    <row r="148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</row>
    <row r="149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</row>
    <row r="150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</row>
    <row r="15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</row>
    <row r="152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</row>
    <row r="153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</row>
    <row r="15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</row>
    <row r="15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</row>
    <row r="156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</row>
    <row r="157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  <c r="AC157" s="128"/>
    </row>
    <row r="158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  <c r="AB158" s="128"/>
      <c r="AC158" s="128"/>
    </row>
    <row r="159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</row>
    <row r="160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  <c r="AB160" s="128"/>
      <c r="AC160" s="128"/>
    </row>
    <row r="16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</row>
    <row r="162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  <c r="AC162" s="128"/>
    </row>
    <row r="163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</row>
    <row r="16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</row>
    <row r="16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</row>
    <row r="166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128"/>
    </row>
    <row r="167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</row>
    <row r="168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  <c r="AB168" s="128"/>
      <c r="AC168" s="128"/>
    </row>
    <row r="169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</row>
    <row r="170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</row>
    <row r="17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</row>
    <row r="172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</row>
    <row r="173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</row>
    <row r="17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8"/>
    </row>
    <row r="17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  <c r="AC175" s="128"/>
    </row>
    <row r="176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</row>
    <row r="177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  <c r="AC177" s="128"/>
    </row>
    <row r="178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</row>
    <row r="179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8"/>
    </row>
    <row r="180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</row>
    <row r="18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  <c r="AB181" s="128"/>
      <c r="AC181" s="128"/>
    </row>
    <row r="182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  <c r="AB182" s="128"/>
      <c r="AC182" s="128"/>
    </row>
    <row r="183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  <c r="AC183" s="128"/>
    </row>
    <row r="18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  <c r="AB184" s="128"/>
      <c r="AC184" s="128"/>
    </row>
    <row r="18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</row>
    <row r="186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</row>
    <row r="187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</row>
    <row r="188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</row>
    <row r="189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  <c r="AC189" s="128"/>
    </row>
    <row r="190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28"/>
      <c r="AB190" s="128"/>
      <c r="AC190" s="128"/>
    </row>
    <row r="19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28"/>
      <c r="AB191" s="128"/>
      <c r="AC191" s="128"/>
    </row>
    <row r="192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</row>
    <row r="193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  <c r="AC193" s="128"/>
    </row>
    <row r="19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</row>
    <row r="19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  <c r="AC195" s="128"/>
    </row>
    <row r="196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</row>
    <row r="197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  <c r="AC197" s="128"/>
    </row>
    <row r="198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  <c r="AC198" s="128"/>
    </row>
    <row r="199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  <c r="AC199" s="128"/>
    </row>
    <row r="200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  <c r="AC200" s="128"/>
    </row>
    <row r="20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  <c r="AB201" s="128"/>
      <c r="AC201" s="128"/>
    </row>
    <row r="202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</row>
    <row r="203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</row>
    <row r="20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  <c r="AB204" s="128"/>
      <c r="AC204" s="128"/>
    </row>
    <row r="20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  <c r="AC205" s="128"/>
    </row>
    <row r="206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  <c r="AC206" s="128"/>
    </row>
    <row r="207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8"/>
      <c r="AC207" s="128"/>
    </row>
    <row r="208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  <c r="AC208" s="128"/>
    </row>
    <row r="209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  <c r="AB209" s="128"/>
      <c r="AC209" s="128"/>
    </row>
    <row r="210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  <c r="AC210" s="128"/>
    </row>
    <row r="21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  <c r="AC211" s="128"/>
    </row>
    <row r="212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  <c r="AA212" s="128"/>
      <c r="AB212" s="128"/>
      <c r="AC212" s="128"/>
    </row>
    <row r="213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  <c r="AB213" s="128"/>
      <c r="AC213" s="128"/>
    </row>
    <row r="2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  <c r="AA214" s="128"/>
      <c r="AB214" s="128"/>
      <c r="AC214" s="128"/>
    </row>
    <row r="21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  <c r="AB215" s="128"/>
      <c r="AC215" s="128"/>
    </row>
    <row r="216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  <c r="AB216" s="128"/>
      <c r="AC216" s="128"/>
    </row>
    <row r="217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  <c r="AC217" s="128"/>
    </row>
    <row r="218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</row>
    <row r="219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  <c r="AC219" s="128"/>
    </row>
    <row r="220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  <c r="AC220" s="128"/>
    </row>
    <row r="22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</row>
    <row r="222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</row>
    <row r="223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</row>
    <row r="22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</row>
    <row r="2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</row>
    <row r="226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  <c r="AC226" s="128"/>
    </row>
    <row r="227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</row>
    <row r="228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</row>
    <row r="229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</row>
    <row r="230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</row>
    <row r="23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  <c r="AC231" s="128"/>
    </row>
    <row r="232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  <c r="AB232" s="128"/>
      <c r="AC232" s="128"/>
    </row>
    <row r="233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</row>
    <row r="23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  <c r="AC234" s="128"/>
    </row>
    <row r="23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  <c r="AA235" s="128"/>
      <c r="AB235" s="128"/>
      <c r="AC235" s="128"/>
    </row>
    <row r="236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  <c r="AA236" s="128"/>
      <c r="AB236" s="128"/>
      <c r="AC236" s="128"/>
    </row>
    <row r="237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8"/>
      <c r="AC237" s="128"/>
    </row>
    <row r="238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  <c r="AA238" s="128"/>
      <c r="AB238" s="128"/>
      <c r="AC238" s="128"/>
    </row>
    <row r="239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  <c r="AA239" s="128"/>
      <c r="AB239" s="128"/>
      <c r="AC239" s="128"/>
    </row>
    <row r="240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  <c r="AA240" s="128"/>
      <c r="AB240" s="128"/>
      <c r="AC240" s="128"/>
    </row>
    <row r="24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  <c r="AB241" s="128"/>
      <c r="AC241" s="128"/>
    </row>
    <row r="242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8"/>
      <c r="AC242" s="128"/>
    </row>
    <row r="243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  <c r="AA243" s="128"/>
      <c r="AB243" s="128"/>
      <c r="AC243" s="128"/>
    </row>
    <row r="24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  <c r="AA244" s="128"/>
      <c r="AB244" s="128"/>
      <c r="AC244" s="128"/>
    </row>
    <row r="24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8"/>
      <c r="AC245" s="128"/>
    </row>
    <row r="246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  <c r="AB246" s="128"/>
      <c r="AC246" s="128"/>
    </row>
    <row r="247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  <c r="AA247" s="128"/>
      <c r="AB247" s="128"/>
      <c r="AC247" s="128"/>
    </row>
    <row r="248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8"/>
      <c r="AC248" s="128"/>
    </row>
    <row r="249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8"/>
      <c r="AC249" s="128"/>
    </row>
    <row r="250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</row>
    <row r="25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  <c r="AA251" s="128"/>
      <c r="AB251" s="128"/>
      <c r="AC251" s="128"/>
    </row>
    <row r="252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  <c r="AA252" s="128"/>
      <c r="AB252" s="128"/>
      <c r="AC252" s="128"/>
    </row>
    <row r="253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  <c r="AA253" s="128"/>
      <c r="AB253" s="128"/>
      <c r="AC253" s="128"/>
    </row>
    <row r="25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</row>
    <row r="25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</row>
    <row r="256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  <c r="AA256" s="128"/>
      <c r="AB256" s="128"/>
      <c r="AC256" s="128"/>
    </row>
    <row r="257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</row>
    <row r="258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</row>
    <row r="259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  <c r="AA259" s="128"/>
      <c r="AB259" s="128"/>
      <c r="AC259" s="128"/>
    </row>
    <row r="260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  <c r="AA260" s="128"/>
      <c r="AB260" s="128"/>
      <c r="AC260" s="128"/>
    </row>
    <row r="26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  <c r="AB261" s="128"/>
      <c r="AC261" s="128"/>
    </row>
    <row r="262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</row>
    <row r="263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</row>
    <row r="26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</row>
    <row r="265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</row>
    <row r="266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  <c r="AA266" s="128"/>
      <c r="AB266" s="128"/>
      <c r="AC266" s="128"/>
    </row>
    <row r="267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  <c r="AA267" s="128"/>
      <c r="AB267" s="128"/>
      <c r="AC267" s="128"/>
    </row>
    <row r="268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</row>
    <row r="269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  <c r="AB269" s="128"/>
      <c r="AC269" s="128"/>
    </row>
    <row r="270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  <c r="AA270" s="128"/>
      <c r="AB270" s="128"/>
      <c r="AC270" s="128"/>
    </row>
    <row r="27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  <c r="AB271" s="128"/>
      <c r="AC271" s="128"/>
    </row>
    <row r="272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  <c r="AB272" s="128"/>
      <c r="AC272" s="128"/>
    </row>
    <row r="273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</row>
    <row r="27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  <c r="AB274" s="128"/>
      <c r="AC274" s="128"/>
    </row>
    <row r="275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  <c r="AA275" s="128"/>
      <c r="AB275" s="128"/>
      <c r="AC275" s="128"/>
    </row>
    <row r="276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  <c r="AB276" s="128"/>
      <c r="AC276" s="128"/>
    </row>
    <row r="277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  <c r="AA277" s="128"/>
      <c r="AB277" s="128"/>
      <c r="AC277" s="128"/>
    </row>
    <row r="278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  <c r="AA278" s="128"/>
      <c r="AB278" s="128"/>
      <c r="AC278" s="128"/>
    </row>
    <row r="279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  <c r="AA279" s="128"/>
      <c r="AB279" s="128"/>
      <c r="AC279" s="128"/>
    </row>
    <row r="280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</row>
    <row r="28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</row>
    <row r="282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  <c r="AA282" s="128"/>
      <c r="AB282" s="128"/>
      <c r="AC282" s="128"/>
    </row>
    <row r="283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</row>
    <row r="28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</row>
    <row r="28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</row>
    <row r="286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</row>
    <row r="287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</row>
    <row r="288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</row>
    <row r="289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  <c r="AB289" s="128"/>
      <c r="AC289" s="128"/>
    </row>
    <row r="290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  <c r="AB290" s="128"/>
      <c r="AC290" s="128"/>
    </row>
    <row r="29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</row>
    <row r="292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</row>
    <row r="293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</row>
    <row r="29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</row>
    <row r="29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</row>
    <row r="296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</row>
    <row r="297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</row>
    <row r="29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</row>
    <row r="299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  <c r="AB299" s="128"/>
      <c r="AC299" s="128"/>
    </row>
    <row r="300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</row>
    <row r="30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  <c r="AB301" s="128"/>
      <c r="AC301" s="128"/>
    </row>
    <row r="30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  <c r="AB302" s="128"/>
      <c r="AC302" s="128"/>
    </row>
    <row r="30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</row>
    <row r="30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</row>
    <row r="30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</row>
    <row r="306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</row>
    <row r="30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</row>
    <row r="308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</row>
    <row r="309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</row>
    <row r="310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</row>
    <row r="31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</row>
    <row r="31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</row>
    <row r="3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</row>
    <row r="3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</row>
    <row r="3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</row>
    <row r="316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</row>
    <row r="31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</row>
    <row r="318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</row>
    <row r="319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</row>
    <row r="320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</row>
    <row r="32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128"/>
    </row>
    <row r="32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</row>
    <row r="32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  <c r="AB323" s="128"/>
      <c r="AC323" s="128"/>
    </row>
    <row r="32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  <c r="AA324" s="128"/>
      <c r="AB324" s="128"/>
      <c r="AC324" s="128"/>
    </row>
    <row r="3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  <c r="AB325" s="128"/>
      <c r="AC325" s="128"/>
    </row>
    <row r="326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  <c r="AB326" s="128"/>
      <c r="AC326" s="128"/>
    </row>
    <row r="32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  <c r="AB327" s="128"/>
      <c r="AC327" s="128"/>
    </row>
    <row r="328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  <c r="AB328" s="128"/>
      <c r="AC328" s="128"/>
    </row>
    <row r="329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</row>
    <row r="330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</row>
    <row r="33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</row>
    <row r="33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</row>
    <row r="33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</row>
    <row r="33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</row>
    <row r="33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</row>
    <row r="336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  <c r="AB336" s="128"/>
      <c r="AC336" s="128"/>
    </row>
    <row r="3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</row>
    <row r="338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  <c r="AB338" s="128"/>
      <c r="AC338" s="128"/>
    </row>
    <row r="339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</row>
    <row r="340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</row>
    <row r="34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</row>
    <row r="34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</row>
    <row r="34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</row>
    <row r="34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  <c r="AA344" s="128"/>
      <c r="AB344" s="128"/>
      <c r="AC344" s="128"/>
    </row>
    <row r="34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  <c r="AB345" s="128"/>
      <c r="AC345" s="128"/>
    </row>
    <row r="346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</row>
    <row r="34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</row>
    <row r="348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</row>
    <row r="349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</row>
    <row r="350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  <c r="AB350" s="128"/>
      <c r="AC350" s="128"/>
    </row>
    <row r="35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</row>
    <row r="35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</row>
    <row r="35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</row>
    <row r="35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</row>
    <row r="35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  <c r="AB355" s="128"/>
      <c r="AC355" s="128"/>
    </row>
    <row r="356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</row>
    <row r="35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</row>
    <row r="358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  <c r="AA358" s="128"/>
      <c r="AB358" s="128"/>
      <c r="AC358" s="128"/>
    </row>
    <row r="359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</row>
    <row r="360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</row>
    <row r="36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</row>
    <row r="36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</row>
    <row r="36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  <c r="AB363" s="128"/>
      <c r="AC363" s="128"/>
    </row>
    <row r="36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  <c r="AB364" s="128"/>
      <c r="AC364" s="128"/>
    </row>
    <row r="36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</row>
    <row r="366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  <c r="AB366" s="128"/>
      <c r="AC366" s="128"/>
    </row>
    <row r="36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</row>
    <row r="368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</row>
    <row r="369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  <c r="AA369" s="128"/>
      <c r="AB369" s="128"/>
      <c r="AC369" s="128"/>
    </row>
    <row r="370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128"/>
      <c r="AC370" s="128"/>
    </row>
    <row r="37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</row>
    <row r="37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</row>
    <row r="37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</row>
    <row r="37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  <c r="AA374" s="128"/>
      <c r="AB374" s="128"/>
      <c r="AC374" s="128"/>
    </row>
    <row r="37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</row>
    <row r="376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</row>
    <row r="37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  <c r="AB377" s="128"/>
      <c r="AC377" s="128"/>
    </row>
    <row r="378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  <c r="AA378" s="128"/>
      <c r="AB378" s="128"/>
      <c r="AC378" s="128"/>
    </row>
    <row r="379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  <c r="AA379" s="128"/>
      <c r="AB379" s="128"/>
      <c r="AC379" s="128"/>
    </row>
    <row r="380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  <c r="AA380" s="128"/>
      <c r="AB380" s="128"/>
      <c r="AC380" s="128"/>
    </row>
    <row r="38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  <c r="AA381" s="128"/>
      <c r="AB381" s="128"/>
      <c r="AC381" s="128"/>
    </row>
    <row r="38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  <c r="AA382" s="128"/>
      <c r="AB382" s="128"/>
      <c r="AC382" s="128"/>
    </row>
    <row r="38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  <c r="AA383" s="128"/>
      <c r="AB383" s="128"/>
      <c r="AC383" s="128"/>
    </row>
    <row r="38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  <c r="AA384" s="128"/>
      <c r="AB384" s="128"/>
      <c r="AC384" s="128"/>
    </row>
    <row r="38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  <c r="AA385" s="128"/>
      <c r="AB385" s="128"/>
      <c r="AC385" s="128"/>
    </row>
    <row r="386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  <c r="AA386" s="128"/>
      <c r="AB386" s="128"/>
      <c r="AC386" s="128"/>
    </row>
    <row r="38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  <c r="AA387" s="128"/>
      <c r="AB387" s="128"/>
      <c r="AC387" s="128"/>
    </row>
    <row r="388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  <c r="AA388" s="128"/>
      <c r="AB388" s="128"/>
      <c r="AC388" s="128"/>
    </row>
    <row r="389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  <c r="AA389" s="128"/>
      <c r="AB389" s="128"/>
      <c r="AC389" s="128"/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  <c r="AA390" s="128"/>
      <c r="AB390" s="128"/>
      <c r="AC390" s="128"/>
    </row>
    <row r="39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  <c r="AA391" s="128"/>
      <c r="AB391" s="128"/>
      <c r="AC391" s="128"/>
    </row>
    <row r="39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  <c r="AA392" s="128"/>
      <c r="AB392" s="128"/>
      <c r="AC392" s="128"/>
    </row>
    <row r="39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  <c r="AA393" s="128"/>
      <c r="AB393" s="128"/>
      <c r="AC393" s="128"/>
    </row>
    <row r="39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  <c r="AA394" s="128"/>
      <c r="AB394" s="128"/>
      <c r="AC394" s="128"/>
    </row>
    <row r="39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  <c r="AA395" s="128"/>
      <c r="AB395" s="128"/>
      <c r="AC395" s="128"/>
    </row>
    <row r="396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  <c r="AA396" s="128"/>
      <c r="AB396" s="128"/>
      <c r="AC396" s="128"/>
    </row>
    <row r="39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  <c r="AB397" s="128"/>
      <c r="AC397" s="128"/>
    </row>
    <row r="398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  <c r="AA398" s="128"/>
      <c r="AB398" s="128"/>
      <c r="AC398" s="128"/>
    </row>
    <row r="399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</row>
    <row r="400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  <c r="AA400" s="128"/>
      <c r="AB400" s="128"/>
      <c r="AC400" s="128"/>
    </row>
    <row r="40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  <c r="AA401" s="128"/>
      <c r="AB401" s="128"/>
      <c r="AC401" s="128"/>
    </row>
    <row r="40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  <c r="AA402" s="128"/>
      <c r="AB402" s="128"/>
      <c r="AC402" s="128"/>
    </row>
    <row r="40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  <c r="AA403" s="128"/>
      <c r="AB403" s="128"/>
      <c r="AC403" s="128"/>
    </row>
    <row r="40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  <c r="AA404" s="128"/>
      <c r="AB404" s="128"/>
      <c r="AC404" s="128"/>
    </row>
    <row r="40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  <c r="AA405" s="128"/>
      <c r="AB405" s="128"/>
      <c r="AC405" s="128"/>
    </row>
    <row r="406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  <c r="AA406" s="128"/>
      <c r="AB406" s="128"/>
      <c r="AC406" s="128"/>
    </row>
    <row r="407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  <c r="AA407" s="128"/>
      <c r="AB407" s="128"/>
      <c r="AC407" s="128"/>
    </row>
    <row r="408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  <c r="AA408" s="128"/>
      <c r="AB408" s="128"/>
      <c r="AC408" s="128"/>
    </row>
    <row r="409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  <c r="AA409" s="128"/>
      <c r="AB409" s="128"/>
      <c r="AC409" s="128"/>
    </row>
    <row r="410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  <c r="AA410" s="128"/>
      <c r="AB410" s="128"/>
      <c r="AC410" s="128"/>
    </row>
    <row r="41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  <c r="AA411" s="128"/>
      <c r="AB411" s="128"/>
      <c r="AC411" s="128"/>
    </row>
    <row r="41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  <c r="AA412" s="128"/>
      <c r="AB412" s="128"/>
      <c r="AC412" s="128"/>
    </row>
    <row r="4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  <c r="AA413" s="128"/>
      <c r="AB413" s="128"/>
      <c r="AC413" s="128"/>
    </row>
    <row r="4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  <c r="AA414" s="128"/>
      <c r="AB414" s="128"/>
      <c r="AC414" s="128"/>
    </row>
    <row r="4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  <c r="AA415" s="128"/>
      <c r="AB415" s="128"/>
      <c r="AC415" s="128"/>
    </row>
    <row r="416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  <c r="AA416" s="128"/>
      <c r="AB416" s="128"/>
      <c r="AC416" s="128"/>
    </row>
    <row r="417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A417" s="128"/>
      <c r="AB417" s="128"/>
      <c r="AC417" s="128"/>
    </row>
    <row r="418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  <c r="AA418" s="128"/>
      <c r="AB418" s="128"/>
      <c r="AC418" s="128"/>
    </row>
    <row r="419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  <c r="AB419" s="128"/>
      <c r="AC419" s="128"/>
    </row>
    <row r="420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  <c r="AB420" s="128"/>
      <c r="AC420" s="128"/>
    </row>
    <row r="42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  <c r="AB421" s="128"/>
      <c r="AC421" s="128"/>
    </row>
    <row r="42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A422" s="128"/>
      <c r="AB422" s="128"/>
      <c r="AC422" s="128"/>
    </row>
    <row r="42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  <c r="AA423" s="128"/>
      <c r="AB423" s="128"/>
      <c r="AC423" s="128"/>
    </row>
    <row r="42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  <c r="AB424" s="128"/>
      <c r="AC424" s="128"/>
    </row>
    <row r="4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  <c r="AB425" s="128"/>
      <c r="AC425" s="128"/>
    </row>
    <row r="426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  <c r="AC426" s="128"/>
    </row>
    <row r="427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  <c r="AA427" s="128"/>
      <c r="AB427" s="128"/>
      <c r="AC427" s="128"/>
    </row>
    <row r="428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  <c r="AA428" s="128"/>
      <c r="AB428" s="128"/>
      <c r="AC428" s="128"/>
    </row>
    <row r="429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  <c r="AA429" s="128"/>
      <c r="AB429" s="128"/>
      <c r="AC429" s="128"/>
    </row>
    <row r="430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  <c r="AA430" s="128"/>
      <c r="AB430" s="128"/>
      <c r="AC430" s="128"/>
    </row>
    <row r="43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  <c r="AA431" s="128"/>
      <c r="AB431" s="128"/>
      <c r="AC431" s="128"/>
    </row>
    <row r="43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</row>
    <row r="43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  <c r="AA433" s="128"/>
      <c r="AB433" s="128"/>
      <c r="AC433" s="128"/>
    </row>
    <row r="43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  <c r="AA434" s="128"/>
      <c r="AB434" s="128"/>
      <c r="AC434" s="128"/>
    </row>
    <row r="43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  <c r="AA435" s="128"/>
      <c r="AB435" s="128"/>
      <c r="AC435" s="128"/>
    </row>
    <row r="436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</row>
    <row r="437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</row>
    <row r="438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</row>
    <row r="439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</row>
    <row r="440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</row>
    <row r="44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</row>
    <row r="44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</row>
    <row r="44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</row>
    <row r="44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</row>
    <row r="44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</row>
    <row r="446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</row>
    <row r="447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</row>
    <row r="448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</row>
    <row r="449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  <c r="AA449" s="128"/>
      <c r="AB449" s="128"/>
      <c r="AC449" s="128"/>
    </row>
    <row r="450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  <c r="AA450" s="128"/>
      <c r="AB450" s="128"/>
      <c r="AC450" s="128"/>
    </row>
    <row r="45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  <c r="AA451" s="128"/>
      <c r="AB451" s="128"/>
      <c r="AC451" s="128"/>
    </row>
    <row r="45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  <c r="AA452" s="128"/>
      <c r="AB452" s="128"/>
      <c r="AC452" s="128"/>
    </row>
    <row r="45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  <c r="AA453" s="128"/>
      <c r="AB453" s="128"/>
      <c r="AC453" s="128"/>
    </row>
    <row r="45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  <c r="AA454" s="128"/>
      <c r="AB454" s="128"/>
      <c r="AC454" s="128"/>
    </row>
    <row r="45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  <c r="AA455" s="128"/>
      <c r="AB455" s="128"/>
      <c r="AC455" s="128"/>
    </row>
    <row r="456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  <c r="AA456" s="128"/>
      <c r="AB456" s="128"/>
      <c r="AC456" s="128"/>
    </row>
    <row r="457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  <c r="AA457" s="128"/>
      <c r="AB457" s="128"/>
      <c r="AC457" s="128"/>
    </row>
    <row r="458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  <c r="AA458" s="128"/>
      <c r="AB458" s="128"/>
      <c r="AC458" s="128"/>
    </row>
    <row r="459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  <c r="AA459" s="128"/>
      <c r="AB459" s="128"/>
      <c r="AC459" s="128"/>
    </row>
    <row r="460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  <c r="AA460" s="128"/>
      <c r="AB460" s="128"/>
      <c r="AC460" s="128"/>
    </row>
    <row r="46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  <c r="AA461" s="128"/>
      <c r="AB461" s="128"/>
      <c r="AC461" s="128"/>
    </row>
    <row r="46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  <c r="AA462" s="128"/>
      <c r="AB462" s="128"/>
      <c r="AC462" s="128"/>
    </row>
    <row r="46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  <c r="AA464" s="128"/>
      <c r="AB464" s="128"/>
      <c r="AC464" s="128"/>
    </row>
    <row r="46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</row>
    <row r="466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  <c r="AA466" s="128"/>
      <c r="AB466" s="128"/>
      <c r="AC466" s="128"/>
    </row>
    <row r="467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  <c r="AA467" s="128"/>
      <c r="AB467" s="128"/>
      <c r="AC467" s="128"/>
    </row>
    <row r="468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  <c r="AA468" s="128"/>
      <c r="AB468" s="128"/>
      <c r="AC468" s="128"/>
    </row>
    <row r="469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  <c r="AA469" s="128"/>
      <c r="AB469" s="128"/>
      <c r="AC469" s="128"/>
    </row>
    <row r="470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  <c r="AA470" s="128"/>
      <c r="AB470" s="128"/>
      <c r="AC470" s="128"/>
    </row>
    <row r="47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  <c r="AA471" s="128"/>
      <c r="AB471" s="128"/>
      <c r="AC471" s="128"/>
    </row>
    <row r="47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  <c r="AA472" s="128"/>
      <c r="AB472" s="128"/>
      <c r="AC472" s="128"/>
    </row>
    <row r="47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  <c r="AA473" s="128"/>
      <c r="AB473" s="128"/>
      <c r="AC473" s="128"/>
    </row>
    <row r="47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  <c r="AA474" s="128"/>
      <c r="AB474" s="128"/>
      <c r="AC474" s="128"/>
    </row>
    <row r="47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  <c r="AA475" s="128"/>
      <c r="AB475" s="128"/>
      <c r="AC475" s="128"/>
    </row>
    <row r="476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  <c r="AA476" s="128"/>
      <c r="AB476" s="128"/>
      <c r="AC476" s="128"/>
    </row>
    <row r="477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  <c r="AA477" s="128"/>
      <c r="AB477" s="128"/>
      <c r="AC477" s="128"/>
    </row>
    <row r="478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  <c r="AA478" s="128"/>
      <c r="AB478" s="128"/>
      <c r="AC478" s="128"/>
    </row>
    <row r="479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  <c r="AA479" s="128"/>
      <c r="AB479" s="128"/>
      <c r="AC479" s="128"/>
    </row>
    <row r="480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  <c r="AA480" s="128"/>
      <c r="AB480" s="128"/>
      <c r="AC480" s="128"/>
    </row>
    <row r="48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  <c r="AA481" s="128"/>
      <c r="AB481" s="128"/>
      <c r="AC481" s="128"/>
    </row>
    <row r="48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  <c r="AA482" s="128"/>
      <c r="AB482" s="128"/>
      <c r="AC482" s="128"/>
    </row>
    <row r="48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  <c r="AA483" s="128"/>
      <c r="AB483" s="128"/>
      <c r="AC483" s="128"/>
    </row>
    <row r="48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  <c r="AA484" s="128"/>
      <c r="AB484" s="128"/>
      <c r="AC484" s="128"/>
    </row>
    <row r="48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  <c r="AA485" s="128"/>
      <c r="AB485" s="128"/>
      <c r="AC485" s="128"/>
    </row>
    <row r="486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  <c r="AA486" s="128"/>
      <c r="AB486" s="128"/>
      <c r="AC486" s="128"/>
    </row>
    <row r="487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  <c r="AA487" s="128"/>
      <c r="AB487" s="128"/>
      <c r="AC487" s="128"/>
    </row>
    <row r="488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</row>
    <row r="489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  <c r="AA489" s="128"/>
      <c r="AB489" s="128"/>
      <c r="AC489" s="128"/>
    </row>
    <row r="490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  <c r="AA490" s="128"/>
      <c r="AB490" s="128"/>
      <c r="AC490" s="128"/>
    </row>
    <row r="49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  <c r="AA491" s="128"/>
      <c r="AB491" s="128"/>
      <c r="AC491" s="128"/>
    </row>
    <row r="49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  <c r="AA492" s="128"/>
      <c r="AB492" s="128"/>
      <c r="AC492" s="128"/>
    </row>
    <row r="49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  <c r="AA493" s="128"/>
      <c r="AB493" s="128"/>
      <c r="AC493" s="128"/>
    </row>
    <row r="49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  <c r="AA494" s="128"/>
      <c r="AB494" s="128"/>
      <c r="AC494" s="128"/>
    </row>
    <row r="49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  <c r="AA495" s="128"/>
      <c r="AB495" s="128"/>
      <c r="AC495" s="128"/>
    </row>
    <row r="496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  <c r="AA496" s="128"/>
      <c r="AB496" s="128"/>
      <c r="AC496" s="128"/>
    </row>
    <row r="497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  <c r="AA497" s="128"/>
      <c r="AB497" s="128"/>
      <c r="AC497" s="128"/>
    </row>
    <row r="498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  <c r="AA498" s="128"/>
      <c r="AB498" s="128"/>
      <c r="AC498" s="128"/>
    </row>
    <row r="499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  <c r="AA499" s="128"/>
      <c r="AB499" s="128"/>
      <c r="AC499" s="128"/>
    </row>
    <row r="500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  <c r="AA500" s="128"/>
      <c r="AB500" s="128"/>
      <c r="AC500" s="128"/>
    </row>
    <row r="50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  <c r="AA501" s="128"/>
      <c r="AB501" s="128"/>
      <c r="AC501" s="128"/>
    </row>
    <row r="50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  <c r="AA502" s="128"/>
      <c r="AB502" s="128"/>
      <c r="AC502" s="128"/>
    </row>
    <row r="50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  <c r="AB503" s="128"/>
      <c r="AC503" s="128"/>
    </row>
    <row r="50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  <c r="AA504" s="128"/>
      <c r="AB504" s="128"/>
      <c r="AC504" s="128"/>
    </row>
    <row r="50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  <c r="AB505" s="128"/>
      <c r="AC505" s="128"/>
    </row>
    <row r="506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  <c r="AA506" s="128"/>
      <c r="AB506" s="128"/>
      <c r="AC506" s="128"/>
    </row>
    <row r="507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  <c r="AA507" s="128"/>
      <c r="AB507" s="128"/>
      <c r="AC507" s="128"/>
    </row>
    <row r="508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  <c r="AB508" s="128"/>
      <c r="AC508" s="128"/>
    </row>
    <row r="509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128"/>
      <c r="AC509" s="128"/>
    </row>
    <row r="510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  <c r="AA510" s="128"/>
      <c r="AB510" s="128"/>
      <c r="AC510" s="128"/>
    </row>
    <row r="51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  <c r="AA511" s="128"/>
      <c r="AB511" s="128"/>
      <c r="AC511" s="128"/>
    </row>
    <row r="51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  <c r="AA512" s="128"/>
      <c r="AB512" s="128"/>
      <c r="AC512" s="128"/>
    </row>
    <row r="5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  <c r="AA513" s="128"/>
      <c r="AB513" s="128"/>
      <c r="AC513" s="128"/>
    </row>
    <row r="5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  <c r="AA514" s="128"/>
      <c r="AB514" s="128"/>
      <c r="AC514" s="128"/>
    </row>
    <row r="5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  <c r="AA515" s="128"/>
      <c r="AB515" s="128"/>
      <c r="AC515" s="128"/>
    </row>
    <row r="516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  <c r="AA516" s="128"/>
      <c r="AB516" s="128"/>
      <c r="AC516" s="128"/>
    </row>
    <row r="517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  <c r="AA517" s="128"/>
      <c r="AB517" s="128"/>
      <c r="AC517" s="128"/>
    </row>
    <row r="518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  <c r="AA518" s="128"/>
      <c r="AB518" s="128"/>
      <c r="AC518" s="128"/>
    </row>
    <row r="519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  <c r="AA519" s="128"/>
      <c r="AB519" s="128"/>
      <c r="AC519" s="128"/>
    </row>
    <row r="520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  <c r="AA520" s="128"/>
      <c r="AB520" s="128"/>
      <c r="AC520" s="128"/>
    </row>
    <row r="52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  <c r="AA521" s="128"/>
      <c r="AB521" s="128"/>
      <c r="AC521" s="128"/>
    </row>
    <row r="52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  <c r="AA522" s="128"/>
      <c r="AB522" s="128"/>
      <c r="AC522" s="128"/>
    </row>
    <row r="52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  <c r="AA523" s="128"/>
      <c r="AB523" s="128"/>
      <c r="AC523" s="128"/>
    </row>
    <row r="52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  <c r="AA524" s="128"/>
      <c r="AB524" s="128"/>
      <c r="AC524" s="128"/>
    </row>
    <row r="52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  <c r="AA525" s="128"/>
      <c r="AB525" s="128"/>
      <c r="AC525" s="128"/>
    </row>
    <row r="526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  <c r="AA526" s="128"/>
      <c r="AB526" s="128"/>
      <c r="AC526" s="128"/>
    </row>
    <row r="527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  <c r="AA527" s="128"/>
      <c r="AB527" s="128"/>
      <c r="AC527" s="128"/>
    </row>
    <row r="528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  <c r="AA528" s="128"/>
      <c r="AB528" s="128"/>
      <c r="AC528" s="128"/>
    </row>
    <row r="529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  <c r="AA529" s="128"/>
      <c r="AB529" s="128"/>
      <c r="AC529" s="128"/>
    </row>
    <row r="530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  <c r="AA530" s="128"/>
      <c r="AB530" s="128"/>
      <c r="AC530" s="128"/>
    </row>
    <row r="53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  <c r="AA531" s="128"/>
      <c r="AB531" s="128"/>
      <c r="AC531" s="128"/>
    </row>
    <row r="53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  <c r="AA532" s="128"/>
      <c r="AB532" s="128"/>
      <c r="AC532" s="128"/>
    </row>
    <row r="53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  <c r="AA533" s="128"/>
      <c r="AB533" s="128"/>
      <c r="AC533" s="128"/>
    </row>
    <row r="53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  <c r="AA534" s="128"/>
      <c r="AB534" s="128"/>
      <c r="AC534" s="128"/>
    </row>
    <row r="53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  <c r="AA535" s="128"/>
      <c r="AB535" s="128"/>
      <c r="AC535" s="128"/>
    </row>
    <row r="536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  <c r="AA536" s="128"/>
      <c r="AB536" s="128"/>
      <c r="AC536" s="128"/>
    </row>
    <row r="537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  <c r="AA537" s="128"/>
      <c r="AB537" s="128"/>
      <c r="AC537" s="128"/>
    </row>
    <row r="538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  <c r="AA538" s="128"/>
      <c r="AB538" s="128"/>
      <c r="AC538" s="128"/>
    </row>
    <row r="539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  <c r="AA539" s="128"/>
      <c r="AB539" s="128"/>
      <c r="AC539" s="128"/>
    </row>
    <row r="540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  <c r="AA540" s="128"/>
      <c r="AB540" s="128"/>
      <c r="AC540" s="128"/>
    </row>
    <row r="54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  <c r="AA541" s="128"/>
      <c r="AB541" s="128"/>
      <c r="AC541" s="128"/>
    </row>
    <row r="54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  <c r="AA542" s="128"/>
      <c r="AB542" s="128"/>
      <c r="AC542" s="128"/>
    </row>
    <row r="54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  <c r="AA543" s="128"/>
      <c r="AB543" s="128"/>
      <c r="AC543" s="128"/>
    </row>
    <row r="54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</row>
    <row r="54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  <c r="AA545" s="128"/>
      <c r="AB545" s="128"/>
      <c r="AC545" s="128"/>
    </row>
    <row r="546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  <c r="AA546" s="128"/>
      <c r="AB546" s="128"/>
      <c r="AC546" s="128"/>
    </row>
    <row r="547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  <c r="AA547" s="128"/>
      <c r="AB547" s="128"/>
      <c r="AC547" s="128"/>
    </row>
    <row r="548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  <c r="AA548" s="128"/>
      <c r="AB548" s="128"/>
      <c r="AC548" s="128"/>
    </row>
    <row r="549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  <c r="AA549" s="128"/>
      <c r="AB549" s="128"/>
      <c r="AC549" s="128"/>
    </row>
    <row r="550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  <c r="AA550" s="128"/>
      <c r="AB550" s="128"/>
      <c r="AC550" s="128"/>
    </row>
    <row r="55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  <c r="AA551" s="128"/>
      <c r="AB551" s="128"/>
      <c r="AC551" s="128"/>
    </row>
    <row r="55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  <c r="AA552" s="128"/>
      <c r="AB552" s="128"/>
      <c r="AC552" s="128"/>
    </row>
    <row r="55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  <c r="AA553" s="128"/>
      <c r="AB553" s="128"/>
      <c r="AC553" s="128"/>
    </row>
    <row r="55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  <c r="AA554" s="128"/>
      <c r="AB554" s="128"/>
      <c r="AC554" s="128"/>
    </row>
    <row r="55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  <c r="AA555" s="128"/>
      <c r="AB555" s="128"/>
      <c r="AC555" s="128"/>
    </row>
    <row r="556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  <c r="AA556" s="128"/>
      <c r="AB556" s="128"/>
      <c r="AC556" s="128"/>
    </row>
    <row r="557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  <c r="AA557" s="128"/>
      <c r="AB557" s="128"/>
      <c r="AC557" s="128"/>
    </row>
    <row r="558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  <c r="AA558" s="128"/>
      <c r="AB558" s="128"/>
      <c r="AC558" s="128"/>
    </row>
    <row r="559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  <c r="AA559" s="128"/>
      <c r="AB559" s="128"/>
      <c r="AC559" s="128"/>
    </row>
    <row r="560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  <c r="AA560" s="128"/>
      <c r="AB560" s="128"/>
      <c r="AC560" s="128"/>
    </row>
    <row r="56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  <c r="AA561" s="128"/>
      <c r="AB561" s="128"/>
      <c r="AC561" s="128"/>
    </row>
    <row r="56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  <c r="AA562" s="128"/>
      <c r="AB562" s="128"/>
      <c r="AC562" s="128"/>
    </row>
    <row r="56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  <c r="AA563" s="128"/>
      <c r="AB563" s="128"/>
      <c r="AC563" s="128"/>
    </row>
    <row r="56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  <c r="AA564" s="128"/>
      <c r="AB564" s="128"/>
      <c r="AC564" s="128"/>
    </row>
    <row r="56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  <c r="AA565" s="128"/>
      <c r="AB565" s="128"/>
      <c r="AC565" s="128"/>
    </row>
    <row r="566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  <c r="AA566" s="128"/>
      <c r="AB566" s="128"/>
      <c r="AC566" s="128"/>
    </row>
    <row r="567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  <c r="AA567" s="128"/>
      <c r="AB567" s="128"/>
      <c r="AC567" s="128"/>
    </row>
    <row r="568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  <c r="AA568" s="128"/>
      <c r="AB568" s="128"/>
      <c r="AC568" s="128"/>
    </row>
    <row r="569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  <c r="AA569" s="128"/>
      <c r="AB569" s="128"/>
      <c r="AC569" s="128"/>
    </row>
    <row r="570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  <c r="AA570" s="128"/>
      <c r="AB570" s="128"/>
      <c r="AC570" s="128"/>
    </row>
    <row r="57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  <c r="AA571" s="128"/>
      <c r="AB571" s="128"/>
      <c r="AC571" s="128"/>
    </row>
    <row r="57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  <c r="AA572" s="128"/>
      <c r="AB572" s="128"/>
      <c r="AC572" s="128"/>
    </row>
    <row r="57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  <c r="AA573" s="128"/>
      <c r="AB573" s="128"/>
      <c r="AC573" s="128"/>
    </row>
    <row r="57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  <c r="AA574" s="128"/>
      <c r="AB574" s="128"/>
      <c r="AC574" s="128"/>
    </row>
    <row r="57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  <c r="AA575" s="128"/>
      <c r="AB575" s="128"/>
      <c r="AC575" s="128"/>
    </row>
    <row r="576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  <c r="AA576" s="128"/>
      <c r="AB576" s="128"/>
      <c r="AC576" s="128"/>
    </row>
    <row r="577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  <c r="AA577" s="128"/>
      <c r="AB577" s="128"/>
      <c r="AC577" s="128"/>
    </row>
    <row r="578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  <c r="AA578" s="128"/>
      <c r="AB578" s="128"/>
      <c r="AC578" s="128"/>
    </row>
    <row r="579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  <c r="AA579" s="128"/>
      <c r="AB579" s="128"/>
      <c r="AC579" s="128"/>
    </row>
    <row r="580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  <c r="AA580" s="128"/>
      <c r="AB580" s="128"/>
      <c r="AC580" s="128"/>
    </row>
    <row r="58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  <c r="AA581" s="128"/>
      <c r="AB581" s="128"/>
      <c r="AC581" s="128"/>
    </row>
    <row r="58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  <c r="AA582" s="128"/>
      <c r="AB582" s="128"/>
      <c r="AC582" s="128"/>
    </row>
    <row r="58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  <c r="AA583" s="128"/>
      <c r="AB583" s="128"/>
      <c r="AC583" s="128"/>
    </row>
    <row r="58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  <c r="AA584" s="128"/>
      <c r="AB584" s="128"/>
      <c r="AC584" s="128"/>
    </row>
    <row r="58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  <c r="AA585" s="128"/>
      <c r="AB585" s="128"/>
      <c r="AC585" s="128"/>
    </row>
    <row r="586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  <c r="AA586" s="128"/>
      <c r="AB586" s="128"/>
      <c r="AC586" s="128"/>
    </row>
    <row r="587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  <c r="AA587" s="128"/>
      <c r="AB587" s="128"/>
      <c r="AC587" s="128"/>
    </row>
    <row r="588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  <c r="AA588" s="128"/>
      <c r="AB588" s="128"/>
      <c r="AC588" s="128"/>
    </row>
    <row r="589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  <c r="AA589" s="128"/>
      <c r="AB589" s="128"/>
      <c r="AC589" s="128"/>
    </row>
    <row r="590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  <c r="AA590" s="128"/>
      <c r="AB590" s="128"/>
      <c r="AC590" s="128"/>
    </row>
    <row r="59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  <c r="AA591" s="128"/>
      <c r="AB591" s="128"/>
      <c r="AC591" s="128"/>
    </row>
    <row r="59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  <c r="AA592" s="128"/>
      <c r="AB592" s="128"/>
      <c r="AC592" s="128"/>
    </row>
    <row r="59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  <c r="AA593" s="128"/>
      <c r="AB593" s="128"/>
      <c r="AC593" s="128"/>
    </row>
    <row r="59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  <c r="AA594" s="128"/>
      <c r="AB594" s="128"/>
      <c r="AC594" s="128"/>
    </row>
    <row r="59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  <c r="AA595" s="128"/>
      <c r="AB595" s="128"/>
      <c r="AC595" s="128"/>
    </row>
    <row r="596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  <c r="AA596" s="128"/>
      <c r="AB596" s="128"/>
      <c r="AC596" s="128"/>
    </row>
    <row r="597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  <c r="AA597" s="128"/>
      <c r="AB597" s="128"/>
      <c r="AC597" s="128"/>
    </row>
    <row r="598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  <c r="AA598" s="128"/>
      <c r="AB598" s="128"/>
      <c r="AC598" s="128"/>
    </row>
    <row r="599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  <c r="AA599" s="128"/>
      <c r="AB599" s="128"/>
      <c r="AC599" s="128"/>
    </row>
    <row r="600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</row>
    <row r="60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  <c r="AA601" s="128"/>
      <c r="AB601" s="128"/>
      <c r="AC601" s="128"/>
    </row>
    <row r="60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  <c r="AA602" s="128"/>
      <c r="AB602" s="128"/>
      <c r="AC602" s="128"/>
    </row>
    <row r="60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  <c r="AA603" s="128"/>
      <c r="AB603" s="128"/>
      <c r="AC603" s="128"/>
    </row>
    <row r="60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  <c r="AA604" s="128"/>
      <c r="AB604" s="128"/>
      <c r="AC604" s="128"/>
    </row>
    <row r="60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  <c r="AA605" s="128"/>
      <c r="AB605" s="128"/>
      <c r="AC605" s="128"/>
    </row>
    <row r="606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  <c r="AA606" s="128"/>
      <c r="AB606" s="128"/>
      <c r="AC606" s="128"/>
    </row>
    <row r="607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  <c r="AA607" s="128"/>
      <c r="AB607" s="128"/>
      <c r="AC607" s="128"/>
    </row>
    <row r="608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  <c r="AA608" s="128"/>
      <c r="AB608" s="128"/>
      <c r="AC608" s="128"/>
    </row>
    <row r="609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  <c r="AA609" s="128"/>
      <c r="AB609" s="128"/>
      <c r="AC609" s="128"/>
    </row>
    <row r="610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  <c r="AA610" s="128"/>
      <c r="AB610" s="128"/>
      <c r="AC610" s="128"/>
    </row>
    <row r="61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  <c r="AA611" s="128"/>
      <c r="AB611" s="128"/>
      <c r="AC611" s="128"/>
    </row>
    <row r="61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  <c r="AA612" s="128"/>
      <c r="AB612" s="128"/>
      <c r="AC612" s="128"/>
    </row>
    <row r="6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  <c r="AA613" s="128"/>
      <c r="AB613" s="128"/>
      <c r="AC613" s="128"/>
    </row>
    <row r="6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  <c r="AA614" s="128"/>
      <c r="AB614" s="128"/>
      <c r="AC614" s="128"/>
    </row>
    <row r="6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  <c r="AA615" s="128"/>
      <c r="AB615" s="128"/>
      <c r="AC615" s="128"/>
    </row>
    <row r="616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  <c r="AA616" s="128"/>
      <c r="AB616" s="128"/>
      <c r="AC616" s="128"/>
    </row>
    <row r="617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  <c r="AA617" s="128"/>
      <c r="AB617" s="128"/>
      <c r="AC617" s="128"/>
    </row>
    <row r="618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  <c r="AA618" s="128"/>
      <c r="AB618" s="128"/>
      <c r="AC618" s="128"/>
    </row>
    <row r="619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  <c r="AA619" s="128"/>
      <c r="AB619" s="128"/>
      <c r="AC619" s="128"/>
    </row>
    <row r="620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  <c r="AA620" s="128"/>
      <c r="AB620" s="128"/>
      <c r="AC620" s="128"/>
    </row>
    <row r="62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  <c r="AA621" s="128"/>
      <c r="AB621" s="128"/>
      <c r="AC621" s="128"/>
    </row>
    <row r="62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  <c r="AA622" s="128"/>
      <c r="AB622" s="128"/>
      <c r="AC622" s="128"/>
    </row>
    <row r="62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  <c r="AA623" s="128"/>
      <c r="AB623" s="128"/>
      <c r="AC623" s="128"/>
    </row>
    <row r="62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  <c r="AA624" s="128"/>
      <c r="AB624" s="128"/>
      <c r="AC624" s="128"/>
    </row>
    <row r="62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  <c r="AA625" s="128"/>
      <c r="AB625" s="128"/>
      <c r="AC625" s="128"/>
    </row>
    <row r="626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  <c r="AA626" s="128"/>
      <c r="AB626" s="128"/>
      <c r="AC626" s="128"/>
    </row>
    <row r="627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  <c r="AA627" s="128"/>
      <c r="AB627" s="128"/>
      <c r="AC627" s="128"/>
    </row>
    <row r="628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  <c r="AA628" s="128"/>
      <c r="AB628" s="128"/>
      <c r="AC628" s="128"/>
    </row>
    <row r="629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  <c r="AA629" s="128"/>
      <c r="AB629" s="128"/>
      <c r="AC629" s="128"/>
    </row>
    <row r="630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  <c r="AA630" s="128"/>
      <c r="AB630" s="128"/>
      <c r="AC630" s="128"/>
    </row>
    <row r="63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  <c r="AA631" s="128"/>
      <c r="AB631" s="128"/>
      <c r="AC631" s="128"/>
    </row>
    <row r="63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  <c r="AA632" s="128"/>
      <c r="AB632" s="128"/>
      <c r="AC632" s="128"/>
    </row>
    <row r="63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  <c r="AA633" s="128"/>
      <c r="AB633" s="128"/>
      <c r="AC633" s="128"/>
    </row>
    <row r="63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  <c r="AA634" s="128"/>
      <c r="AB634" s="128"/>
      <c r="AC634" s="128"/>
    </row>
    <row r="63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  <c r="AA635" s="128"/>
      <c r="AB635" s="128"/>
      <c r="AC635" s="128"/>
    </row>
    <row r="636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  <c r="AA636" s="128"/>
      <c r="AB636" s="128"/>
      <c r="AC636" s="128"/>
    </row>
    <row r="637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28"/>
      <c r="AC637" s="128"/>
    </row>
    <row r="638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28"/>
      <c r="AC638" s="128"/>
    </row>
    <row r="639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28"/>
      <c r="AC639" s="128"/>
    </row>
    <row r="640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  <c r="AA640" s="128"/>
      <c r="AB640" s="128"/>
      <c r="AC640" s="128"/>
    </row>
    <row r="64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  <c r="AA641" s="128"/>
      <c r="AB641" s="128"/>
      <c r="AC641" s="128"/>
    </row>
    <row r="64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28"/>
      <c r="AC642" s="128"/>
    </row>
    <row r="64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28"/>
      <c r="AC643" s="128"/>
    </row>
    <row r="64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28"/>
      <c r="AC644" s="128"/>
    </row>
    <row r="64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  <c r="AA645" s="128"/>
      <c r="AB645" s="128"/>
      <c r="AC645" s="128"/>
    </row>
    <row r="646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  <c r="AA646" s="128"/>
      <c r="AB646" s="128"/>
      <c r="AC646" s="128"/>
    </row>
    <row r="647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  <c r="AA647" s="128"/>
      <c r="AB647" s="128"/>
      <c r="AC647" s="128"/>
    </row>
    <row r="648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  <c r="AA648" s="128"/>
      <c r="AB648" s="128"/>
      <c r="AC648" s="128"/>
    </row>
    <row r="649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  <c r="AA649" s="128"/>
      <c r="AB649" s="128"/>
      <c r="AC649" s="128"/>
    </row>
    <row r="650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  <c r="AA650" s="128"/>
      <c r="AB650" s="128"/>
      <c r="AC650" s="128"/>
    </row>
    <row r="65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  <c r="AA651" s="128"/>
      <c r="AB651" s="128"/>
      <c r="AC651" s="128"/>
    </row>
    <row r="65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  <c r="AB652" s="128"/>
      <c r="AC652" s="128"/>
    </row>
    <row r="65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  <c r="AA653" s="128"/>
      <c r="AB653" s="128"/>
      <c r="AC653" s="128"/>
    </row>
    <row r="65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  <c r="AA654" s="128"/>
      <c r="AB654" s="128"/>
      <c r="AC654" s="128"/>
    </row>
    <row r="65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28"/>
      <c r="AC655" s="128"/>
    </row>
    <row r="656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</row>
    <row r="657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  <c r="AA657" s="128"/>
      <c r="AB657" s="128"/>
      <c r="AC657" s="128"/>
    </row>
    <row r="658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  <c r="AB658" s="128"/>
      <c r="AC658" s="128"/>
    </row>
    <row r="659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  <c r="AA659" s="128"/>
      <c r="AB659" s="128"/>
      <c r="AC659" s="128"/>
    </row>
    <row r="660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  <c r="AA660" s="128"/>
      <c r="AB660" s="128"/>
      <c r="AC660" s="128"/>
    </row>
    <row r="66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  <c r="AA661" s="128"/>
      <c r="AB661" s="128"/>
      <c r="AC661" s="128"/>
    </row>
    <row r="66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  <c r="AA662" s="128"/>
      <c r="AB662" s="128"/>
      <c r="AC662" s="128"/>
    </row>
    <row r="66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  <c r="AA663" s="128"/>
      <c r="AB663" s="128"/>
      <c r="AC663" s="128"/>
    </row>
    <row r="66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  <c r="AA664" s="128"/>
      <c r="AB664" s="128"/>
      <c r="AC664" s="128"/>
    </row>
    <row r="66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  <c r="AA665" s="128"/>
      <c r="AB665" s="128"/>
      <c r="AC665" s="128"/>
    </row>
    <row r="666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  <c r="AA666" s="128"/>
      <c r="AB666" s="128"/>
      <c r="AC666" s="128"/>
    </row>
    <row r="667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  <c r="AA667" s="128"/>
      <c r="AB667" s="128"/>
      <c r="AC667" s="128"/>
    </row>
    <row r="668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  <c r="AA668" s="128"/>
      <c r="AB668" s="128"/>
      <c r="AC668" s="128"/>
    </row>
    <row r="669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  <c r="AA669" s="128"/>
      <c r="AB669" s="128"/>
      <c r="AC669" s="128"/>
    </row>
    <row r="670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  <c r="AA670" s="128"/>
      <c r="AB670" s="128"/>
      <c r="AC670" s="128"/>
    </row>
    <row r="67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  <c r="AA671" s="128"/>
      <c r="AB671" s="128"/>
      <c r="AC671" s="128"/>
    </row>
    <row r="67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  <c r="AA672" s="128"/>
      <c r="AB672" s="128"/>
      <c r="AC672" s="128"/>
    </row>
    <row r="67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  <c r="AA673" s="128"/>
      <c r="AB673" s="128"/>
      <c r="AC673" s="128"/>
    </row>
    <row r="67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  <c r="AA674" s="128"/>
      <c r="AB674" s="128"/>
      <c r="AC674" s="128"/>
    </row>
    <row r="67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  <c r="AA675" s="128"/>
      <c r="AB675" s="128"/>
      <c r="AC675" s="128"/>
    </row>
    <row r="676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  <c r="AA676" s="128"/>
      <c r="AB676" s="128"/>
      <c r="AC676" s="128"/>
    </row>
    <row r="677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  <c r="AA677" s="128"/>
      <c r="AB677" s="128"/>
      <c r="AC677" s="128"/>
    </row>
    <row r="678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  <c r="AA678" s="128"/>
      <c r="AB678" s="128"/>
      <c r="AC678" s="128"/>
    </row>
    <row r="679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  <c r="AA679" s="128"/>
      <c r="AB679" s="128"/>
      <c r="AC679" s="128"/>
    </row>
    <row r="680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  <c r="AA680" s="128"/>
      <c r="AB680" s="128"/>
      <c r="AC680" s="128"/>
    </row>
    <row r="68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  <c r="AA681" s="128"/>
      <c r="AB681" s="128"/>
      <c r="AC681" s="128"/>
    </row>
    <row r="68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  <c r="AA682" s="128"/>
      <c r="AB682" s="128"/>
      <c r="AC682" s="128"/>
    </row>
    <row r="68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  <c r="AA683" s="128"/>
      <c r="AB683" s="128"/>
      <c r="AC683" s="128"/>
    </row>
    <row r="68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  <c r="AA684" s="128"/>
      <c r="AB684" s="128"/>
      <c r="AC684" s="128"/>
    </row>
    <row r="68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  <c r="AA685" s="128"/>
      <c r="AB685" s="128"/>
      <c r="AC685" s="128"/>
    </row>
    <row r="686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  <c r="AA686" s="128"/>
      <c r="AB686" s="128"/>
      <c r="AC686" s="128"/>
    </row>
    <row r="687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  <c r="AA687" s="128"/>
      <c r="AB687" s="128"/>
      <c r="AC687" s="128"/>
    </row>
    <row r="688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  <c r="AA688" s="128"/>
      <c r="AB688" s="128"/>
      <c r="AC688" s="128"/>
    </row>
    <row r="689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  <c r="AA689" s="128"/>
      <c r="AB689" s="128"/>
      <c r="AC689" s="128"/>
    </row>
    <row r="690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  <c r="AA690" s="128"/>
      <c r="AB690" s="128"/>
      <c r="AC690" s="128"/>
    </row>
    <row r="69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  <c r="AA691" s="128"/>
      <c r="AB691" s="128"/>
      <c r="AC691" s="128"/>
    </row>
    <row r="69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  <c r="AA692" s="128"/>
      <c r="AB692" s="128"/>
      <c r="AC692" s="128"/>
    </row>
    <row r="69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  <c r="AA693" s="128"/>
      <c r="AB693" s="128"/>
      <c r="AC693" s="128"/>
    </row>
    <row r="69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  <c r="AA694" s="128"/>
      <c r="AB694" s="128"/>
      <c r="AC694" s="128"/>
    </row>
    <row r="69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  <c r="AA695" s="128"/>
      <c r="AB695" s="128"/>
      <c r="AC695" s="128"/>
    </row>
    <row r="696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  <c r="AA696" s="128"/>
      <c r="AB696" s="128"/>
      <c r="AC696" s="128"/>
    </row>
    <row r="697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  <c r="AA697" s="128"/>
      <c r="AB697" s="128"/>
      <c r="AC697" s="128"/>
    </row>
    <row r="698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  <c r="AA698" s="128"/>
      <c r="AB698" s="128"/>
      <c r="AC698" s="128"/>
    </row>
    <row r="699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  <c r="AA699" s="128"/>
      <c r="AB699" s="128"/>
      <c r="AC699" s="128"/>
    </row>
    <row r="700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  <c r="AA700" s="128"/>
      <c r="AB700" s="128"/>
      <c r="AC700" s="128"/>
    </row>
    <row r="70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  <c r="AA701" s="128"/>
      <c r="AB701" s="128"/>
      <c r="AC701" s="128"/>
    </row>
    <row r="70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  <c r="AA702" s="128"/>
      <c r="AB702" s="128"/>
      <c r="AC702" s="128"/>
    </row>
    <row r="70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  <c r="AA703" s="128"/>
      <c r="AB703" s="128"/>
      <c r="AC703" s="128"/>
    </row>
    <row r="70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  <c r="AA704" s="128"/>
      <c r="AB704" s="128"/>
      <c r="AC704" s="128"/>
    </row>
    <row r="70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  <c r="AA705" s="128"/>
      <c r="AB705" s="128"/>
      <c r="AC705" s="128"/>
    </row>
    <row r="706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  <c r="AA706" s="128"/>
      <c r="AB706" s="128"/>
      <c r="AC706" s="128"/>
    </row>
    <row r="707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  <c r="AA707" s="128"/>
      <c r="AB707" s="128"/>
      <c r="AC707" s="128"/>
    </row>
    <row r="708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  <c r="AA708" s="128"/>
      <c r="AB708" s="128"/>
      <c r="AC708" s="128"/>
    </row>
    <row r="709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  <c r="AA709" s="128"/>
      <c r="AB709" s="128"/>
      <c r="AC709" s="128"/>
    </row>
    <row r="710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  <c r="AA710" s="128"/>
      <c r="AB710" s="128"/>
      <c r="AC710" s="128"/>
    </row>
    <row r="71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  <c r="AA711" s="128"/>
      <c r="AB711" s="128"/>
      <c r="AC711" s="128"/>
    </row>
    <row r="71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</row>
    <row r="7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  <c r="AA713" s="128"/>
      <c r="AB713" s="128"/>
      <c r="AC713" s="128"/>
    </row>
    <row r="7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  <c r="AA714" s="128"/>
      <c r="AB714" s="128"/>
      <c r="AC714" s="128"/>
    </row>
    <row r="7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  <c r="AA715" s="128"/>
      <c r="AB715" s="128"/>
      <c r="AC715" s="128"/>
    </row>
    <row r="716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  <c r="AA716" s="128"/>
      <c r="AB716" s="128"/>
      <c r="AC716" s="128"/>
    </row>
    <row r="717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  <c r="AA717" s="128"/>
      <c r="AB717" s="128"/>
      <c r="AC717" s="128"/>
    </row>
    <row r="718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  <c r="AA718" s="128"/>
      <c r="AB718" s="128"/>
      <c r="AC718" s="128"/>
    </row>
    <row r="719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  <c r="AA719" s="128"/>
      <c r="AB719" s="128"/>
      <c r="AC719" s="128"/>
    </row>
    <row r="720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  <c r="AA720" s="128"/>
      <c r="AB720" s="128"/>
      <c r="AC720" s="128"/>
    </row>
    <row r="72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  <c r="AA721" s="128"/>
      <c r="AB721" s="128"/>
      <c r="AC721" s="128"/>
    </row>
    <row r="72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  <c r="AA722" s="128"/>
      <c r="AB722" s="128"/>
      <c r="AC722" s="128"/>
    </row>
    <row r="72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  <c r="AA723" s="128"/>
      <c r="AB723" s="128"/>
      <c r="AC723" s="128"/>
    </row>
    <row r="72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  <c r="AA724" s="128"/>
      <c r="AB724" s="128"/>
      <c r="AC724" s="128"/>
    </row>
    <row r="72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  <c r="AA725" s="128"/>
      <c r="AB725" s="128"/>
      <c r="AC725" s="128"/>
    </row>
    <row r="726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  <c r="AA726" s="128"/>
      <c r="AB726" s="128"/>
      <c r="AC726" s="128"/>
    </row>
    <row r="727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  <c r="AA727" s="128"/>
      <c r="AB727" s="128"/>
      <c r="AC727" s="128"/>
    </row>
    <row r="728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  <c r="AA728" s="128"/>
      <c r="AB728" s="128"/>
      <c r="AC728" s="128"/>
    </row>
    <row r="729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  <c r="AA729" s="128"/>
      <c r="AB729" s="128"/>
      <c r="AC729" s="128"/>
    </row>
    <row r="730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  <c r="AA730" s="128"/>
      <c r="AB730" s="128"/>
      <c r="AC730" s="128"/>
    </row>
    <row r="73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  <c r="AA731" s="128"/>
      <c r="AB731" s="128"/>
      <c r="AC731" s="128"/>
    </row>
    <row r="73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  <c r="AA732" s="128"/>
      <c r="AB732" s="128"/>
      <c r="AC732" s="128"/>
    </row>
    <row r="73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  <c r="AA733" s="128"/>
      <c r="AB733" s="128"/>
      <c r="AC733" s="128"/>
    </row>
    <row r="73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  <c r="AA734" s="128"/>
      <c r="AB734" s="128"/>
      <c r="AC734" s="128"/>
    </row>
    <row r="73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  <c r="AA735" s="128"/>
      <c r="AB735" s="128"/>
      <c r="AC735" s="128"/>
    </row>
    <row r="736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  <c r="AA736" s="128"/>
      <c r="AB736" s="128"/>
      <c r="AC736" s="128"/>
    </row>
    <row r="737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  <c r="AA737" s="128"/>
      <c r="AB737" s="128"/>
      <c r="AC737" s="128"/>
    </row>
    <row r="738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  <c r="AA738" s="128"/>
      <c r="AB738" s="128"/>
      <c r="AC738" s="128"/>
    </row>
    <row r="739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  <c r="AA739" s="128"/>
      <c r="AB739" s="128"/>
      <c r="AC739" s="128"/>
    </row>
    <row r="740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  <c r="AA740" s="128"/>
      <c r="AB740" s="128"/>
      <c r="AC740" s="128"/>
    </row>
    <row r="74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  <c r="AA741" s="128"/>
      <c r="AB741" s="128"/>
      <c r="AC741" s="128"/>
    </row>
    <row r="74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  <c r="AA742" s="128"/>
      <c r="AB742" s="128"/>
      <c r="AC742" s="128"/>
    </row>
    <row r="74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  <c r="AA743" s="128"/>
      <c r="AB743" s="128"/>
      <c r="AC743" s="128"/>
    </row>
    <row r="74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  <c r="AA744" s="128"/>
      <c r="AB744" s="128"/>
      <c r="AC744" s="128"/>
    </row>
    <row r="74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  <c r="AA745" s="128"/>
      <c r="AB745" s="128"/>
      <c r="AC745" s="128"/>
    </row>
    <row r="746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  <c r="AA746" s="128"/>
      <c r="AB746" s="128"/>
      <c r="AC746" s="128"/>
    </row>
    <row r="747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  <c r="AA747" s="128"/>
      <c r="AB747" s="128"/>
      <c r="AC747" s="128"/>
    </row>
    <row r="748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  <c r="AA748" s="128"/>
      <c r="AB748" s="128"/>
      <c r="AC748" s="128"/>
    </row>
    <row r="749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  <c r="AA749" s="128"/>
      <c r="AB749" s="128"/>
      <c r="AC749" s="128"/>
    </row>
    <row r="750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  <c r="AA750" s="128"/>
      <c r="AB750" s="128"/>
      <c r="AC750" s="128"/>
    </row>
    <row r="75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  <c r="AA751" s="128"/>
      <c r="AB751" s="128"/>
      <c r="AC751" s="128"/>
    </row>
    <row r="75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  <c r="AA752" s="128"/>
      <c r="AB752" s="128"/>
      <c r="AC752" s="128"/>
    </row>
    <row r="75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  <c r="AA753" s="128"/>
      <c r="AB753" s="128"/>
      <c r="AC753" s="128"/>
    </row>
    <row r="75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  <c r="AA754" s="128"/>
      <c r="AB754" s="128"/>
      <c r="AC754" s="128"/>
    </row>
    <row r="75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  <c r="AA755" s="128"/>
      <c r="AB755" s="128"/>
      <c r="AC755" s="128"/>
    </row>
    <row r="756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  <c r="AA756" s="128"/>
      <c r="AB756" s="128"/>
      <c r="AC756" s="128"/>
    </row>
    <row r="757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  <c r="AA757" s="128"/>
      <c r="AB757" s="128"/>
      <c r="AC757" s="128"/>
    </row>
    <row r="758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  <c r="AA758" s="128"/>
      <c r="AB758" s="128"/>
      <c r="AC758" s="128"/>
    </row>
    <row r="759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  <c r="AA759" s="128"/>
      <c r="AB759" s="128"/>
      <c r="AC759" s="128"/>
    </row>
    <row r="760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  <c r="AA760" s="128"/>
      <c r="AB760" s="128"/>
      <c r="AC760" s="128"/>
    </row>
    <row r="76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  <c r="AA761" s="128"/>
      <c r="AB761" s="128"/>
      <c r="AC761" s="128"/>
    </row>
    <row r="76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  <c r="AA762" s="128"/>
      <c r="AB762" s="128"/>
      <c r="AC762" s="128"/>
    </row>
    <row r="76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  <c r="AA763" s="128"/>
      <c r="AB763" s="128"/>
      <c r="AC763" s="128"/>
    </row>
    <row r="76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  <c r="AA764" s="128"/>
      <c r="AB764" s="128"/>
      <c r="AC764" s="128"/>
    </row>
    <row r="76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  <c r="AA765" s="128"/>
      <c r="AB765" s="128"/>
      <c r="AC765" s="128"/>
    </row>
    <row r="766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  <c r="AA766" s="128"/>
      <c r="AB766" s="128"/>
      <c r="AC766" s="128"/>
    </row>
    <row r="767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  <c r="AA767" s="128"/>
      <c r="AB767" s="128"/>
      <c r="AC767" s="128"/>
    </row>
    <row r="768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  <c r="AA768" s="128"/>
      <c r="AB768" s="128"/>
      <c r="AC768" s="128"/>
    </row>
    <row r="769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  <c r="AA769" s="128"/>
      <c r="AB769" s="128"/>
      <c r="AC769" s="128"/>
    </row>
    <row r="770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  <c r="AA770" s="128"/>
      <c r="AB770" s="128"/>
      <c r="AC770" s="128"/>
    </row>
    <row r="77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  <c r="AA771" s="128"/>
      <c r="AB771" s="128"/>
      <c r="AC771" s="128"/>
    </row>
    <row r="77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  <c r="AA772" s="128"/>
      <c r="AB772" s="128"/>
      <c r="AC772" s="128"/>
    </row>
    <row r="77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  <c r="AA773" s="128"/>
      <c r="AB773" s="128"/>
      <c r="AC773" s="128"/>
    </row>
    <row r="77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  <c r="AA774" s="128"/>
      <c r="AB774" s="128"/>
      <c r="AC774" s="128"/>
    </row>
    <row r="77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  <c r="AA775" s="128"/>
      <c r="AB775" s="128"/>
      <c r="AC775" s="128"/>
    </row>
    <row r="776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  <c r="AA776" s="128"/>
      <c r="AB776" s="128"/>
      <c r="AC776" s="128"/>
    </row>
    <row r="777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  <c r="AA777" s="128"/>
      <c r="AB777" s="128"/>
      <c r="AC777" s="128"/>
    </row>
    <row r="778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  <c r="AA778" s="128"/>
      <c r="AB778" s="128"/>
      <c r="AC778" s="128"/>
    </row>
    <row r="779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  <c r="AA779" s="128"/>
      <c r="AB779" s="128"/>
      <c r="AC779" s="128"/>
    </row>
    <row r="780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  <c r="AA780" s="128"/>
      <c r="AB780" s="128"/>
      <c r="AC780" s="128"/>
    </row>
    <row r="78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  <c r="AA781" s="128"/>
      <c r="AB781" s="128"/>
      <c r="AC781" s="128"/>
    </row>
    <row r="78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  <c r="AA782" s="128"/>
      <c r="AB782" s="128"/>
      <c r="AC782" s="128"/>
    </row>
    <row r="78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  <c r="AA783" s="128"/>
      <c r="AB783" s="128"/>
      <c r="AC783" s="128"/>
    </row>
    <row r="78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  <c r="AA784" s="128"/>
      <c r="AB784" s="128"/>
      <c r="AC784" s="128"/>
    </row>
    <row r="78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  <c r="AA785" s="128"/>
      <c r="AB785" s="128"/>
      <c r="AC785" s="128"/>
    </row>
    <row r="786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  <c r="AA786" s="128"/>
      <c r="AB786" s="128"/>
      <c r="AC786" s="128"/>
    </row>
    <row r="787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  <c r="AA787" s="128"/>
      <c r="AB787" s="128"/>
      <c r="AC787" s="128"/>
    </row>
    <row r="788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  <c r="AA788" s="128"/>
      <c r="AB788" s="128"/>
      <c r="AC788" s="128"/>
    </row>
    <row r="789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  <c r="AA789" s="128"/>
      <c r="AB789" s="128"/>
      <c r="AC789" s="128"/>
    </row>
    <row r="790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  <c r="AA790" s="128"/>
      <c r="AB790" s="128"/>
      <c r="AC790" s="128"/>
    </row>
    <row r="79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  <c r="AA791" s="128"/>
      <c r="AB791" s="128"/>
      <c r="AC791" s="128"/>
    </row>
    <row r="79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  <c r="AA792" s="128"/>
      <c r="AB792" s="128"/>
      <c r="AC792" s="128"/>
    </row>
    <row r="79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  <c r="AA793" s="128"/>
      <c r="AB793" s="128"/>
      <c r="AC793" s="128"/>
    </row>
    <row r="79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  <c r="AA794" s="128"/>
      <c r="AB794" s="128"/>
      <c r="AC794" s="128"/>
    </row>
    <row r="79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  <c r="AA795" s="128"/>
      <c r="AB795" s="128"/>
      <c r="AC795" s="128"/>
    </row>
    <row r="796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  <c r="AA796" s="128"/>
      <c r="AB796" s="128"/>
      <c r="AC796" s="128"/>
    </row>
    <row r="797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  <c r="AA797" s="128"/>
      <c r="AB797" s="128"/>
      <c r="AC797" s="128"/>
    </row>
    <row r="798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  <c r="AA798" s="128"/>
      <c r="AB798" s="128"/>
      <c r="AC798" s="128"/>
    </row>
    <row r="799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  <c r="AA799" s="128"/>
      <c r="AB799" s="128"/>
      <c r="AC799" s="128"/>
    </row>
    <row r="800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  <c r="AA800" s="128"/>
      <c r="AB800" s="128"/>
      <c r="AC800" s="128"/>
    </row>
    <row r="80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  <c r="AA801" s="128"/>
      <c r="AB801" s="128"/>
      <c r="AC801" s="128"/>
    </row>
    <row r="80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  <c r="AA802" s="128"/>
      <c r="AB802" s="128"/>
      <c r="AC802" s="128"/>
    </row>
    <row r="80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  <c r="AA803" s="128"/>
      <c r="AB803" s="128"/>
      <c r="AC803" s="128"/>
    </row>
    <row r="80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  <c r="AA804" s="128"/>
      <c r="AB804" s="128"/>
      <c r="AC804" s="128"/>
    </row>
    <row r="80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  <c r="AA805" s="128"/>
      <c r="AB805" s="128"/>
      <c r="AC805" s="128"/>
    </row>
    <row r="806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  <c r="AA806" s="128"/>
      <c r="AB806" s="128"/>
      <c r="AC806" s="128"/>
    </row>
    <row r="807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  <c r="AA807" s="128"/>
      <c r="AB807" s="128"/>
      <c r="AC807" s="128"/>
    </row>
    <row r="808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  <c r="AA808" s="128"/>
      <c r="AB808" s="128"/>
      <c r="AC808" s="128"/>
    </row>
    <row r="809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  <c r="AA809" s="128"/>
      <c r="AB809" s="128"/>
      <c r="AC809" s="128"/>
    </row>
    <row r="810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  <c r="AA810" s="128"/>
      <c r="AB810" s="128"/>
      <c r="AC810" s="128"/>
    </row>
    <row r="81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  <c r="AA811" s="128"/>
      <c r="AB811" s="128"/>
      <c r="AC811" s="128"/>
    </row>
    <row r="81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  <c r="AA812" s="128"/>
      <c r="AB812" s="128"/>
      <c r="AC812" s="128"/>
    </row>
    <row r="8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  <c r="AA813" s="128"/>
      <c r="AB813" s="128"/>
      <c r="AC813" s="128"/>
    </row>
    <row r="8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  <c r="AA814" s="128"/>
      <c r="AB814" s="128"/>
      <c r="AC814" s="128"/>
    </row>
    <row r="8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  <c r="AA815" s="128"/>
      <c r="AB815" s="128"/>
      <c r="AC815" s="128"/>
    </row>
    <row r="816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  <c r="AA816" s="128"/>
      <c r="AB816" s="128"/>
      <c r="AC816" s="128"/>
    </row>
    <row r="817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  <c r="AA817" s="128"/>
      <c r="AB817" s="128"/>
      <c r="AC817" s="128"/>
    </row>
    <row r="818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  <c r="AA818" s="128"/>
      <c r="AB818" s="128"/>
      <c r="AC818" s="128"/>
    </row>
    <row r="819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  <c r="AA819" s="128"/>
      <c r="AB819" s="128"/>
      <c r="AC819" s="128"/>
    </row>
    <row r="820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  <c r="AA820" s="128"/>
      <c r="AB820" s="128"/>
      <c r="AC820" s="128"/>
    </row>
    <row r="82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  <c r="AA821" s="128"/>
      <c r="AB821" s="128"/>
      <c r="AC821" s="128"/>
    </row>
    <row r="82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  <c r="AA822" s="128"/>
      <c r="AB822" s="128"/>
      <c r="AC822" s="128"/>
    </row>
    <row r="82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  <c r="AA823" s="128"/>
      <c r="AB823" s="128"/>
      <c r="AC823" s="128"/>
    </row>
    <row r="82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  <c r="AA824" s="128"/>
      <c r="AB824" s="128"/>
      <c r="AC824" s="128"/>
    </row>
    <row r="82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  <c r="AA825" s="128"/>
      <c r="AB825" s="128"/>
      <c r="AC825" s="128"/>
    </row>
    <row r="826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  <c r="AA826" s="128"/>
      <c r="AB826" s="128"/>
      <c r="AC826" s="128"/>
    </row>
    <row r="827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  <c r="AA827" s="128"/>
      <c r="AB827" s="128"/>
      <c r="AC827" s="128"/>
    </row>
    <row r="828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  <c r="AA828" s="128"/>
      <c r="AB828" s="128"/>
      <c r="AC828" s="128"/>
    </row>
    <row r="829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  <c r="AA829" s="128"/>
      <c r="AB829" s="128"/>
      <c r="AC829" s="128"/>
    </row>
    <row r="830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  <c r="AA830" s="128"/>
      <c r="AB830" s="128"/>
      <c r="AC830" s="128"/>
    </row>
    <row r="83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  <c r="AA831" s="128"/>
      <c r="AB831" s="128"/>
      <c r="AC831" s="128"/>
    </row>
    <row r="83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  <c r="AA832" s="128"/>
      <c r="AB832" s="128"/>
      <c r="AC832" s="128"/>
    </row>
    <row r="83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  <c r="AA833" s="128"/>
      <c r="AB833" s="128"/>
      <c r="AC833" s="128"/>
    </row>
    <row r="83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  <c r="AA834" s="128"/>
      <c r="AB834" s="128"/>
      <c r="AC834" s="128"/>
    </row>
    <row r="83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  <c r="AA835" s="128"/>
      <c r="AB835" s="128"/>
      <c r="AC835" s="128"/>
    </row>
    <row r="836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  <c r="AA836" s="128"/>
      <c r="AB836" s="128"/>
      <c r="AC836" s="128"/>
    </row>
    <row r="837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  <c r="AA837" s="128"/>
      <c r="AB837" s="128"/>
      <c r="AC837" s="128"/>
    </row>
    <row r="838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  <c r="AA838" s="128"/>
      <c r="AB838" s="128"/>
      <c r="AC838" s="128"/>
    </row>
    <row r="839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  <c r="AA839" s="128"/>
      <c r="AB839" s="128"/>
      <c r="AC839" s="128"/>
    </row>
    <row r="840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  <c r="AA840" s="128"/>
      <c r="AB840" s="128"/>
      <c r="AC840" s="128"/>
    </row>
    <row r="84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  <c r="AA841" s="128"/>
      <c r="AB841" s="128"/>
      <c r="AC841" s="128"/>
    </row>
    <row r="84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  <c r="AA842" s="128"/>
      <c r="AB842" s="128"/>
      <c r="AC842" s="128"/>
    </row>
    <row r="84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  <c r="AA843" s="128"/>
      <c r="AB843" s="128"/>
      <c r="AC843" s="128"/>
    </row>
    <row r="84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  <c r="AA844" s="128"/>
      <c r="AB844" s="128"/>
      <c r="AC844" s="128"/>
    </row>
    <row r="84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  <c r="AA845" s="128"/>
      <c r="AB845" s="128"/>
      <c r="AC845" s="128"/>
    </row>
    <row r="846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  <c r="AA846" s="128"/>
      <c r="AB846" s="128"/>
      <c r="AC846" s="128"/>
    </row>
    <row r="847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  <c r="AA847" s="128"/>
      <c r="AB847" s="128"/>
      <c r="AC847" s="128"/>
    </row>
    <row r="848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  <c r="AA848" s="128"/>
      <c r="AB848" s="128"/>
      <c r="AC848" s="128"/>
    </row>
    <row r="849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  <c r="AA849" s="128"/>
      <c r="AB849" s="128"/>
      <c r="AC849" s="128"/>
    </row>
    <row r="850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  <c r="AA850" s="128"/>
      <c r="AB850" s="128"/>
      <c r="AC850" s="128"/>
    </row>
    <row r="85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  <c r="AA851" s="128"/>
      <c r="AB851" s="128"/>
      <c r="AC851" s="128"/>
    </row>
    <row r="85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  <c r="AA852" s="128"/>
      <c r="AB852" s="128"/>
      <c r="AC852" s="128"/>
    </row>
    <row r="85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  <c r="AA853" s="128"/>
      <c r="AB853" s="128"/>
      <c r="AC853" s="128"/>
    </row>
    <row r="85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  <c r="AA854" s="128"/>
      <c r="AB854" s="128"/>
      <c r="AC854" s="128"/>
    </row>
    <row r="85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  <c r="AA855" s="128"/>
      <c r="AB855" s="128"/>
      <c r="AC855" s="128"/>
    </row>
    <row r="856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  <c r="AA856" s="128"/>
      <c r="AB856" s="128"/>
      <c r="AC856" s="128"/>
    </row>
    <row r="857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  <c r="AA857" s="128"/>
      <c r="AB857" s="128"/>
      <c r="AC857" s="128"/>
    </row>
    <row r="858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  <c r="AA858" s="128"/>
      <c r="AB858" s="128"/>
      <c r="AC858" s="128"/>
    </row>
    <row r="859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  <c r="AA859" s="128"/>
      <c r="AB859" s="128"/>
      <c r="AC859" s="128"/>
    </row>
    <row r="860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  <c r="AA860" s="128"/>
      <c r="AB860" s="128"/>
      <c r="AC860" s="128"/>
    </row>
    <row r="86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  <c r="AA861" s="128"/>
      <c r="AB861" s="128"/>
      <c r="AC861" s="128"/>
    </row>
    <row r="86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  <c r="AA862" s="128"/>
      <c r="AB862" s="128"/>
      <c r="AC862" s="128"/>
    </row>
    <row r="86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  <c r="AA863" s="128"/>
      <c r="AB863" s="128"/>
      <c r="AC863" s="128"/>
    </row>
    <row r="86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  <c r="AA864" s="128"/>
      <c r="AB864" s="128"/>
      <c r="AC864" s="128"/>
    </row>
    <row r="86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  <c r="AA865" s="128"/>
      <c r="AB865" s="128"/>
      <c r="AC865" s="128"/>
    </row>
    <row r="866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  <c r="AA866" s="128"/>
      <c r="AB866" s="128"/>
      <c r="AC866" s="128"/>
    </row>
    <row r="867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  <c r="AA867" s="128"/>
      <c r="AB867" s="128"/>
      <c r="AC867" s="128"/>
    </row>
    <row r="868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  <c r="AA868" s="128"/>
      <c r="AB868" s="128"/>
      <c r="AC868" s="128"/>
    </row>
    <row r="869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  <c r="AA869" s="128"/>
      <c r="AB869" s="128"/>
      <c r="AC869" s="128"/>
    </row>
    <row r="870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  <c r="AA870" s="128"/>
      <c r="AB870" s="128"/>
      <c r="AC870" s="128"/>
    </row>
    <row r="87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  <c r="AA871" s="128"/>
      <c r="AB871" s="128"/>
      <c r="AC871" s="128"/>
    </row>
    <row r="87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  <c r="AA872" s="128"/>
      <c r="AB872" s="128"/>
      <c r="AC872" s="128"/>
    </row>
    <row r="87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  <c r="AA873" s="128"/>
      <c r="AB873" s="128"/>
      <c r="AC873" s="128"/>
    </row>
    <row r="87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  <c r="AA874" s="128"/>
      <c r="AB874" s="128"/>
      <c r="AC874" s="128"/>
    </row>
    <row r="87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  <c r="AA875" s="128"/>
      <c r="AB875" s="128"/>
      <c r="AC875" s="128"/>
    </row>
    <row r="876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  <c r="AA876" s="128"/>
      <c r="AB876" s="128"/>
      <c r="AC876" s="128"/>
    </row>
    <row r="877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  <c r="AA877" s="128"/>
      <c r="AB877" s="128"/>
      <c r="AC877" s="128"/>
    </row>
    <row r="878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  <c r="AA878" s="128"/>
      <c r="AB878" s="128"/>
      <c r="AC878" s="128"/>
    </row>
    <row r="879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  <c r="AA879" s="128"/>
      <c r="AB879" s="128"/>
      <c r="AC879" s="128"/>
    </row>
    <row r="880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  <c r="AA880" s="128"/>
      <c r="AB880" s="128"/>
      <c r="AC880" s="128"/>
    </row>
    <row r="88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  <c r="AA881" s="128"/>
      <c r="AB881" s="128"/>
      <c r="AC881" s="128"/>
    </row>
    <row r="88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  <c r="AA882" s="128"/>
      <c r="AB882" s="128"/>
      <c r="AC882" s="128"/>
    </row>
    <row r="88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  <c r="AA883" s="128"/>
      <c r="AB883" s="128"/>
      <c r="AC883" s="128"/>
    </row>
    <row r="88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  <c r="AA884" s="128"/>
      <c r="AB884" s="128"/>
      <c r="AC884" s="128"/>
    </row>
    <row r="88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  <c r="AA885" s="128"/>
      <c r="AB885" s="128"/>
      <c r="AC885" s="128"/>
    </row>
    <row r="886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  <c r="AA886" s="128"/>
      <c r="AB886" s="128"/>
      <c r="AC886" s="128"/>
    </row>
    <row r="887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  <c r="AA887" s="128"/>
      <c r="AB887" s="128"/>
      <c r="AC887" s="128"/>
    </row>
    <row r="888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  <c r="AA888" s="128"/>
      <c r="AB888" s="128"/>
      <c r="AC888" s="128"/>
    </row>
    <row r="889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  <c r="AA889" s="128"/>
      <c r="AB889" s="128"/>
      <c r="AC889" s="128"/>
    </row>
    <row r="890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  <c r="AA890" s="128"/>
      <c r="AB890" s="128"/>
      <c r="AC890" s="128"/>
    </row>
    <row r="89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  <c r="AA891" s="128"/>
      <c r="AB891" s="128"/>
      <c r="AC891" s="128"/>
    </row>
    <row r="89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  <c r="AA892" s="128"/>
      <c r="AB892" s="128"/>
      <c r="AC892" s="128"/>
    </row>
    <row r="89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  <c r="AA893" s="128"/>
      <c r="AB893" s="128"/>
      <c r="AC893" s="128"/>
    </row>
    <row r="89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  <c r="AA894" s="128"/>
      <c r="AB894" s="128"/>
      <c r="AC894" s="128"/>
    </row>
    <row r="89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  <c r="AA895" s="128"/>
      <c r="AB895" s="128"/>
      <c r="AC895" s="128"/>
    </row>
    <row r="896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  <c r="AA896" s="128"/>
      <c r="AB896" s="128"/>
      <c r="AC896" s="128"/>
    </row>
    <row r="897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  <c r="AA897" s="128"/>
      <c r="AB897" s="128"/>
      <c r="AC897" s="128"/>
    </row>
    <row r="898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  <c r="AA898" s="128"/>
      <c r="AB898" s="128"/>
      <c r="AC898" s="128"/>
    </row>
    <row r="899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  <c r="AA899" s="128"/>
      <c r="AB899" s="128"/>
      <c r="AC899" s="128"/>
    </row>
    <row r="900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  <c r="AA900" s="128"/>
      <c r="AB900" s="128"/>
      <c r="AC900" s="128"/>
    </row>
    <row r="90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  <c r="AA901" s="128"/>
      <c r="AB901" s="128"/>
      <c r="AC901" s="128"/>
    </row>
    <row r="90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  <c r="AA902" s="128"/>
      <c r="AB902" s="128"/>
      <c r="AC902" s="128"/>
    </row>
    <row r="90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  <c r="AA903" s="128"/>
      <c r="AB903" s="128"/>
      <c r="AC903" s="128"/>
    </row>
    <row r="90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  <c r="AA904" s="128"/>
      <c r="AB904" s="128"/>
      <c r="AC904" s="128"/>
    </row>
    <row r="90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  <c r="AA905" s="128"/>
      <c r="AB905" s="128"/>
      <c r="AC905" s="128"/>
    </row>
    <row r="906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  <c r="AA906" s="128"/>
      <c r="AB906" s="128"/>
      <c r="AC906" s="128"/>
    </row>
    <row r="907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  <c r="AA907" s="128"/>
      <c r="AB907" s="128"/>
      <c r="AC907" s="128"/>
    </row>
    <row r="908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  <c r="AA908" s="128"/>
      <c r="AB908" s="128"/>
      <c r="AC908" s="128"/>
    </row>
    <row r="909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  <c r="AA909" s="128"/>
      <c r="AB909" s="128"/>
      <c r="AC909" s="128"/>
    </row>
    <row r="910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  <c r="AA910" s="128"/>
      <c r="AB910" s="128"/>
      <c r="AC910" s="128"/>
    </row>
    <row r="91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  <c r="AA911" s="128"/>
      <c r="AB911" s="128"/>
      <c r="AC911" s="128"/>
    </row>
    <row r="91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  <c r="AA912" s="128"/>
      <c r="AB912" s="128"/>
      <c r="AC912" s="128"/>
    </row>
    <row r="9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  <c r="AA913" s="128"/>
      <c r="AB913" s="128"/>
      <c r="AC913" s="128"/>
    </row>
    <row r="914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  <c r="AA914" s="128"/>
      <c r="AB914" s="128"/>
      <c r="AC914" s="128"/>
    </row>
    <row r="9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  <c r="AA915" s="128"/>
      <c r="AB915" s="128"/>
      <c r="AC915" s="128"/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  <c r="AA916" s="128"/>
      <c r="AB916" s="128"/>
      <c r="AC916" s="128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  <c r="AA917" s="128"/>
      <c r="AB917" s="128"/>
      <c r="AC917" s="128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  <c r="AA918" s="128"/>
      <c r="AB918" s="128"/>
      <c r="AC918" s="128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  <c r="AA919" s="128"/>
      <c r="AB919" s="128"/>
      <c r="AC919" s="128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  <c r="AA920" s="128"/>
      <c r="AB920" s="128"/>
      <c r="AC920" s="128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  <c r="AA921" s="128"/>
      <c r="AB921" s="128"/>
      <c r="AC921" s="128"/>
    </row>
    <row r="92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  <c r="AA922" s="128"/>
      <c r="AB922" s="128"/>
      <c r="AC922" s="128"/>
    </row>
    <row r="92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  <c r="AA923" s="128"/>
      <c r="AB923" s="128"/>
      <c r="AC923" s="128"/>
    </row>
    <row r="924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  <c r="AA924" s="128"/>
      <c r="AB924" s="128"/>
      <c r="AC924" s="128"/>
    </row>
    <row r="92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  <c r="AA925" s="128"/>
      <c r="AB925" s="128"/>
      <c r="AC925" s="128"/>
    </row>
    <row r="926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  <c r="AA926" s="128"/>
      <c r="AB926" s="128"/>
      <c r="AC926" s="128"/>
    </row>
    <row r="927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  <c r="AA927" s="128"/>
      <c r="AB927" s="128"/>
      <c r="AC927" s="128"/>
    </row>
    <row r="928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  <c r="AA928" s="128"/>
      <c r="AB928" s="128"/>
      <c r="AC928" s="128"/>
    </row>
    <row r="929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  <c r="AA929" s="128"/>
      <c r="AB929" s="128"/>
      <c r="AC929" s="128"/>
    </row>
    <row r="930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  <c r="AA930" s="128"/>
      <c r="AB930" s="128"/>
      <c r="AC930" s="128"/>
    </row>
    <row r="93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  <c r="AA931" s="128"/>
      <c r="AB931" s="128"/>
      <c r="AC931" s="128"/>
    </row>
    <row r="93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  <c r="AA932" s="128"/>
      <c r="AB932" s="128"/>
      <c r="AC932" s="128"/>
    </row>
    <row r="93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  <c r="AA933" s="128"/>
      <c r="AB933" s="128"/>
      <c r="AC933" s="128"/>
    </row>
    <row r="934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  <c r="AA934" s="128"/>
      <c r="AB934" s="128"/>
      <c r="AC934" s="128"/>
    </row>
    <row r="93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  <c r="AA935" s="128"/>
      <c r="AB935" s="128"/>
      <c r="AC935" s="128"/>
    </row>
    <row r="936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  <c r="AA936" s="128"/>
      <c r="AB936" s="128"/>
      <c r="AC936" s="128"/>
    </row>
    <row r="937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  <c r="AA937" s="128"/>
      <c r="AB937" s="128"/>
      <c r="AC937" s="128"/>
    </row>
    <row r="938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  <c r="AA938" s="128"/>
      <c r="AB938" s="128"/>
      <c r="AC938" s="128"/>
    </row>
    <row r="939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  <c r="AA939" s="128"/>
      <c r="AB939" s="128"/>
      <c r="AC939" s="128"/>
    </row>
    <row r="940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  <c r="AA940" s="128"/>
      <c r="AB940" s="128"/>
      <c r="AC940" s="128"/>
    </row>
    <row r="94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  <c r="AA941" s="128"/>
      <c r="AB941" s="128"/>
      <c r="AC941" s="128"/>
    </row>
    <row r="94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  <c r="AA942" s="128"/>
      <c r="AB942" s="128"/>
      <c r="AC942" s="128"/>
    </row>
    <row r="94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  <c r="AA943" s="128"/>
      <c r="AB943" s="128"/>
      <c r="AC943" s="128"/>
    </row>
    <row r="944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  <c r="AA944" s="128"/>
      <c r="AB944" s="128"/>
      <c r="AC944" s="128"/>
    </row>
    <row r="94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  <c r="AA945" s="128"/>
      <c r="AB945" s="128"/>
      <c r="AC945" s="128"/>
    </row>
    <row r="946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  <c r="AA946" s="128"/>
      <c r="AB946" s="128"/>
      <c r="AC946" s="128"/>
    </row>
    <row r="947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  <c r="AA947" s="128"/>
      <c r="AB947" s="128"/>
      <c r="AC947" s="128"/>
    </row>
    <row r="948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  <c r="AA948" s="128"/>
      <c r="AB948" s="128"/>
      <c r="AC948" s="128"/>
    </row>
    <row r="949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  <c r="AA949" s="128"/>
      <c r="AB949" s="128"/>
      <c r="AC949" s="128"/>
    </row>
    <row r="950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  <c r="AA950" s="128"/>
      <c r="AB950" s="128"/>
      <c r="AC950" s="128"/>
    </row>
    <row r="95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  <c r="AA951" s="128"/>
      <c r="AB951" s="128"/>
      <c r="AC951" s="128"/>
    </row>
    <row r="95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  <c r="AA952" s="128"/>
      <c r="AB952" s="128"/>
      <c r="AC952" s="128"/>
    </row>
    <row r="95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  <c r="AA953" s="128"/>
      <c r="AB953" s="128"/>
      <c r="AC953" s="128"/>
    </row>
    <row r="954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  <c r="AA954" s="128"/>
      <c r="AB954" s="128"/>
      <c r="AC954" s="128"/>
    </row>
    <row r="95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  <c r="AA955" s="128"/>
      <c r="AB955" s="128"/>
      <c r="AC955" s="128"/>
    </row>
    <row r="956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  <c r="AA956" s="128"/>
      <c r="AB956" s="128"/>
      <c r="AC956" s="128"/>
    </row>
    <row r="957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  <c r="AA957" s="128"/>
      <c r="AB957" s="128"/>
      <c r="AC957" s="128"/>
    </row>
    <row r="958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  <c r="AA958" s="128"/>
      <c r="AB958" s="128"/>
      <c r="AC958" s="128"/>
    </row>
    <row r="959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  <c r="AA959" s="128"/>
      <c r="AB959" s="128"/>
      <c r="AC959" s="128"/>
    </row>
    <row r="960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  <c r="AA960" s="128"/>
      <c r="AB960" s="128"/>
      <c r="AC960" s="128"/>
    </row>
    <row r="96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  <c r="AA961" s="128"/>
      <c r="AB961" s="128"/>
      <c r="AC961" s="128"/>
    </row>
    <row r="96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  <c r="AA962" s="128"/>
      <c r="AB962" s="128"/>
      <c r="AC962" s="128"/>
    </row>
    <row r="96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  <c r="AA963" s="128"/>
      <c r="AB963" s="128"/>
      <c r="AC963" s="128"/>
    </row>
    <row r="964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  <c r="AA964" s="128"/>
      <c r="AB964" s="128"/>
      <c r="AC964" s="128"/>
    </row>
    <row r="96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  <c r="AA965" s="128"/>
      <c r="AB965" s="128"/>
      <c r="AC965" s="128"/>
    </row>
    <row r="966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  <c r="AA966" s="128"/>
      <c r="AB966" s="128"/>
      <c r="AC966" s="128"/>
    </row>
    <row r="967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  <c r="AA967" s="128"/>
      <c r="AB967" s="128"/>
      <c r="AC967" s="128"/>
    </row>
    <row r="968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  <c r="AA968" s="128"/>
      <c r="AB968" s="128"/>
      <c r="AC968" s="128"/>
    </row>
    <row r="969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  <c r="AA969" s="128"/>
      <c r="AB969" s="128"/>
      <c r="AC969" s="128"/>
    </row>
    <row r="970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  <c r="AA970" s="128"/>
      <c r="AB970" s="128"/>
      <c r="AC970" s="128"/>
    </row>
    <row r="97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  <c r="AA971" s="128"/>
      <c r="AB971" s="128"/>
      <c r="AC971" s="128"/>
    </row>
    <row r="97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  <c r="AA972" s="128"/>
      <c r="AB972" s="128"/>
      <c r="AC972" s="128"/>
    </row>
    <row r="97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  <c r="AA973" s="128"/>
      <c r="AB973" s="128"/>
      <c r="AC973" s="128"/>
    </row>
    <row r="974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  <c r="AA974" s="128"/>
      <c r="AB974" s="128"/>
      <c r="AC974" s="128"/>
    </row>
    <row r="97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  <c r="AA975" s="128"/>
      <c r="AB975" s="128"/>
      <c r="AC975" s="128"/>
    </row>
    <row r="976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  <c r="AA976" s="128"/>
      <c r="AB976" s="128"/>
      <c r="AC976" s="128"/>
    </row>
    <row r="977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  <c r="AA977" s="128"/>
      <c r="AB977" s="128"/>
      <c r="AC977" s="128"/>
    </row>
    <row r="978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  <c r="AA978" s="128"/>
      <c r="AB978" s="128"/>
      <c r="AC978" s="128"/>
    </row>
    <row r="979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  <c r="AA979" s="128"/>
      <c r="AB979" s="128"/>
      <c r="AC979" s="128"/>
    </row>
    <row r="980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  <c r="AA980" s="128"/>
      <c r="AB980" s="128"/>
      <c r="AC980" s="128"/>
    </row>
    <row r="98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  <c r="AA981" s="128"/>
      <c r="AB981" s="128"/>
      <c r="AC981" s="128"/>
    </row>
    <row r="98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  <c r="AA982" s="128"/>
      <c r="AB982" s="128"/>
      <c r="AC982" s="128"/>
    </row>
    <row r="98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  <c r="AA983" s="128"/>
      <c r="AB983" s="128"/>
      <c r="AC983" s="128"/>
    </row>
    <row r="984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  <c r="AA984" s="128"/>
      <c r="AB984" s="128"/>
      <c r="AC984" s="128"/>
    </row>
    <row r="98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  <c r="AA985" s="128"/>
      <c r="AB985" s="128"/>
      <c r="AC985" s="128"/>
    </row>
    <row r="986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  <c r="AA986" s="128"/>
      <c r="AB986" s="128"/>
      <c r="AC986" s="128"/>
    </row>
    <row r="987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  <c r="AA987" s="128"/>
      <c r="AB987" s="128"/>
      <c r="AC987" s="128"/>
    </row>
    <row r="988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  <c r="AA988" s="128"/>
      <c r="AB988" s="128"/>
      <c r="AC988" s="128"/>
    </row>
    <row r="989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  <c r="AA989" s="128"/>
      <c r="AB989" s="128"/>
      <c r="AC989" s="128"/>
    </row>
    <row r="990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  <c r="AA990" s="128"/>
      <c r="AB990" s="128"/>
      <c r="AC990" s="128"/>
    </row>
    <row r="99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  <c r="AA991" s="128"/>
      <c r="AB991" s="128"/>
      <c r="AC991" s="128"/>
    </row>
    <row r="99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  <c r="AA992" s="128"/>
      <c r="AB992" s="128"/>
      <c r="AC992" s="128"/>
    </row>
    <row r="99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  <c r="AA993" s="128"/>
      <c r="AB993" s="128"/>
      <c r="AC993" s="128"/>
    </row>
    <row r="994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  <c r="AA994" s="128"/>
      <c r="AB994" s="128"/>
      <c r="AC994" s="128"/>
    </row>
    <row r="99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  <c r="AA995" s="128"/>
      <c r="AB995" s="128"/>
      <c r="AC995" s="128"/>
    </row>
    <row r="996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  <c r="AA996" s="128"/>
      <c r="AB996" s="128"/>
      <c r="AC996" s="128"/>
    </row>
    <row r="997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  <c r="AA997" s="128"/>
      <c r="AB997" s="128"/>
      <c r="AC997" s="128"/>
    </row>
    <row r="998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  <c r="AA998" s="128"/>
      <c r="AB998" s="128"/>
      <c r="AC998" s="128"/>
    </row>
    <row r="999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  <c r="AA999" s="128"/>
      <c r="AB999" s="128"/>
      <c r="AC999" s="128"/>
    </row>
    <row r="1000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  <c r="AA1000" s="128"/>
      <c r="AB1000" s="128"/>
      <c r="AC1000" s="1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4" t="s">
        <v>205</v>
      </c>
      <c r="B1" s="135" t="s">
        <v>206</v>
      </c>
      <c r="C1" s="135" t="s">
        <v>207</v>
      </c>
      <c r="D1" s="135" t="s">
        <v>208</v>
      </c>
      <c r="E1" s="135" t="s">
        <v>9</v>
      </c>
      <c r="G1" s="38" t="s">
        <v>43</v>
      </c>
      <c r="J1" s="107" t="s">
        <v>209</v>
      </c>
      <c r="K1" s="107" t="s">
        <v>210</v>
      </c>
      <c r="L1" s="107" t="s">
        <v>211</v>
      </c>
      <c r="M1" s="107" t="s">
        <v>212</v>
      </c>
      <c r="N1" s="107" t="s">
        <v>213</v>
      </c>
      <c r="O1" s="107" t="s">
        <v>214</v>
      </c>
      <c r="P1" s="107" t="s">
        <v>215</v>
      </c>
      <c r="Q1" s="107" t="s">
        <v>216</v>
      </c>
    </row>
    <row r="2">
      <c r="A2" s="134" t="s">
        <v>217</v>
      </c>
      <c r="B2" s="135">
        <v>12.0</v>
      </c>
      <c r="C2" s="135">
        <v>7.0</v>
      </c>
      <c r="D2" s="135">
        <v>9.0</v>
      </c>
      <c r="E2" s="136">
        <f t="shared" ref="E2:E4" si="1">sum(B2:D2)</f>
        <v>28</v>
      </c>
      <c r="G2" s="137" t="s">
        <v>218</v>
      </c>
      <c r="H2" s="137">
        <v>9.151473381E9</v>
      </c>
      <c r="J2" s="107" t="s">
        <v>219</v>
      </c>
      <c r="K2" s="107" t="s">
        <v>206</v>
      </c>
      <c r="L2" s="107" t="s">
        <v>206</v>
      </c>
      <c r="M2" s="138" t="s">
        <v>220</v>
      </c>
      <c r="N2" s="107" t="s">
        <v>206</v>
      </c>
      <c r="O2" s="107" t="s">
        <v>206</v>
      </c>
      <c r="P2" s="107" t="s">
        <v>206</v>
      </c>
      <c r="Q2" s="107" t="s">
        <v>206</v>
      </c>
    </row>
    <row r="3">
      <c r="A3" s="139"/>
      <c r="B3" s="135">
        <v>350.0</v>
      </c>
      <c r="C3" s="135">
        <v>350.0</v>
      </c>
      <c r="D3" s="135">
        <v>350.0</v>
      </c>
      <c r="E3" s="136">
        <f t="shared" si="1"/>
        <v>1050</v>
      </c>
      <c r="G3" s="38" t="s">
        <v>221</v>
      </c>
      <c r="J3" s="107" t="s">
        <v>222</v>
      </c>
      <c r="K3" s="107" t="s">
        <v>221</v>
      </c>
      <c r="L3" s="138" t="s">
        <v>223</v>
      </c>
      <c r="M3" s="107" t="s">
        <v>221</v>
      </c>
      <c r="N3" s="107" t="s">
        <v>221</v>
      </c>
      <c r="O3" s="107" t="s">
        <v>221</v>
      </c>
      <c r="P3" s="107" t="s">
        <v>221</v>
      </c>
      <c r="Q3" s="107" t="s">
        <v>221</v>
      </c>
    </row>
    <row r="4">
      <c r="A4" s="134" t="s">
        <v>224</v>
      </c>
      <c r="B4" s="136">
        <f t="shared" ref="B4:D4" si="2">B2*B3</f>
        <v>4200</v>
      </c>
      <c r="C4" s="136">
        <f t="shared" si="2"/>
        <v>2450</v>
      </c>
      <c r="D4" s="136">
        <f t="shared" si="2"/>
        <v>3150</v>
      </c>
      <c r="E4" s="136">
        <f t="shared" si="1"/>
        <v>9800</v>
      </c>
      <c r="G4" s="137" t="s">
        <v>225</v>
      </c>
      <c r="H4" s="137">
        <v>9.274045241E9</v>
      </c>
      <c r="J4" s="107" t="s">
        <v>226</v>
      </c>
      <c r="K4" s="107" t="s">
        <v>227</v>
      </c>
      <c r="L4" s="107" t="s">
        <v>43</v>
      </c>
      <c r="M4" s="107" t="s">
        <v>43</v>
      </c>
      <c r="N4" s="107" t="s">
        <v>227</v>
      </c>
      <c r="O4" s="107" t="s">
        <v>43</v>
      </c>
      <c r="P4" s="107" t="s">
        <v>207</v>
      </c>
      <c r="Q4" s="107" t="s">
        <v>43</v>
      </c>
    </row>
    <row r="5">
      <c r="B5" s="30">
        <f>5050-B4</f>
        <v>850</v>
      </c>
      <c r="C5" s="32"/>
      <c r="D5" s="32"/>
      <c r="E5" s="32"/>
    </row>
    <row r="6">
      <c r="B6" s="30"/>
      <c r="C6" s="32"/>
      <c r="D6" s="32"/>
      <c r="E6" s="32"/>
      <c r="G6" s="137" t="s">
        <v>228</v>
      </c>
      <c r="J6" s="107" t="s">
        <v>209</v>
      </c>
      <c r="K6" s="107" t="s">
        <v>210</v>
      </c>
      <c r="L6" s="107" t="s">
        <v>211</v>
      </c>
      <c r="M6" s="107" t="s">
        <v>212</v>
      </c>
      <c r="N6" s="107" t="s">
        <v>213</v>
      </c>
      <c r="O6" s="107" t="s">
        <v>214</v>
      </c>
      <c r="P6" s="107" t="s">
        <v>215</v>
      </c>
      <c r="Q6" s="107" t="s">
        <v>216</v>
      </c>
    </row>
    <row r="7">
      <c r="A7" s="134" t="s">
        <v>205</v>
      </c>
      <c r="B7" s="135" t="s">
        <v>206</v>
      </c>
      <c r="C7" s="135" t="s">
        <v>207</v>
      </c>
      <c r="D7" s="135" t="s">
        <v>208</v>
      </c>
      <c r="E7" s="135" t="s">
        <v>9</v>
      </c>
      <c r="J7" s="107" t="s">
        <v>219</v>
      </c>
      <c r="K7" s="107" t="s">
        <v>206</v>
      </c>
      <c r="L7" s="138" t="s">
        <v>229</v>
      </c>
      <c r="M7" s="138" t="s">
        <v>220</v>
      </c>
      <c r="N7" s="107" t="s">
        <v>221</v>
      </c>
      <c r="O7" s="107" t="s">
        <v>206</v>
      </c>
      <c r="P7" s="107" t="s">
        <v>221</v>
      </c>
      <c r="Q7" s="107" t="s">
        <v>221</v>
      </c>
    </row>
    <row r="8">
      <c r="A8" s="134" t="s">
        <v>230</v>
      </c>
      <c r="B8" s="135">
        <v>16.0</v>
      </c>
      <c r="C8" s="135">
        <v>6.0</v>
      </c>
      <c r="D8" s="135">
        <v>15.0</v>
      </c>
      <c r="E8" s="136">
        <f t="shared" ref="E8:E10" si="3">sum(B8:D8)</f>
        <v>37</v>
      </c>
      <c r="J8" s="107" t="s">
        <v>222</v>
      </c>
      <c r="K8" s="107" t="s">
        <v>221</v>
      </c>
      <c r="L8" s="107" t="s">
        <v>206</v>
      </c>
      <c r="M8" s="107" t="s">
        <v>221</v>
      </c>
      <c r="N8" s="107" t="s">
        <v>206</v>
      </c>
      <c r="O8" s="107" t="s">
        <v>221</v>
      </c>
      <c r="P8" s="107" t="s">
        <v>206</v>
      </c>
      <c r="Q8" s="107" t="s">
        <v>206</v>
      </c>
    </row>
    <row r="9">
      <c r="A9" s="139"/>
      <c r="B9" s="135">
        <v>350.0</v>
      </c>
      <c r="C9" s="135">
        <v>350.0</v>
      </c>
      <c r="D9" s="135">
        <v>350.0</v>
      </c>
      <c r="E9" s="136">
        <f t="shared" si="3"/>
        <v>1050</v>
      </c>
      <c r="J9" s="107" t="s">
        <v>226</v>
      </c>
      <c r="K9" s="107" t="s">
        <v>227</v>
      </c>
      <c r="L9" s="107" t="s">
        <v>43</v>
      </c>
      <c r="M9" s="107" t="s">
        <v>43</v>
      </c>
      <c r="N9" s="107" t="s">
        <v>227</v>
      </c>
      <c r="O9" s="107" t="s">
        <v>43</v>
      </c>
      <c r="P9" s="107" t="s">
        <v>207</v>
      </c>
      <c r="Q9" s="107" t="s">
        <v>43</v>
      </c>
    </row>
    <row r="10">
      <c r="A10" s="134" t="s">
        <v>230</v>
      </c>
      <c r="B10" s="136">
        <f t="shared" ref="B10:D10" si="4">B8*B9</f>
        <v>5600</v>
      </c>
      <c r="C10" s="136">
        <f t="shared" si="4"/>
        <v>2100</v>
      </c>
      <c r="D10" s="136">
        <f t="shared" si="4"/>
        <v>5250</v>
      </c>
      <c r="E10" s="136">
        <f t="shared" si="3"/>
        <v>12950</v>
      </c>
    </row>
    <row r="11">
      <c r="B11" s="32"/>
      <c r="C11" s="32"/>
      <c r="D11" s="32"/>
      <c r="E11" s="32"/>
    </row>
    <row r="12">
      <c r="A12" s="134" t="s">
        <v>205</v>
      </c>
      <c r="B12" s="135" t="s">
        <v>206</v>
      </c>
      <c r="C12" s="135" t="s">
        <v>207</v>
      </c>
      <c r="D12" s="135" t="s">
        <v>208</v>
      </c>
      <c r="E12" s="135" t="s">
        <v>9</v>
      </c>
    </row>
    <row r="13">
      <c r="A13" s="134" t="s">
        <v>231</v>
      </c>
      <c r="B13" s="135">
        <v>15.0</v>
      </c>
      <c r="C13" s="135">
        <v>7.0</v>
      </c>
      <c r="D13" s="135">
        <v>14.0</v>
      </c>
      <c r="E13" s="136">
        <f t="shared" ref="E13:E15" si="5">sum(B13:D13)</f>
        <v>36</v>
      </c>
    </row>
    <row r="14">
      <c r="A14" s="139"/>
      <c r="B14" s="135">
        <v>350.0</v>
      </c>
      <c r="C14" s="135">
        <v>350.0</v>
      </c>
      <c r="D14" s="135">
        <v>350.0</v>
      </c>
      <c r="E14" s="136">
        <f t="shared" si="5"/>
        <v>1050</v>
      </c>
    </row>
    <row r="15">
      <c r="A15" s="134" t="s">
        <v>231</v>
      </c>
      <c r="B15" s="136">
        <f t="shared" ref="B15:D15" si="6">B13*B14</f>
        <v>5250</v>
      </c>
      <c r="C15" s="136">
        <f t="shared" si="6"/>
        <v>2450</v>
      </c>
      <c r="D15" s="136">
        <f t="shared" si="6"/>
        <v>4900</v>
      </c>
      <c r="E15" s="136">
        <f t="shared" si="5"/>
        <v>12600</v>
      </c>
    </row>
    <row r="16">
      <c r="B16" s="32"/>
      <c r="C16" s="32"/>
      <c r="D16" s="32"/>
      <c r="E16" s="32"/>
    </row>
    <row r="17">
      <c r="A17" s="134" t="s">
        <v>205</v>
      </c>
      <c r="B17" s="135" t="s">
        <v>206</v>
      </c>
      <c r="C17" s="135" t="s">
        <v>207</v>
      </c>
      <c r="D17" s="135" t="s">
        <v>208</v>
      </c>
      <c r="E17" s="135" t="s">
        <v>9</v>
      </c>
    </row>
    <row r="18">
      <c r="A18" s="134" t="s">
        <v>232</v>
      </c>
      <c r="B18" s="135">
        <v>15.0</v>
      </c>
      <c r="C18" s="135">
        <v>11.5</v>
      </c>
      <c r="D18" s="135">
        <v>13.5</v>
      </c>
      <c r="E18" s="136">
        <f t="shared" ref="E18:E20" si="7">sum(B18:D18)</f>
        <v>40</v>
      </c>
    </row>
    <row r="19">
      <c r="A19" s="139"/>
      <c r="B19" s="135">
        <v>350.0</v>
      </c>
      <c r="C19" s="135">
        <v>400.0</v>
      </c>
      <c r="D19" s="135">
        <v>350.0</v>
      </c>
      <c r="E19" s="136">
        <f t="shared" si="7"/>
        <v>1100</v>
      </c>
    </row>
    <row r="20">
      <c r="A20" s="134" t="s">
        <v>232</v>
      </c>
      <c r="B20" s="136">
        <f t="shared" ref="B20:D20" si="8">B18*B19</f>
        <v>5250</v>
      </c>
      <c r="C20" s="136">
        <f t="shared" si="8"/>
        <v>4600</v>
      </c>
      <c r="D20" s="136">
        <f t="shared" si="8"/>
        <v>4725</v>
      </c>
      <c r="E20" s="136">
        <f t="shared" si="7"/>
        <v>14575</v>
      </c>
    </row>
    <row r="21">
      <c r="B21" s="32"/>
      <c r="C21" s="32"/>
      <c r="D21" s="32"/>
      <c r="E21" s="32"/>
    </row>
    <row r="22">
      <c r="B22" s="32"/>
      <c r="C22" s="32"/>
      <c r="D22" s="32"/>
      <c r="E22" s="32"/>
    </row>
    <row r="23">
      <c r="B23" s="32"/>
      <c r="C23" s="32"/>
      <c r="D23" s="32"/>
      <c r="E23" s="32"/>
    </row>
    <row r="24">
      <c r="B24" s="32"/>
      <c r="C24" s="32"/>
      <c r="D24" s="32"/>
      <c r="E24" s="32"/>
    </row>
    <row r="25">
      <c r="B25" s="32"/>
      <c r="C25" s="32"/>
      <c r="D25" s="32"/>
      <c r="E25" s="32"/>
    </row>
    <row r="26">
      <c r="B26" s="32"/>
      <c r="C26" s="32"/>
      <c r="D26" s="32"/>
      <c r="E26" s="32"/>
    </row>
    <row r="27">
      <c r="B27" s="32"/>
      <c r="C27" s="32"/>
      <c r="D27" s="32"/>
      <c r="E27" s="32"/>
    </row>
    <row r="28">
      <c r="B28" s="32"/>
      <c r="C28" s="32"/>
      <c r="D28" s="32"/>
      <c r="E28" s="32"/>
    </row>
    <row r="29">
      <c r="B29" s="32"/>
      <c r="C29" s="32"/>
      <c r="D29" s="32"/>
      <c r="E29" s="32"/>
    </row>
    <row r="30">
      <c r="B30" s="32"/>
      <c r="C30" s="32"/>
      <c r="D30" s="32"/>
      <c r="E30" s="32"/>
    </row>
    <row r="31">
      <c r="B31" s="32"/>
      <c r="C31" s="32"/>
      <c r="D31" s="32"/>
      <c r="E31" s="32"/>
    </row>
    <row r="32">
      <c r="B32" s="32"/>
      <c r="C32" s="32"/>
      <c r="D32" s="32"/>
      <c r="E32" s="32"/>
    </row>
    <row r="33">
      <c r="B33" s="32"/>
      <c r="C33" s="32"/>
      <c r="D33" s="32"/>
      <c r="E33" s="32"/>
    </row>
    <row r="34">
      <c r="B34" s="32"/>
      <c r="C34" s="32"/>
      <c r="D34" s="32"/>
      <c r="E34" s="32"/>
    </row>
    <row r="35">
      <c r="B35" s="32"/>
      <c r="C35" s="32"/>
      <c r="D35" s="32"/>
      <c r="E35" s="32"/>
    </row>
    <row r="36">
      <c r="B36" s="32"/>
      <c r="C36" s="32"/>
      <c r="D36" s="32"/>
      <c r="E36" s="32"/>
    </row>
    <row r="37">
      <c r="B37" s="32"/>
      <c r="C37" s="32"/>
      <c r="D37" s="32"/>
      <c r="E37" s="32"/>
    </row>
    <row r="38">
      <c r="B38" s="32"/>
      <c r="C38" s="32"/>
      <c r="D38" s="32"/>
      <c r="E38" s="32"/>
    </row>
    <row r="39">
      <c r="B39" s="32"/>
      <c r="C39" s="32"/>
      <c r="D39" s="32"/>
      <c r="E39" s="32"/>
    </row>
    <row r="40">
      <c r="B40" s="32"/>
      <c r="C40" s="32"/>
      <c r="D40" s="32"/>
      <c r="E40" s="32"/>
    </row>
    <row r="41">
      <c r="B41" s="32"/>
      <c r="C41" s="32"/>
      <c r="D41" s="32"/>
      <c r="E41" s="32"/>
    </row>
    <row r="42">
      <c r="B42" s="32"/>
      <c r="C42" s="32"/>
      <c r="D42" s="32"/>
      <c r="E42" s="32"/>
    </row>
    <row r="43">
      <c r="B43" s="32"/>
      <c r="C43" s="32"/>
      <c r="D43" s="32"/>
      <c r="E43" s="32"/>
    </row>
    <row r="44">
      <c r="B44" s="32"/>
      <c r="C44" s="32"/>
      <c r="D44" s="32"/>
      <c r="E44" s="32"/>
    </row>
    <row r="45">
      <c r="B45" s="32"/>
      <c r="C45" s="32"/>
      <c r="D45" s="32"/>
      <c r="E45" s="32"/>
    </row>
    <row r="46">
      <c r="B46" s="32"/>
      <c r="C46" s="32"/>
      <c r="D46" s="32"/>
      <c r="E46" s="32"/>
    </row>
    <row r="47">
      <c r="B47" s="32"/>
      <c r="C47" s="32"/>
      <c r="D47" s="32"/>
      <c r="E47" s="32"/>
    </row>
    <row r="48">
      <c r="B48" s="32"/>
      <c r="C48" s="32"/>
      <c r="D48" s="32"/>
      <c r="E48" s="32"/>
    </row>
    <row r="49">
      <c r="B49" s="32"/>
      <c r="C49" s="32"/>
      <c r="D49" s="32"/>
      <c r="E49" s="32"/>
    </row>
    <row r="50">
      <c r="B50" s="32"/>
      <c r="C50" s="32"/>
      <c r="D50" s="32"/>
      <c r="E50" s="32"/>
    </row>
    <row r="51">
      <c r="B51" s="32"/>
      <c r="C51" s="32"/>
      <c r="D51" s="32"/>
      <c r="E51" s="32"/>
    </row>
    <row r="52">
      <c r="B52" s="32"/>
      <c r="C52" s="32"/>
      <c r="D52" s="32"/>
      <c r="E52" s="32"/>
    </row>
    <row r="53">
      <c r="B53" s="32"/>
      <c r="C53" s="32"/>
      <c r="D53" s="32"/>
      <c r="E53" s="32"/>
    </row>
    <row r="54">
      <c r="B54" s="32"/>
      <c r="C54" s="32"/>
      <c r="D54" s="32"/>
      <c r="E54" s="32"/>
    </row>
    <row r="55">
      <c r="B55" s="32"/>
      <c r="C55" s="32"/>
      <c r="D55" s="32"/>
      <c r="E55" s="32"/>
    </row>
    <row r="56">
      <c r="B56" s="32"/>
      <c r="C56" s="32"/>
      <c r="D56" s="32"/>
      <c r="E56" s="32"/>
    </row>
    <row r="57">
      <c r="B57" s="32"/>
      <c r="C57" s="32"/>
      <c r="D57" s="32"/>
      <c r="E57" s="32"/>
    </row>
    <row r="58">
      <c r="B58" s="32"/>
      <c r="C58" s="32"/>
      <c r="D58" s="32"/>
      <c r="E58" s="32"/>
    </row>
    <row r="59">
      <c r="B59" s="32"/>
      <c r="C59" s="32"/>
      <c r="D59" s="32"/>
      <c r="E59" s="32"/>
    </row>
    <row r="60">
      <c r="B60" s="32"/>
      <c r="C60" s="32"/>
      <c r="D60" s="32"/>
      <c r="E60" s="32"/>
    </row>
    <row r="61">
      <c r="B61" s="32"/>
      <c r="C61" s="32"/>
      <c r="D61" s="32"/>
      <c r="E61" s="32"/>
    </row>
    <row r="62">
      <c r="B62" s="32"/>
      <c r="C62" s="32"/>
      <c r="D62" s="32"/>
      <c r="E62" s="32"/>
    </row>
    <row r="63">
      <c r="B63" s="32"/>
      <c r="C63" s="32"/>
      <c r="D63" s="32"/>
      <c r="E63" s="32"/>
    </row>
    <row r="64">
      <c r="B64" s="32"/>
      <c r="C64" s="32"/>
      <c r="D64" s="32"/>
      <c r="E64" s="32"/>
    </row>
    <row r="65">
      <c r="B65" s="32"/>
      <c r="C65" s="32"/>
      <c r="D65" s="32"/>
      <c r="E65" s="32"/>
    </row>
    <row r="66">
      <c r="B66" s="32"/>
      <c r="C66" s="32"/>
      <c r="D66" s="32"/>
      <c r="E66" s="32"/>
    </row>
    <row r="67">
      <c r="B67" s="32"/>
      <c r="C67" s="32"/>
      <c r="D67" s="32"/>
      <c r="E67" s="32"/>
    </row>
    <row r="68">
      <c r="B68" s="32"/>
      <c r="C68" s="32"/>
      <c r="D68" s="32"/>
      <c r="E68" s="32"/>
    </row>
    <row r="69">
      <c r="B69" s="32"/>
      <c r="C69" s="32"/>
      <c r="D69" s="32"/>
      <c r="E69" s="32"/>
    </row>
    <row r="70">
      <c r="B70" s="32"/>
      <c r="C70" s="32"/>
      <c r="D70" s="32"/>
      <c r="E70" s="32"/>
    </row>
    <row r="71">
      <c r="B71" s="32"/>
      <c r="C71" s="32"/>
      <c r="D71" s="32"/>
      <c r="E71" s="32"/>
    </row>
    <row r="72">
      <c r="B72" s="32"/>
      <c r="C72" s="32"/>
      <c r="D72" s="32"/>
      <c r="E72" s="32"/>
    </row>
    <row r="73">
      <c r="B73" s="32"/>
      <c r="C73" s="32"/>
      <c r="D73" s="32"/>
      <c r="E73" s="32"/>
    </row>
    <row r="74">
      <c r="B74" s="32"/>
      <c r="C74" s="32"/>
      <c r="D74" s="32"/>
      <c r="E74" s="32"/>
    </row>
    <row r="75">
      <c r="B75" s="32"/>
      <c r="C75" s="32"/>
      <c r="D75" s="32"/>
      <c r="E75" s="32"/>
    </row>
    <row r="76">
      <c r="B76" s="32"/>
      <c r="C76" s="32"/>
      <c r="D76" s="32"/>
      <c r="E76" s="32"/>
    </row>
    <row r="77">
      <c r="B77" s="32"/>
      <c r="C77" s="32"/>
      <c r="D77" s="32"/>
      <c r="E77" s="32"/>
    </row>
    <row r="78">
      <c r="B78" s="32"/>
      <c r="C78" s="32"/>
      <c r="D78" s="32"/>
      <c r="E78" s="32"/>
    </row>
    <row r="79">
      <c r="B79" s="32"/>
      <c r="C79" s="32"/>
      <c r="D79" s="32"/>
      <c r="E79" s="32"/>
    </row>
    <row r="80">
      <c r="B80" s="32"/>
      <c r="C80" s="32"/>
      <c r="D80" s="32"/>
      <c r="E80" s="32"/>
    </row>
    <row r="81">
      <c r="B81" s="32"/>
      <c r="C81" s="32"/>
      <c r="D81" s="32"/>
      <c r="E81" s="32"/>
    </row>
    <row r="82">
      <c r="B82" s="32"/>
      <c r="C82" s="32"/>
      <c r="D82" s="32"/>
      <c r="E82" s="32"/>
    </row>
    <row r="83">
      <c r="B83" s="32"/>
      <c r="C83" s="32"/>
      <c r="D83" s="32"/>
      <c r="E83" s="32"/>
    </row>
    <row r="84">
      <c r="B84" s="32"/>
      <c r="C84" s="32"/>
      <c r="D84" s="32"/>
      <c r="E84" s="32"/>
    </row>
    <row r="85">
      <c r="B85" s="32"/>
      <c r="C85" s="32"/>
      <c r="D85" s="32"/>
      <c r="E85" s="32"/>
    </row>
    <row r="86">
      <c r="B86" s="32"/>
      <c r="C86" s="32"/>
      <c r="D86" s="32"/>
      <c r="E86" s="32"/>
    </row>
    <row r="87">
      <c r="B87" s="32"/>
      <c r="C87" s="32"/>
      <c r="D87" s="32"/>
      <c r="E87" s="32"/>
    </row>
    <row r="88">
      <c r="B88" s="32"/>
      <c r="C88" s="32"/>
      <c r="D88" s="32"/>
      <c r="E88" s="32"/>
    </row>
    <row r="89">
      <c r="B89" s="32"/>
      <c r="C89" s="32"/>
      <c r="D89" s="32"/>
      <c r="E89" s="32"/>
    </row>
    <row r="90">
      <c r="B90" s="32"/>
      <c r="C90" s="32"/>
      <c r="D90" s="32"/>
      <c r="E90" s="32"/>
    </row>
    <row r="91">
      <c r="B91" s="32"/>
      <c r="C91" s="32"/>
      <c r="D91" s="32"/>
      <c r="E91" s="32"/>
    </row>
    <row r="92">
      <c r="B92" s="32"/>
      <c r="C92" s="32"/>
      <c r="D92" s="32"/>
      <c r="E92" s="32"/>
    </row>
    <row r="93">
      <c r="B93" s="32"/>
      <c r="C93" s="32"/>
      <c r="D93" s="32"/>
      <c r="E93" s="32"/>
    </row>
    <row r="94">
      <c r="B94" s="32"/>
      <c r="C94" s="32"/>
      <c r="D94" s="32"/>
      <c r="E94" s="32"/>
    </row>
    <row r="95">
      <c r="B95" s="32"/>
      <c r="C95" s="32"/>
      <c r="D95" s="32"/>
      <c r="E95" s="32"/>
    </row>
    <row r="96">
      <c r="B96" s="32"/>
      <c r="C96" s="32"/>
      <c r="D96" s="32"/>
      <c r="E96" s="32"/>
    </row>
    <row r="97">
      <c r="B97" s="32"/>
      <c r="C97" s="32"/>
      <c r="D97" s="32"/>
      <c r="E97" s="32"/>
    </row>
    <row r="98">
      <c r="B98" s="32"/>
      <c r="C98" s="32"/>
      <c r="D98" s="32"/>
      <c r="E98" s="32"/>
    </row>
    <row r="99">
      <c r="B99" s="32"/>
      <c r="C99" s="32"/>
      <c r="D99" s="32"/>
      <c r="E99" s="32"/>
    </row>
    <row r="100">
      <c r="B100" s="32"/>
      <c r="C100" s="32"/>
      <c r="D100" s="32"/>
      <c r="E100" s="32"/>
    </row>
    <row r="101">
      <c r="B101" s="32"/>
      <c r="C101" s="32"/>
      <c r="D101" s="32"/>
      <c r="E101" s="32"/>
    </row>
    <row r="102">
      <c r="B102" s="32"/>
      <c r="C102" s="32"/>
      <c r="D102" s="32"/>
      <c r="E102" s="32"/>
    </row>
    <row r="103">
      <c r="B103" s="32"/>
      <c r="C103" s="32"/>
      <c r="D103" s="32"/>
      <c r="E103" s="32"/>
    </row>
    <row r="104">
      <c r="B104" s="32"/>
      <c r="C104" s="32"/>
      <c r="D104" s="32"/>
      <c r="E104" s="32"/>
    </row>
    <row r="105">
      <c r="B105" s="32"/>
      <c r="C105" s="32"/>
      <c r="D105" s="32"/>
      <c r="E105" s="32"/>
    </row>
    <row r="106">
      <c r="B106" s="32"/>
      <c r="C106" s="32"/>
      <c r="D106" s="32"/>
      <c r="E106" s="32"/>
    </row>
    <row r="107">
      <c r="B107" s="32"/>
      <c r="C107" s="32"/>
      <c r="D107" s="32"/>
      <c r="E107" s="32"/>
    </row>
    <row r="108">
      <c r="B108" s="32"/>
      <c r="C108" s="32"/>
      <c r="D108" s="32"/>
      <c r="E108" s="32"/>
    </row>
    <row r="109">
      <c r="B109" s="32"/>
      <c r="C109" s="32"/>
      <c r="D109" s="32"/>
      <c r="E109" s="32"/>
    </row>
    <row r="110">
      <c r="B110" s="32"/>
      <c r="C110" s="32"/>
      <c r="D110" s="32"/>
      <c r="E110" s="32"/>
    </row>
    <row r="111">
      <c r="B111" s="32"/>
      <c r="C111" s="32"/>
      <c r="D111" s="32"/>
      <c r="E111" s="32"/>
    </row>
    <row r="112">
      <c r="B112" s="32"/>
      <c r="C112" s="32"/>
      <c r="D112" s="32"/>
      <c r="E112" s="32"/>
    </row>
    <row r="113">
      <c r="B113" s="32"/>
      <c r="C113" s="32"/>
      <c r="D113" s="32"/>
      <c r="E113" s="32"/>
    </row>
    <row r="114">
      <c r="B114" s="32"/>
      <c r="C114" s="32"/>
      <c r="D114" s="32"/>
      <c r="E114" s="32"/>
    </row>
    <row r="115">
      <c r="B115" s="32"/>
      <c r="C115" s="32"/>
      <c r="D115" s="32"/>
      <c r="E115" s="32"/>
    </row>
    <row r="116">
      <c r="B116" s="32"/>
      <c r="C116" s="32"/>
      <c r="D116" s="32"/>
      <c r="E116" s="32"/>
    </row>
    <row r="117">
      <c r="B117" s="32"/>
      <c r="C117" s="32"/>
      <c r="D117" s="32"/>
      <c r="E117" s="32"/>
    </row>
    <row r="118">
      <c r="B118" s="32"/>
      <c r="C118" s="32"/>
      <c r="D118" s="32"/>
      <c r="E118" s="32"/>
    </row>
    <row r="119">
      <c r="B119" s="32"/>
      <c r="C119" s="32"/>
      <c r="D119" s="32"/>
      <c r="E119" s="32"/>
    </row>
    <row r="120">
      <c r="B120" s="32"/>
      <c r="C120" s="32"/>
      <c r="D120" s="32"/>
      <c r="E120" s="32"/>
    </row>
    <row r="121">
      <c r="B121" s="32"/>
      <c r="C121" s="32"/>
      <c r="D121" s="32"/>
      <c r="E121" s="32"/>
    </row>
    <row r="122">
      <c r="B122" s="32"/>
      <c r="C122" s="32"/>
      <c r="D122" s="32"/>
      <c r="E122" s="32"/>
    </row>
    <row r="123">
      <c r="B123" s="32"/>
      <c r="C123" s="32"/>
      <c r="D123" s="32"/>
      <c r="E123" s="32"/>
    </row>
    <row r="124">
      <c r="B124" s="32"/>
      <c r="C124" s="32"/>
      <c r="D124" s="32"/>
      <c r="E124" s="32"/>
    </row>
    <row r="125">
      <c r="B125" s="32"/>
      <c r="C125" s="32"/>
      <c r="D125" s="32"/>
      <c r="E125" s="32"/>
    </row>
    <row r="126">
      <c r="B126" s="32"/>
      <c r="C126" s="32"/>
      <c r="D126" s="32"/>
      <c r="E126" s="32"/>
    </row>
    <row r="127">
      <c r="B127" s="32"/>
      <c r="C127" s="32"/>
      <c r="D127" s="32"/>
      <c r="E127" s="32"/>
    </row>
    <row r="128">
      <c r="B128" s="32"/>
      <c r="C128" s="32"/>
      <c r="D128" s="32"/>
      <c r="E128" s="32"/>
    </row>
    <row r="129">
      <c r="B129" s="32"/>
      <c r="C129" s="32"/>
      <c r="D129" s="32"/>
      <c r="E129" s="32"/>
    </row>
    <row r="130">
      <c r="B130" s="32"/>
      <c r="C130" s="32"/>
      <c r="D130" s="32"/>
      <c r="E130" s="32"/>
    </row>
    <row r="131">
      <c r="B131" s="32"/>
      <c r="C131" s="32"/>
      <c r="D131" s="32"/>
      <c r="E131" s="32"/>
    </row>
    <row r="132">
      <c r="B132" s="32"/>
      <c r="C132" s="32"/>
      <c r="D132" s="32"/>
      <c r="E132" s="32"/>
    </row>
    <row r="133">
      <c r="B133" s="32"/>
      <c r="C133" s="32"/>
      <c r="D133" s="32"/>
      <c r="E133" s="32"/>
    </row>
    <row r="134">
      <c r="B134" s="32"/>
      <c r="C134" s="32"/>
      <c r="D134" s="32"/>
      <c r="E134" s="32"/>
    </row>
    <row r="135">
      <c r="B135" s="32"/>
      <c r="C135" s="32"/>
      <c r="D135" s="32"/>
      <c r="E135" s="32"/>
    </row>
    <row r="136">
      <c r="B136" s="32"/>
      <c r="C136" s="32"/>
      <c r="D136" s="32"/>
      <c r="E136" s="32"/>
    </row>
    <row r="137">
      <c r="B137" s="32"/>
      <c r="C137" s="32"/>
      <c r="D137" s="32"/>
      <c r="E137" s="32"/>
    </row>
    <row r="138">
      <c r="B138" s="32"/>
      <c r="C138" s="32"/>
      <c r="D138" s="32"/>
      <c r="E138" s="32"/>
    </row>
    <row r="139">
      <c r="B139" s="32"/>
      <c r="C139" s="32"/>
      <c r="D139" s="32"/>
      <c r="E139" s="32"/>
    </row>
    <row r="140">
      <c r="B140" s="32"/>
      <c r="C140" s="32"/>
      <c r="D140" s="32"/>
      <c r="E140" s="32"/>
    </row>
    <row r="141">
      <c r="B141" s="32"/>
      <c r="C141" s="32"/>
      <c r="D141" s="32"/>
      <c r="E141" s="32"/>
    </row>
    <row r="142">
      <c r="B142" s="32"/>
      <c r="C142" s="32"/>
      <c r="D142" s="32"/>
      <c r="E142" s="32"/>
    </row>
    <row r="143">
      <c r="B143" s="32"/>
      <c r="C143" s="32"/>
      <c r="D143" s="32"/>
      <c r="E143" s="32"/>
    </row>
    <row r="144">
      <c r="B144" s="32"/>
      <c r="C144" s="32"/>
      <c r="D144" s="32"/>
      <c r="E144" s="32"/>
    </row>
    <row r="145">
      <c r="B145" s="32"/>
      <c r="C145" s="32"/>
      <c r="D145" s="32"/>
      <c r="E145" s="32"/>
    </row>
    <row r="146">
      <c r="B146" s="32"/>
      <c r="C146" s="32"/>
      <c r="D146" s="32"/>
      <c r="E146" s="32"/>
    </row>
    <row r="147">
      <c r="B147" s="32"/>
      <c r="C147" s="32"/>
      <c r="D147" s="32"/>
      <c r="E147" s="32"/>
    </row>
    <row r="148">
      <c r="B148" s="32"/>
      <c r="C148" s="32"/>
      <c r="D148" s="32"/>
      <c r="E148" s="32"/>
    </row>
    <row r="149">
      <c r="B149" s="32"/>
      <c r="C149" s="32"/>
      <c r="D149" s="32"/>
      <c r="E149" s="32"/>
    </row>
    <row r="150">
      <c r="B150" s="32"/>
      <c r="C150" s="32"/>
      <c r="D150" s="32"/>
      <c r="E150" s="32"/>
    </row>
    <row r="151">
      <c r="B151" s="32"/>
      <c r="C151" s="32"/>
      <c r="D151" s="32"/>
      <c r="E151" s="32"/>
    </row>
    <row r="152">
      <c r="B152" s="32"/>
      <c r="C152" s="32"/>
      <c r="D152" s="32"/>
      <c r="E152" s="32"/>
    </row>
    <row r="153">
      <c r="B153" s="32"/>
      <c r="C153" s="32"/>
      <c r="D153" s="32"/>
      <c r="E153" s="32"/>
    </row>
    <row r="154">
      <c r="B154" s="32"/>
      <c r="C154" s="32"/>
      <c r="D154" s="32"/>
      <c r="E154" s="32"/>
    </row>
    <row r="155">
      <c r="B155" s="32"/>
      <c r="C155" s="32"/>
      <c r="D155" s="32"/>
      <c r="E155" s="32"/>
    </row>
    <row r="156">
      <c r="B156" s="32"/>
      <c r="C156" s="32"/>
      <c r="D156" s="32"/>
      <c r="E156" s="32"/>
    </row>
    <row r="157">
      <c r="B157" s="32"/>
      <c r="C157" s="32"/>
      <c r="D157" s="32"/>
      <c r="E157" s="32"/>
    </row>
    <row r="158">
      <c r="B158" s="32"/>
      <c r="C158" s="32"/>
      <c r="D158" s="32"/>
      <c r="E158" s="32"/>
    </row>
    <row r="159">
      <c r="B159" s="32"/>
      <c r="C159" s="32"/>
      <c r="D159" s="32"/>
      <c r="E159" s="32"/>
    </row>
    <row r="160">
      <c r="B160" s="32"/>
      <c r="C160" s="32"/>
      <c r="D160" s="32"/>
      <c r="E160" s="32"/>
    </row>
    <row r="161">
      <c r="B161" s="32"/>
      <c r="C161" s="32"/>
      <c r="D161" s="32"/>
      <c r="E161" s="32"/>
    </row>
    <row r="162">
      <c r="B162" s="32"/>
      <c r="C162" s="32"/>
      <c r="D162" s="32"/>
      <c r="E162" s="32"/>
    </row>
    <row r="163">
      <c r="B163" s="32"/>
      <c r="C163" s="32"/>
      <c r="D163" s="32"/>
      <c r="E163" s="32"/>
    </row>
    <row r="164">
      <c r="B164" s="32"/>
      <c r="C164" s="32"/>
      <c r="D164" s="32"/>
      <c r="E164" s="32"/>
    </row>
    <row r="165">
      <c r="B165" s="32"/>
      <c r="C165" s="32"/>
      <c r="D165" s="32"/>
      <c r="E165" s="32"/>
    </row>
    <row r="166">
      <c r="B166" s="32"/>
      <c r="C166" s="32"/>
      <c r="D166" s="32"/>
      <c r="E166" s="32"/>
    </row>
    <row r="167">
      <c r="B167" s="32"/>
      <c r="C167" s="32"/>
      <c r="D167" s="32"/>
      <c r="E167" s="32"/>
    </row>
    <row r="168">
      <c r="B168" s="32"/>
      <c r="C168" s="32"/>
      <c r="D168" s="32"/>
      <c r="E168" s="32"/>
    </row>
    <row r="169">
      <c r="B169" s="32"/>
      <c r="C169" s="32"/>
      <c r="D169" s="32"/>
      <c r="E169" s="32"/>
    </row>
    <row r="170">
      <c r="B170" s="32"/>
      <c r="C170" s="32"/>
      <c r="D170" s="32"/>
      <c r="E170" s="32"/>
    </row>
    <row r="171">
      <c r="B171" s="32"/>
      <c r="C171" s="32"/>
      <c r="D171" s="32"/>
      <c r="E171" s="32"/>
    </row>
    <row r="172">
      <c r="B172" s="32"/>
      <c r="C172" s="32"/>
      <c r="D172" s="32"/>
      <c r="E172" s="32"/>
    </row>
    <row r="173">
      <c r="B173" s="32"/>
      <c r="C173" s="32"/>
      <c r="D173" s="32"/>
      <c r="E173" s="32"/>
    </row>
    <row r="174">
      <c r="B174" s="32"/>
      <c r="C174" s="32"/>
      <c r="D174" s="32"/>
      <c r="E174" s="32"/>
    </row>
    <row r="175">
      <c r="B175" s="32"/>
      <c r="C175" s="32"/>
      <c r="D175" s="32"/>
      <c r="E175" s="32"/>
    </row>
    <row r="176">
      <c r="B176" s="32"/>
      <c r="C176" s="32"/>
      <c r="D176" s="32"/>
      <c r="E176" s="32"/>
    </row>
    <row r="177">
      <c r="B177" s="32"/>
      <c r="C177" s="32"/>
      <c r="D177" s="32"/>
      <c r="E177" s="32"/>
    </row>
    <row r="178">
      <c r="B178" s="32"/>
      <c r="C178" s="32"/>
      <c r="D178" s="32"/>
      <c r="E178" s="32"/>
    </row>
    <row r="179">
      <c r="B179" s="32"/>
      <c r="C179" s="32"/>
      <c r="D179" s="32"/>
      <c r="E179" s="32"/>
    </row>
    <row r="180">
      <c r="B180" s="32"/>
      <c r="C180" s="32"/>
      <c r="D180" s="32"/>
      <c r="E180" s="32"/>
    </row>
    <row r="181">
      <c r="B181" s="32"/>
      <c r="C181" s="32"/>
      <c r="D181" s="32"/>
      <c r="E181" s="32"/>
    </row>
    <row r="182">
      <c r="B182" s="32"/>
      <c r="C182" s="32"/>
      <c r="D182" s="32"/>
      <c r="E182" s="32"/>
    </row>
    <row r="183">
      <c r="B183" s="32"/>
      <c r="C183" s="32"/>
      <c r="D183" s="32"/>
      <c r="E183" s="32"/>
    </row>
    <row r="184">
      <c r="B184" s="32"/>
      <c r="C184" s="32"/>
      <c r="D184" s="32"/>
      <c r="E184" s="32"/>
    </row>
    <row r="185">
      <c r="B185" s="32"/>
      <c r="C185" s="32"/>
      <c r="D185" s="32"/>
      <c r="E185" s="32"/>
    </row>
    <row r="186">
      <c r="B186" s="32"/>
      <c r="C186" s="32"/>
      <c r="D186" s="32"/>
      <c r="E186" s="32"/>
    </row>
    <row r="187">
      <c r="B187" s="32"/>
      <c r="C187" s="32"/>
      <c r="D187" s="32"/>
      <c r="E187" s="32"/>
    </row>
    <row r="188">
      <c r="B188" s="32"/>
      <c r="C188" s="32"/>
      <c r="D188" s="32"/>
      <c r="E188" s="32"/>
    </row>
    <row r="189">
      <c r="B189" s="32"/>
      <c r="C189" s="32"/>
      <c r="D189" s="32"/>
      <c r="E189" s="32"/>
    </row>
    <row r="190">
      <c r="B190" s="32"/>
      <c r="C190" s="32"/>
      <c r="D190" s="32"/>
      <c r="E190" s="32"/>
    </row>
    <row r="191">
      <c r="B191" s="32"/>
      <c r="C191" s="32"/>
      <c r="D191" s="32"/>
      <c r="E191" s="32"/>
    </row>
    <row r="192">
      <c r="B192" s="32"/>
      <c r="C192" s="32"/>
      <c r="D192" s="32"/>
      <c r="E192" s="32"/>
    </row>
    <row r="193">
      <c r="B193" s="32"/>
      <c r="C193" s="32"/>
      <c r="D193" s="32"/>
      <c r="E193" s="32"/>
    </row>
    <row r="194">
      <c r="B194" s="32"/>
      <c r="C194" s="32"/>
      <c r="D194" s="32"/>
      <c r="E194" s="32"/>
    </row>
    <row r="195">
      <c r="B195" s="32"/>
      <c r="C195" s="32"/>
      <c r="D195" s="32"/>
      <c r="E195" s="32"/>
    </row>
    <row r="196">
      <c r="B196" s="32"/>
      <c r="C196" s="32"/>
      <c r="D196" s="32"/>
      <c r="E196" s="32"/>
    </row>
    <row r="197">
      <c r="B197" s="32"/>
      <c r="C197" s="32"/>
      <c r="D197" s="32"/>
      <c r="E197" s="32"/>
    </row>
    <row r="198">
      <c r="B198" s="32"/>
      <c r="C198" s="32"/>
      <c r="D198" s="32"/>
      <c r="E198" s="32"/>
    </row>
    <row r="199">
      <c r="B199" s="32"/>
      <c r="C199" s="32"/>
      <c r="D199" s="32"/>
      <c r="E199" s="32"/>
    </row>
    <row r="200">
      <c r="B200" s="32"/>
      <c r="C200" s="32"/>
      <c r="D200" s="32"/>
      <c r="E200" s="32"/>
    </row>
    <row r="201">
      <c r="B201" s="32"/>
      <c r="C201" s="32"/>
      <c r="D201" s="32"/>
      <c r="E201" s="32"/>
    </row>
    <row r="202">
      <c r="B202" s="32"/>
      <c r="C202" s="32"/>
      <c r="D202" s="32"/>
      <c r="E202" s="32"/>
    </row>
    <row r="203">
      <c r="B203" s="32"/>
      <c r="C203" s="32"/>
      <c r="D203" s="32"/>
      <c r="E203" s="32"/>
    </row>
    <row r="204">
      <c r="B204" s="32"/>
      <c r="C204" s="32"/>
      <c r="D204" s="32"/>
      <c r="E204" s="32"/>
    </row>
    <row r="205">
      <c r="B205" s="32"/>
      <c r="C205" s="32"/>
      <c r="D205" s="32"/>
      <c r="E205" s="32"/>
    </row>
    <row r="206">
      <c r="B206" s="32"/>
      <c r="C206" s="32"/>
      <c r="D206" s="32"/>
      <c r="E206" s="32"/>
    </row>
    <row r="207">
      <c r="B207" s="32"/>
      <c r="C207" s="32"/>
      <c r="D207" s="32"/>
      <c r="E207" s="32"/>
    </row>
    <row r="208">
      <c r="B208" s="32"/>
      <c r="C208" s="32"/>
      <c r="D208" s="32"/>
      <c r="E208" s="32"/>
    </row>
    <row r="209">
      <c r="B209" s="32"/>
      <c r="C209" s="32"/>
      <c r="D209" s="32"/>
      <c r="E209" s="32"/>
    </row>
    <row r="210">
      <c r="B210" s="32"/>
      <c r="C210" s="32"/>
      <c r="D210" s="32"/>
      <c r="E210" s="32"/>
    </row>
    <row r="211">
      <c r="B211" s="32"/>
      <c r="C211" s="32"/>
      <c r="D211" s="32"/>
      <c r="E211" s="32"/>
    </row>
    <row r="212">
      <c r="B212" s="32"/>
      <c r="C212" s="32"/>
      <c r="D212" s="32"/>
      <c r="E212" s="32"/>
    </row>
    <row r="213">
      <c r="B213" s="32"/>
      <c r="C213" s="32"/>
      <c r="D213" s="32"/>
      <c r="E213" s="32"/>
    </row>
    <row r="214">
      <c r="B214" s="32"/>
      <c r="C214" s="32"/>
      <c r="D214" s="32"/>
      <c r="E214" s="32"/>
    </row>
    <row r="215">
      <c r="B215" s="32"/>
      <c r="C215" s="32"/>
      <c r="D215" s="32"/>
      <c r="E215" s="32"/>
    </row>
    <row r="216">
      <c r="B216" s="32"/>
      <c r="C216" s="32"/>
      <c r="D216" s="32"/>
      <c r="E216" s="32"/>
    </row>
    <row r="217">
      <c r="B217" s="32"/>
      <c r="C217" s="32"/>
      <c r="D217" s="32"/>
      <c r="E217" s="32"/>
    </row>
    <row r="218">
      <c r="B218" s="32"/>
      <c r="C218" s="32"/>
      <c r="D218" s="32"/>
      <c r="E218" s="32"/>
    </row>
    <row r="219">
      <c r="B219" s="32"/>
      <c r="C219" s="32"/>
      <c r="D219" s="32"/>
      <c r="E219" s="32"/>
    </row>
    <row r="220">
      <c r="B220" s="32"/>
      <c r="C220" s="32"/>
      <c r="D220" s="32"/>
      <c r="E220" s="32"/>
    </row>
    <row r="221">
      <c r="B221" s="32"/>
      <c r="C221" s="32"/>
      <c r="D221" s="32"/>
      <c r="E221" s="32"/>
    </row>
    <row r="222">
      <c r="B222" s="32"/>
      <c r="C222" s="32"/>
      <c r="D222" s="32"/>
      <c r="E222" s="32"/>
    </row>
    <row r="223">
      <c r="B223" s="32"/>
      <c r="C223" s="32"/>
      <c r="D223" s="32"/>
      <c r="E223" s="32"/>
    </row>
    <row r="224">
      <c r="B224" s="32"/>
      <c r="C224" s="32"/>
      <c r="D224" s="32"/>
      <c r="E224" s="32"/>
    </row>
    <row r="225">
      <c r="B225" s="32"/>
      <c r="C225" s="32"/>
      <c r="D225" s="32"/>
      <c r="E225" s="32"/>
    </row>
    <row r="226">
      <c r="B226" s="32"/>
      <c r="C226" s="32"/>
      <c r="D226" s="32"/>
      <c r="E226" s="32"/>
    </row>
    <row r="227">
      <c r="B227" s="32"/>
      <c r="C227" s="32"/>
      <c r="D227" s="32"/>
      <c r="E227" s="32"/>
    </row>
    <row r="228">
      <c r="B228" s="32"/>
      <c r="C228" s="32"/>
      <c r="D228" s="32"/>
      <c r="E228" s="32"/>
    </row>
    <row r="229">
      <c r="B229" s="32"/>
      <c r="C229" s="32"/>
      <c r="D229" s="32"/>
      <c r="E229" s="32"/>
    </row>
    <row r="230">
      <c r="B230" s="32"/>
      <c r="C230" s="32"/>
      <c r="D230" s="32"/>
      <c r="E230" s="32"/>
    </row>
    <row r="231">
      <c r="B231" s="32"/>
      <c r="C231" s="32"/>
      <c r="D231" s="32"/>
      <c r="E231" s="32"/>
    </row>
    <row r="232">
      <c r="B232" s="32"/>
      <c r="C232" s="32"/>
      <c r="D232" s="32"/>
      <c r="E232" s="32"/>
    </row>
    <row r="233">
      <c r="B233" s="32"/>
      <c r="C233" s="32"/>
      <c r="D233" s="32"/>
      <c r="E233" s="32"/>
    </row>
    <row r="234">
      <c r="B234" s="32"/>
      <c r="C234" s="32"/>
      <c r="D234" s="32"/>
      <c r="E234" s="32"/>
    </row>
    <row r="235">
      <c r="B235" s="32"/>
      <c r="C235" s="32"/>
      <c r="D235" s="32"/>
      <c r="E235" s="32"/>
    </row>
    <row r="236">
      <c r="B236" s="32"/>
      <c r="C236" s="32"/>
      <c r="D236" s="32"/>
      <c r="E236" s="32"/>
    </row>
    <row r="237">
      <c r="B237" s="32"/>
      <c r="C237" s="32"/>
      <c r="D237" s="32"/>
      <c r="E237" s="32"/>
    </row>
    <row r="238">
      <c r="B238" s="32"/>
      <c r="C238" s="32"/>
      <c r="D238" s="32"/>
      <c r="E238" s="32"/>
    </row>
    <row r="239">
      <c r="B239" s="32"/>
      <c r="C239" s="32"/>
      <c r="D239" s="32"/>
      <c r="E239" s="32"/>
    </row>
    <row r="240">
      <c r="B240" s="32"/>
      <c r="C240" s="32"/>
      <c r="D240" s="32"/>
      <c r="E240" s="32"/>
    </row>
    <row r="241">
      <c r="B241" s="32"/>
      <c r="C241" s="32"/>
      <c r="D241" s="32"/>
      <c r="E241" s="32"/>
    </row>
    <row r="242">
      <c r="B242" s="32"/>
      <c r="C242" s="32"/>
      <c r="D242" s="32"/>
      <c r="E242" s="32"/>
    </row>
    <row r="243">
      <c r="B243" s="32"/>
      <c r="C243" s="32"/>
      <c r="D243" s="32"/>
      <c r="E243" s="32"/>
    </row>
    <row r="244">
      <c r="B244" s="32"/>
      <c r="C244" s="32"/>
      <c r="D244" s="32"/>
      <c r="E244" s="32"/>
    </row>
    <row r="245">
      <c r="B245" s="32"/>
      <c r="C245" s="32"/>
      <c r="D245" s="32"/>
      <c r="E245" s="32"/>
    </row>
    <row r="246">
      <c r="B246" s="32"/>
      <c r="C246" s="32"/>
      <c r="D246" s="32"/>
      <c r="E246" s="32"/>
    </row>
    <row r="247">
      <c r="B247" s="32"/>
      <c r="C247" s="32"/>
      <c r="D247" s="32"/>
      <c r="E247" s="32"/>
    </row>
    <row r="248">
      <c r="B248" s="32"/>
      <c r="C248" s="32"/>
      <c r="D248" s="32"/>
      <c r="E248" s="32"/>
    </row>
    <row r="249">
      <c r="B249" s="32"/>
      <c r="C249" s="32"/>
      <c r="D249" s="32"/>
      <c r="E249" s="32"/>
    </row>
    <row r="250">
      <c r="B250" s="32"/>
      <c r="C250" s="32"/>
      <c r="D250" s="32"/>
      <c r="E250" s="32"/>
    </row>
    <row r="251">
      <c r="B251" s="32"/>
      <c r="C251" s="32"/>
      <c r="D251" s="32"/>
      <c r="E251" s="32"/>
    </row>
    <row r="252">
      <c r="B252" s="32"/>
      <c r="C252" s="32"/>
      <c r="D252" s="32"/>
      <c r="E252" s="32"/>
    </row>
    <row r="253">
      <c r="B253" s="32"/>
      <c r="C253" s="32"/>
      <c r="D253" s="32"/>
      <c r="E253" s="32"/>
    </row>
    <row r="254">
      <c r="B254" s="32"/>
      <c r="C254" s="32"/>
      <c r="D254" s="32"/>
      <c r="E254" s="32"/>
    </row>
    <row r="255">
      <c r="B255" s="32"/>
      <c r="C255" s="32"/>
      <c r="D255" s="32"/>
      <c r="E255" s="32"/>
    </row>
    <row r="256">
      <c r="B256" s="32"/>
      <c r="C256" s="32"/>
      <c r="D256" s="32"/>
      <c r="E256" s="32"/>
    </row>
    <row r="257">
      <c r="B257" s="32"/>
      <c r="C257" s="32"/>
      <c r="D257" s="32"/>
      <c r="E257" s="32"/>
    </row>
    <row r="258">
      <c r="B258" s="32"/>
      <c r="C258" s="32"/>
      <c r="D258" s="32"/>
      <c r="E258" s="32"/>
    </row>
    <row r="259">
      <c r="B259" s="32"/>
      <c r="C259" s="32"/>
      <c r="D259" s="32"/>
      <c r="E259" s="32"/>
    </row>
    <row r="260">
      <c r="B260" s="32"/>
      <c r="C260" s="32"/>
      <c r="D260" s="32"/>
      <c r="E260" s="32"/>
    </row>
    <row r="261">
      <c r="B261" s="32"/>
      <c r="C261" s="32"/>
      <c r="D261" s="32"/>
      <c r="E261" s="32"/>
    </row>
    <row r="262">
      <c r="B262" s="32"/>
      <c r="C262" s="32"/>
      <c r="D262" s="32"/>
      <c r="E262" s="32"/>
    </row>
    <row r="263">
      <c r="B263" s="32"/>
      <c r="C263" s="32"/>
      <c r="D263" s="32"/>
      <c r="E263" s="32"/>
    </row>
    <row r="264">
      <c r="B264" s="32"/>
      <c r="C264" s="32"/>
      <c r="D264" s="32"/>
      <c r="E264" s="32"/>
    </row>
    <row r="265">
      <c r="B265" s="32"/>
      <c r="C265" s="32"/>
      <c r="D265" s="32"/>
      <c r="E265" s="32"/>
    </row>
    <row r="266">
      <c r="B266" s="32"/>
      <c r="C266" s="32"/>
      <c r="D266" s="32"/>
      <c r="E266" s="32"/>
    </row>
    <row r="267">
      <c r="B267" s="32"/>
      <c r="C267" s="32"/>
      <c r="D267" s="32"/>
      <c r="E267" s="32"/>
    </row>
    <row r="268">
      <c r="B268" s="32"/>
      <c r="C268" s="32"/>
      <c r="D268" s="32"/>
      <c r="E268" s="32"/>
    </row>
    <row r="269">
      <c r="B269" s="32"/>
      <c r="C269" s="32"/>
      <c r="D269" s="32"/>
      <c r="E269" s="32"/>
    </row>
    <row r="270">
      <c r="B270" s="32"/>
      <c r="C270" s="32"/>
      <c r="D270" s="32"/>
      <c r="E270" s="32"/>
    </row>
    <row r="271">
      <c r="B271" s="32"/>
      <c r="C271" s="32"/>
      <c r="D271" s="32"/>
      <c r="E271" s="32"/>
    </row>
    <row r="272">
      <c r="B272" s="32"/>
      <c r="C272" s="32"/>
      <c r="D272" s="32"/>
      <c r="E272" s="32"/>
    </row>
    <row r="273">
      <c r="B273" s="32"/>
      <c r="C273" s="32"/>
      <c r="D273" s="32"/>
      <c r="E273" s="32"/>
    </row>
    <row r="274">
      <c r="B274" s="32"/>
      <c r="C274" s="32"/>
      <c r="D274" s="32"/>
      <c r="E274" s="32"/>
    </row>
    <row r="275">
      <c r="B275" s="32"/>
      <c r="C275" s="32"/>
      <c r="D275" s="32"/>
      <c r="E275" s="32"/>
    </row>
    <row r="276">
      <c r="B276" s="32"/>
      <c r="C276" s="32"/>
      <c r="D276" s="32"/>
      <c r="E276" s="32"/>
    </row>
    <row r="277">
      <c r="B277" s="32"/>
      <c r="C277" s="32"/>
      <c r="D277" s="32"/>
      <c r="E277" s="32"/>
    </row>
    <row r="278">
      <c r="B278" s="32"/>
      <c r="C278" s="32"/>
      <c r="D278" s="32"/>
      <c r="E278" s="32"/>
    </row>
    <row r="279">
      <c r="B279" s="32"/>
      <c r="C279" s="32"/>
      <c r="D279" s="32"/>
      <c r="E279" s="32"/>
    </row>
    <row r="280">
      <c r="B280" s="32"/>
      <c r="C280" s="32"/>
      <c r="D280" s="32"/>
      <c r="E280" s="32"/>
    </row>
    <row r="281">
      <c r="B281" s="32"/>
      <c r="C281" s="32"/>
      <c r="D281" s="32"/>
      <c r="E281" s="32"/>
    </row>
    <row r="282">
      <c r="B282" s="32"/>
      <c r="C282" s="32"/>
      <c r="D282" s="32"/>
      <c r="E282" s="32"/>
    </row>
    <row r="283">
      <c r="B283" s="32"/>
      <c r="C283" s="32"/>
      <c r="D283" s="32"/>
      <c r="E283" s="32"/>
    </row>
    <row r="284">
      <c r="B284" s="32"/>
      <c r="C284" s="32"/>
      <c r="D284" s="32"/>
      <c r="E284" s="32"/>
    </row>
    <row r="285">
      <c r="B285" s="32"/>
      <c r="C285" s="32"/>
      <c r="D285" s="32"/>
      <c r="E285" s="32"/>
    </row>
    <row r="286">
      <c r="B286" s="32"/>
      <c r="C286" s="32"/>
      <c r="D286" s="32"/>
      <c r="E286" s="32"/>
    </row>
    <row r="287">
      <c r="B287" s="32"/>
      <c r="C287" s="32"/>
      <c r="D287" s="32"/>
      <c r="E287" s="32"/>
    </row>
    <row r="288">
      <c r="B288" s="32"/>
      <c r="C288" s="32"/>
      <c r="D288" s="32"/>
      <c r="E288" s="32"/>
    </row>
    <row r="289">
      <c r="B289" s="32"/>
      <c r="C289" s="32"/>
      <c r="D289" s="32"/>
      <c r="E289" s="32"/>
    </row>
    <row r="290">
      <c r="B290" s="32"/>
      <c r="C290" s="32"/>
      <c r="D290" s="32"/>
      <c r="E290" s="32"/>
    </row>
    <row r="291">
      <c r="B291" s="32"/>
      <c r="C291" s="32"/>
      <c r="D291" s="32"/>
      <c r="E291" s="32"/>
    </row>
    <row r="292">
      <c r="B292" s="32"/>
      <c r="C292" s="32"/>
      <c r="D292" s="32"/>
      <c r="E292" s="32"/>
    </row>
    <row r="293">
      <c r="B293" s="32"/>
      <c r="C293" s="32"/>
      <c r="D293" s="32"/>
      <c r="E293" s="32"/>
    </row>
    <row r="294">
      <c r="B294" s="32"/>
      <c r="C294" s="32"/>
      <c r="D294" s="32"/>
      <c r="E294" s="32"/>
    </row>
    <row r="295">
      <c r="B295" s="32"/>
      <c r="C295" s="32"/>
      <c r="D295" s="32"/>
      <c r="E295" s="32"/>
    </row>
    <row r="296">
      <c r="B296" s="32"/>
      <c r="C296" s="32"/>
      <c r="D296" s="32"/>
      <c r="E296" s="32"/>
    </row>
    <row r="297">
      <c r="B297" s="32"/>
      <c r="C297" s="32"/>
      <c r="D297" s="32"/>
      <c r="E297" s="32"/>
    </row>
    <row r="298">
      <c r="B298" s="32"/>
      <c r="C298" s="32"/>
      <c r="D298" s="32"/>
      <c r="E298" s="32"/>
    </row>
    <row r="299">
      <c r="B299" s="32"/>
      <c r="C299" s="32"/>
      <c r="D299" s="32"/>
      <c r="E299" s="32"/>
    </row>
    <row r="300">
      <c r="B300" s="32"/>
      <c r="C300" s="32"/>
      <c r="D300" s="32"/>
      <c r="E300" s="32"/>
    </row>
    <row r="301">
      <c r="B301" s="32"/>
      <c r="C301" s="32"/>
      <c r="D301" s="32"/>
      <c r="E301" s="32"/>
    </row>
    <row r="302">
      <c r="B302" s="32"/>
      <c r="C302" s="32"/>
      <c r="D302" s="32"/>
      <c r="E302" s="32"/>
    </row>
    <row r="303">
      <c r="B303" s="32"/>
      <c r="C303" s="32"/>
      <c r="D303" s="32"/>
      <c r="E303" s="32"/>
    </row>
    <row r="304">
      <c r="B304" s="32"/>
      <c r="C304" s="32"/>
      <c r="D304" s="32"/>
      <c r="E304" s="32"/>
    </row>
    <row r="305">
      <c r="B305" s="32"/>
      <c r="C305" s="32"/>
      <c r="D305" s="32"/>
      <c r="E305" s="32"/>
    </row>
    <row r="306">
      <c r="B306" s="32"/>
      <c r="C306" s="32"/>
      <c r="D306" s="32"/>
      <c r="E306" s="32"/>
    </row>
    <row r="307">
      <c r="B307" s="32"/>
      <c r="C307" s="32"/>
      <c r="D307" s="32"/>
      <c r="E307" s="32"/>
    </row>
    <row r="308">
      <c r="B308" s="32"/>
      <c r="C308" s="32"/>
      <c r="D308" s="32"/>
      <c r="E308" s="32"/>
    </row>
    <row r="309">
      <c r="B309" s="32"/>
      <c r="C309" s="32"/>
      <c r="D309" s="32"/>
      <c r="E309" s="32"/>
    </row>
    <row r="310">
      <c r="B310" s="32"/>
      <c r="C310" s="32"/>
      <c r="D310" s="32"/>
      <c r="E310" s="32"/>
    </row>
    <row r="311">
      <c r="B311" s="32"/>
      <c r="C311" s="32"/>
      <c r="D311" s="32"/>
      <c r="E311" s="32"/>
    </row>
    <row r="312">
      <c r="B312" s="32"/>
      <c r="C312" s="32"/>
      <c r="D312" s="32"/>
      <c r="E312" s="32"/>
    </row>
    <row r="313">
      <c r="B313" s="32"/>
      <c r="C313" s="32"/>
      <c r="D313" s="32"/>
      <c r="E313" s="32"/>
    </row>
    <row r="314">
      <c r="B314" s="32"/>
      <c r="C314" s="32"/>
      <c r="D314" s="32"/>
      <c r="E314" s="32"/>
    </row>
    <row r="315">
      <c r="B315" s="32"/>
      <c r="C315" s="32"/>
      <c r="D315" s="32"/>
      <c r="E315" s="32"/>
    </row>
    <row r="316">
      <c r="B316" s="32"/>
      <c r="C316" s="32"/>
      <c r="D316" s="32"/>
      <c r="E316" s="32"/>
    </row>
    <row r="317">
      <c r="B317" s="32"/>
      <c r="C317" s="32"/>
      <c r="D317" s="32"/>
      <c r="E317" s="32"/>
    </row>
    <row r="318">
      <c r="B318" s="32"/>
      <c r="C318" s="32"/>
      <c r="D318" s="32"/>
      <c r="E318" s="32"/>
    </row>
    <row r="319">
      <c r="B319" s="32"/>
      <c r="C319" s="32"/>
      <c r="D319" s="32"/>
      <c r="E319" s="32"/>
    </row>
    <row r="320">
      <c r="B320" s="32"/>
      <c r="C320" s="32"/>
      <c r="D320" s="32"/>
      <c r="E320" s="32"/>
    </row>
    <row r="321">
      <c r="B321" s="32"/>
      <c r="C321" s="32"/>
      <c r="D321" s="32"/>
      <c r="E321" s="32"/>
    </row>
    <row r="322">
      <c r="B322" s="32"/>
      <c r="C322" s="32"/>
      <c r="D322" s="32"/>
      <c r="E322" s="32"/>
    </row>
    <row r="323">
      <c r="B323" s="32"/>
      <c r="C323" s="32"/>
      <c r="D323" s="32"/>
      <c r="E323" s="32"/>
    </row>
    <row r="324">
      <c r="B324" s="32"/>
      <c r="C324" s="32"/>
      <c r="D324" s="32"/>
      <c r="E324" s="32"/>
    </row>
    <row r="325">
      <c r="B325" s="32"/>
      <c r="C325" s="32"/>
      <c r="D325" s="32"/>
      <c r="E325" s="32"/>
    </row>
    <row r="326">
      <c r="B326" s="32"/>
      <c r="C326" s="32"/>
      <c r="D326" s="32"/>
      <c r="E326" s="32"/>
    </row>
    <row r="327">
      <c r="B327" s="32"/>
      <c r="C327" s="32"/>
      <c r="D327" s="32"/>
      <c r="E327" s="32"/>
    </row>
    <row r="328">
      <c r="B328" s="32"/>
      <c r="C328" s="32"/>
      <c r="D328" s="32"/>
      <c r="E328" s="32"/>
    </row>
    <row r="329">
      <c r="B329" s="32"/>
      <c r="C329" s="32"/>
      <c r="D329" s="32"/>
      <c r="E329" s="32"/>
    </row>
    <row r="330">
      <c r="B330" s="32"/>
      <c r="C330" s="32"/>
      <c r="D330" s="32"/>
      <c r="E330" s="32"/>
    </row>
    <row r="331">
      <c r="B331" s="32"/>
      <c r="C331" s="32"/>
      <c r="D331" s="32"/>
      <c r="E331" s="32"/>
    </row>
    <row r="332">
      <c r="B332" s="32"/>
      <c r="C332" s="32"/>
      <c r="D332" s="32"/>
      <c r="E332" s="32"/>
    </row>
    <row r="333">
      <c r="B333" s="32"/>
      <c r="C333" s="32"/>
      <c r="D333" s="32"/>
      <c r="E333" s="32"/>
    </row>
    <row r="334">
      <c r="B334" s="32"/>
      <c r="C334" s="32"/>
      <c r="D334" s="32"/>
      <c r="E334" s="32"/>
    </row>
    <row r="335">
      <c r="B335" s="32"/>
      <c r="C335" s="32"/>
      <c r="D335" s="32"/>
      <c r="E335" s="32"/>
    </row>
    <row r="336">
      <c r="B336" s="32"/>
      <c r="C336" s="32"/>
      <c r="D336" s="32"/>
      <c r="E336" s="32"/>
    </row>
    <row r="337">
      <c r="B337" s="32"/>
      <c r="C337" s="32"/>
      <c r="D337" s="32"/>
      <c r="E337" s="32"/>
    </row>
    <row r="338">
      <c r="B338" s="32"/>
      <c r="C338" s="32"/>
      <c r="D338" s="32"/>
      <c r="E338" s="32"/>
    </row>
    <row r="339">
      <c r="B339" s="32"/>
      <c r="C339" s="32"/>
      <c r="D339" s="32"/>
      <c r="E339" s="32"/>
    </row>
    <row r="340">
      <c r="B340" s="32"/>
      <c r="C340" s="32"/>
      <c r="D340" s="32"/>
      <c r="E340" s="32"/>
    </row>
    <row r="341">
      <c r="B341" s="32"/>
      <c r="C341" s="32"/>
      <c r="D341" s="32"/>
      <c r="E341" s="32"/>
    </row>
    <row r="342">
      <c r="B342" s="32"/>
      <c r="C342" s="32"/>
      <c r="D342" s="32"/>
      <c r="E342" s="32"/>
    </row>
    <row r="343">
      <c r="B343" s="32"/>
      <c r="C343" s="32"/>
      <c r="D343" s="32"/>
      <c r="E343" s="32"/>
    </row>
    <row r="344">
      <c r="B344" s="32"/>
      <c r="C344" s="32"/>
      <c r="D344" s="32"/>
      <c r="E344" s="32"/>
    </row>
    <row r="345">
      <c r="B345" s="32"/>
      <c r="C345" s="32"/>
      <c r="D345" s="32"/>
      <c r="E345" s="32"/>
    </row>
    <row r="346">
      <c r="B346" s="32"/>
      <c r="C346" s="32"/>
      <c r="D346" s="32"/>
      <c r="E346" s="32"/>
    </row>
    <row r="347">
      <c r="B347" s="32"/>
      <c r="C347" s="32"/>
      <c r="D347" s="32"/>
      <c r="E347" s="32"/>
    </row>
    <row r="348">
      <c r="B348" s="32"/>
      <c r="C348" s="32"/>
      <c r="D348" s="32"/>
      <c r="E348" s="32"/>
    </row>
    <row r="349">
      <c r="B349" s="32"/>
      <c r="C349" s="32"/>
      <c r="D349" s="32"/>
      <c r="E349" s="32"/>
    </row>
    <row r="350">
      <c r="B350" s="32"/>
      <c r="C350" s="32"/>
      <c r="D350" s="32"/>
      <c r="E350" s="32"/>
    </row>
    <row r="351">
      <c r="B351" s="32"/>
      <c r="C351" s="32"/>
      <c r="D351" s="32"/>
      <c r="E351" s="32"/>
    </row>
    <row r="352">
      <c r="B352" s="32"/>
      <c r="C352" s="32"/>
      <c r="D352" s="32"/>
      <c r="E352" s="32"/>
    </row>
    <row r="353">
      <c r="B353" s="32"/>
      <c r="C353" s="32"/>
      <c r="D353" s="32"/>
      <c r="E353" s="32"/>
    </row>
    <row r="354">
      <c r="B354" s="32"/>
      <c r="C354" s="32"/>
      <c r="D354" s="32"/>
      <c r="E354" s="32"/>
    </row>
    <row r="355">
      <c r="B355" s="32"/>
      <c r="C355" s="32"/>
      <c r="D355" s="32"/>
      <c r="E355" s="32"/>
    </row>
    <row r="356">
      <c r="B356" s="32"/>
      <c r="C356" s="32"/>
      <c r="D356" s="32"/>
      <c r="E356" s="32"/>
    </row>
    <row r="357">
      <c r="B357" s="32"/>
      <c r="C357" s="32"/>
      <c r="D357" s="32"/>
      <c r="E357" s="32"/>
    </row>
    <row r="358">
      <c r="B358" s="32"/>
      <c r="C358" s="32"/>
      <c r="D358" s="32"/>
      <c r="E358" s="32"/>
    </row>
    <row r="359">
      <c r="B359" s="32"/>
      <c r="C359" s="32"/>
      <c r="D359" s="32"/>
      <c r="E359" s="32"/>
    </row>
    <row r="360">
      <c r="B360" s="32"/>
      <c r="C360" s="32"/>
      <c r="D360" s="32"/>
      <c r="E360" s="32"/>
    </row>
    <row r="361">
      <c r="B361" s="32"/>
      <c r="C361" s="32"/>
      <c r="D361" s="32"/>
      <c r="E361" s="32"/>
    </row>
    <row r="362">
      <c r="B362" s="32"/>
      <c r="C362" s="32"/>
      <c r="D362" s="32"/>
      <c r="E362" s="32"/>
    </row>
    <row r="363">
      <c r="B363" s="32"/>
      <c r="C363" s="32"/>
      <c r="D363" s="32"/>
      <c r="E363" s="32"/>
    </row>
    <row r="364">
      <c r="B364" s="32"/>
      <c r="C364" s="32"/>
      <c r="D364" s="32"/>
      <c r="E364" s="32"/>
    </row>
    <row r="365">
      <c r="B365" s="32"/>
      <c r="C365" s="32"/>
      <c r="D365" s="32"/>
      <c r="E365" s="32"/>
    </row>
    <row r="366">
      <c r="B366" s="32"/>
      <c r="C366" s="32"/>
      <c r="D366" s="32"/>
      <c r="E366" s="32"/>
    </row>
    <row r="367">
      <c r="B367" s="32"/>
      <c r="C367" s="32"/>
      <c r="D367" s="32"/>
      <c r="E367" s="32"/>
    </row>
    <row r="368">
      <c r="B368" s="32"/>
      <c r="C368" s="32"/>
      <c r="D368" s="32"/>
      <c r="E368" s="32"/>
    </row>
    <row r="369">
      <c r="B369" s="32"/>
      <c r="C369" s="32"/>
      <c r="D369" s="32"/>
      <c r="E369" s="32"/>
    </row>
    <row r="370">
      <c r="B370" s="32"/>
      <c r="C370" s="32"/>
      <c r="D370" s="32"/>
      <c r="E370" s="32"/>
    </row>
    <row r="371">
      <c r="B371" s="32"/>
      <c r="C371" s="32"/>
      <c r="D371" s="32"/>
      <c r="E371" s="32"/>
    </row>
    <row r="372">
      <c r="B372" s="32"/>
      <c r="C372" s="32"/>
      <c r="D372" s="32"/>
      <c r="E372" s="32"/>
    </row>
    <row r="373">
      <c r="B373" s="32"/>
      <c r="C373" s="32"/>
      <c r="D373" s="32"/>
      <c r="E373" s="32"/>
    </row>
    <row r="374">
      <c r="B374" s="32"/>
      <c r="C374" s="32"/>
      <c r="D374" s="32"/>
      <c r="E374" s="32"/>
    </row>
    <row r="375">
      <c r="B375" s="32"/>
      <c r="C375" s="32"/>
      <c r="D375" s="32"/>
      <c r="E375" s="32"/>
    </row>
    <row r="376">
      <c r="B376" s="32"/>
      <c r="C376" s="32"/>
      <c r="D376" s="32"/>
      <c r="E376" s="32"/>
    </row>
    <row r="377">
      <c r="B377" s="32"/>
      <c r="C377" s="32"/>
      <c r="D377" s="32"/>
      <c r="E377" s="32"/>
    </row>
    <row r="378">
      <c r="B378" s="32"/>
      <c r="C378" s="32"/>
      <c r="D378" s="32"/>
      <c r="E378" s="32"/>
    </row>
    <row r="379">
      <c r="B379" s="32"/>
      <c r="C379" s="32"/>
      <c r="D379" s="32"/>
      <c r="E379" s="32"/>
    </row>
    <row r="380">
      <c r="B380" s="32"/>
      <c r="C380" s="32"/>
      <c r="D380" s="32"/>
      <c r="E380" s="32"/>
    </row>
    <row r="381">
      <c r="B381" s="32"/>
      <c r="C381" s="32"/>
      <c r="D381" s="32"/>
      <c r="E381" s="32"/>
    </row>
    <row r="382">
      <c r="B382" s="32"/>
      <c r="C382" s="32"/>
      <c r="D382" s="32"/>
      <c r="E382" s="32"/>
    </row>
    <row r="383">
      <c r="B383" s="32"/>
      <c r="C383" s="32"/>
      <c r="D383" s="32"/>
      <c r="E383" s="32"/>
    </row>
    <row r="384">
      <c r="B384" s="32"/>
      <c r="C384" s="32"/>
      <c r="D384" s="32"/>
      <c r="E384" s="32"/>
    </row>
    <row r="385">
      <c r="B385" s="32"/>
      <c r="C385" s="32"/>
      <c r="D385" s="32"/>
      <c r="E385" s="32"/>
    </row>
    <row r="386">
      <c r="B386" s="32"/>
      <c r="C386" s="32"/>
      <c r="D386" s="32"/>
      <c r="E386" s="32"/>
    </row>
    <row r="387">
      <c r="B387" s="32"/>
      <c r="C387" s="32"/>
      <c r="D387" s="32"/>
      <c r="E387" s="32"/>
    </row>
    <row r="388">
      <c r="B388" s="32"/>
      <c r="C388" s="32"/>
      <c r="D388" s="32"/>
      <c r="E388" s="32"/>
    </row>
    <row r="389">
      <c r="B389" s="32"/>
      <c r="C389" s="32"/>
      <c r="D389" s="32"/>
      <c r="E389" s="32"/>
    </row>
    <row r="390">
      <c r="B390" s="32"/>
      <c r="C390" s="32"/>
      <c r="D390" s="32"/>
      <c r="E390" s="32"/>
    </row>
    <row r="391">
      <c r="B391" s="32"/>
      <c r="C391" s="32"/>
      <c r="D391" s="32"/>
      <c r="E391" s="32"/>
    </row>
    <row r="392">
      <c r="B392" s="32"/>
      <c r="C392" s="32"/>
      <c r="D392" s="32"/>
      <c r="E392" s="32"/>
    </row>
    <row r="393">
      <c r="B393" s="32"/>
      <c r="C393" s="32"/>
      <c r="D393" s="32"/>
      <c r="E393" s="32"/>
    </row>
    <row r="394">
      <c r="B394" s="32"/>
      <c r="C394" s="32"/>
      <c r="D394" s="32"/>
      <c r="E394" s="32"/>
    </row>
    <row r="395">
      <c r="B395" s="32"/>
      <c r="C395" s="32"/>
      <c r="D395" s="32"/>
      <c r="E395" s="32"/>
    </row>
    <row r="396">
      <c r="B396" s="32"/>
      <c r="C396" s="32"/>
      <c r="D396" s="32"/>
      <c r="E396" s="32"/>
    </row>
    <row r="397">
      <c r="B397" s="32"/>
      <c r="C397" s="32"/>
      <c r="D397" s="32"/>
      <c r="E397" s="32"/>
    </row>
    <row r="398">
      <c r="B398" s="32"/>
      <c r="C398" s="32"/>
      <c r="D398" s="32"/>
      <c r="E398" s="32"/>
    </row>
    <row r="399">
      <c r="B399" s="32"/>
      <c r="C399" s="32"/>
      <c r="D399" s="32"/>
      <c r="E399" s="32"/>
    </row>
    <row r="400">
      <c r="B400" s="32"/>
      <c r="C400" s="32"/>
      <c r="D400" s="32"/>
      <c r="E400" s="32"/>
    </row>
    <row r="401">
      <c r="B401" s="32"/>
      <c r="C401" s="32"/>
      <c r="D401" s="32"/>
      <c r="E401" s="32"/>
    </row>
    <row r="402">
      <c r="B402" s="32"/>
      <c r="C402" s="32"/>
      <c r="D402" s="32"/>
      <c r="E402" s="32"/>
    </row>
    <row r="403">
      <c r="B403" s="32"/>
      <c r="C403" s="32"/>
      <c r="D403" s="32"/>
      <c r="E403" s="32"/>
    </row>
    <row r="404">
      <c r="B404" s="32"/>
      <c r="C404" s="32"/>
      <c r="D404" s="32"/>
      <c r="E404" s="32"/>
    </row>
    <row r="405">
      <c r="B405" s="32"/>
      <c r="C405" s="32"/>
      <c r="D405" s="32"/>
      <c r="E405" s="32"/>
    </row>
    <row r="406">
      <c r="B406" s="32"/>
      <c r="C406" s="32"/>
      <c r="D406" s="32"/>
      <c r="E406" s="32"/>
    </row>
    <row r="407">
      <c r="B407" s="32"/>
      <c r="C407" s="32"/>
      <c r="D407" s="32"/>
      <c r="E407" s="32"/>
    </row>
    <row r="408">
      <c r="B408" s="32"/>
      <c r="C408" s="32"/>
      <c r="D408" s="32"/>
      <c r="E408" s="32"/>
    </row>
    <row r="409">
      <c r="B409" s="32"/>
      <c r="C409" s="32"/>
      <c r="D409" s="32"/>
      <c r="E409" s="32"/>
    </row>
    <row r="410">
      <c r="B410" s="32"/>
      <c r="C410" s="32"/>
      <c r="D410" s="32"/>
      <c r="E410" s="32"/>
    </row>
    <row r="411">
      <c r="B411" s="32"/>
      <c r="C411" s="32"/>
      <c r="D411" s="32"/>
      <c r="E411" s="32"/>
    </row>
    <row r="412">
      <c r="B412" s="32"/>
      <c r="C412" s="32"/>
      <c r="D412" s="32"/>
      <c r="E412" s="32"/>
    </row>
    <row r="413">
      <c r="B413" s="32"/>
      <c r="C413" s="32"/>
      <c r="D413" s="32"/>
      <c r="E413" s="32"/>
    </row>
    <row r="414">
      <c r="B414" s="32"/>
      <c r="C414" s="32"/>
      <c r="D414" s="32"/>
      <c r="E414" s="32"/>
    </row>
    <row r="415">
      <c r="B415" s="32"/>
      <c r="C415" s="32"/>
      <c r="D415" s="32"/>
      <c r="E415" s="32"/>
    </row>
    <row r="416">
      <c r="B416" s="32"/>
      <c r="C416" s="32"/>
      <c r="D416" s="32"/>
      <c r="E416" s="32"/>
    </row>
    <row r="417">
      <c r="B417" s="32"/>
      <c r="C417" s="32"/>
      <c r="D417" s="32"/>
      <c r="E417" s="32"/>
    </row>
    <row r="418">
      <c r="B418" s="32"/>
      <c r="C418" s="32"/>
      <c r="D418" s="32"/>
      <c r="E418" s="32"/>
    </row>
    <row r="419">
      <c r="B419" s="32"/>
      <c r="C419" s="32"/>
      <c r="D419" s="32"/>
      <c r="E419" s="32"/>
    </row>
    <row r="420">
      <c r="B420" s="32"/>
      <c r="C420" s="32"/>
      <c r="D420" s="32"/>
      <c r="E420" s="32"/>
    </row>
    <row r="421">
      <c r="B421" s="32"/>
      <c r="C421" s="32"/>
      <c r="D421" s="32"/>
      <c r="E421" s="32"/>
    </row>
    <row r="422">
      <c r="B422" s="32"/>
      <c r="C422" s="32"/>
      <c r="D422" s="32"/>
      <c r="E422" s="32"/>
    </row>
    <row r="423">
      <c r="B423" s="32"/>
      <c r="C423" s="32"/>
      <c r="D423" s="32"/>
      <c r="E423" s="32"/>
    </row>
    <row r="424">
      <c r="B424" s="32"/>
      <c r="C424" s="32"/>
      <c r="D424" s="32"/>
      <c r="E424" s="32"/>
    </row>
    <row r="425">
      <c r="B425" s="32"/>
      <c r="C425" s="32"/>
      <c r="D425" s="32"/>
      <c r="E425" s="32"/>
    </row>
    <row r="426">
      <c r="B426" s="32"/>
      <c r="C426" s="32"/>
      <c r="D426" s="32"/>
      <c r="E426" s="32"/>
    </row>
    <row r="427">
      <c r="B427" s="32"/>
      <c r="C427" s="32"/>
      <c r="D427" s="32"/>
      <c r="E427" s="32"/>
    </row>
    <row r="428">
      <c r="B428" s="32"/>
      <c r="C428" s="32"/>
      <c r="D428" s="32"/>
      <c r="E428" s="32"/>
    </row>
    <row r="429">
      <c r="B429" s="32"/>
      <c r="C429" s="32"/>
      <c r="D429" s="32"/>
      <c r="E429" s="32"/>
    </row>
    <row r="430">
      <c r="B430" s="32"/>
      <c r="C430" s="32"/>
      <c r="D430" s="32"/>
      <c r="E430" s="32"/>
    </row>
    <row r="431">
      <c r="B431" s="32"/>
      <c r="C431" s="32"/>
      <c r="D431" s="32"/>
      <c r="E431" s="32"/>
    </row>
    <row r="432">
      <c r="B432" s="32"/>
      <c r="C432" s="32"/>
      <c r="D432" s="32"/>
      <c r="E432" s="32"/>
    </row>
    <row r="433">
      <c r="B433" s="32"/>
      <c r="C433" s="32"/>
      <c r="D433" s="32"/>
      <c r="E433" s="32"/>
    </row>
    <row r="434">
      <c r="B434" s="32"/>
      <c r="C434" s="32"/>
      <c r="D434" s="32"/>
      <c r="E434" s="32"/>
    </row>
    <row r="435">
      <c r="B435" s="32"/>
      <c r="C435" s="32"/>
      <c r="D435" s="32"/>
      <c r="E435" s="32"/>
    </row>
    <row r="436">
      <c r="B436" s="32"/>
      <c r="C436" s="32"/>
      <c r="D436" s="32"/>
      <c r="E436" s="32"/>
    </row>
    <row r="437">
      <c r="B437" s="32"/>
      <c r="C437" s="32"/>
      <c r="D437" s="32"/>
      <c r="E437" s="32"/>
    </row>
    <row r="438">
      <c r="B438" s="32"/>
      <c r="C438" s="32"/>
      <c r="D438" s="32"/>
      <c r="E438" s="32"/>
    </row>
    <row r="439">
      <c r="B439" s="32"/>
      <c r="C439" s="32"/>
      <c r="D439" s="32"/>
      <c r="E439" s="32"/>
    </row>
    <row r="440">
      <c r="B440" s="32"/>
      <c r="C440" s="32"/>
      <c r="D440" s="32"/>
      <c r="E440" s="32"/>
    </row>
    <row r="441">
      <c r="B441" s="32"/>
      <c r="C441" s="32"/>
      <c r="D441" s="32"/>
      <c r="E441" s="32"/>
    </row>
    <row r="442">
      <c r="B442" s="32"/>
      <c r="C442" s="32"/>
      <c r="D442" s="32"/>
      <c r="E442" s="32"/>
    </row>
    <row r="443">
      <c r="B443" s="32"/>
      <c r="C443" s="32"/>
      <c r="D443" s="32"/>
      <c r="E443" s="32"/>
    </row>
    <row r="444">
      <c r="B444" s="32"/>
      <c r="C444" s="32"/>
      <c r="D444" s="32"/>
      <c r="E444" s="32"/>
    </row>
    <row r="445">
      <c r="B445" s="32"/>
      <c r="C445" s="32"/>
      <c r="D445" s="32"/>
      <c r="E445" s="32"/>
    </row>
    <row r="446">
      <c r="B446" s="32"/>
      <c r="C446" s="32"/>
      <c r="D446" s="32"/>
      <c r="E446" s="32"/>
    </row>
    <row r="447">
      <c r="B447" s="32"/>
      <c r="C447" s="32"/>
      <c r="D447" s="32"/>
      <c r="E447" s="32"/>
    </row>
    <row r="448">
      <c r="B448" s="32"/>
      <c r="C448" s="32"/>
      <c r="D448" s="32"/>
      <c r="E448" s="32"/>
    </row>
    <row r="449">
      <c r="B449" s="32"/>
      <c r="C449" s="32"/>
      <c r="D449" s="32"/>
      <c r="E449" s="32"/>
    </row>
    <row r="450">
      <c r="B450" s="32"/>
      <c r="C450" s="32"/>
      <c r="D450" s="32"/>
      <c r="E450" s="32"/>
    </row>
    <row r="451">
      <c r="B451" s="32"/>
      <c r="C451" s="32"/>
      <c r="D451" s="32"/>
      <c r="E451" s="32"/>
    </row>
    <row r="452">
      <c r="B452" s="32"/>
      <c r="C452" s="32"/>
      <c r="D452" s="32"/>
      <c r="E452" s="32"/>
    </row>
    <row r="453">
      <c r="B453" s="32"/>
      <c r="C453" s="32"/>
      <c r="D453" s="32"/>
      <c r="E453" s="32"/>
    </row>
    <row r="454">
      <c r="B454" s="32"/>
      <c r="C454" s="32"/>
      <c r="D454" s="32"/>
      <c r="E454" s="32"/>
    </row>
    <row r="455">
      <c r="B455" s="32"/>
      <c r="C455" s="32"/>
      <c r="D455" s="32"/>
      <c r="E455" s="32"/>
    </row>
    <row r="456">
      <c r="B456" s="32"/>
      <c r="C456" s="32"/>
      <c r="D456" s="32"/>
      <c r="E456" s="32"/>
    </row>
    <row r="457">
      <c r="B457" s="32"/>
      <c r="C457" s="32"/>
      <c r="D457" s="32"/>
      <c r="E457" s="32"/>
    </row>
    <row r="458">
      <c r="B458" s="32"/>
      <c r="C458" s="32"/>
      <c r="D458" s="32"/>
      <c r="E458" s="32"/>
    </row>
    <row r="459">
      <c r="B459" s="32"/>
      <c r="C459" s="32"/>
      <c r="D459" s="32"/>
      <c r="E459" s="32"/>
    </row>
    <row r="460">
      <c r="B460" s="32"/>
      <c r="C460" s="32"/>
      <c r="D460" s="32"/>
      <c r="E460" s="32"/>
    </row>
    <row r="461">
      <c r="B461" s="32"/>
      <c r="C461" s="32"/>
      <c r="D461" s="32"/>
      <c r="E461" s="32"/>
    </row>
    <row r="462">
      <c r="B462" s="32"/>
      <c r="C462" s="32"/>
      <c r="D462" s="32"/>
      <c r="E462" s="32"/>
    </row>
    <row r="463">
      <c r="B463" s="32"/>
      <c r="C463" s="32"/>
      <c r="D463" s="32"/>
      <c r="E463" s="32"/>
    </row>
    <row r="464">
      <c r="B464" s="32"/>
      <c r="C464" s="32"/>
      <c r="D464" s="32"/>
      <c r="E464" s="32"/>
    </row>
    <row r="465">
      <c r="B465" s="32"/>
      <c r="C465" s="32"/>
      <c r="D465" s="32"/>
      <c r="E465" s="32"/>
    </row>
    <row r="466">
      <c r="B466" s="32"/>
      <c r="C466" s="32"/>
      <c r="D466" s="32"/>
      <c r="E466" s="32"/>
    </row>
    <row r="467">
      <c r="B467" s="32"/>
      <c r="C467" s="32"/>
      <c r="D467" s="32"/>
      <c r="E467" s="32"/>
    </row>
    <row r="468">
      <c r="B468" s="32"/>
      <c r="C468" s="32"/>
      <c r="D468" s="32"/>
      <c r="E468" s="32"/>
    </row>
    <row r="469">
      <c r="B469" s="32"/>
      <c r="C469" s="32"/>
      <c r="D469" s="32"/>
      <c r="E469" s="32"/>
    </row>
    <row r="470">
      <c r="B470" s="32"/>
      <c r="C470" s="32"/>
      <c r="D470" s="32"/>
      <c r="E470" s="32"/>
    </row>
    <row r="471">
      <c r="B471" s="32"/>
      <c r="C471" s="32"/>
      <c r="D471" s="32"/>
      <c r="E471" s="32"/>
    </row>
    <row r="472">
      <c r="B472" s="32"/>
      <c r="C472" s="32"/>
      <c r="D472" s="32"/>
      <c r="E472" s="32"/>
    </row>
    <row r="473">
      <c r="B473" s="32"/>
      <c r="C473" s="32"/>
      <c r="D473" s="32"/>
      <c r="E473" s="32"/>
    </row>
    <row r="474">
      <c r="B474" s="32"/>
      <c r="C474" s="32"/>
      <c r="D474" s="32"/>
      <c r="E474" s="32"/>
    </row>
    <row r="475">
      <c r="B475" s="32"/>
      <c r="C475" s="32"/>
      <c r="D475" s="32"/>
      <c r="E475" s="32"/>
    </row>
    <row r="476">
      <c r="B476" s="32"/>
      <c r="C476" s="32"/>
      <c r="D476" s="32"/>
      <c r="E476" s="32"/>
    </row>
    <row r="477">
      <c r="B477" s="32"/>
      <c r="C477" s="32"/>
      <c r="D477" s="32"/>
      <c r="E477" s="32"/>
    </row>
    <row r="478">
      <c r="B478" s="32"/>
      <c r="C478" s="32"/>
      <c r="D478" s="32"/>
      <c r="E478" s="32"/>
    </row>
    <row r="479">
      <c r="B479" s="32"/>
      <c r="C479" s="32"/>
      <c r="D479" s="32"/>
      <c r="E479" s="32"/>
    </row>
    <row r="480">
      <c r="B480" s="32"/>
      <c r="C480" s="32"/>
      <c r="D480" s="32"/>
      <c r="E480" s="32"/>
    </row>
    <row r="481">
      <c r="B481" s="32"/>
      <c r="C481" s="32"/>
      <c r="D481" s="32"/>
      <c r="E481" s="32"/>
    </row>
    <row r="482">
      <c r="B482" s="32"/>
      <c r="C482" s="32"/>
      <c r="D482" s="32"/>
      <c r="E482" s="32"/>
    </row>
    <row r="483">
      <c r="B483" s="32"/>
      <c r="C483" s="32"/>
      <c r="D483" s="32"/>
      <c r="E483" s="32"/>
    </row>
    <row r="484">
      <c r="B484" s="32"/>
      <c r="C484" s="32"/>
      <c r="D484" s="32"/>
      <c r="E484" s="32"/>
    </row>
    <row r="485">
      <c r="B485" s="32"/>
      <c r="C485" s="32"/>
      <c r="D485" s="32"/>
      <c r="E485" s="32"/>
    </row>
    <row r="486">
      <c r="B486" s="32"/>
      <c r="C486" s="32"/>
      <c r="D486" s="32"/>
      <c r="E486" s="32"/>
    </row>
    <row r="487">
      <c r="B487" s="32"/>
      <c r="C487" s="32"/>
      <c r="D487" s="32"/>
      <c r="E487" s="32"/>
    </row>
    <row r="488">
      <c r="B488" s="32"/>
      <c r="C488" s="32"/>
      <c r="D488" s="32"/>
      <c r="E488" s="32"/>
    </row>
    <row r="489">
      <c r="B489" s="32"/>
      <c r="C489" s="32"/>
      <c r="D489" s="32"/>
      <c r="E489" s="32"/>
    </row>
    <row r="490">
      <c r="B490" s="32"/>
      <c r="C490" s="32"/>
      <c r="D490" s="32"/>
      <c r="E490" s="32"/>
    </row>
    <row r="491">
      <c r="B491" s="32"/>
      <c r="C491" s="32"/>
      <c r="D491" s="32"/>
      <c r="E491" s="32"/>
    </row>
    <row r="492">
      <c r="B492" s="32"/>
      <c r="C492" s="32"/>
      <c r="D492" s="32"/>
      <c r="E492" s="32"/>
    </row>
    <row r="493">
      <c r="B493" s="32"/>
      <c r="C493" s="32"/>
      <c r="D493" s="32"/>
      <c r="E493" s="32"/>
    </row>
    <row r="494">
      <c r="B494" s="32"/>
      <c r="C494" s="32"/>
      <c r="D494" s="32"/>
      <c r="E494" s="32"/>
    </row>
    <row r="495">
      <c r="B495" s="32"/>
      <c r="C495" s="32"/>
      <c r="D495" s="32"/>
      <c r="E495" s="32"/>
    </row>
    <row r="496">
      <c r="B496" s="32"/>
      <c r="C496" s="32"/>
      <c r="D496" s="32"/>
      <c r="E496" s="32"/>
    </row>
    <row r="497">
      <c r="B497" s="32"/>
      <c r="C497" s="32"/>
      <c r="D497" s="32"/>
      <c r="E497" s="32"/>
    </row>
    <row r="498">
      <c r="B498" s="32"/>
      <c r="C498" s="32"/>
      <c r="D498" s="32"/>
      <c r="E498" s="32"/>
    </row>
    <row r="499">
      <c r="B499" s="32"/>
      <c r="C499" s="32"/>
      <c r="D499" s="32"/>
      <c r="E499" s="32"/>
    </row>
    <row r="500">
      <c r="B500" s="32"/>
      <c r="C500" s="32"/>
      <c r="D500" s="32"/>
      <c r="E500" s="32"/>
    </row>
    <row r="501">
      <c r="B501" s="32"/>
      <c r="C501" s="32"/>
      <c r="D501" s="32"/>
      <c r="E501" s="32"/>
    </row>
    <row r="502">
      <c r="B502" s="32"/>
      <c r="C502" s="32"/>
      <c r="D502" s="32"/>
      <c r="E502" s="32"/>
    </row>
    <row r="503">
      <c r="B503" s="32"/>
      <c r="C503" s="32"/>
      <c r="D503" s="32"/>
      <c r="E503" s="32"/>
    </row>
    <row r="504">
      <c r="B504" s="32"/>
      <c r="C504" s="32"/>
      <c r="D504" s="32"/>
      <c r="E504" s="32"/>
    </row>
    <row r="505">
      <c r="B505" s="32"/>
      <c r="C505" s="32"/>
      <c r="D505" s="32"/>
      <c r="E505" s="32"/>
    </row>
    <row r="506">
      <c r="B506" s="32"/>
      <c r="C506" s="32"/>
      <c r="D506" s="32"/>
      <c r="E506" s="32"/>
    </row>
    <row r="507">
      <c r="B507" s="32"/>
      <c r="C507" s="32"/>
      <c r="D507" s="32"/>
      <c r="E507" s="32"/>
    </row>
    <row r="508">
      <c r="B508" s="32"/>
      <c r="C508" s="32"/>
      <c r="D508" s="32"/>
      <c r="E508" s="32"/>
    </row>
    <row r="509">
      <c r="B509" s="32"/>
      <c r="C509" s="32"/>
      <c r="D509" s="32"/>
      <c r="E509" s="32"/>
    </row>
    <row r="510">
      <c r="B510" s="32"/>
      <c r="C510" s="32"/>
      <c r="D510" s="32"/>
      <c r="E510" s="32"/>
    </row>
    <row r="511">
      <c r="B511" s="32"/>
      <c r="C511" s="32"/>
      <c r="D511" s="32"/>
      <c r="E511" s="32"/>
    </row>
    <row r="512">
      <c r="B512" s="32"/>
      <c r="C512" s="32"/>
      <c r="D512" s="32"/>
      <c r="E512" s="32"/>
    </row>
    <row r="513">
      <c r="B513" s="32"/>
      <c r="C513" s="32"/>
      <c r="D513" s="32"/>
      <c r="E513" s="32"/>
    </row>
    <row r="514">
      <c r="B514" s="32"/>
      <c r="C514" s="32"/>
      <c r="D514" s="32"/>
      <c r="E514" s="32"/>
    </row>
    <row r="515">
      <c r="B515" s="32"/>
      <c r="C515" s="32"/>
      <c r="D515" s="32"/>
      <c r="E515" s="32"/>
    </row>
    <row r="516">
      <c r="B516" s="32"/>
      <c r="C516" s="32"/>
      <c r="D516" s="32"/>
      <c r="E516" s="32"/>
    </row>
    <row r="517">
      <c r="B517" s="32"/>
      <c r="C517" s="32"/>
      <c r="D517" s="32"/>
      <c r="E517" s="32"/>
    </row>
    <row r="518">
      <c r="B518" s="32"/>
      <c r="C518" s="32"/>
      <c r="D518" s="32"/>
      <c r="E518" s="32"/>
    </row>
    <row r="519">
      <c r="B519" s="32"/>
      <c r="C519" s="32"/>
      <c r="D519" s="32"/>
      <c r="E519" s="32"/>
    </row>
    <row r="520">
      <c r="B520" s="32"/>
      <c r="C520" s="32"/>
      <c r="D520" s="32"/>
      <c r="E520" s="32"/>
    </row>
    <row r="521">
      <c r="B521" s="32"/>
      <c r="C521" s="32"/>
      <c r="D521" s="32"/>
      <c r="E521" s="32"/>
    </row>
    <row r="522">
      <c r="B522" s="32"/>
      <c r="C522" s="32"/>
      <c r="D522" s="32"/>
      <c r="E522" s="32"/>
    </row>
    <row r="523">
      <c r="B523" s="32"/>
      <c r="C523" s="32"/>
      <c r="D523" s="32"/>
      <c r="E523" s="32"/>
    </row>
    <row r="524">
      <c r="B524" s="32"/>
      <c r="C524" s="32"/>
      <c r="D524" s="32"/>
      <c r="E524" s="32"/>
    </row>
    <row r="525">
      <c r="B525" s="32"/>
      <c r="C525" s="32"/>
      <c r="D525" s="32"/>
      <c r="E525" s="32"/>
    </row>
    <row r="526">
      <c r="B526" s="32"/>
      <c r="C526" s="32"/>
      <c r="D526" s="32"/>
      <c r="E526" s="32"/>
    </row>
    <row r="527">
      <c r="B527" s="32"/>
      <c r="C527" s="32"/>
      <c r="D527" s="32"/>
      <c r="E527" s="32"/>
    </row>
    <row r="528">
      <c r="B528" s="32"/>
      <c r="C528" s="32"/>
      <c r="D528" s="32"/>
      <c r="E528" s="32"/>
    </row>
    <row r="529">
      <c r="B529" s="32"/>
      <c r="C529" s="32"/>
      <c r="D529" s="32"/>
      <c r="E529" s="32"/>
    </row>
    <row r="530">
      <c r="B530" s="32"/>
      <c r="C530" s="32"/>
      <c r="D530" s="32"/>
      <c r="E530" s="32"/>
    </row>
    <row r="531">
      <c r="B531" s="32"/>
      <c r="C531" s="32"/>
      <c r="D531" s="32"/>
      <c r="E531" s="32"/>
    </row>
    <row r="532">
      <c r="B532" s="32"/>
      <c r="C532" s="32"/>
      <c r="D532" s="32"/>
      <c r="E532" s="32"/>
    </row>
    <row r="533">
      <c r="B533" s="32"/>
      <c r="C533" s="32"/>
      <c r="D533" s="32"/>
      <c r="E533" s="32"/>
    </row>
    <row r="534">
      <c r="B534" s="32"/>
      <c r="C534" s="32"/>
      <c r="D534" s="32"/>
      <c r="E534" s="32"/>
    </row>
    <row r="535">
      <c r="B535" s="32"/>
      <c r="C535" s="32"/>
      <c r="D535" s="32"/>
      <c r="E535" s="32"/>
    </row>
    <row r="536">
      <c r="B536" s="32"/>
      <c r="C536" s="32"/>
      <c r="D536" s="32"/>
      <c r="E536" s="32"/>
    </row>
    <row r="537">
      <c r="B537" s="32"/>
      <c r="C537" s="32"/>
      <c r="D537" s="32"/>
      <c r="E537" s="32"/>
    </row>
    <row r="538">
      <c r="B538" s="32"/>
      <c r="C538" s="32"/>
      <c r="D538" s="32"/>
      <c r="E538" s="32"/>
    </row>
    <row r="539">
      <c r="B539" s="32"/>
      <c r="C539" s="32"/>
      <c r="D539" s="32"/>
      <c r="E539" s="32"/>
    </row>
    <row r="540">
      <c r="B540" s="32"/>
      <c r="C540" s="32"/>
      <c r="D540" s="32"/>
      <c r="E540" s="32"/>
    </row>
    <row r="541">
      <c r="B541" s="32"/>
      <c r="C541" s="32"/>
      <c r="D541" s="32"/>
      <c r="E541" s="32"/>
    </row>
    <row r="542">
      <c r="B542" s="32"/>
      <c r="C542" s="32"/>
      <c r="D542" s="32"/>
      <c r="E542" s="32"/>
    </row>
    <row r="543">
      <c r="B543" s="32"/>
      <c r="C543" s="32"/>
      <c r="D543" s="32"/>
      <c r="E543" s="32"/>
    </row>
    <row r="544">
      <c r="B544" s="32"/>
      <c r="C544" s="32"/>
      <c r="D544" s="32"/>
      <c r="E544" s="32"/>
    </row>
    <row r="545">
      <c r="B545" s="32"/>
      <c r="C545" s="32"/>
      <c r="D545" s="32"/>
      <c r="E545" s="32"/>
    </row>
    <row r="546">
      <c r="B546" s="32"/>
      <c r="C546" s="32"/>
      <c r="D546" s="32"/>
      <c r="E546" s="32"/>
    </row>
    <row r="547">
      <c r="B547" s="32"/>
      <c r="C547" s="32"/>
      <c r="D547" s="32"/>
      <c r="E547" s="32"/>
    </row>
    <row r="548">
      <c r="B548" s="32"/>
      <c r="C548" s="32"/>
      <c r="D548" s="32"/>
      <c r="E548" s="32"/>
    </row>
    <row r="549">
      <c r="B549" s="32"/>
      <c r="C549" s="32"/>
      <c r="D549" s="32"/>
      <c r="E549" s="32"/>
    </row>
    <row r="550">
      <c r="B550" s="32"/>
      <c r="C550" s="32"/>
      <c r="D550" s="32"/>
      <c r="E550" s="32"/>
    </row>
    <row r="551">
      <c r="B551" s="32"/>
      <c r="C551" s="32"/>
      <c r="D551" s="32"/>
      <c r="E551" s="32"/>
    </row>
    <row r="552">
      <c r="B552" s="32"/>
      <c r="C552" s="32"/>
      <c r="D552" s="32"/>
      <c r="E552" s="32"/>
    </row>
    <row r="553">
      <c r="B553" s="32"/>
      <c r="C553" s="32"/>
      <c r="D553" s="32"/>
      <c r="E553" s="32"/>
    </row>
    <row r="554">
      <c r="B554" s="32"/>
      <c r="C554" s="32"/>
      <c r="D554" s="32"/>
      <c r="E554" s="32"/>
    </row>
    <row r="555">
      <c r="B555" s="32"/>
      <c r="C555" s="32"/>
      <c r="D555" s="32"/>
      <c r="E555" s="32"/>
    </row>
    <row r="556">
      <c r="B556" s="32"/>
      <c r="C556" s="32"/>
      <c r="D556" s="32"/>
      <c r="E556" s="32"/>
    </row>
    <row r="557">
      <c r="B557" s="32"/>
      <c r="C557" s="32"/>
      <c r="D557" s="32"/>
      <c r="E557" s="32"/>
    </row>
    <row r="558">
      <c r="B558" s="32"/>
      <c r="C558" s="32"/>
      <c r="D558" s="32"/>
      <c r="E558" s="32"/>
    </row>
    <row r="559">
      <c r="B559" s="32"/>
      <c r="C559" s="32"/>
      <c r="D559" s="32"/>
      <c r="E559" s="32"/>
    </row>
    <row r="560">
      <c r="B560" s="32"/>
      <c r="C560" s="32"/>
      <c r="D560" s="32"/>
      <c r="E560" s="32"/>
    </row>
    <row r="561">
      <c r="B561" s="32"/>
      <c r="C561" s="32"/>
      <c r="D561" s="32"/>
      <c r="E561" s="32"/>
    </row>
    <row r="562">
      <c r="B562" s="32"/>
      <c r="C562" s="32"/>
      <c r="D562" s="32"/>
      <c r="E562" s="32"/>
    </row>
    <row r="563">
      <c r="B563" s="32"/>
      <c r="C563" s="32"/>
      <c r="D563" s="32"/>
      <c r="E563" s="32"/>
    </row>
    <row r="564">
      <c r="B564" s="32"/>
      <c r="C564" s="32"/>
      <c r="D564" s="32"/>
      <c r="E564" s="32"/>
    </row>
    <row r="565">
      <c r="B565" s="32"/>
      <c r="C565" s="32"/>
      <c r="D565" s="32"/>
      <c r="E565" s="32"/>
    </row>
    <row r="566">
      <c r="B566" s="32"/>
      <c r="C566" s="32"/>
      <c r="D566" s="32"/>
      <c r="E566" s="32"/>
    </row>
    <row r="567">
      <c r="B567" s="32"/>
      <c r="C567" s="32"/>
      <c r="D567" s="32"/>
      <c r="E567" s="32"/>
    </row>
    <row r="568">
      <c r="B568" s="32"/>
      <c r="C568" s="32"/>
      <c r="D568" s="32"/>
      <c r="E568" s="32"/>
    </row>
    <row r="569">
      <c r="B569" s="32"/>
      <c r="C569" s="32"/>
      <c r="D569" s="32"/>
      <c r="E569" s="32"/>
    </row>
    <row r="570">
      <c r="B570" s="32"/>
      <c r="C570" s="32"/>
      <c r="D570" s="32"/>
      <c r="E570" s="32"/>
    </row>
    <row r="571">
      <c r="B571" s="32"/>
      <c r="C571" s="32"/>
      <c r="D571" s="32"/>
      <c r="E571" s="32"/>
    </row>
    <row r="572">
      <c r="B572" s="32"/>
      <c r="C572" s="32"/>
      <c r="D572" s="32"/>
      <c r="E572" s="32"/>
    </row>
    <row r="573">
      <c r="B573" s="32"/>
      <c r="C573" s="32"/>
      <c r="D573" s="32"/>
      <c r="E573" s="32"/>
    </row>
    <row r="574">
      <c r="B574" s="32"/>
      <c r="C574" s="32"/>
      <c r="D574" s="32"/>
      <c r="E574" s="32"/>
    </row>
    <row r="575">
      <c r="B575" s="32"/>
      <c r="C575" s="32"/>
      <c r="D575" s="32"/>
      <c r="E575" s="32"/>
    </row>
    <row r="576">
      <c r="B576" s="32"/>
      <c r="C576" s="32"/>
      <c r="D576" s="32"/>
      <c r="E576" s="32"/>
    </row>
    <row r="577">
      <c r="B577" s="32"/>
      <c r="C577" s="32"/>
      <c r="D577" s="32"/>
      <c r="E577" s="32"/>
    </row>
    <row r="578">
      <c r="B578" s="32"/>
      <c r="C578" s="32"/>
      <c r="D578" s="32"/>
      <c r="E578" s="32"/>
    </row>
    <row r="579">
      <c r="B579" s="32"/>
      <c r="C579" s="32"/>
      <c r="D579" s="32"/>
      <c r="E579" s="32"/>
    </row>
    <row r="580">
      <c r="B580" s="32"/>
      <c r="C580" s="32"/>
      <c r="D580" s="32"/>
      <c r="E580" s="32"/>
    </row>
    <row r="581">
      <c r="B581" s="32"/>
      <c r="C581" s="32"/>
      <c r="D581" s="32"/>
      <c r="E581" s="32"/>
    </row>
    <row r="582">
      <c r="B582" s="32"/>
      <c r="C582" s="32"/>
      <c r="D582" s="32"/>
      <c r="E582" s="32"/>
    </row>
    <row r="583">
      <c r="B583" s="32"/>
      <c r="C583" s="32"/>
      <c r="D583" s="32"/>
      <c r="E583" s="32"/>
    </row>
    <row r="584">
      <c r="B584" s="32"/>
      <c r="C584" s="32"/>
      <c r="D584" s="32"/>
      <c r="E584" s="32"/>
    </row>
    <row r="585">
      <c r="B585" s="32"/>
      <c r="C585" s="32"/>
      <c r="D585" s="32"/>
      <c r="E585" s="32"/>
    </row>
    <row r="586">
      <c r="B586" s="32"/>
      <c r="C586" s="32"/>
      <c r="D586" s="32"/>
      <c r="E586" s="32"/>
    </row>
    <row r="587">
      <c r="B587" s="32"/>
      <c r="C587" s="32"/>
      <c r="D587" s="32"/>
      <c r="E587" s="32"/>
    </row>
    <row r="588">
      <c r="B588" s="32"/>
      <c r="C588" s="32"/>
      <c r="D588" s="32"/>
      <c r="E588" s="32"/>
    </row>
    <row r="589">
      <c r="B589" s="32"/>
      <c r="C589" s="32"/>
      <c r="D589" s="32"/>
      <c r="E589" s="32"/>
    </row>
    <row r="590">
      <c r="B590" s="32"/>
      <c r="C590" s="32"/>
      <c r="D590" s="32"/>
      <c r="E590" s="32"/>
    </row>
    <row r="591">
      <c r="B591" s="32"/>
      <c r="C591" s="32"/>
      <c r="D591" s="32"/>
      <c r="E591" s="32"/>
    </row>
    <row r="592">
      <c r="B592" s="32"/>
      <c r="C592" s="32"/>
      <c r="D592" s="32"/>
      <c r="E592" s="32"/>
    </row>
    <row r="593">
      <c r="B593" s="32"/>
      <c r="C593" s="32"/>
      <c r="D593" s="32"/>
      <c r="E593" s="32"/>
    </row>
    <row r="594">
      <c r="B594" s="32"/>
      <c r="C594" s="32"/>
      <c r="D594" s="32"/>
      <c r="E594" s="32"/>
    </row>
    <row r="595">
      <c r="B595" s="32"/>
      <c r="C595" s="32"/>
      <c r="D595" s="32"/>
      <c r="E595" s="32"/>
    </row>
    <row r="596">
      <c r="B596" s="32"/>
      <c r="C596" s="32"/>
      <c r="D596" s="32"/>
      <c r="E596" s="32"/>
    </row>
    <row r="597">
      <c r="B597" s="32"/>
      <c r="C597" s="32"/>
      <c r="D597" s="32"/>
      <c r="E597" s="32"/>
    </row>
    <row r="598">
      <c r="B598" s="32"/>
      <c r="C598" s="32"/>
      <c r="D598" s="32"/>
      <c r="E598" s="32"/>
    </row>
    <row r="599">
      <c r="B599" s="32"/>
      <c r="C599" s="32"/>
      <c r="D599" s="32"/>
      <c r="E599" s="32"/>
    </row>
    <row r="600">
      <c r="B600" s="32"/>
      <c r="C600" s="32"/>
      <c r="D600" s="32"/>
      <c r="E600" s="32"/>
    </row>
    <row r="601">
      <c r="B601" s="32"/>
      <c r="C601" s="32"/>
      <c r="D601" s="32"/>
      <c r="E601" s="32"/>
    </row>
    <row r="602">
      <c r="B602" s="32"/>
      <c r="C602" s="32"/>
      <c r="D602" s="32"/>
      <c r="E602" s="32"/>
    </row>
    <row r="603">
      <c r="B603" s="32"/>
      <c r="C603" s="32"/>
      <c r="D603" s="32"/>
      <c r="E603" s="32"/>
    </row>
    <row r="604">
      <c r="B604" s="32"/>
      <c r="C604" s="32"/>
      <c r="D604" s="32"/>
      <c r="E604" s="32"/>
    </row>
    <row r="605">
      <c r="B605" s="32"/>
      <c r="C605" s="32"/>
      <c r="D605" s="32"/>
      <c r="E605" s="32"/>
    </row>
    <row r="606">
      <c r="B606" s="32"/>
      <c r="C606" s="32"/>
      <c r="D606" s="32"/>
      <c r="E606" s="32"/>
    </row>
    <row r="607">
      <c r="B607" s="32"/>
      <c r="C607" s="32"/>
      <c r="D607" s="32"/>
      <c r="E607" s="32"/>
    </row>
    <row r="608">
      <c r="B608" s="32"/>
      <c r="C608" s="32"/>
      <c r="D608" s="32"/>
      <c r="E608" s="32"/>
    </row>
    <row r="609">
      <c r="B609" s="32"/>
      <c r="C609" s="32"/>
      <c r="D609" s="32"/>
      <c r="E609" s="32"/>
    </row>
    <row r="610">
      <c r="B610" s="32"/>
      <c r="C610" s="32"/>
      <c r="D610" s="32"/>
      <c r="E610" s="32"/>
    </row>
    <row r="611">
      <c r="B611" s="32"/>
      <c r="C611" s="32"/>
      <c r="D611" s="32"/>
      <c r="E611" s="32"/>
    </row>
    <row r="612">
      <c r="B612" s="32"/>
      <c r="C612" s="32"/>
      <c r="D612" s="32"/>
      <c r="E612" s="32"/>
    </row>
    <row r="613">
      <c r="B613" s="32"/>
      <c r="C613" s="32"/>
      <c r="D613" s="32"/>
      <c r="E613" s="32"/>
    </row>
    <row r="614">
      <c r="B614" s="32"/>
      <c r="C614" s="32"/>
      <c r="D614" s="32"/>
      <c r="E614" s="32"/>
    </row>
    <row r="615">
      <c r="B615" s="32"/>
      <c r="C615" s="32"/>
      <c r="D615" s="32"/>
      <c r="E615" s="32"/>
    </row>
    <row r="616">
      <c r="B616" s="32"/>
      <c r="C616" s="32"/>
      <c r="D616" s="32"/>
      <c r="E616" s="32"/>
    </row>
    <row r="617">
      <c r="B617" s="32"/>
      <c r="C617" s="32"/>
      <c r="D617" s="32"/>
      <c r="E617" s="32"/>
    </row>
    <row r="618">
      <c r="B618" s="32"/>
      <c r="C618" s="32"/>
      <c r="D618" s="32"/>
      <c r="E618" s="32"/>
    </row>
    <row r="619">
      <c r="B619" s="32"/>
      <c r="C619" s="32"/>
      <c r="D619" s="32"/>
      <c r="E619" s="32"/>
    </row>
    <row r="620">
      <c r="B620" s="32"/>
      <c r="C620" s="32"/>
      <c r="D620" s="32"/>
      <c r="E620" s="32"/>
    </row>
    <row r="621">
      <c r="B621" s="32"/>
      <c r="C621" s="32"/>
      <c r="D621" s="32"/>
      <c r="E621" s="32"/>
    </row>
    <row r="622">
      <c r="B622" s="32"/>
      <c r="C622" s="32"/>
      <c r="D622" s="32"/>
      <c r="E622" s="32"/>
    </row>
    <row r="623">
      <c r="B623" s="32"/>
      <c r="C623" s="32"/>
      <c r="D623" s="32"/>
      <c r="E623" s="32"/>
    </row>
    <row r="624">
      <c r="B624" s="32"/>
      <c r="C624" s="32"/>
      <c r="D624" s="32"/>
      <c r="E624" s="32"/>
    </row>
    <row r="625">
      <c r="B625" s="32"/>
      <c r="C625" s="32"/>
      <c r="D625" s="32"/>
      <c r="E625" s="32"/>
    </row>
    <row r="626">
      <c r="B626" s="32"/>
      <c r="C626" s="32"/>
      <c r="D626" s="32"/>
      <c r="E626" s="32"/>
    </row>
    <row r="627">
      <c r="B627" s="32"/>
      <c r="C627" s="32"/>
      <c r="D627" s="32"/>
      <c r="E627" s="32"/>
    </row>
    <row r="628">
      <c r="B628" s="32"/>
      <c r="C628" s="32"/>
      <c r="D628" s="32"/>
      <c r="E628" s="32"/>
    </row>
    <row r="629">
      <c r="B629" s="32"/>
      <c r="C629" s="32"/>
      <c r="D629" s="32"/>
      <c r="E629" s="32"/>
    </row>
    <row r="630">
      <c r="B630" s="32"/>
      <c r="C630" s="32"/>
      <c r="D630" s="32"/>
      <c r="E630" s="32"/>
    </row>
    <row r="631">
      <c r="B631" s="32"/>
      <c r="C631" s="32"/>
      <c r="D631" s="32"/>
      <c r="E631" s="32"/>
    </row>
    <row r="632">
      <c r="B632" s="32"/>
      <c r="C632" s="32"/>
      <c r="D632" s="32"/>
      <c r="E632" s="32"/>
    </row>
    <row r="633">
      <c r="B633" s="32"/>
      <c r="C633" s="32"/>
      <c r="D633" s="32"/>
      <c r="E633" s="32"/>
    </row>
    <row r="634">
      <c r="B634" s="32"/>
      <c r="C634" s="32"/>
      <c r="D634" s="32"/>
      <c r="E634" s="32"/>
    </row>
    <row r="635">
      <c r="B635" s="32"/>
      <c r="C635" s="32"/>
      <c r="D635" s="32"/>
      <c r="E635" s="32"/>
    </row>
    <row r="636">
      <c r="B636" s="32"/>
      <c r="C636" s="32"/>
      <c r="D636" s="32"/>
      <c r="E636" s="32"/>
    </row>
    <row r="637">
      <c r="B637" s="32"/>
      <c r="C637" s="32"/>
      <c r="D637" s="32"/>
      <c r="E637" s="32"/>
    </row>
    <row r="638">
      <c r="B638" s="32"/>
      <c r="C638" s="32"/>
      <c r="D638" s="32"/>
      <c r="E638" s="32"/>
    </row>
    <row r="639">
      <c r="B639" s="32"/>
      <c r="C639" s="32"/>
      <c r="D639" s="32"/>
      <c r="E639" s="32"/>
    </row>
    <row r="640">
      <c r="B640" s="32"/>
      <c r="C640" s="32"/>
      <c r="D640" s="32"/>
      <c r="E640" s="32"/>
    </row>
    <row r="641">
      <c r="B641" s="32"/>
      <c r="C641" s="32"/>
      <c r="D641" s="32"/>
      <c r="E641" s="32"/>
    </row>
    <row r="642">
      <c r="B642" s="32"/>
      <c r="C642" s="32"/>
      <c r="D642" s="32"/>
      <c r="E642" s="32"/>
    </row>
    <row r="643">
      <c r="B643" s="32"/>
      <c r="C643" s="32"/>
      <c r="D643" s="32"/>
      <c r="E643" s="32"/>
    </row>
    <row r="644">
      <c r="B644" s="32"/>
      <c r="C644" s="32"/>
      <c r="D644" s="32"/>
      <c r="E644" s="32"/>
    </row>
    <row r="645">
      <c r="B645" s="32"/>
      <c r="C645" s="32"/>
      <c r="D645" s="32"/>
      <c r="E645" s="32"/>
    </row>
    <row r="646">
      <c r="B646" s="32"/>
      <c r="C646" s="32"/>
      <c r="D646" s="32"/>
      <c r="E646" s="32"/>
    </row>
    <row r="647">
      <c r="B647" s="32"/>
      <c r="C647" s="32"/>
      <c r="D647" s="32"/>
      <c r="E647" s="32"/>
    </row>
    <row r="648">
      <c r="B648" s="32"/>
      <c r="C648" s="32"/>
      <c r="D648" s="32"/>
      <c r="E648" s="32"/>
    </row>
    <row r="649">
      <c r="B649" s="32"/>
      <c r="C649" s="32"/>
      <c r="D649" s="32"/>
      <c r="E649" s="32"/>
    </row>
    <row r="650">
      <c r="B650" s="32"/>
      <c r="C650" s="32"/>
      <c r="D650" s="32"/>
      <c r="E650" s="32"/>
    </row>
    <row r="651">
      <c r="B651" s="32"/>
      <c r="C651" s="32"/>
      <c r="D651" s="32"/>
      <c r="E651" s="32"/>
    </row>
    <row r="652">
      <c r="B652" s="32"/>
      <c r="C652" s="32"/>
      <c r="D652" s="32"/>
      <c r="E652" s="32"/>
    </row>
    <row r="653">
      <c r="B653" s="32"/>
      <c r="C653" s="32"/>
      <c r="D653" s="32"/>
      <c r="E653" s="32"/>
    </row>
    <row r="654">
      <c r="B654" s="32"/>
      <c r="C654" s="32"/>
      <c r="D654" s="32"/>
      <c r="E654" s="32"/>
    </row>
    <row r="655">
      <c r="B655" s="32"/>
      <c r="C655" s="32"/>
      <c r="D655" s="32"/>
      <c r="E655" s="32"/>
    </row>
    <row r="656">
      <c r="B656" s="32"/>
      <c r="C656" s="32"/>
      <c r="D656" s="32"/>
      <c r="E656" s="32"/>
    </row>
    <row r="657">
      <c r="B657" s="32"/>
      <c r="C657" s="32"/>
      <c r="D657" s="32"/>
      <c r="E657" s="32"/>
    </row>
    <row r="658">
      <c r="B658" s="32"/>
      <c r="C658" s="32"/>
      <c r="D658" s="32"/>
      <c r="E658" s="32"/>
    </row>
    <row r="659">
      <c r="B659" s="32"/>
      <c r="C659" s="32"/>
      <c r="D659" s="32"/>
      <c r="E659" s="32"/>
    </row>
    <row r="660">
      <c r="B660" s="32"/>
      <c r="C660" s="32"/>
      <c r="D660" s="32"/>
      <c r="E660" s="32"/>
    </row>
    <row r="661">
      <c r="B661" s="32"/>
      <c r="C661" s="32"/>
      <c r="D661" s="32"/>
      <c r="E661" s="32"/>
    </row>
    <row r="662">
      <c r="B662" s="32"/>
      <c r="C662" s="32"/>
      <c r="D662" s="32"/>
      <c r="E662" s="32"/>
    </row>
    <row r="663">
      <c r="B663" s="32"/>
      <c r="C663" s="32"/>
      <c r="D663" s="32"/>
      <c r="E663" s="32"/>
    </row>
    <row r="664">
      <c r="B664" s="32"/>
      <c r="C664" s="32"/>
      <c r="D664" s="32"/>
      <c r="E664" s="32"/>
    </row>
    <row r="665">
      <c r="B665" s="32"/>
      <c r="C665" s="32"/>
      <c r="D665" s="32"/>
      <c r="E665" s="32"/>
    </row>
    <row r="666">
      <c r="B666" s="32"/>
      <c r="C666" s="32"/>
      <c r="D666" s="32"/>
      <c r="E666" s="32"/>
    </row>
    <row r="667">
      <c r="B667" s="32"/>
      <c r="C667" s="32"/>
      <c r="D667" s="32"/>
      <c r="E667" s="32"/>
    </row>
    <row r="668">
      <c r="B668" s="32"/>
      <c r="C668" s="32"/>
      <c r="D668" s="32"/>
      <c r="E668" s="32"/>
    </row>
    <row r="669">
      <c r="B669" s="32"/>
      <c r="C669" s="32"/>
      <c r="D669" s="32"/>
      <c r="E669" s="32"/>
    </row>
    <row r="670">
      <c r="B670" s="32"/>
      <c r="C670" s="32"/>
      <c r="D670" s="32"/>
      <c r="E670" s="32"/>
    </row>
    <row r="671">
      <c r="B671" s="32"/>
      <c r="C671" s="32"/>
      <c r="D671" s="32"/>
      <c r="E671" s="32"/>
    </row>
    <row r="672">
      <c r="B672" s="32"/>
      <c r="C672" s="32"/>
      <c r="D672" s="32"/>
      <c r="E672" s="32"/>
    </row>
    <row r="673">
      <c r="B673" s="32"/>
      <c r="C673" s="32"/>
      <c r="D673" s="32"/>
      <c r="E673" s="32"/>
    </row>
    <row r="674">
      <c r="B674" s="32"/>
      <c r="C674" s="32"/>
      <c r="D674" s="32"/>
      <c r="E674" s="32"/>
    </row>
    <row r="675">
      <c r="B675" s="32"/>
      <c r="C675" s="32"/>
      <c r="D675" s="32"/>
      <c r="E675" s="32"/>
    </row>
    <row r="676">
      <c r="B676" s="32"/>
      <c r="C676" s="32"/>
      <c r="D676" s="32"/>
      <c r="E676" s="32"/>
    </row>
    <row r="677">
      <c r="B677" s="32"/>
      <c r="C677" s="32"/>
      <c r="D677" s="32"/>
      <c r="E677" s="32"/>
    </row>
    <row r="678">
      <c r="B678" s="32"/>
      <c r="C678" s="32"/>
      <c r="D678" s="32"/>
      <c r="E678" s="32"/>
    </row>
    <row r="679">
      <c r="B679" s="32"/>
      <c r="C679" s="32"/>
      <c r="D679" s="32"/>
      <c r="E679" s="32"/>
    </row>
    <row r="680">
      <c r="B680" s="32"/>
      <c r="C680" s="32"/>
      <c r="D680" s="32"/>
      <c r="E680" s="32"/>
    </row>
    <row r="681">
      <c r="B681" s="32"/>
      <c r="C681" s="32"/>
      <c r="D681" s="32"/>
      <c r="E681" s="32"/>
    </row>
    <row r="682">
      <c r="B682" s="32"/>
      <c r="C682" s="32"/>
      <c r="D682" s="32"/>
      <c r="E682" s="32"/>
    </row>
    <row r="683">
      <c r="B683" s="32"/>
      <c r="C683" s="32"/>
      <c r="D683" s="32"/>
      <c r="E683" s="32"/>
    </row>
    <row r="684">
      <c r="B684" s="32"/>
      <c r="C684" s="32"/>
      <c r="D684" s="32"/>
      <c r="E684" s="32"/>
    </row>
    <row r="685">
      <c r="B685" s="32"/>
      <c r="C685" s="32"/>
      <c r="D685" s="32"/>
      <c r="E685" s="32"/>
    </row>
    <row r="686">
      <c r="B686" s="32"/>
      <c r="C686" s="32"/>
      <c r="D686" s="32"/>
      <c r="E686" s="32"/>
    </row>
    <row r="687">
      <c r="B687" s="32"/>
      <c r="C687" s="32"/>
      <c r="D687" s="32"/>
      <c r="E687" s="32"/>
    </row>
    <row r="688">
      <c r="B688" s="32"/>
      <c r="C688" s="32"/>
      <c r="D688" s="32"/>
      <c r="E688" s="32"/>
    </row>
    <row r="689">
      <c r="B689" s="32"/>
      <c r="C689" s="32"/>
      <c r="D689" s="32"/>
      <c r="E689" s="32"/>
    </row>
    <row r="690">
      <c r="B690" s="32"/>
      <c r="C690" s="32"/>
      <c r="D690" s="32"/>
      <c r="E690" s="32"/>
    </row>
    <row r="691">
      <c r="B691" s="32"/>
      <c r="C691" s="32"/>
      <c r="D691" s="32"/>
      <c r="E691" s="32"/>
    </row>
    <row r="692">
      <c r="B692" s="32"/>
      <c r="C692" s="32"/>
      <c r="D692" s="32"/>
      <c r="E692" s="32"/>
    </row>
    <row r="693">
      <c r="B693" s="32"/>
      <c r="C693" s="32"/>
      <c r="D693" s="32"/>
      <c r="E693" s="32"/>
    </row>
    <row r="694">
      <c r="B694" s="32"/>
      <c r="C694" s="32"/>
      <c r="D694" s="32"/>
      <c r="E694" s="32"/>
    </row>
    <row r="695">
      <c r="B695" s="32"/>
      <c r="C695" s="32"/>
      <c r="D695" s="32"/>
      <c r="E695" s="32"/>
    </row>
    <row r="696">
      <c r="B696" s="32"/>
      <c r="C696" s="32"/>
      <c r="D696" s="32"/>
      <c r="E696" s="32"/>
    </row>
    <row r="697">
      <c r="B697" s="32"/>
      <c r="C697" s="32"/>
      <c r="D697" s="32"/>
      <c r="E697" s="32"/>
    </row>
    <row r="698">
      <c r="B698" s="32"/>
      <c r="C698" s="32"/>
      <c r="D698" s="32"/>
      <c r="E698" s="32"/>
    </row>
    <row r="699">
      <c r="B699" s="32"/>
      <c r="C699" s="32"/>
      <c r="D699" s="32"/>
      <c r="E699" s="32"/>
    </row>
    <row r="700">
      <c r="B700" s="32"/>
      <c r="C700" s="32"/>
      <c r="D700" s="32"/>
      <c r="E700" s="32"/>
    </row>
    <row r="701">
      <c r="B701" s="32"/>
      <c r="C701" s="32"/>
      <c r="D701" s="32"/>
      <c r="E701" s="32"/>
    </row>
    <row r="702">
      <c r="B702" s="32"/>
      <c r="C702" s="32"/>
      <c r="D702" s="32"/>
      <c r="E702" s="32"/>
    </row>
    <row r="703">
      <c r="B703" s="32"/>
      <c r="C703" s="32"/>
      <c r="D703" s="32"/>
      <c r="E703" s="32"/>
    </row>
    <row r="704">
      <c r="B704" s="32"/>
      <c r="C704" s="32"/>
      <c r="D704" s="32"/>
      <c r="E704" s="32"/>
    </row>
    <row r="705">
      <c r="B705" s="32"/>
      <c r="C705" s="32"/>
      <c r="D705" s="32"/>
      <c r="E705" s="32"/>
    </row>
    <row r="706">
      <c r="B706" s="32"/>
      <c r="C706" s="32"/>
      <c r="D706" s="32"/>
      <c r="E706" s="32"/>
    </row>
    <row r="707">
      <c r="B707" s="32"/>
      <c r="C707" s="32"/>
      <c r="D707" s="32"/>
      <c r="E707" s="32"/>
    </row>
    <row r="708">
      <c r="B708" s="32"/>
      <c r="C708" s="32"/>
      <c r="D708" s="32"/>
      <c r="E708" s="32"/>
    </row>
    <row r="709">
      <c r="B709" s="32"/>
      <c r="C709" s="32"/>
      <c r="D709" s="32"/>
      <c r="E709" s="32"/>
    </row>
    <row r="710">
      <c r="B710" s="32"/>
      <c r="C710" s="32"/>
      <c r="D710" s="32"/>
      <c r="E710" s="32"/>
    </row>
    <row r="711">
      <c r="B711" s="32"/>
      <c r="C711" s="32"/>
      <c r="D711" s="32"/>
      <c r="E711" s="32"/>
    </row>
    <row r="712">
      <c r="B712" s="32"/>
      <c r="C712" s="32"/>
      <c r="D712" s="32"/>
      <c r="E712" s="32"/>
    </row>
    <row r="713">
      <c r="B713" s="32"/>
      <c r="C713" s="32"/>
      <c r="D713" s="32"/>
      <c r="E713" s="32"/>
    </row>
    <row r="714">
      <c r="B714" s="32"/>
      <c r="C714" s="32"/>
      <c r="D714" s="32"/>
      <c r="E714" s="32"/>
    </row>
    <row r="715">
      <c r="B715" s="32"/>
      <c r="C715" s="32"/>
      <c r="D715" s="32"/>
      <c r="E715" s="32"/>
    </row>
    <row r="716">
      <c r="B716" s="32"/>
      <c r="C716" s="32"/>
      <c r="D716" s="32"/>
      <c r="E716" s="32"/>
    </row>
    <row r="717">
      <c r="B717" s="32"/>
      <c r="C717" s="32"/>
      <c r="D717" s="32"/>
      <c r="E717" s="32"/>
    </row>
    <row r="718">
      <c r="B718" s="32"/>
      <c r="C718" s="32"/>
      <c r="D718" s="32"/>
      <c r="E718" s="32"/>
    </row>
    <row r="719">
      <c r="B719" s="32"/>
      <c r="C719" s="32"/>
      <c r="D719" s="32"/>
      <c r="E719" s="32"/>
    </row>
    <row r="720">
      <c r="B720" s="32"/>
      <c r="C720" s="32"/>
      <c r="D720" s="32"/>
      <c r="E720" s="32"/>
    </row>
    <row r="721">
      <c r="B721" s="32"/>
      <c r="C721" s="32"/>
      <c r="D721" s="32"/>
      <c r="E721" s="32"/>
    </row>
    <row r="722">
      <c r="B722" s="32"/>
      <c r="C722" s="32"/>
      <c r="D722" s="32"/>
      <c r="E722" s="32"/>
    </row>
    <row r="723">
      <c r="B723" s="32"/>
      <c r="C723" s="32"/>
      <c r="D723" s="32"/>
      <c r="E723" s="32"/>
    </row>
    <row r="724">
      <c r="B724" s="32"/>
      <c r="C724" s="32"/>
      <c r="D724" s="32"/>
      <c r="E724" s="32"/>
    </row>
    <row r="725">
      <c r="B725" s="32"/>
      <c r="C725" s="32"/>
      <c r="D725" s="32"/>
      <c r="E725" s="32"/>
    </row>
    <row r="726">
      <c r="B726" s="32"/>
      <c r="C726" s="32"/>
      <c r="D726" s="32"/>
      <c r="E726" s="32"/>
    </row>
    <row r="727">
      <c r="B727" s="32"/>
      <c r="C727" s="32"/>
      <c r="D727" s="32"/>
      <c r="E727" s="32"/>
    </row>
    <row r="728">
      <c r="B728" s="32"/>
      <c r="C728" s="32"/>
      <c r="D728" s="32"/>
      <c r="E728" s="32"/>
    </row>
    <row r="729">
      <c r="B729" s="32"/>
      <c r="C729" s="32"/>
      <c r="D729" s="32"/>
      <c r="E729" s="32"/>
    </row>
    <row r="730">
      <c r="B730" s="32"/>
      <c r="C730" s="32"/>
      <c r="D730" s="32"/>
      <c r="E730" s="32"/>
    </row>
    <row r="731">
      <c r="B731" s="32"/>
      <c r="C731" s="32"/>
      <c r="D731" s="32"/>
      <c r="E731" s="32"/>
    </row>
    <row r="732">
      <c r="B732" s="32"/>
      <c r="C732" s="32"/>
      <c r="D732" s="32"/>
      <c r="E732" s="32"/>
    </row>
    <row r="733">
      <c r="B733" s="32"/>
      <c r="C733" s="32"/>
      <c r="D733" s="32"/>
      <c r="E733" s="32"/>
    </row>
    <row r="734">
      <c r="B734" s="32"/>
      <c r="C734" s="32"/>
      <c r="D734" s="32"/>
      <c r="E734" s="32"/>
    </row>
    <row r="735">
      <c r="B735" s="32"/>
      <c r="C735" s="32"/>
      <c r="D735" s="32"/>
      <c r="E735" s="32"/>
    </row>
    <row r="736">
      <c r="B736" s="32"/>
      <c r="C736" s="32"/>
      <c r="D736" s="32"/>
      <c r="E736" s="32"/>
    </row>
    <row r="737">
      <c r="B737" s="32"/>
      <c r="C737" s="32"/>
      <c r="D737" s="32"/>
      <c r="E737" s="32"/>
    </row>
    <row r="738">
      <c r="B738" s="32"/>
      <c r="C738" s="32"/>
      <c r="D738" s="32"/>
      <c r="E738" s="32"/>
    </row>
    <row r="739">
      <c r="B739" s="32"/>
      <c r="C739" s="32"/>
      <c r="D739" s="32"/>
      <c r="E739" s="32"/>
    </row>
    <row r="740">
      <c r="B740" s="32"/>
      <c r="C740" s="32"/>
      <c r="D740" s="32"/>
      <c r="E740" s="32"/>
    </row>
    <row r="741">
      <c r="B741" s="32"/>
      <c r="C741" s="32"/>
      <c r="D741" s="32"/>
      <c r="E741" s="32"/>
    </row>
    <row r="742">
      <c r="B742" s="32"/>
      <c r="C742" s="32"/>
      <c r="D742" s="32"/>
      <c r="E742" s="32"/>
    </row>
    <row r="743">
      <c r="B743" s="32"/>
      <c r="C743" s="32"/>
      <c r="D743" s="32"/>
      <c r="E743" s="32"/>
    </row>
    <row r="744">
      <c r="B744" s="32"/>
      <c r="C744" s="32"/>
      <c r="D744" s="32"/>
      <c r="E744" s="32"/>
    </row>
    <row r="745">
      <c r="B745" s="32"/>
      <c r="C745" s="32"/>
      <c r="D745" s="32"/>
      <c r="E745" s="32"/>
    </row>
    <row r="746">
      <c r="B746" s="32"/>
      <c r="C746" s="32"/>
      <c r="D746" s="32"/>
      <c r="E746" s="32"/>
    </row>
    <row r="747">
      <c r="B747" s="32"/>
      <c r="C747" s="32"/>
      <c r="D747" s="32"/>
      <c r="E747" s="32"/>
    </row>
    <row r="748">
      <c r="B748" s="32"/>
      <c r="C748" s="32"/>
      <c r="D748" s="32"/>
      <c r="E748" s="32"/>
    </row>
    <row r="749">
      <c r="B749" s="32"/>
      <c r="C749" s="32"/>
      <c r="D749" s="32"/>
      <c r="E749" s="32"/>
    </row>
    <row r="750">
      <c r="B750" s="32"/>
      <c r="C750" s="32"/>
      <c r="D750" s="32"/>
      <c r="E750" s="32"/>
    </row>
    <row r="751">
      <c r="B751" s="32"/>
      <c r="C751" s="32"/>
      <c r="D751" s="32"/>
      <c r="E751" s="32"/>
    </row>
    <row r="752">
      <c r="B752" s="32"/>
      <c r="C752" s="32"/>
      <c r="D752" s="32"/>
      <c r="E752" s="32"/>
    </row>
    <row r="753">
      <c r="B753" s="32"/>
      <c r="C753" s="32"/>
      <c r="D753" s="32"/>
      <c r="E753" s="32"/>
    </row>
    <row r="754">
      <c r="B754" s="32"/>
      <c r="C754" s="32"/>
      <c r="D754" s="32"/>
      <c r="E754" s="32"/>
    </row>
    <row r="755">
      <c r="B755" s="32"/>
      <c r="C755" s="32"/>
      <c r="D755" s="32"/>
      <c r="E755" s="32"/>
    </row>
    <row r="756">
      <c r="B756" s="32"/>
      <c r="C756" s="32"/>
      <c r="D756" s="32"/>
      <c r="E756" s="32"/>
    </row>
    <row r="757">
      <c r="B757" s="32"/>
      <c r="C757" s="32"/>
      <c r="D757" s="32"/>
      <c r="E757" s="32"/>
    </row>
    <row r="758">
      <c r="B758" s="32"/>
      <c r="C758" s="32"/>
      <c r="D758" s="32"/>
      <c r="E758" s="32"/>
    </row>
    <row r="759">
      <c r="B759" s="32"/>
      <c r="C759" s="32"/>
      <c r="D759" s="32"/>
      <c r="E759" s="32"/>
    </row>
    <row r="760">
      <c r="B760" s="32"/>
      <c r="C760" s="32"/>
      <c r="D760" s="32"/>
      <c r="E760" s="32"/>
    </row>
    <row r="761">
      <c r="B761" s="32"/>
      <c r="C761" s="32"/>
      <c r="D761" s="32"/>
      <c r="E761" s="32"/>
    </row>
    <row r="762">
      <c r="B762" s="32"/>
      <c r="C762" s="32"/>
      <c r="D762" s="32"/>
      <c r="E762" s="32"/>
    </row>
    <row r="763">
      <c r="B763" s="32"/>
      <c r="C763" s="32"/>
      <c r="D763" s="32"/>
      <c r="E763" s="32"/>
    </row>
    <row r="764">
      <c r="B764" s="32"/>
      <c r="C764" s="32"/>
      <c r="D764" s="32"/>
      <c r="E764" s="32"/>
    </row>
    <row r="765">
      <c r="B765" s="32"/>
      <c r="C765" s="32"/>
      <c r="D765" s="32"/>
      <c r="E765" s="32"/>
    </row>
    <row r="766">
      <c r="B766" s="32"/>
      <c r="C766" s="32"/>
      <c r="D766" s="32"/>
      <c r="E766" s="32"/>
    </row>
    <row r="767">
      <c r="B767" s="32"/>
      <c r="C767" s="32"/>
      <c r="D767" s="32"/>
      <c r="E767" s="32"/>
    </row>
    <row r="768">
      <c r="B768" s="32"/>
      <c r="C768" s="32"/>
      <c r="D768" s="32"/>
      <c r="E768" s="32"/>
    </row>
    <row r="769">
      <c r="B769" s="32"/>
      <c r="C769" s="32"/>
      <c r="D769" s="32"/>
      <c r="E769" s="32"/>
    </row>
    <row r="770">
      <c r="B770" s="32"/>
      <c r="C770" s="32"/>
      <c r="D770" s="32"/>
      <c r="E770" s="32"/>
    </row>
    <row r="771">
      <c r="B771" s="32"/>
      <c r="C771" s="32"/>
      <c r="D771" s="32"/>
      <c r="E771" s="32"/>
    </row>
    <row r="772">
      <c r="B772" s="32"/>
      <c r="C772" s="32"/>
      <c r="D772" s="32"/>
      <c r="E772" s="32"/>
    </row>
    <row r="773">
      <c r="B773" s="32"/>
      <c r="C773" s="32"/>
      <c r="D773" s="32"/>
      <c r="E773" s="32"/>
    </row>
    <row r="774">
      <c r="B774" s="32"/>
      <c r="C774" s="32"/>
      <c r="D774" s="32"/>
      <c r="E774" s="32"/>
    </row>
    <row r="775">
      <c r="B775" s="32"/>
      <c r="C775" s="32"/>
      <c r="D775" s="32"/>
      <c r="E775" s="32"/>
    </row>
    <row r="776">
      <c r="B776" s="32"/>
      <c r="C776" s="32"/>
      <c r="D776" s="32"/>
      <c r="E776" s="32"/>
    </row>
    <row r="777">
      <c r="B777" s="32"/>
      <c r="C777" s="32"/>
      <c r="D777" s="32"/>
      <c r="E777" s="32"/>
    </row>
    <row r="778">
      <c r="B778" s="32"/>
      <c r="C778" s="32"/>
      <c r="D778" s="32"/>
      <c r="E778" s="32"/>
    </row>
    <row r="779">
      <c r="B779" s="32"/>
      <c r="C779" s="32"/>
      <c r="D779" s="32"/>
      <c r="E779" s="32"/>
    </row>
    <row r="780">
      <c r="B780" s="32"/>
      <c r="C780" s="32"/>
      <c r="D780" s="32"/>
      <c r="E780" s="32"/>
    </row>
    <row r="781">
      <c r="B781" s="32"/>
      <c r="C781" s="32"/>
      <c r="D781" s="32"/>
      <c r="E781" s="32"/>
    </row>
    <row r="782">
      <c r="B782" s="32"/>
      <c r="C782" s="32"/>
      <c r="D782" s="32"/>
      <c r="E782" s="32"/>
    </row>
    <row r="783">
      <c r="B783" s="32"/>
      <c r="C783" s="32"/>
      <c r="D783" s="32"/>
      <c r="E783" s="32"/>
    </row>
    <row r="784">
      <c r="B784" s="32"/>
      <c r="C784" s="32"/>
      <c r="D784" s="32"/>
      <c r="E784" s="32"/>
    </row>
    <row r="785">
      <c r="B785" s="32"/>
      <c r="C785" s="32"/>
      <c r="D785" s="32"/>
      <c r="E785" s="32"/>
    </row>
    <row r="786">
      <c r="B786" s="32"/>
      <c r="C786" s="32"/>
      <c r="D786" s="32"/>
      <c r="E786" s="32"/>
    </row>
    <row r="787">
      <c r="B787" s="32"/>
      <c r="C787" s="32"/>
      <c r="D787" s="32"/>
      <c r="E787" s="32"/>
    </row>
    <row r="788">
      <c r="B788" s="32"/>
      <c r="C788" s="32"/>
      <c r="D788" s="32"/>
      <c r="E788" s="32"/>
    </row>
    <row r="789">
      <c r="B789" s="32"/>
      <c r="C789" s="32"/>
      <c r="D789" s="32"/>
      <c r="E789" s="32"/>
    </row>
    <row r="790">
      <c r="B790" s="32"/>
      <c r="C790" s="32"/>
      <c r="D790" s="32"/>
      <c r="E790" s="32"/>
    </row>
    <row r="791">
      <c r="B791" s="32"/>
      <c r="C791" s="32"/>
      <c r="D791" s="32"/>
      <c r="E791" s="32"/>
    </row>
    <row r="792">
      <c r="B792" s="32"/>
      <c r="C792" s="32"/>
      <c r="D792" s="32"/>
      <c r="E792" s="32"/>
    </row>
    <row r="793">
      <c r="B793" s="32"/>
      <c r="C793" s="32"/>
      <c r="D793" s="32"/>
      <c r="E793" s="32"/>
    </row>
    <row r="794">
      <c r="B794" s="32"/>
      <c r="C794" s="32"/>
      <c r="D794" s="32"/>
      <c r="E794" s="32"/>
    </row>
    <row r="795">
      <c r="B795" s="32"/>
      <c r="C795" s="32"/>
      <c r="D795" s="32"/>
      <c r="E795" s="32"/>
    </row>
    <row r="796">
      <c r="B796" s="32"/>
      <c r="C796" s="32"/>
      <c r="D796" s="32"/>
      <c r="E796" s="32"/>
    </row>
    <row r="797">
      <c r="B797" s="32"/>
      <c r="C797" s="32"/>
      <c r="D797" s="32"/>
      <c r="E797" s="32"/>
    </row>
    <row r="798">
      <c r="B798" s="32"/>
      <c r="C798" s="32"/>
      <c r="D798" s="32"/>
      <c r="E798" s="32"/>
    </row>
    <row r="799">
      <c r="B799" s="32"/>
      <c r="C799" s="32"/>
      <c r="D799" s="32"/>
      <c r="E799" s="32"/>
    </row>
    <row r="800">
      <c r="B800" s="32"/>
      <c r="C800" s="32"/>
      <c r="D800" s="32"/>
      <c r="E800" s="32"/>
    </row>
    <row r="801">
      <c r="B801" s="32"/>
      <c r="C801" s="32"/>
      <c r="D801" s="32"/>
      <c r="E801" s="32"/>
    </row>
    <row r="802">
      <c r="B802" s="32"/>
      <c r="C802" s="32"/>
      <c r="D802" s="32"/>
      <c r="E802" s="32"/>
    </row>
    <row r="803">
      <c r="B803" s="32"/>
      <c r="C803" s="32"/>
      <c r="D803" s="32"/>
      <c r="E803" s="32"/>
    </row>
    <row r="804">
      <c r="B804" s="32"/>
      <c r="C804" s="32"/>
      <c r="D804" s="32"/>
      <c r="E804" s="32"/>
    </row>
    <row r="805">
      <c r="B805" s="32"/>
      <c r="C805" s="32"/>
      <c r="D805" s="32"/>
      <c r="E805" s="32"/>
    </row>
    <row r="806">
      <c r="B806" s="32"/>
      <c r="C806" s="32"/>
      <c r="D806" s="32"/>
      <c r="E806" s="32"/>
    </row>
    <row r="807">
      <c r="B807" s="32"/>
      <c r="C807" s="32"/>
      <c r="D807" s="32"/>
      <c r="E807" s="32"/>
    </row>
    <row r="808">
      <c r="B808" s="32"/>
      <c r="C808" s="32"/>
      <c r="D808" s="32"/>
      <c r="E808" s="32"/>
    </row>
    <row r="809">
      <c r="B809" s="32"/>
      <c r="C809" s="32"/>
      <c r="D809" s="32"/>
      <c r="E809" s="32"/>
    </row>
    <row r="810">
      <c r="B810" s="32"/>
      <c r="C810" s="32"/>
      <c r="D810" s="32"/>
      <c r="E810" s="32"/>
    </row>
    <row r="811">
      <c r="B811" s="32"/>
      <c r="C811" s="32"/>
      <c r="D811" s="32"/>
      <c r="E811" s="32"/>
    </row>
    <row r="812">
      <c r="B812" s="32"/>
      <c r="C812" s="32"/>
      <c r="D812" s="32"/>
      <c r="E812" s="32"/>
    </row>
    <row r="813">
      <c r="B813" s="32"/>
      <c r="C813" s="32"/>
      <c r="D813" s="32"/>
      <c r="E813" s="32"/>
    </row>
    <row r="814">
      <c r="B814" s="32"/>
      <c r="C814" s="32"/>
      <c r="D814" s="32"/>
      <c r="E814" s="32"/>
    </row>
    <row r="815">
      <c r="B815" s="32"/>
      <c r="C815" s="32"/>
      <c r="D815" s="32"/>
      <c r="E815" s="32"/>
    </row>
    <row r="816">
      <c r="B816" s="32"/>
      <c r="C816" s="32"/>
      <c r="D816" s="32"/>
      <c r="E816" s="32"/>
    </row>
    <row r="817">
      <c r="B817" s="32"/>
      <c r="C817" s="32"/>
      <c r="D817" s="32"/>
      <c r="E817" s="32"/>
    </row>
    <row r="818">
      <c r="B818" s="32"/>
      <c r="C818" s="32"/>
      <c r="D818" s="32"/>
      <c r="E818" s="32"/>
    </row>
    <row r="819">
      <c r="B819" s="32"/>
      <c r="C819" s="32"/>
      <c r="D819" s="32"/>
      <c r="E819" s="32"/>
    </row>
    <row r="820">
      <c r="B820" s="32"/>
      <c r="C820" s="32"/>
      <c r="D820" s="32"/>
      <c r="E820" s="32"/>
    </row>
    <row r="821">
      <c r="B821" s="32"/>
      <c r="C821" s="32"/>
      <c r="D821" s="32"/>
      <c r="E821" s="32"/>
    </row>
    <row r="822">
      <c r="B822" s="32"/>
      <c r="C822" s="32"/>
      <c r="D822" s="32"/>
      <c r="E822" s="32"/>
    </row>
    <row r="823">
      <c r="B823" s="32"/>
      <c r="C823" s="32"/>
      <c r="D823" s="32"/>
      <c r="E823" s="32"/>
    </row>
    <row r="824">
      <c r="B824" s="32"/>
      <c r="C824" s="32"/>
      <c r="D824" s="32"/>
      <c r="E824" s="32"/>
    </row>
    <row r="825">
      <c r="B825" s="32"/>
      <c r="C825" s="32"/>
      <c r="D825" s="32"/>
      <c r="E825" s="32"/>
    </row>
    <row r="826">
      <c r="B826" s="32"/>
      <c r="C826" s="32"/>
      <c r="D826" s="32"/>
      <c r="E826" s="32"/>
    </row>
    <row r="827">
      <c r="B827" s="32"/>
      <c r="C827" s="32"/>
      <c r="D827" s="32"/>
      <c r="E827" s="32"/>
    </row>
    <row r="828">
      <c r="B828" s="32"/>
      <c r="C828" s="32"/>
      <c r="D828" s="32"/>
      <c r="E828" s="32"/>
    </row>
    <row r="829">
      <c r="B829" s="32"/>
      <c r="C829" s="32"/>
      <c r="D829" s="32"/>
      <c r="E829" s="32"/>
    </row>
    <row r="830">
      <c r="B830" s="32"/>
      <c r="C830" s="32"/>
      <c r="D830" s="32"/>
      <c r="E830" s="32"/>
    </row>
    <row r="831">
      <c r="B831" s="32"/>
      <c r="C831" s="32"/>
      <c r="D831" s="32"/>
      <c r="E831" s="32"/>
    </row>
    <row r="832">
      <c r="B832" s="32"/>
      <c r="C832" s="32"/>
      <c r="D832" s="32"/>
      <c r="E832" s="32"/>
    </row>
    <row r="833">
      <c r="B833" s="32"/>
      <c r="C833" s="32"/>
      <c r="D833" s="32"/>
      <c r="E833" s="32"/>
    </row>
    <row r="834">
      <c r="B834" s="32"/>
      <c r="C834" s="32"/>
      <c r="D834" s="32"/>
      <c r="E834" s="32"/>
    </row>
    <row r="835">
      <c r="B835" s="32"/>
      <c r="C835" s="32"/>
      <c r="D835" s="32"/>
      <c r="E835" s="32"/>
    </row>
    <row r="836">
      <c r="B836" s="32"/>
      <c r="C836" s="32"/>
      <c r="D836" s="32"/>
      <c r="E836" s="32"/>
    </row>
    <row r="837">
      <c r="B837" s="32"/>
      <c r="C837" s="32"/>
      <c r="D837" s="32"/>
      <c r="E837" s="32"/>
    </row>
    <row r="838">
      <c r="B838" s="32"/>
      <c r="C838" s="32"/>
      <c r="D838" s="32"/>
      <c r="E838" s="32"/>
    </row>
    <row r="839">
      <c r="B839" s="32"/>
      <c r="C839" s="32"/>
      <c r="D839" s="32"/>
      <c r="E839" s="32"/>
    </row>
    <row r="840">
      <c r="B840" s="32"/>
      <c r="C840" s="32"/>
      <c r="D840" s="32"/>
      <c r="E840" s="32"/>
    </row>
    <row r="841">
      <c r="B841" s="32"/>
      <c r="C841" s="32"/>
      <c r="D841" s="32"/>
      <c r="E841" s="32"/>
    </row>
    <row r="842">
      <c r="B842" s="32"/>
      <c r="C842" s="32"/>
      <c r="D842" s="32"/>
      <c r="E842" s="32"/>
    </row>
    <row r="843">
      <c r="B843" s="32"/>
      <c r="C843" s="32"/>
      <c r="D843" s="32"/>
      <c r="E843" s="32"/>
    </row>
    <row r="844">
      <c r="B844" s="32"/>
      <c r="C844" s="32"/>
      <c r="D844" s="32"/>
      <c r="E844" s="32"/>
    </row>
    <row r="845">
      <c r="B845" s="32"/>
      <c r="C845" s="32"/>
      <c r="D845" s="32"/>
      <c r="E845" s="32"/>
    </row>
    <row r="846">
      <c r="B846" s="32"/>
      <c r="C846" s="32"/>
      <c r="D846" s="32"/>
      <c r="E846" s="32"/>
    </row>
    <row r="847">
      <c r="B847" s="32"/>
      <c r="C847" s="32"/>
      <c r="D847" s="32"/>
      <c r="E847" s="32"/>
    </row>
    <row r="848">
      <c r="B848" s="32"/>
      <c r="C848" s="32"/>
      <c r="D848" s="32"/>
      <c r="E848" s="32"/>
    </row>
    <row r="849">
      <c r="B849" s="32"/>
      <c r="C849" s="32"/>
      <c r="D849" s="32"/>
      <c r="E849" s="32"/>
    </row>
    <row r="850">
      <c r="B850" s="32"/>
      <c r="C850" s="32"/>
      <c r="D850" s="32"/>
      <c r="E850" s="32"/>
    </row>
    <row r="851">
      <c r="B851" s="32"/>
      <c r="C851" s="32"/>
      <c r="D851" s="32"/>
      <c r="E851" s="32"/>
    </row>
    <row r="852">
      <c r="B852" s="32"/>
      <c r="C852" s="32"/>
      <c r="D852" s="32"/>
      <c r="E852" s="32"/>
    </row>
    <row r="853">
      <c r="B853" s="32"/>
      <c r="C853" s="32"/>
      <c r="D853" s="32"/>
      <c r="E853" s="32"/>
    </row>
    <row r="854">
      <c r="B854" s="32"/>
      <c r="C854" s="32"/>
      <c r="D854" s="32"/>
      <c r="E854" s="32"/>
    </row>
    <row r="855">
      <c r="B855" s="32"/>
      <c r="C855" s="32"/>
      <c r="D855" s="32"/>
      <c r="E855" s="32"/>
    </row>
    <row r="856">
      <c r="B856" s="32"/>
      <c r="C856" s="32"/>
      <c r="D856" s="32"/>
      <c r="E856" s="32"/>
    </row>
    <row r="857">
      <c r="B857" s="32"/>
      <c r="C857" s="32"/>
      <c r="D857" s="32"/>
      <c r="E857" s="32"/>
    </row>
    <row r="858">
      <c r="B858" s="32"/>
      <c r="C858" s="32"/>
      <c r="D858" s="32"/>
      <c r="E858" s="32"/>
    </row>
    <row r="859">
      <c r="B859" s="32"/>
      <c r="C859" s="32"/>
      <c r="D859" s="32"/>
      <c r="E859" s="32"/>
    </row>
    <row r="860">
      <c r="B860" s="32"/>
      <c r="C860" s="32"/>
      <c r="D860" s="32"/>
      <c r="E860" s="32"/>
    </row>
    <row r="861">
      <c r="B861" s="32"/>
      <c r="C861" s="32"/>
      <c r="D861" s="32"/>
      <c r="E861" s="32"/>
    </row>
    <row r="862">
      <c r="B862" s="32"/>
      <c r="C862" s="32"/>
      <c r="D862" s="32"/>
      <c r="E862" s="32"/>
    </row>
    <row r="863">
      <c r="B863" s="32"/>
      <c r="C863" s="32"/>
      <c r="D863" s="32"/>
      <c r="E863" s="32"/>
    </row>
    <row r="864">
      <c r="B864" s="32"/>
      <c r="C864" s="32"/>
      <c r="D864" s="32"/>
      <c r="E864" s="32"/>
    </row>
    <row r="865">
      <c r="B865" s="32"/>
      <c r="C865" s="32"/>
      <c r="D865" s="32"/>
      <c r="E865" s="32"/>
    </row>
    <row r="866">
      <c r="B866" s="32"/>
      <c r="C866" s="32"/>
      <c r="D866" s="32"/>
      <c r="E866" s="32"/>
    </row>
    <row r="867">
      <c r="B867" s="32"/>
      <c r="C867" s="32"/>
      <c r="D867" s="32"/>
      <c r="E867" s="32"/>
    </row>
    <row r="868">
      <c r="B868" s="32"/>
      <c r="C868" s="32"/>
      <c r="D868" s="32"/>
      <c r="E868" s="32"/>
    </row>
    <row r="869">
      <c r="B869" s="32"/>
      <c r="C869" s="32"/>
      <c r="D869" s="32"/>
      <c r="E869" s="32"/>
    </row>
    <row r="870">
      <c r="B870" s="32"/>
      <c r="C870" s="32"/>
      <c r="D870" s="32"/>
      <c r="E870" s="32"/>
    </row>
    <row r="871">
      <c r="B871" s="32"/>
      <c r="C871" s="32"/>
      <c r="D871" s="32"/>
      <c r="E871" s="32"/>
    </row>
    <row r="872">
      <c r="B872" s="32"/>
      <c r="C872" s="32"/>
      <c r="D872" s="32"/>
      <c r="E872" s="32"/>
    </row>
    <row r="873">
      <c r="B873" s="32"/>
      <c r="C873" s="32"/>
      <c r="D873" s="32"/>
      <c r="E873" s="32"/>
    </row>
    <row r="874">
      <c r="B874" s="32"/>
      <c r="C874" s="32"/>
      <c r="D874" s="32"/>
      <c r="E874" s="32"/>
    </row>
    <row r="875">
      <c r="B875" s="32"/>
      <c r="C875" s="32"/>
      <c r="D875" s="32"/>
      <c r="E875" s="32"/>
    </row>
    <row r="876">
      <c r="B876" s="32"/>
      <c r="C876" s="32"/>
      <c r="D876" s="32"/>
      <c r="E876" s="32"/>
    </row>
    <row r="877">
      <c r="B877" s="32"/>
      <c r="C877" s="32"/>
      <c r="D877" s="32"/>
      <c r="E877" s="32"/>
    </row>
    <row r="878">
      <c r="B878" s="32"/>
      <c r="C878" s="32"/>
      <c r="D878" s="32"/>
      <c r="E878" s="32"/>
    </row>
    <row r="879">
      <c r="B879" s="32"/>
      <c r="C879" s="32"/>
      <c r="D879" s="32"/>
      <c r="E879" s="32"/>
    </row>
    <row r="880">
      <c r="B880" s="32"/>
      <c r="C880" s="32"/>
      <c r="D880" s="32"/>
      <c r="E880" s="32"/>
    </row>
    <row r="881">
      <c r="B881" s="32"/>
      <c r="C881" s="32"/>
      <c r="D881" s="32"/>
      <c r="E881" s="32"/>
    </row>
    <row r="882">
      <c r="B882" s="32"/>
      <c r="C882" s="32"/>
      <c r="D882" s="32"/>
      <c r="E882" s="32"/>
    </row>
    <row r="883">
      <c r="B883" s="32"/>
      <c r="C883" s="32"/>
      <c r="D883" s="32"/>
      <c r="E883" s="32"/>
    </row>
    <row r="884">
      <c r="B884" s="32"/>
      <c r="C884" s="32"/>
      <c r="D884" s="32"/>
      <c r="E884" s="32"/>
    </row>
    <row r="885">
      <c r="B885" s="32"/>
      <c r="C885" s="32"/>
      <c r="D885" s="32"/>
      <c r="E885" s="32"/>
    </row>
    <row r="886">
      <c r="B886" s="32"/>
      <c r="C886" s="32"/>
      <c r="D886" s="32"/>
      <c r="E886" s="32"/>
    </row>
    <row r="887">
      <c r="B887" s="32"/>
      <c r="C887" s="32"/>
      <c r="D887" s="32"/>
      <c r="E887" s="32"/>
    </row>
    <row r="888">
      <c r="B888" s="32"/>
      <c r="C888" s="32"/>
      <c r="D888" s="32"/>
      <c r="E888" s="32"/>
    </row>
    <row r="889">
      <c r="B889" s="32"/>
      <c r="C889" s="32"/>
      <c r="D889" s="32"/>
      <c r="E889" s="32"/>
    </row>
    <row r="890">
      <c r="B890" s="32"/>
      <c r="C890" s="32"/>
      <c r="D890" s="32"/>
      <c r="E890" s="32"/>
    </row>
    <row r="891">
      <c r="B891" s="32"/>
      <c r="C891" s="32"/>
      <c r="D891" s="32"/>
      <c r="E891" s="32"/>
    </row>
    <row r="892">
      <c r="B892" s="32"/>
      <c r="C892" s="32"/>
      <c r="D892" s="32"/>
      <c r="E892" s="32"/>
    </row>
    <row r="893">
      <c r="B893" s="32"/>
      <c r="C893" s="32"/>
      <c r="D893" s="32"/>
      <c r="E893" s="32"/>
    </row>
    <row r="894">
      <c r="B894" s="32"/>
      <c r="C894" s="32"/>
      <c r="D894" s="32"/>
      <c r="E894" s="32"/>
    </row>
    <row r="895">
      <c r="B895" s="32"/>
      <c r="C895" s="32"/>
      <c r="D895" s="32"/>
      <c r="E895" s="32"/>
    </row>
    <row r="896">
      <c r="B896" s="32"/>
      <c r="C896" s="32"/>
      <c r="D896" s="32"/>
      <c r="E896" s="32"/>
    </row>
    <row r="897">
      <c r="B897" s="32"/>
      <c r="C897" s="32"/>
      <c r="D897" s="32"/>
      <c r="E897" s="32"/>
    </row>
    <row r="898">
      <c r="B898" s="32"/>
      <c r="C898" s="32"/>
      <c r="D898" s="32"/>
      <c r="E898" s="32"/>
    </row>
    <row r="899">
      <c r="B899" s="32"/>
      <c r="C899" s="32"/>
      <c r="D899" s="32"/>
      <c r="E899" s="32"/>
    </row>
    <row r="900">
      <c r="B900" s="32"/>
      <c r="C900" s="32"/>
      <c r="D900" s="32"/>
      <c r="E900" s="32"/>
    </row>
    <row r="901">
      <c r="B901" s="32"/>
      <c r="C901" s="32"/>
      <c r="D901" s="32"/>
      <c r="E901" s="32"/>
    </row>
    <row r="902">
      <c r="B902" s="32"/>
      <c r="C902" s="32"/>
      <c r="D902" s="32"/>
      <c r="E902" s="32"/>
    </row>
    <row r="903">
      <c r="B903" s="32"/>
      <c r="C903" s="32"/>
      <c r="D903" s="32"/>
      <c r="E903" s="32"/>
    </row>
    <row r="904">
      <c r="B904" s="32"/>
      <c r="C904" s="32"/>
      <c r="D904" s="32"/>
      <c r="E904" s="32"/>
    </row>
    <row r="905">
      <c r="B905" s="32"/>
      <c r="C905" s="32"/>
      <c r="D905" s="32"/>
      <c r="E905" s="32"/>
    </row>
    <row r="906">
      <c r="B906" s="32"/>
      <c r="C906" s="32"/>
      <c r="D906" s="32"/>
      <c r="E906" s="32"/>
    </row>
    <row r="907">
      <c r="B907" s="32"/>
      <c r="C907" s="32"/>
      <c r="D907" s="32"/>
      <c r="E907" s="32"/>
    </row>
    <row r="908">
      <c r="B908" s="32"/>
      <c r="C908" s="32"/>
      <c r="D908" s="32"/>
      <c r="E908" s="32"/>
    </row>
    <row r="909">
      <c r="B909" s="32"/>
      <c r="C909" s="32"/>
      <c r="D909" s="32"/>
      <c r="E909" s="32"/>
    </row>
    <row r="910">
      <c r="B910" s="32"/>
      <c r="C910" s="32"/>
      <c r="D910" s="32"/>
      <c r="E910" s="32"/>
    </row>
    <row r="911">
      <c r="B911" s="32"/>
      <c r="C911" s="32"/>
      <c r="D911" s="32"/>
      <c r="E911" s="32"/>
    </row>
    <row r="912">
      <c r="B912" s="32"/>
      <c r="C912" s="32"/>
      <c r="D912" s="32"/>
      <c r="E912" s="32"/>
    </row>
    <row r="913">
      <c r="B913" s="32"/>
      <c r="C913" s="32"/>
      <c r="D913" s="32"/>
      <c r="E913" s="32"/>
    </row>
    <row r="914">
      <c r="B914" s="32"/>
      <c r="C914" s="32"/>
      <c r="D914" s="32"/>
      <c r="E914" s="32"/>
    </row>
    <row r="915">
      <c r="B915" s="32"/>
      <c r="C915" s="32"/>
      <c r="D915" s="32"/>
      <c r="E915" s="32"/>
    </row>
    <row r="916">
      <c r="B916" s="32"/>
      <c r="C916" s="32"/>
      <c r="D916" s="32"/>
      <c r="E916" s="32"/>
    </row>
    <row r="917">
      <c r="B917" s="32"/>
      <c r="C917" s="32"/>
      <c r="D917" s="32"/>
      <c r="E917" s="32"/>
    </row>
    <row r="918">
      <c r="B918" s="32"/>
      <c r="C918" s="32"/>
      <c r="D918" s="32"/>
      <c r="E918" s="32"/>
    </row>
    <row r="919">
      <c r="B919" s="32"/>
      <c r="C919" s="32"/>
      <c r="D919" s="32"/>
      <c r="E919" s="32"/>
    </row>
    <row r="920">
      <c r="B920" s="32"/>
      <c r="C920" s="32"/>
      <c r="D920" s="32"/>
      <c r="E920" s="32"/>
    </row>
    <row r="921">
      <c r="B921" s="32"/>
      <c r="C921" s="32"/>
      <c r="D921" s="32"/>
      <c r="E921" s="32"/>
    </row>
    <row r="922">
      <c r="B922" s="32"/>
      <c r="C922" s="32"/>
      <c r="D922" s="32"/>
      <c r="E922" s="32"/>
    </row>
    <row r="923">
      <c r="B923" s="32"/>
      <c r="C923" s="32"/>
      <c r="D923" s="32"/>
      <c r="E923" s="32"/>
    </row>
    <row r="924">
      <c r="B924" s="32"/>
      <c r="C924" s="32"/>
      <c r="D924" s="32"/>
      <c r="E924" s="32"/>
    </row>
    <row r="925">
      <c r="B925" s="32"/>
      <c r="C925" s="32"/>
      <c r="D925" s="32"/>
      <c r="E925" s="32"/>
    </row>
    <row r="926">
      <c r="B926" s="32"/>
      <c r="C926" s="32"/>
      <c r="D926" s="32"/>
      <c r="E926" s="32"/>
    </row>
    <row r="927">
      <c r="B927" s="32"/>
      <c r="C927" s="32"/>
      <c r="D927" s="32"/>
      <c r="E927" s="32"/>
    </row>
    <row r="928">
      <c r="B928" s="32"/>
      <c r="C928" s="32"/>
      <c r="D928" s="32"/>
      <c r="E928" s="32"/>
    </row>
    <row r="929">
      <c r="B929" s="32"/>
      <c r="C929" s="32"/>
      <c r="D929" s="32"/>
      <c r="E929" s="32"/>
    </row>
    <row r="930">
      <c r="B930" s="32"/>
      <c r="C930" s="32"/>
      <c r="D930" s="32"/>
      <c r="E930" s="32"/>
    </row>
    <row r="931">
      <c r="B931" s="32"/>
      <c r="C931" s="32"/>
      <c r="D931" s="32"/>
      <c r="E931" s="32"/>
    </row>
    <row r="932">
      <c r="B932" s="32"/>
      <c r="C932" s="32"/>
      <c r="D932" s="32"/>
      <c r="E932" s="32"/>
    </row>
    <row r="933">
      <c r="B933" s="32"/>
      <c r="C933" s="32"/>
      <c r="D933" s="32"/>
      <c r="E933" s="32"/>
    </row>
    <row r="934">
      <c r="B934" s="32"/>
      <c r="C934" s="32"/>
      <c r="D934" s="32"/>
      <c r="E934" s="32"/>
    </row>
    <row r="935">
      <c r="B935" s="32"/>
      <c r="C935" s="32"/>
      <c r="D935" s="32"/>
      <c r="E935" s="32"/>
    </row>
    <row r="936">
      <c r="B936" s="32"/>
      <c r="C936" s="32"/>
      <c r="D936" s="32"/>
      <c r="E936" s="32"/>
    </row>
    <row r="937">
      <c r="B937" s="32"/>
      <c r="C937" s="32"/>
      <c r="D937" s="32"/>
      <c r="E937" s="32"/>
    </row>
    <row r="938">
      <c r="B938" s="32"/>
      <c r="C938" s="32"/>
      <c r="D938" s="32"/>
      <c r="E938" s="32"/>
    </row>
    <row r="939">
      <c r="B939" s="32"/>
      <c r="C939" s="32"/>
      <c r="D939" s="32"/>
      <c r="E939" s="32"/>
    </row>
    <row r="940">
      <c r="B940" s="32"/>
      <c r="C940" s="32"/>
      <c r="D940" s="32"/>
      <c r="E940" s="32"/>
    </row>
    <row r="941">
      <c r="B941" s="32"/>
      <c r="C941" s="32"/>
      <c r="D941" s="32"/>
      <c r="E941" s="32"/>
    </row>
    <row r="942">
      <c r="B942" s="32"/>
      <c r="C942" s="32"/>
      <c r="D942" s="32"/>
      <c r="E942" s="32"/>
    </row>
    <row r="943">
      <c r="B943" s="32"/>
      <c r="C943" s="32"/>
      <c r="D943" s="32"/>
      <c r="E943" s="32"/>
    </row>
    <row r="944">
      <c r="B944" s="32"/>
      <c r="C944" s="32"/>
      <c r="D944" s="32"/>
      <c r="E944" s="32"/>
    </row>
    <row r="945">
      <c r="B945" s="32"/>
      <c r="C945" s="32"/>
      <c r="D945" s="32"/>
      <c r="E945" s="32"/>
    </row>
    <row r="946">
      <c r="B946" s="32"/>
      <c r="C946" s="32"/>
      <c r="D946" s="32"/>
      <c r="E946" s="32"/>
    </row>
    <row r="947">
      <c r="B947" s="32"/>
      <c r="C947" s="32"/>
      <c r="D947" s="32"/>
      <c r="E947" s="32"/>
    </row>
    <row r="948">
      <c r="B948" s="32"/>
      <c r="C948" s="32"/>
      <c r="D948" s="32"/>
      <c r="E948" s="32"/>
    </row>
    <row r="949">
      <c r="B949" s="32"/>
      <c r="C949" s="32"/>
      <c r="D949" s="32"/>
      <c r="E949" s="32"/>
    </row>
    <row r="950">
      <c r="B950" s="32"/>
      <c r="C950" s="32"/>
      <c r="D950" s="32"/>
      <c r="E950" s="32"/>
    </row>
    <row r="951">
      <c r="B951" s="32"/>
      <c r="C951" s="32"/>
      <c r="D951" s="32"/>
      <c r="E951" s="32"/>
    </row>
    <row r="952">
      <c r="B952" s="32"/>
      <c r="C952" s="32"/>
      <c r="D952" s="32"/>
      <c r="E952" s="32"/>
    </row>
    <row r="953">
      <c r="B953" s="32"/>
      <c r="C953" s="32"/>
      <c r="D953" s="32"/>
      <c r="E953" s="32"/>
    </row>
    <row r="954">
      <c r="B954" s="32"/>
      <c r="C954" s="32"/>
      <c r="D954" s="32"/>
      <c r="E954" s="32"/>
    </row>
    <row r="955">
      <c r="B955" s="32"/>
      <c r="C955" s="32"/>
      <c r="D955" s="32"/>
      <c r="E955" s="32"/>
    </row>
    <row r="956">
      <c r="B956" s="32"/>
      <c r="C956" s="32"/>
      <c r="D956" s="32"/>
      <c r="E956" s="32"/>
    </row>
    <row r="957">
      <c r="B957" s="32"/>
      <c r="C957" s="32"/>
      <c r="D957" s="32"/>
      <c r="E957" s="32"/>
    </row>
    <row r="958">
      <c r="B958" s="32"/>
      <c r="C958" s="32"/>
      <c r="D958" s="32"/>
      <c r="E958" s="32"/>
    </row>
    <row r="959">
      <c r="B959" s="32"/>
      <c r="C959" s="32"/>
      <c r="D959" s="32"/>
      <c r="E959" s="32"/>
    </row>
    <row r="960">
      <c r="B960" s="32"/>
      <c r="C960" s="32"/>
      <c r="D960" s="32"/>
      <c r="E960" s="32"/>
    </row>
    <row r="961">
      <c r="B961" s="32"/>
      <c r="C961" s="32"/>
      <c r="D961" s="32"/>
      <c r="E961" s="32"/>
    </row>
    <row r="962">
      <c r="B962" s="32"/>
      <c r="C962" s="32"/>
      <c r="D962" s="32"/>
      <c r="E962" s="32"/>
    </row>
    <row r="963">
      <c r="B963" s="32"/>
      <c r="C963" s="32"/>
      <c r="D963" s="32"/>
      <c r="E963" s="32"/>
    </row>
    <row r="964">
      <c r="B964" s="32"/>
      <c r="C964" s="32"/>
      <c r="D964" s="32"/>
      <c r="E964" s="32"/>
    </row>
    <row r="965">
      <c r="B965" s="32"/>
      <c r="C965" s="32"/>
      <c r="D965" s="32"/>
      <c r="E965" s="32"/>
    </row>
    <row r="966">
      <c r="B966" s="32"/>
      <c r="C966" s="32"/>
      <c r="D966" s="32"/>
      <c r="E966" s="32"/>
    </row>
    <row r="967">
      <c r="B967" s="32"/>
      <c r="C967" s="32"/>
      <c r="D967" s="32"/>
      <c r="E967" s="32"/>
    </row>
    <row r="968">
      <c r="B968" s="32"/>
      <c r="C968" s="32"/>
      <c r="D968" s="32"/>
      <c r="E968" s="32"/>
    </row>
    <row r="969">
      <c r="B969" s="32"/>
      <c r="C969" s="32"/>
      <c r="D969" s="32"/>
      <c r="E969" s="32"/>
    </row>
    <row r="970">
      <c r="B970" s="32"/>
      <c r="C970" s="32"/>
      <c r="D970" s="32"/>
      <c r="E970" s="32"/>
    </row>
    <row r="971">
      <c r="B971" s="32"/>
      <c r="C971" s="32"/>
      <c r="D971" s="32"/>
      <c r="E971" s="32"/>
    </row>
    <row r="972">
      <c r="B972" s="32"/>
      <c r="C972" s="32"/>
      <c r="D972" s="32"/>
      <c r="E972" s="32"/>
    </row>
    <row r="973">
      <c r="B973" s="32"/>
      <c r="C973" s="32"/>
      <c r="D973" s="32"/>
      <c r="E973" s="32"/>
    </row>
    <row r="974">
      <c r="B974" s="32"/>
      <c r="C974" s="32"/>
      <c r="D974" s="32"/>
      <c r="E974" s="32"/>
    </row>
    <row r="975">
      <c r="B975" s="32"/>
      <c r="C975" s="32"/>
      <c r="D975" s="32"/>
      <c r="E975" s="32"/>
    </row>
    <row r="976">
      <c r="B976" s="32"/>
      <c r="C976" s="32"/>
      <c r="D976" s="32"/>
      <c r="E976" s="32"/>
    </row>
    <row r="977">
      <c r="B977" s="32"/>
      <c r="C977" s="32"/>
      <c r="D977" s="32"/>
      <c r="E977" s="32"/>
    </row>
    <row r="978">
      <c r="B978" s="32"/>
      <c r="C978" s="32"/>
      <c r="D978" s="32"/>
      <c r="E978" s="32"/>
    </row>
    <row r="979">
      <c r="B979" s="32"/>
      <c r="C979" s="32"/>
      <c r="D979" s="32"/>
      <c r="E979" s="32"/>
    </row>
    <row r="980">
      <c r="B980" s="32"/>
      <c r="C980" s="32"/>
      <c r="D980" s="32"/>
      <c r="E980" s="32"/>
    </row>
    <row r="981">
      <c r="B981" s="32"/>
      <c r="C981" s="32"/>
      <c r="D981" s="32"/>
      <c r="E981" s="32"/>
    </row>
    <row r="982">
      <c r="B982" s="32"/>
      <c r="C982" s="32"/>
      <c r="D982" s="32"/>
      <c r="E982" s="32"/>
    </row>
    <row r="983">
      <c r="B983" s="32"/>
      <c r="C983" s="32"/>
      <c r="D983" s="32"/>
      <c r="E983" s="32"/>
    </row>
    <row r="984">
      <c r="B984" s="32"/>
      <c r="C984" s="32"/>
      <c r="D984" s="32"/>
      <c r="E984" s="32"/>
    </row>
    <row r="985">
      <c r="B985" s="32"/>
      <c r="C985" s="32"/>
      <c r="D985" s="32"/>
      <c r="E985" s="32"/>
    </row>
    <row r="986">
      <c r="B986" s="32"/>
      <c r="C986" s="32"/>
      <c r="D986" s="32"/>
      <c r="E986" s="32"/>
    </row>
    <row r="987">
      <c r="B987" s="32"/>
      <c r="C987" s="32"/>
      <c r="D987" s="32"/>
      <c r="E987" s="32"/>
    </row>
    <row r="988">
      <c r="B988" s="32"/>
      <c r="C988" s="32"/>
      <c r="D988" s="32"/>
      <c r="E988" s="32"/>
    </row>
    <row r="989">
      <c r="B989" s="32"/>
      <c r="C989" s="32"/>
      <c r="D989" s="32"/>
      <c r="E989" s="32"/>
    </row>
    <row r="990">
      <c r="B990" s="32"/>
      <c r="C990" s="32"/>
      <c r="D990" s="32"/>
      <c r="E990" s="32"/>
    </row>
    <row r="991">
      <c r="B991" s="32"/>
      <c r="C991" s="32"/>
      <c r="D991" s="32"/>
      <c r="E991" s="32"/>
    </row>
    <row r="992">
      <c r="B992" s="32"/>
      <c r="C992" s="32"/>
      <c r="D992" s="32"/>
      <c r="E992" s="32"/>
    </row>
    <row r="993">
      <c r="B993" s="32"/>
      <c r="C993" s="32"/>
      <c r="D993" s="32"/>
      <c r="E993" s="32"/>
    </row>
    <row r="994">
      <c r="B994" s="32"/>
      <c r="C994" s="32"/>
      <c r="D994" s="32"/>
      <c r="E994" s="32"/>
    </row>
    <row r="995">
      <c r="B995" s="32"/>
      <c r="C995" s="32"/>
      <c r="D995" s="32"/>
      <c r="E995" s="32"/>
    </row>
    <row r="996">
      <c r="B996" s="32"/>
      <c r="C996" s="32"/>
      <c r="D996" s="32"/>
      <c r="E996" s="32"/>
    </row>
    <row r="997">
      <c r="B997" s="32"/>
      <c r="C997" s="32"/>
      <c r="D997" s="32"/>
      <c r="E997" s="32"/>
    </row>
    <row r="998">
      <c r="B998" s="32"/>
      <c r="C998" s="32"/>
      <c r="D998" s="32"/>
      <c r="E998" s="32"/>
    </row>
    <row r="999">
      <c r="B999" s="32"/>
      <c r="C999" s="32"/>
      <c r="D999" s="32"/>
      <c r="E999" s="32"/>
    </row>
    <row r="1000">
      <c r="B1000" s="32"/>
      <c r="C1000" s="32"/>
      <c r="D1000" s="32"/>
      <c r="E1000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4" max="4" width="15.63"/>
  </cols>
  <sheetData>
    <row r="1">
      <c r="A1" s="38" t="s">
        <v>233</v>
      </c>
      <c r="E1" s="140"/>
    </row>
    <row r="2">
      <c r="B2" s="38" t="s">
        <v>234</v>
      </c>
      <c r="C2" s="38">
        <v>900.0</v>
      </c>
      <c r="D2" s="38">
        <v>900.0</v>
      </c>
      <c r="E2" s="38">
        <v>500.0</v>
      </c>
    </row>
    <row r="3">
      <c r="B3" s="38" t="s">
        <v>235</v>
      </c>
      <c r="C3" s="38">
        <v>30.0</v>
      </c>
      <c r="D3" s="38">
        <v>30.0</v>
      </c>
      <c r="E3" s="38">
        <v>30.0</v>
      </c>
    </row>
    <row r="4">
      <c r="B4" s="38" t="s">
        <v>236</v>
      </c>
      <c r="C4" s="141">
        <f t="shared" ref="C4:E4" si="1">C2*C3</f>
        <v>27000</v>
      </c>
      <c r="D4" s="141">
        <f t="shared" si="1"/>
        <v>27000</v>
      </c>
      <c r="E4" s="141">
        <f t="shared" si="1"/>
        <v>15000</v>
      </c>
    </row>
    <row r="5">
      <c r="B5" s="38" t="s">
        <v>237</v>
      </c>
      <c r="C5" s="38">
        <v>32.0</v>
      </c>
      <c r="D5" s="38">
        <v>15.0</v>
      </c>
      <c r="E5" s="38">
        <v>15.0</v>
      </c>
    </row>
    <row r="6">
      <c r="B6" s="38" t="s">
        <v>238</v>
      </c>
      <c r="C6" s="141">
        <f t="shared" ref="C6:E6" si="2">C4*C5</f>
        <v>864000</v>
      </c>
      <c r="D6" s="141">
        <f t="shared" si="2"/>
        <v>405000</v>
      </c>
      <c r="E6" s="141">
        <f t="shared" si="2"/>
        <v>225000</v>
      </c>
    </row>
    <row r="7">
      <c r="B7" s="140">
        <v>0.1</v>
      </c>
      <c r="C7" s="141">
        <f t="shared" ref="C7:E7" si="3">C6*0.1</f>
        <v>86400</v>
      </c>
      <c r="D7" s="141">
        <f t="shared" si="3"/>
        <v>40500</v>
      </c>
      <c r="E7" s="141">
        <f t="shared" si="3"/>
        <v>22500</v>
      </c>
    </row>
    <row r="8">
      <c r="B8" s="38" t="s">
        <v>239</v>
      </c>
      <c r="D8" s="38">
        <f>800*15</f>
        <v>12000</v>
      </c>
    </row>
    <row r="9">
      <c r="B9" s="38" t="s">
        <v>240</v>
      </c>
      <c r="D9" s="141">
        <f>D7-D8</f>
        <v>28500</v>
      </c>
      <c r="E9" s="141">
        <f>E7</f>
        <v>22500</v>
      </c>
      <c r="F9" s="141">
        <f>D9+E9</f>
        <v>51000</v>
      </c>
    </row>
  </sheetData>
  <drawing r:id="rId1"/>
</worksheet>
</file>