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10"/>
  </bookViews>
  <sheets>
    <sheet name="Отчет об устойчивости 1" sheetId="2" r:id="rId1"/>
    <sheet name="Отчет об устойчивости 2" sheetId="3" r:id="rId2"/>
    <sheet name="Отчет об устойчивости 3" sheetId="4" r:id="rId3"/>
    <sheet name="Отчет об устойчивости 4" sheetId="5" r:id="rId4"/>
    <sheet name="Отчет об устойчивости 5" sheetId="6" r:id="rId5"/>
    <sheet name="Отчет об устойчивости 6" sheetId="7" r:id="rId6"/>
    <sheet name="Отчет об устойчивости 7" sheetId="8" r:id="rId7"/>
    <sheet name="Отчет об устойчивости 8" sheetId="9" r:id="rId8"/>
    <sheet name="Отчет об устойчивости 9" sheetId="10" r:id="rId9"/>
    <sheet name="Отчет об устойчивости 10" sheetId="11" r:id="rId10"/>
    <sheet name="Лист1" sheetId="1" r:id="rId11"/>
  </sheets>
  <definedNames>
    <definedName name="solver_adj" localSheetId="10" hidden="1">Лист1!$F$32:$H$32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2147483647</definedName>
    <definedName name="solver_lhs1" localSheetId="10" hidden="1">Лист1!$AB$24</definedName>
    <definedName name="solver_lhs2" localSheetId="10" hidden="1">Лист1!$AB$25</definedName>
    <definedName name="solver_lhs3" localSheetId="10" hidden="1">Лист1!$AB$26:$AB$28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3</definedName>
    <definedName name="solver_nwt" localSheetId="10" hidden="1">1</definedName>
    <definedName name="solver_opt" localSheetId="10" hidden="1">Лист1!$J$32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1</definedName>
    <definedName name="solver_rel3" localSheetId="10" hidden="1">3</definedName>
    <definedName name="solver_rhs1" localSheetId="10" hidden="1">Лист1!$AC$24</definedName>
    <definedName name="solver_rhs2" localSheetId="10" hidden="1">Лист1!$AC$25</definedName>
    <definedName name="solver_rhs3" localSheetId="10" hidden="1">Лист1!$AC$26:$AC$28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0" i="1" l="1"/>
  <c r="R49" i="1"/>
  <c r="R48" i="1"/>
  <c r="P49" i="1"/>
  <c r="P50" i="1"/>
  <c r="P48" i="1"/>
  <c r="Q50" i="1"/>
  <c r="Q49" i="1"/>
  <c r="Q48" i="1"/>
  <c r="O49" i="1"/>
  <c r="O50" i="1"/>
  <c r="O48" i="1"/>
  <c r="N50" i="1"/>
  <c r="N49" i="1"/>
  <c r="N48" i="1"/>
  <c r="J30" i="1"/>
  <c r="M49" i="1"/>
  <c r="M50" i="1"/>
  <c r="M48" i="1"/>
  <c r="L49" i="1"/>
  <c r="L50" i="1"/>
  <c r="L48" i="1"/>
  <c r="K50" i="1"/>
  <c r="K48" i="1"/>
  <c r="K44" i="1"/>
  <c r="K43" i="1"/>
  <c r="K45" i="1"/>
  <c r="K46" i="1"/>
  <c r="K47" i="1"/>
  <c r="K49" i="1"/>
  <c r="K42" i="1"/>
  <c r="J48" i="1"/>
  <c r="J44" i="1"/>
  <c r="J43" i="1"/>
  <c r="J45" i="1"/>
  <c r="J46" i="1"/>
  <c r="J47" i="1"/>
  <c r="J49" i="1"/>
  <c r="J50" i="1"/>
  <c r="J42" i="1"/>
  <c r="I49" i="1"/>
  <c r="I42" i="1"/>
  <c r="I48" i="1"/>
  <c r="I50" i="1"/>
  <c r="H50" i="1"/>
  <c r="H49" i="1"/>
  <c r="G50" i="1"/>
  <c r="G49" i="1"/>
  <c r="F50" i="1"/>
  <c r="F49" i="1"/>
  <c r="H48" i="1"/>
  <c r="G48" i="1"/>
  <c r="F48" i="1"/>
  <c r="J31" i="1"/>
  <c r="J32" i="1"/>
  <c r="AB25" i="1"/>
  <c r="AB26" i="1"/>
  <c r="AB27" i="1"/>
  <c r="AB28" i="1"/>
  <c r="AB24" i="1"/>
  <c r="AA25" i="1"/>
  <c r="AA26" i="1"/>
  <c r="AA27" i="1"/>
  <c r="AA28" i="1"/>
  <c r="Z24" i="1"/>
  <c r="AA24" i="1"/>
  <c r="Z25" i="1"/>
  <c r="Z26" i="1"/>
  <c r="Z27" i="1"/>
  <c r="Z28" i="1"/>
  <c r="E50" i="1"/>
  <c r="E49" i="1"/>
  <c r="E48" i="1"/>
  <c r="D50" i="1"/>
  <c r="D49" i="1"/>
  <c r="D48" i="1"/>
  <c r="C50" i="1"/>
  <c r="C49" i="1"/>
  <c r="C48" i="1"/>
  <c r="R47" i="1"/>
  <c r="R46" i="1"/>
  <c r="R45" i="1"/>
  <c r="Q46" i="1"/>
  <c r="Q47" i="1"/>
  <c r="Q45" i="1"/>
  <c r="O45" i="1"/>
  <c r="L46" i="1"/>
  <c r="P46" i="1"/>
  <c r="P47" i="1"/>
  <c r="P45" i="1"/>
  <c r="O46" i="1"/>
  <c r="O47" i="1"/>
  <c r="M46" i="1"/>
  <c r="M47" i="1"/>
  <c r="M45" i="1"/>
  <c r="M42" i="1"/>
  <c r="N47" i="1"/>
  <c r="P42" i="1"/>
  <c r="N45" i="1"/>
  <c r="N46" i="1"/>
  <c r="L45" i="1"/>
  <c r="L47" i="1"/>
  <c r="J27" i="1"/>
  <c r="I46" i="1"/>
  <c r="I45" i="1"/>
  <c r="I47" i="1"/>
  <c r="H47" i="1"/>
  <c r="G47" i="1"/>
  <c r="F47" i="1"/>
  <c r="H46" i="1"/>
  <c r="G46" i="1"/>
  <c r="F46" i="1"/>
  <c r="H45" i="1"/>
  <c r="G45" i="1"/>
  <c r="F45" i="1"/>
  <c r="E47" i="1"/>
  <c r="D47" i="1"/>
  <c r="C47" i="1"/>
  <c r="E46" i="1"/>
  <c r="D46" i="1"/>
  <c r="C46" i="1"/>
  <c r="E45" i="1"/>
  <c r="D45" i="1"/>
  <c r="C45" i="1"/>
  <c r="J28" i="1"/>
  <c r="J29" i="1"/>
  <c r="W25" i="1"/>
  <c r="W26" i="1"/>
  <c r="W27" i="1"/>
  <c r="W28" i="1"/>
  <c r="W24" i="1"/>
  <c r="V25" i="1"/>
  <c r="V26" i="1"/>
  <c r="V27" i="1"/>
  <c r="V28" i="1"/>
  <c r="V24" i="1"/>
  <c r="U25" i="1"/>
  <c r="U26" i="1"/>
  <c r="U27" i="1"/>
  <c r="U28" i="1"/>
  <c r="U24" i="1"/>
  <c r="Q24" i="1"/>
  <c r="P25" i="1"/>
  <c r="P24" i="1"/>
  <c r="J24" i="1"/>
  <c r="Q43" i="1"/>
  <c r="Q44" i="1"/>
  <c r="Q42" i="1"/>
  <c r="P43" i="1"/>
  <c r="P44" i="1"/>
  <c r="O43" i="1"/>
  <c r="O44" i="1"/>
  <c r="O42" i="1"/>
  <c r="N43" i="1"/>
  <c r="N44" i="1"/>
  <c r="N42" i="1"/>
  <c r="M44" i="1"/>
  <c r="M43" i="1"/>
  <c r="L43" i="1"/>
  <c r="L44" i="1"/>
  <c r="L42" i="1"/>
  <c r="I44" i="1"/>
  <c r="I43" i="1"/>
  <c r="H44" i="1"/>
  <c r="G44" i="1"/>
  <c r="F44" i="1"/>
  <c r="H43" i="1"/>
  <c r="G43" i="1"/>
  <c r="F43" i="1"/>
  <c r="H42" i="1"/>
  <c r="G42" i="1"/>
  <c r="F42" i="1"/>
  <c r="R44" i="1"/>
  <c r="R43" i="1"/>
  <c r="E44" i="1"/>
  <c r="D44" i="1"/>
  <c r="C44" i="1"/>
  <c r="E43" i="1"/>
  <c r="D43" i="1"/>
  <c r="C43" i="1"/>
  <c r="R25" i="1"/>
  <c r="R26" i="1"/>
  <c r="R27" i="1"/>
  <c r="R28" i="1"/>
  <c r="R24" i="1"/>
  <c r="Q25" i="1"/>
  <c r="Q26" i="1"/>
  <c r="Q27" i="1"/>
  <c r="Q28" i="1"/>
  <c r="J25" i="1"/>
  <c r="J26" i="1"/>
  <c r="R42" i="1"/>
  <c r="E42" i="1"/>
  <c r="D42" i="1"/>
  <c r="C42" i="1"/>
  <c r="P26" i="1"/>
  <c r="P27" i="1"/>
  <c r="P28" i="1"/>
  <c r="Q15" i="1" l="1"/>
  <c r="Q16" i="1"/>
  <c r="Q17" i="1"/>
  <c r="Q18" i="1"/>
  <c r="Q14" i="1"/>
  <c r="P15" i="1"/>
  <c r="P16" i="1"/>
  <c r="P17" i="1"/>
  <c r="P18" i="1"/>
  <c r="P14" i="1"/>
  <c r="G12" i="1"/>
  <c r="F12" i="1"/>
  <c r="L15" i="1"/>
  <c r="L16" i="1"/>
  <c r="L17" i="1"/>
  <c r="L18" i="1"/>
  <c r="L14" i="1"/>
  <c r="K15" i="1"/>
  <c r="K16" i="1"/>
  <c r="K17" i="1"/>
  <c r="K18" i="1"/>
  <c r="K14" i="1"/>
  <c r="G11" i="1"/>
  <c r="F11" i="1"/>
  <c r="G15" i="1"/>
  <c r="G16" i="1"/>
  <c r="G17" i="1"/>
  <c r="G18" i="1"/>
  <c r="G14" i="1"/>
  <c r="F15" i="1"/>
  <c r="F16" i="1"/>
  <c r="F17" i="1"/>
  <c r="F18" i="1"/>
  <c r="F14" i="1"/>
  <c r="G10" i="1"/>
  <c r="F10" i="1"/>
</calcChain>
</file>

<file path=xl/sharedStrings.xml><?xml version="1.0" encoding="utf-8"?>
<sst xmlns="http://schemas.openxmlformats.org/spreadsheetml/2006/main" count="410" uniqueCount="155">
  <si>
    <t>X1</t>
  </si>
  <si>
    <t>X2</t>
  </si>
  <si>
    <t>X3</t>
  </si>
  <si>
    <t>L1</t>
  </si>
  <si>
    <t>L2</t>
  </si>
  <si>
    <t>L3</t>
  </si>
  <si>
    <t>1 огр</t>
  </si>
  <si>
    <t>2 огр</t>
  </si>
  <si>
    <t>3 огр</t>
  </si>
  <si>
    <t>4 огр</t>
  </si>
  <si>
    <t>5 огр</t>
  </si>
  <si>
    <t>max</t>
  </si>
  <si>
    <t>min</t>
  </si>
  <si>
    <t>Microsoft Excel 16.0 Отчет об устойчивости</t>
  </si>
  <si>
    <t>Лист: [Лист Microsoft Excel (2).xlsx]Лист1</t>
  </si>
  <si>
    <t>Отчет создан: 09.02.2019 13:30:53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</si>
  <si>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</si>
  <si>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</si>
  <si>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</si>
  <si>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</si>
  <si>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</si>
  <si>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</si>
  <si>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Градиент</t>
  </si>
  <si>
    <t>Ограничения</t>
  </si>
  <si>
    <t>Лагранжа</t>
  </si>
  <si>
    <t>Множитель</t>
  </si>
  <si>
    <t>$B$4</t>
  </si>
  <si>
    <t>$C$4</t>
  </si>
  <si>
    <t>$D$4</t>
  </si>
  <si>
    <t>$F$14</t>
  </si>
  <si>
    <t>1 огр max</t>
  </si>
  <si>
    <t>$F$15</t>
  </si>
  <si>
    <t>2 огр max</t>
  </si>
  <si>
    <t>$F$16</t>
  </si>
  <si>
    <t>3 огр max</t>
  </si>
  <si>
    <t>$F$17</t>
  </si>
  <si>
    <t>4 огр max</t>
  </si>
  <si>
    <t>$F$18</t>
  </si>
  <si>
    <t>5 огр max</t>
  </si>
  <si>
    <t>Отчет создан: 09.02.2019 13:32:20</t>
  </si>
  <si>
    <t>$F$4</t>
  </si>
  <si>
    <t>$G$4</t>
  </si>
  <si>
    <t>$H$4</t>
  </si>
  <si>
    <t>$G$14</t>
  </si>
  <si>
    <t>1 огр min</t>
  </si>
  <si>
    <t>$G$15</t>
  </si>
  <si>
    <t>2 огр min</t>
  </si>
  <si>
    <t>$G$16</t>
  </si>
  <si>
    <t>3 огр min</t>
  </si>
  <si>
    <t>$G$17</t>
  </si>
  <si>
    <t>4 огр min</t>
  </si>
  <si>
    <t>$G$18</t>
  </si>
  <si>
    <t>5 огр min</t>
  </si>
  <si>
    <t>Отчет создан: 09.02.2019 13:36:46</t>
  </si>
  <si>
    <t>$K$4</t>
  </si>
  <si>
    <t>$L$4</t>
  </si>
  <si>
    <t>$M$4</t>
  </si>
  <si>
    <t>$K$14</t>
  </si>
  <si>
    <t>1 огр X1</t>
  </si>
  <si>
    <t>$K$15</t>
  </si>
  <si>
    <t>2 огр X1</t>
  </si>
  <si>
    <t>$K$16</t>
  </si>
  <si>
    <t>3 огр X1</t>
  </si>
  <si>
    <t>$K$17</t>
  </si>
  <si>
    <t>4 огр X1</t>
  </si>
  <si>
    <t>$K$18</t>
  </si>
  <si>
    <t>5 огр X1</t>
  </si>
  <si>
    <t>Отчет создан: 09.02.2019 13:39:16</t>
  </si>
  <si>
    <t>Отчет создан: 09.02.2019 13:40:07</t>
  </si>
  <si>
    <t>$O$4</t>
  </si>
  <si>
    <t>$P$4</t>
  </si>
  <si>
    <t>$Q$4</t>
  </si>
  <si>
    <t>$L$14</t>
  </si>
  <si>
    <t>1 огр X2</t>
  </si>
  <si>
    <t>$L$15</t>
  </si>
  <si>
    <t>2 огр X2</t>
  </si>
  <si>
    <t>$L$16</t>
  </si>
  <si>
    <t>3 огр X2</t>
  </si>
  <si>
    <t>$L$17</t>
  </si>
  <si>
    <t>4 огр X2</t>
  </si>
  <si>
    <t>$L$18</t>
  </si>
  <si>
    <t>5 огр X2</t>
  </si>
  <si>
    <t>Ограничения L1</t>
  </si>
  <si>
    <t>Отчет создан: 09.02.2019 13:44:58</t>
  </si>
  <si>
    <t>$T$4</t>
  </si>
  <si>
    <t>$U$4</t>
  </si>
  <si>
    <t>$V$4</t>
  </si>
  <si>
    <t>$P$14</t>
  </si>
  <si>
    <t>1 огр Ограничения L1</t>
  </si>
  <si>
    <t>$P$15</t>
  </si>
  <si>
    <t>2 огр Ограничения L1</t>
  </si>
  <si>
    <t>$P$16</t>
  </si>
  <si>
    <t>3 огр Ограничения L1</t>
  </si>
  <si>
    <t>$P$17</t>
  </si>
  <si>
    <t>4 огр Ограничения L1</t>
  </si>
  <si>
    <t>$P$18</t>
  </si>
  <si>
    <t>5 огр Ограничения L1</t>
  </si>
  <si>
    <t>Отчет создан: 09.02.2019 13:46:03</t>
  </si>
  <si>
    <t>$X$4</t>
  </si>
  <si>
    <t>$Y$4</t>
  </si>
  <si>
    <t>$Z$4</t>
  </si>
  <si>
    <t>$Q$14</t>
  </si>
  <si>
    <t>1 огр X3</t>
  </si>
  <si>
    <t>$Q$15</t>
  </si>
  <si>
    <t>2 огр X3</t>
  </si>
  <si>
    <t>$Q$16</t>
  </si>
  <si>
    <t>3 огр X3</t>
  </si>
  <si>
    <t>$Q$17</t>
  </si>
  <si>
    <t>4 огр X3</t>
  </si>
  <si>
    <t>$Q$18</t>
  </si>
  <si>
    <t>5 огр X3</t>
  </si>
  <si>
    <t>Максимум L1 при:</t>
  </si>
  <si>
    <t>Минимум L1 при:</t>
  </si>
  <si>
    <t>Максимум L2 при:</t>
  </si>
  <si>
    <t>Минимум L2 при:</t>
  </si>
  <si>
    <t>Максимум L3 при:</t>
  </si>
  <si>
    <t>Минимум L3 при:</t>
  </si>
  <si>
    <t>Результат</t>
  </si>
  <si>
    <t>Исходные целевые функции</t>
  </si>
  <si>
    <t>Ограничения L2</t>
  </si>
  <si>
    <t>Ограничения L3</t>
  </si>
  <si>
    <t>№</t>
  </si>
  <si>
    <t>Коефициент</t>
  </si>
  <si>
    <t>F(x)-&gt;min</t>
  </si>
  <si>
    <t>Лист: [ОЧКО.xlsx]Лист1</t>
  </si>
  <si>
    <t>Отчет создан: 09.02.2019 15:35:23</t>
  </si>
  <si>
    <t>$F$25</t>
  </si>
  <si>
    <t>$G$25</t>
  </si>
  <si>
    <t>$H$25</t>
  </si>
  <si>
    <t>$F$29</t>
  </si>
  <si>
    <t>$F$30</t>
  </si>
  <si>
    <t>$F$31</t>
  </si>
  <si>
    <t>$F$32</t>
  </si>
  <si>
    <t>$F$33</t>
  </si>
  <si>
    <t>Min</t>
  </si>
  <si>
    <t>Отчет создан: 09.02.2019 15:55:44</t>
  </si>
  <si>
    <t>Отчет создан: 09.02.2019 15:56:43</t>
  </si>
  <si>
    <t>p1</t>
  </si>
  <si>
    <t>p2</t>
  </si>
  <si>
    <t>p3</t>
  </si>
  <si>
    <t>x1</t>
  </si>
  <si>
    <t>x2</t>
  </si>
  <si>
    <t>x3</t>
  </si>
  <si>
    <t>f1(x)</t>
  </si>
  <si>
    <t>f2(x)</t>
  </si>
  <si>
    <t>f3(x)</t>
  </si>
  <si>
    <t>w1(x)</t>
  </si>
  <si>
    <t>w2(x)</t>
  </si>
  <si>
    <t>w3(x)</t>
  </si>
  <si>
    <t>p1w1(x)</t>
  </si>
  <si>
    <t>p2w2(x)</t>
  </si>
  <si>
    <t>p3w3(x)</t>
  </si>
  <si>
    <t>F(x)</t>
  </si>
  <si>
    <t>Превращение 1</t>
  </si>
  <si>
    <t>Превращение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</si>
</sst>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9.5703125" bestFit="1" customWidth="1"/>
    <col min="4" max="4" width="15.42578125" bestFit="1" customWidth="1"/>
    <col min="5" max="5" width="12" bestFit="1" customWidth="1"/>
  </cols>
  <sheetData>
    <row r="1" spans="1:5" x14ac:dyDescent="0.25">
      <c r="A1" s="2" t="s">
        <v>13</v>
      </c>
    </row>
    <row r="2" spans="1:5" x14ac:dyDescent="0.25">
      <c r="A2" s="2" t="s">
        <v>14</v>
      </c>
    </row>
    <row r="3" spans="1:5" x14ac:dyDescent="0.25">
      <c r="A3" s="2" t="s">
        <v>15</v>
      </c>
    </row>
    <row r="6" spans="1:5" ht="15.75" thickBot="1" x14ac:dyDescent="0.3">
      <c r="A6" t="s">
        <v>16</v>
      </c>
    </row>
    <row r="7" spans="1:5" x14ac:dyDescent="0.25">
      <c r="B7" s="5"/>
      <c r="C7" s="5"/>
      <c r="D7" s="5" t="s">
        <v>19</v>
      </c>
      <c r="E7" s="5" t="s">
        <v>21</v>
      </c>
    </row>
    <row r="8" spans="1:5" ht="15.75" thickBot="1" x14ac:dyDescent="0.3">
      <c r="B8" s="6" t="s">
        <v>17</v>
      </c>
      <c r="C8" s="6" t="s">
        <v>18</v>
      </c>
      <c r="D8" s="6" t="s">
        <v>20</v>
      </c>
      <c r="E8" s="6" t="s">
        <v>22</v>
      </c>
    </row>
    <row r="9" spans="1:5" x14ac:dyDescent="0.25">
      <c r="B9" s="3" t="s">
        <v>26</v>
      </c>
      <c r="C9" s="3" t="s">
        <v>0</v>
      </c>
      <c r="D9" s="3">
        <v>5</v>
      </c>
      <c r="E9" s="3">
        <v>0</v>
      </c>
    </row>
    <row r="10" spans="1:5" x14ac:dyDescent="0.25">
      <c r="B10" s="3" t="s">
        <v>27</v>
      </c>
      <c r="C10" s="3" t="s">
        <v>1</v>
      </c>
      <c r="D10" s="3">
        <v>0</v>
      </c>
      <c r="E10" s="3">
        <v>0</v>
      </c>
    </row>
    <row r="11" spans="1:5" ht="15.75" thickBot="1" x14ac:dyDescent="0.3">
      <c r="B11" s="4" t="s">
        <v>28</v>
      </c>
      <c r="C11" s="4" t="s">
        <v>2</v>
      </c>
      <c r="D11" s="4">
        <v>0</v>
      </c>
      <c r="E11" s="4">
        <v>0</v>
      </c>
    </row>
    <row r="13" spans="1:5" ht="15.75" thickBot="1" x14ac:dyDescent="0.3">
      <c r="A13" t="s">
        <v>23</v>
      </c>
    </row>
    <row r="14" spans="1:5" x14ac:dyDescent="0.25">
      <c r="B14" s="5"/>
      <c r="C14" s="5"/>
      <c r="D14" s="5" t="s">
        <v>19</v>
      </c>
      <c r="E14" s="5" t="s">
        <v>24</v>
      </c>
    </row>
    <row r="15" spans="1:5" ht="15.75" thickBot="1" x14ac:dyDescent="0.3">
      <c r="B15" s="6" t="s">
        <v>17</v>
      </c>
      <c r="C15" s="6" t="s">
        <v>18</v>
      </c>
      <c r="D15" s="6" t="s">
        <v>20</v>
      </c>
      <c r="E15" s="6" t="s">
        <v>25</v>
      </c>
    </row>
    <row r="16" spans="1:5" x14ac:dyDescent="0.25">
      <c r="B16" s="3" t="s">
        <v>29</v>
      </c>
      <c r="C16" s="3" t="s">
        <v>30</v>
      </c>
      <c r="D16" s="3">
        <v>5</v>
      </c>
      <c r="E16" s="3">
        <v>2</v>
      </c>
    </row>
    <row r="17" spans="2:5" x14ac:dyDescent="0.25">
      <c r="B17" s="3" t="s">
        <v>31</v>
      </c>
      <c r="C17" s="3" t="s">
        <v>32</v>
      </c>
      <c r="D17" s="3">
        <v>0</v>
      </c>
      <c r="E17" s="3">
        <v>0</v>
      </c>
    </row>
    <row r="18" spans="2:5" x14ac:dyDescent="0.25">
      <c r="B18" s="3" t="s">
        <v>33</v>
      </c>
      <c r="C18" s="3" t="s">
        <v>34</v>
      </c>
      <c r="D18" s="3">
        <v>5</v>
      </c>
      <c r="E18" s="3">
        <v>0</v>
      </c>
    </row>
    <row r="19" spans="2:5" x14ac:dyDescent="0.25">
      <c r="B19" s="3" t="s">
        <v>35</v>
      </c>
      <c r="C19" s="3" t="s">
        <v>36</v>
      </c>
      <c r="D19" s="3">
        <v>0</v>
      </c>
      <c r="E19" s="3">
        <v>-1</v>
      </c>
    </row>
    <row r="20" spans="2:5" ht="15.75" thickBot="1" x14ac:dyDescent="0.3">
      <c r="B20" s="4" t="s">
        <v>37</v>
      </c>
      <c r="C20" s="4" t="s">
        <v>38</v>
      </c>
      <c r="D20" s="4">
        <v>0</v>
      </c>
      <c r="E20" s="4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5" customWidth="1"/>
    <col min="4" max="4" width="15.42578125" bestFit="1" customWidth="1"/>
    <col min="5" max="5" width="12.7109375" bestFit="1" customWidth="1"/>
  </cols>
  <sheetData>
    <row r="1" spans="1:5" x14ac:dyDescent="0.25">
      <c r="A1" s="2" t="s">
        <v>13</v>
      </c>
    </row>
    <row r="2" spans="1:5" x14ac:dyDescent="0.25">
      <c r="A2" s="2" t="s">
        <v>124</v>
      </c>
    </row>
    <row r="3" spans="1:5" x14ac:dyDescent="0.25">
      <c r="A3" s="2" t="s">
        <v>136</v>
      </c>
    </row>
    <row r="6" spans="1:5" ht="15.75" thickBot="1" x14ac:dyDescent="0.3">
      <c r="A6" t="s">
        <v>16</v>
      </c>
    </row>
    <row r="7" spans="1:5" x14ac:dyDescent="0.25">
      <c r="B7" s="10"/>
      <c r="C7" s="10"/>
      <c r="D7" s="10" t="s">
        <v>19</v>
      </c>
      <c r="E7" s="10" t="s">
        <v>21</v>
      </c>
    </row>
    <row r="8" spans="1:5" ht="15.75" thickBot="1" x14ac:dyDescent="0.3">
      <c r="B8" s="11" t="s">
        <v>17</v>
      </c>
      <c r="C8" s="11" t="s">
        <v>18</v>
      </c>
      <c r="D8" s="11" t="s">
        <v>20</v>
      </c>
      <c r="E8" s="11" t="s">
        <v>22</v>
      </c>
    </row>
    <row r="9" spans="1:5" x14ac:dyDescent="0.25">
      <c r="B9" s="3" t="s">
        <v>126</v>
      </c>
      <c r="C9" s="3" t="s">
        <v>0</v>
      </c>
      <c r="D9" s="3">
        <v>0</v>
      </c>
      <c r="E9" s="3">
        <v>0</v>
      </c>
    </row>
    <row r="10" spans="1:5" x14ac:dyDescent="0.25">
      <c r="B10" s="3" t="s">
        <v>127</v>
      </c>
      <c r="C10" s="3" t="s">
        <v>1</v>
      </c>
      <c r="D10" s="3">
        <v>0</v>
      </c>
      <c r="E10" s="3">
        <v>0</v>
      </c>
    </row>
    <row r="11" spans="1:5" ht="15.75" thickBot="1" x14ac:dyDescent="0.3">
      <c r="B11" s="4" t="s">
        <v>128</v>
      </c>
      <c r="C11" s="4" t="s">
        <v>2</v>
      </c>
      <c r="D11" s="4">
        <v>5</v>
      </c>
      <c r="E11" s="4">
        <v>0</v>
      </c>
    </row>
    <row r="13" spans="1:5" ht="15.75" thickBot="1" x14ac:dyDescent="0.3">
      <c r="A13" t="s">
        <v>23</v>
      </c>
    </row>
    <row r="14" spans="1:5" x14ac:dyDescent="0.25">
      <c r="B14" s="10"/>
      <c r="C14" s="10"/>
      <c r="D14" s="10" t="s">
        <v>19</v>
      </c>
      <c r="E14" s="10" t="s">
        <v>24</v>
      </c>
    </row>
    <row r="15" spans="1:5" ht="15.75" thickBot="1" x14ac:dyDescent="0.3">
      <c r="B15" s="11" t="s">
        <v>17</v>
      </c>
      <c r="C15" s="11" t="s">
        <v>18</v>
      </c>
      <c r="D15" s="11" t="s">
        <v>20</v>
      </c>
      <c r="E15" s="11" t="s">
        <v>25</v>
      </c>
    </row>
    <row r="16" spans="1:5" x14ac:dyDescent="0.25">
      <c r="B16" s="3" t="s">
        <v>129</v>
      </c>
      <c r="C16" s="3" t="s">
        <v>0</v>
      </c>
      <c r="D16" s="3">
        <v>5</v>
      </c>
      <c r="E16" s="3">
        <v>-6.3846151416118338E-2</v>
      </c>
    </row>
    <row r="17" spans="2:5" x14ac:dyDescent="0.25">
      <c r="B17" s="3" t="s">
        <v>130</v>
      </c>
      <c r="C17" s="3" t="s">
        <v>0</v>
      </c>
      <c r="D17" s="3">
        <v>0</v>
      </c>
      <c r="E17" s="3">
        <v>0</v>
      </c>
    </row>
    <row r="18" spans="2:5" x14ac:dyDescent="0.25">
      <c r="B18" s="3" t="s">
        <v>131</v>
      </c>
      <c r="C18" s="3" t="s">
        <v>0</v>
      </c>
      <c r="D18" s="3">
        <v>0</v>
      </c>
      <c r="E18" s="3">
        <v>2.692307417209332E-2</v>
      </c>
    </row>
    <row r="19" spans="2:5" x14ac:dyDescent="0.25">
      <c r="B19" s="3" t="s">
        <v>132</v>
      </c>
      <c r="C19" s="3" t="s">
        <v>0</v>
      </c>
      <c r="D19" s="3">
        <v>0</v>
      </c>
      <c r="E19" s="3">
        <v>1.0769229668837327E-2</v>
      </c>
    </row>
    <row r="20" spans="2:5" ht="15.75" thickBot="1" x14ac:dyDescent="0.3">
      <c r="B20" s="4" t="s">
        <v>133</v>
      </c>
      <c r="C20" s="4" t="s">
        <v>0</v>
      </c>
      <c r="D20" s="4">
        <v>5</v>
      </c>
      <c r="E20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0"/>
  <sheetViews>
    <sheetView tabSelected="1" topLeftCell="A20" workbookViewId="0">
      <selection activeCell="M31" sqref="M31"/>
    </sheetView>
  </sheetViews>
  <sheetFormatPr defaultRowHeight="15" x14ac:dyDescent="0.25"/>
  <cols>
    <col min="10" max="10" width="10.28515625" bestFit="1" customWidth="1"/>
  </cols>
  <sheetData>
    <row r="2" spans="1:26" x14ac:dyDescent="0.25">
      <c r="B2" s="13" t="s">
        <v>111</v>
      </c>
      <c r="C2" s="13"/>
      <c r="D2" s="13"/>
      <c r="F2" s="13" t="s">
        <v>112</v>
      </c>
      <c r="G2" s="13"/>
      <c r="H2" s="13"/>
      <c r="K2" s="13" t="s">
        <v>113</v>
      </c>
      <c r="L2" s="13"/>
      <c r="M2" s="13"/>
      <c r="O2" s="13" t="s">
        <v>114</v>
      </c>
      <c r="P2" s="13"/>
      <c r="Q2" s="13"/>
      <c r="T2" s="13" t="s">
        <v>115</v>
      </c>
      <c r="U2" s="13"/>
      <c r="V2" s="13"/>
      <c r="X2" s="13" t="s">
        <v>116</v>
      </c>
      <c r="Y2" s="13"/>
      <c r="Z2" s="13"/>
    </row>
    <row r="3" spans="1:26" x14ac:dyDescent="0.25">
      <c r="B3" s="1" t="s">
        <v>0</v>
      </c>
      <c r="C3" s="1" t="s">
        <v>1</v>
      </c>
      <c r="D3" s="1" t="s">
        <v>2</v>
      </c>
      <c r="F3" s="1" t="s">
        <v>0</v>
      </c>
      <c r="G3" s="1" t="s">
        <v>1</v>
      </c>
      <c r="H3" s="1" t="s">
        <v>2</v>
      </c>
      <c r="K3" s="1" t="s">
        <v>0</v>
      </c>
      <c r="L3" s="1" t="s">
        <v>1</v>
      </c>
      <c r="M3" s="1" t="s">
        <v>2</v>
      </c>
      <c r="O3" s="1" t="s">
        <v>0</v>
      </c>
      <c r="P3" s="1" t="s">
        <v>1</v>
      </c>
      <c r="Q3" s="1" t="s">
        <v>2</v>
      </c>
      <c r="T3" s="1" t="s">
        <v>0</v>
      </c>
      <c r="U3" s="1" t="s">
        <v>1</v>
      </c>
      <c r="V3" s="1" t="s">
        <v>2</v>
      </c>
      <c r="X3" s="1" t="s">
        <v>0</v>
      </c>
      <c r="Y3" s="1" t="s">
        <v>1</v>
      </c>
      <c r="Z3" s="1" t="s">
        <v>2</v>
      </c>
    </row>
    <row r="4" spans="1:26" x14ac:dyDescent="0.25">
      <c r="B4" s="1">
        <v>5</v>
      </c>
      <c r="C4" s="1">
        <v>0</v>
      </c>
      <c r="D4" s="1">
        <v>0</v>
      </c>
      <c r="F4" s="1">
        <v>0</v>
      </c>
      <c r="G4" s="1">
        <v>0</v>
      </c>
      <c r="H4" s="1">
        <v>0</v>
      </c>
      <c r="K4" s="1">
        <v>0</v>
      </c>
      <c r="L4" s="1">
        <v>3</v>
      </c>
      <c r="M4" s="1">
        <v>0</v>
      </c>
      <c r="O4" s="1">
        <v>0</v>
      </c>
      <c r="P4" s="1">
        <v>0</v>
      </c>
      <c r="Q4" s="1">
        <v>5</v>
      </c>
      <c r="T4" s="1">
        <v>0</v>
      </c>
      <c r="U4" s="1">
        <v>0</v>
      </c>
      <c r="V4" s="1">
        <v>5</v>
      </c>
      <c r="X4" s="1">
        <v>0</v>
      </c>
      <c r="Y4" s="1">
        <v>0</v>
      </c>
      <c r="Z4" s="1">
        <v>0</v>
      </c>
    </row>
    <row r="8" spans="1:26" x14ac:dyDescent="0.25">
      <c r="A8" s="14" t="s">
        <v>118</v>
      </c>
      <c r="B8" s="14"/>
      <c r="C8" s="14"/>
      <c r="D8" s="14"/>
      <c r="F8" s="21" t="s">
        <v>117</v>
      </c>
      <c r="G8" s="21"/>
    </row>
    <row r="9" spans="1:26" x14ac:dyDescent="0.25">
      <c r="A9" s="1"/>
      <c r="B9" s="1" t="s">
        <v>0</v>
      </c>
      <c r="C9" s="1" t="s">
        <v>1</v>
      </c>
      <c r="D9" s="1" t="s">
        <v>2</v>
      </c>
      <c r="F9" s="8" t="s">
        <v>11</v>
      </c>
      <c r="G9" s="8" t="s">
        <v>12</v>
      </c>
    </row>
    <row r="10" spans="1:26" x14ac:dyDescent="0.25">
      <c r="A10" s="1" t="s">
        <v>3</v>
      </c>
      <c r="B10" s="1">
        <v>2</v>
      </c>
      <c r="C10" s="1">
        <v>1</v>
      </c>
      <c r="D10" s="1">
        <v>1</v>
      </c>
      <c r="F10" s="7">
        <f>B10*B4+C10*C4+D10*D4</f>
        <v>10</v>
      </c>
      <c r="G10" s="7">
        <f>B10*F4+C10*G4+D10*H4</f>
        <v>0</v>
      </c>
    </row>
    <row r="11" spans="1:26" x14ac:dyDescent="0.25">
      <c r="A11" s="1" t="s">
        <v>4</v>
      </c>
      <c r="B11" s="1">
        <v>-1</v>
      </c>
      <c r="C11" s="1">
        <v>1</v>
      </c>
      <c r="D11" s="1">
        <v>-2</v>
      </c>
      <c r="F11" s="7">
        <f>B11*K4+C11*L4+D11*M4</f>
        <v>3</v>
      </c>
      <c r="G11" s="7">
        <f>B11*O4+C11*P4+D11*Q4</f>
        <v>-10</v>
      </c>
    </row>
    <row r="12" spans="1:26" x14ac:dyDescent="0.25">
      <c r="A12" s="1" t="s">
        <v>5</v>
      </c>
      <c r="B12" s="1">
        <v>0</v>
      </c>
      <c r="C12" s="1">
        <v>0</v>
      </c>
      <c r="D12" s="1">
        <v>1</v>
      </c>
      <c r="F12" s="9">
        <f>B12*T4+C12*U4+D12*V4</f>
        <v>5</v>
      </c>
      <c r="G12" s="9">
        <f>B12*X4+C12*Y4+D12*Z4</f>
        <v>0</v>
      </c>
    </row>
    <row r="13" spans="1:26" x14ac:dyDescent="0.25">
      <c r="F13" s="13" t="s">
        <v>82</v>
      </c>
      <c r="G13" s="13"/>
      <c r="H13" s="13"/>
      <c r="K13" s="13" t="s">
        <v>119</v>
      </c>
      <c r="L13" s="13"/>
      <c r="M13" s="13"/>
      <c r="P13" s="13" t="s">
        <v>120</v>
      </c>
      <c r="Q13" s="13"/>
      <c r="R13" s="13"/>
    </row>
    <row r="14" spans="1:26" x14ac:dyDescent="0.25">
      <c r="A14" s="1" t="s">
        <v>6</v>
      </c>
      <c r="B14" s="1">
        <v>1</v>
      </c>
      <c r="C14" s="1">
        <v>1</v>
      </c>
      <c r="D14" s="1">
        <v>1</v>
      </c>
      <c r="F14" s="1">
        <f>B14*B$4+C14*C$4+D14*D$4</f>
        <v>5</v>
      </c>
      <c r="G14" s="1">
        <f>B14*F$4+C14*G$4+D14*H$4</f>
        <v>0</v>
      </c>
      <c r="H14" s="1">
        <v>5</v>
      </c>
      <c r="K14" s="1">
        <f>B14*K$4+C14*L$4+D14*M$4</f>
        <v>3</v>
      </c>
      <c r="L14" s="1">
        <f>B14*O$4+C14*P$4+D14*Q$4</f>
        <v>5</v>
      </c>
      <c r="M14" s="1">
        <v>5</v>
      </c>
      <c r="P14" s="1">
        <f>B14*T$4+C14*U$4+D14*V$4</f>
        <v>5</v>
      </c>
      <c r="Q14" s="1">
        <f>B14*X$4+C14*Y$4+D14*Z$4</f>
        <v>0</v>
      </c>
      <c r="R14" s="1">
        <v>5</v>
      </c>
    </row>
    <row r="15" spans="1:26" x14ac:dyDescent="0.25">
      <c r="A15" s="1" t="s">
        <v>7</v>
      </c>
      <c r="B15" s="1">
        <v>0</v>
      </c>
      <c r="C15" s="1">
        <v>1</v>
      </c>
      <c r="D15" s="1">
        <v>0</v>
      </c>
      <c r="F15" s="1">
        <f t="shared" ref="F15:F18" si="0">B15*B$4+C15*C$4+D15*D$4</f>
        <v>0</v>
      </c>
      <c r="G15" s="1">
        <f t="shared" ref="G15:G18" si="1">B15*F$4+C15*G$4+D15*H$4</f>
        <v>0</v>
      </c>
      <c r="H15" s="1">
        <v>3</v>
      </c>
      <c r="K15" s="1">
        <f t="shared" ref="K15:K18" si="2">B15*K$4+C15*L$4+D15*M$4</f>
        <v>3</v>
      </c>
      <c r="L15" s="1">
        <f t="shared" ref="L15:L18" si="3">B15*O$4+C15*P$4+D15*Q$4</f>
        <v>0</v>
      </c>
      <c r="M15" s="1">
        <v>3</v>
      </c>
      <c r="P15" s="1">
        <f t="shared" ref="P15:P18" si="4">B15*T$4+C15*U$4+D15*V$4</f>
        <v>0</v>
      </c>
      <c r="Q15" s="1">
        <f t="shared" ref="Q15:Q18" si="5">B15*X$4+C15*Y$4+D15*Z$4</f>
        <v>0</v>
      </c>
      <c r="R15" s="1">
        <v>3</v>
      </c>
    </row>
    <row r="16" spans="1:26" x14ac:dyDescent="0.25">
      <c r="A16" s="1" t="s">
        <v>8</v>
      </c>
      <c r="B16" s="1">
        <v>1</v>
      </c>
      <c r="C16" s="1">
        <v>0</v>
      </c>
      <c r="D16" s="1">
        <v>0</v>
      </c>
      <c r="F16" s="1">
        <f t="shared" si="0"/>
        <v>5</v>
      </c>
      <c r="G16" s="1">
        <f t="shared" si="1"/>
        <v>0</v>
      </c>
      <c r="H16" s="1">
        <v>0</v>
      </c>
      <c r="K16" s="1">
        <f t="shared" si="2"/>
        <v>0</v>
      </c>
      <c r="L16" s="1">
        <f t="shared" si="3"/>
        <v>0</v>
      </c>
      <c r="M16" s="1">
        <v>0</v>
      </c>
      <c r="P16" s="1">
        <f t="shared" si="4"/>
        <v>0</v>
      </c>
      <c r="Q16" s="1">
        <f t="shared" si="5"/>
        <v>0</v>
      </c>
      <c r="R16" s="1">
        <v>0</v>
      </c>
    </row>
    <row r="17" spans="1:29" x14ac:dyDescent="0.25">
      <c r="A17" s="1" t="s">
        <v>9</v>
      </c>
      <c r="B17" s="1">
        <v>0</v>
      </c>
      <c r="C17" s="1">
        <v>1</v>
      </c>
      <c r="D17" s="1">
        <v>0</v>
      </c>
      <c r="F17" s="1">
        <f t="shared" si="0"/>
        <v>0</v>
      </c>
      <c r="G17" s="1">
        <f t="shared" si="1"/>
        <v>0</v>
      </c>
      <c r="H17" s="1">
        <v>0</v>
      </c>
      <c r="K17" s="1">
        <f t="shared" si="2"/>
        <v>3</v>
      </c>
      <c r="L17" s="1">
        <f t="shared" si="3"/>
        <v>0</v>
      </c>
      <c r="M17" s="1">
        <v>0</v>
      </c>
      <c r="P17" s="1">
        <f t="shared" si="4"/>
        <v>0</v>
      </c>
      <c r="Q17" s="1">
        <f t="shared" si="5"/>
        <v>0</v>
      </c>
      <c r="R17" s="1">
        <v>0</v>
      </c>
    </row>
    <row r="18" spans="1:29" x14ac:dyDescent="0.25">
      <c r="A18" s="1" t="s">
        <v>10</v>
      </c>
      <c r="B18" s="1">
        <v>0</v>
      </c>
      <c r="C18" s="1">
        <v>0</v>
      </c>
      <c r="D18" s="1">
        <v>1</v>
      </c>
      <c r="F18" s="1">
        <f t="shared" si="0"/>
        <v>0</v>
      </c>
      <c r="G18" s="1">
        <f t="shared" si="1"/>
        <v>0</v>
      </c>
      <c r="H18" s="1">
        <v>0</v>
      </c>
      <c r="K18" s="1">
        <f t="shared" si="2"/>
        <v>0</v>
      </c>
      <c r="L18" s="1">
        <f t="shared" si="3"/>
        <v>5</v>
      </c>
      <c r="M18" s="1">
        <v>0</v>
      </c>
      <c r="P18" s="1">
        <f t="shared" si="4"/>
        <v>5</v>
      </c>
      <c r="Q18" s="1">
        <f t="shared" si="5"/>
        <v>0</v>
      </c>
      <c r="R18" s="1">
        <v>0</v>
      </c>
    </row>
    <row r="21" spans="1:29" x14ac:dyDescent="0.25">
      <c r="P21" s="14" t="s">
        <v>153</v>
      </c>
      <c r="Q21" s="14"/>
      <c r="R21" s="14"/>
      <c r="S21" s="14"/>
      <c r="U21" s="14" t="s">
        <v>154</v>
      </c>
      <c r="V21" s="14"/>
      <c r="W21" s="14"/>
      <c r="X21" s="14"/>
      <c r="Z21" s="14" t="s">
        <v>154</v>
      </c>
      <c r="AA21" s="14"/>
      <c r="AB21" s="14"/>
      <c r="AC21" s="14"/>
    </row>
    <row r="22" spans="1:29" x14ac:dyDescent="0.25">
      <c r="F22" s="18" t="s">
        <v>123</v>
      </c>
      <c r="G22" s="19"/>
      <c r="H22" s="20"/>
      <c r="P22" s="13" t="s">
        <v>23</v>
      </c>
      <c r="Q22" s="13"/>
      <c r="R22" s="13"/>
      <c r="S22" s="1"/>
      <c r="U22" s="13" t="s">
        <v>23</v>
      </c>
      <c r="V22" s="13"/>
      <c r="W22" s="13"/>
      <c r="X22" s="1"/>
      <c r="Z22" s="13" t="s">
        <v>23</v>
      </c>
      <c r="AA22" s="13"/>
      <c r="AB22" s="13"/>
      <c r="AC22" s="1"/>
    </row>
    <row r="23" spans="1:29" x14ac:dyDescent="0.25">
      <c r="A23" s="1" t="s">
        <v>121</v>
      </c>
      <c r="B23" s="13" t="s">
        <v>122</v>
      </c>
      <c r="C23" s="13"/>
      <c r="D23" s="13"/>
      <c r="F23" s="1" t="s">
        <v>0</v>
      </c>
      <c r="G23" s="1" t="s">
        <v>1</v>
      </c>
      <c r="H23" s="1" t="s">
        <v>2</v>
      </c>
      <c r="J23" s="1" t="s">
        <v>134</v>
      </c>
      <c r="P23" s="1" t="s">
        <v>137</v>
      </c>
      <c r="Q23" s="1" t="s">
        <v>138</v>
      </c>
      <c r="R23" s="1" t="s">
        <v>139</v>
      </c>
      <c r="S23" s="1"/>
      <c r="U23" s="1" t="s">
        <v>137</v>
      </c>
      <c r="V23" s="1" t="s">
        <v>138</v>
      </c>
      <c r="W23" s="1" t="s">
        <v>139</v>
      </c>
      <c r="X23" s="1"/>
      <c r="Z23" s="1" t="s">
        <v>137</v>
      </c>
      <c r="AA23" s="1" t="s">
        <v>138</v>
      </c>
      <c r="AB23" s="1" t="s">
        <v>139</v>
      </c>
      <c r="AC23" s="1"/>
    </row>
    <row r="24" spans="1:29" x14ac:dyDescent="0.25">
      <c r="A24" s="15">
        <v>1</v>
      </c>
      <c r="B24" s="1">
        <v>0.7</v>
      </c>
      <c r="C24" s="1">
        <v>0.2</v>
      </c>
      <c r="D24" s="1">
        <v>0.1</v>
      </c>
      <c r="F24" s="1">
        <v>5</v>
      </c>
      <c r="G24" s="1">
        <v>0</v>
      </c>
      <c r="H24" s="1">
        <v>0</v>
      </c>
      <c r="J24" s="1">
        <f>B24*((10-2*F24-G24-H24)/10)+C24*((3+F24-G24+2*H24)/13)+D24*((5-H24)/5)</f>
        <v>0.22307692307692309</v>
      </c>
      <c r="P24" s="1">
        <f>B14*F$24+C14*G$24+D14*H$24</f>
        <v>5</v>
      </c>
      <c r="Q24" s="1">
        <f>B14*F$25+C14*G$25+D14*H$25</f>
        <v>5</v>
      </c>
      <c r="R24" s="1">
        <f>B14*F$26+C14*G$26+D14*H$26</f>
        <v>5</v>
      </c>
      <c r="S24" s="1">
        <v>5</v>
      </c>
      <c r="U24" s="1">
        <f>B14*F$27+C14*G$27+D14*H$27</f>
        <v>5</v>
      </c>
      <c r="V24" s="1">
        <f>B14*F$28+C14*G$28+D14*H$28</f>
        <v>3</v>
      </c>
      <c r="W24" s="1">
        <f>B14*F$29+C14*G$29+D14*H$29</f>
        <v>3</v>
      </c>
      <c r="X24" s="1">
        <v>5</v>
      </c>
      <c r="Z24" s="1">
        <f>B14*F$30+C14*G$30+D14*H$30</f>
        <v>4.9513274336283093</v>
      </c>
      <c r="AA24" s="1">
        <f>B14*F$31+C14*G$31+D14*H$31</f>
        <v>3.5338983050847457</v>
      </c>
      <c r="AB24" s="1">
        <f>B14*F$32+C14*G$32+D14*H$32</f>
        <v>3.6630196936542649</v>
      </c>
      <c r="AC24" s="1">
        <v>5</v>
      </c>
    </row>
    <row r="25" spans="1:29" x14ac:dyDescent="0.25">
      <c r="A25" s="16"/>
      <c r="B25" s="1">
        <v>0.3</v>
      </c>
      <c r="C25" s="1">
        <v>0.6</v>
      </c>
      <c r="D25" s="1">
        <v>0.1</v>
      </c>
      <c r="F25" s="1">
        <v>2.0000000000000004</v>
      </c>
      <c r="G25" s="1">
        <v>3</v>
      </c>
      <c r="H25" s="1">
        <v>0</v>
      </c>
      <c r="J25" s="1">
        <f t="shared" ref="J25:J26" si="6">B25*((10-2*F25-G25-H25)/10)+C25*((3+F25-G25+2*H25)/13)+D25*((5-H25)/5)</f>
        <v>0.28230769230769226</v>
      </c>
      <c r="P25" s="1">
        <f>B15*F$24+C15*G$24+D15*H$24</f>
        <v>0</v>
      </c>
      <c r="Q25" s="1">
        <f t="shared" ref="Q25:Q28" si="7">B15*F$25+C15*G$25+D15*H$25</f>
        <v>3</v>
      </c>
      <c r="R25" s="1">
        <f t="shared" ref="R25:R28" si="8">B15*F$26+C15*G$26+D15*H$26</f>
        <v>0</v>
      </c>
      <c r="S25" s="1">
        <v>3</v>
      </c>
      <c r="U25" s="1">
        <f t="shared" ref="U25:U28" si="9">B15*F$27+C15*G$27+D15*H$27</f>
        <v>3</v>
      </c>
      <c r="V25" s="1">
        <f t="shared" ref="V25:V28" si="10">B15*F$28+C15*G$28+D15*H$28</f>
        <v>3</v>
      </c>
      <c r="W25" s="1">
        <f t="shared" ref="W25:W28" si="11">B15*F$29+C15*G$29+D15*H$29</f>
        <v>3</v>
      </c>
      <c r="X25" s="1">
        <v>3</v>
      </c>
      <c r="Z25" s="1">
        <f t="shared" ref="Z25:Z28" si="12">B15*F$30+C15*G$30+D15*H$30</f>
        <v>3</v>
      </c>
      <c r="AA25" s="1">
        <f t="shared" ref="AA25:AA28" si="13">B15*F$31+C15*G$31+D15*H$31</f>
        <v>3</v>
      </c>
      <c r="AB25" s="1">
        <f t="shared" ref="AB25:AB28" si="14">B15*F$32+C15*G$32+D15*H$32</f>
        <v>3</v>
      </c>
      <c r="AC25" s="1">
        <v>3</v>
      </c>
    </row>
    <row r="26" spans="1:29" x14ac:dyDescent="0.25">
      <c r="A26" s="17"/>
      <c r="B26" s="1">
        <v>0.3</v>
      </c>
      <c r="C26" s="1">
        <v>0.3</v>
      </c>
      <c r="D26" s="1">
        <v>0.4</v>
      </c>
      <c r="F26" s="1">
        <v>0</v>
      </c>
      <c r="G26" s="1">
        <v>0</v>
      </c>
      <c r="H26" s="1">
        <v>5</v>
      </c>
      <c r="J26" s="1">
        <f t="shared" si="6"/>
        <v>0.44999999999999996</v>
      </c>
      <c r="P26" s="1">
        <f>B16*F$24+C16*G$24+D16*H$24</f>
        <v>5</v>
      </c>
      <c r="Q26" s="1">
        <f t="shared" si="7"/>
        <v>2.0000000000000004</v>
      </c>
      <c r="R26" s="1">
        <f t="shared" si="8"/>
        <v>0</v>
      </c>
      <c r="S26" s="1">
        <v>0</v>
      </c>
      <c r="U26" s="1">
        <f t="shared" si="9"/>
        <v>2</v>
      </c>
      <c r="V26" s="1">
        <f t="shared" si="10"/>
        <v>0</v>
      </c>
      <c r="W26" s="1">
        <f t="shared" si="11"/>
        <v>0</v>
      </c>
      <c r="X26" s="1">
        <v>0</v>
      </c>
      <c r="Z26" s="1">
        <f t="shared" si="12"/>
        <v>1.9513274336283097</v>
      </c>
      <c r="AA26" s="1">
        <f t="shared" si="13"/>
        <v>0.53389830508474589</v>
      </c>
      <c r="AB26" s="1">
        <f t="shared" si="14"/>
        <v>0</v>
      </c>
      <c r="AC26" s="1">
        <v>0</v>
      </c>
    </row>
    <row r="27" spans="1:29" x14ac:dyDescent="0.25">
      <c r="A27" s="15">
        <v>2</v>
      </c>
      <c r="B27" s="1">
        <v>0.7</v>
      </c>
      <c r="C27" s="1">
        <v>0.2</v>
      </c>
      <c r="D27" s="1">
        <v>0.1</v>
      </c>
      <c r="F27" s="1">
        <v>2</v>
      </c>
      <c r="G27" s="1">
        <v>3</v>
      </c>
      <c r="H27" s="1">
        <v>0</v>
      </c>
      <c r="J27" s="1">
        <f>B27*((10-2*F27-G27-H27)/10)+C27*((3+F27-G27+2*H27)/3)+D27*((5-H27)/5)</f>
        <v>0.44333333333333336</v>
      </c>
      <c r="P27" s="1">
        <f>B17*F$24+C17*G$24+D17*H$24</f>
        <v>0</v>
      </c>
      <c r="Q27" s="1">
        <f t="shared" si="7"/>
        <v>3</v>
      </c>
      <c r="R27" s="1">
        <f t="shared" si="8"/>
        <v>0</v>
      </c>
      <c r="S27" s="1">
        <v>0</v>
      </c>
      <c r="U27" s="1">
        <f t="shared" si="9"/>
        <v>3</v>
      </c>
      <c r="V27" s="1">
        <f t="shared" si="10"/>
        <v>3</v>
      </c>
      <c r="W27" s="1">
        <f t="shared" si="11"/>
        <v>3</v>
      </c>
      <c r="X27" s="1">
        <v>0</v>
      </c>
      <c r="Z27" s="1">
        <f t="shared" si="12"/>
        <v>3</v>
      </c>
      <c r="AA27" s="1">
        <f t="shared" si="13"/>
        <v>3</v>
      </c>
      <c r="AB27" s="1">
        <f t="shared" si="14"/>
        <v>3</v>
      </c>
      <c r="AC27" s="1">
        <v>0</v>
      </c>
    </row>
    <row r="28" spans="1:29" x14ac:dyDescent="0.25">
      <c r="A28" s="16"/>
      <c r="B28" s="1">
        <v>0.3</v>
      </c>
      <c r="C28" s="1">
        <v>0.6</v>
      </c>
      <c r="D28" s="1">
        <v>0.1</v>
      </c>
      <c r="F28" s="1">
        <v>0</v>
      </c>
      <c r="G28" s="1">
        <v>3</v>
      </c>
      <c r="H28" s="1">
        <v>0</v>
      </c>
      <c r="J28" s="1">
        <f>B28*((10-2*F28-G28-H28)/10)+C28*((3+F28-G28+2*H28)/3)+D28*((5-H28)/5)</f>
        <v>0.31</v>
      </c>
      <c r="P28" s="1">
        <f>B18*F$24+C18*G$24+D18*H$24</f>
        <v>0</v>
      </c>
      <c r="Q28" s="1">
        <f t="shared" si="7"/>
        <v>0</v>
      </c>
      <c r="R28" s="1">
        <f t="shared" si="8"/>
        <v>5</v>
      </c>
      <c r="S28" s="1"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  <c r="X28" s="1">
        <v>0</v>
      </c>
      <c r="Z28" s="1">
        <f t="shared" si="12"/>
        <v>0</v>
      </c>
      <c r="AA28" s="1">
        <f t="shared" si="13"/>
        <v>0</v>
      </c>
      <c r="AB28" s="1">
        <f t="shared" si="14"/>
        <v>0.66301969365426472</v>
      </c>
      <c r="AC28" s="1">
        <v>0</v>
      </c>
    </row>
    <row r="29" spans="1:29" x14ac:dyDescent="0.25">
      <c r="A29" s="17"/>
      <c r="B29" s="1">
        <v>0.3</v>
      </c>
      <c r="C29" s="1">
        <v>0.3</v>
      </c>
      <c r="D29" s="1">
        <v>0.4</v>
      </c>
      <c r="F29" s="1">
        <v>0</v>
      </c>
      <c r="G29" s="1">
        <v>3</v>
      </c>
      <c r="H29" s="1">
        <v>0</v>
      </c>
      <c r="J29" s="1">
        <f>B29*((10-2*F29-G29-H29)/10)+C29*((3+F29-G29+2*H29)/3)+D29*((5-H29)/5)</f>
        <v>0.61</v>
      </c>
    </row>
    <row r="30" spans="1:29" x14ac:dyDescent="0.25">
      <c r="A30" s="15">
        <v>3</v>
      </c>
      <c r="B30" s="1">
        <v>0.7</v>
      </c>
      <c r="C30" s="1">
        <v>0.2</v>
      </c>
      <c r="D30" s="1">
        <v>0.1</v>
      </c>
      <c r="F30" s="1">
        <v>1.9513274336283097</v>
      </c>
      <c r="G30" s="1">
        <v>3</v>
      </c>
      <c r="H30" s="1">
        <v>0</v>
      </c>
      <c r="J30" s="1">
        <f>B30*((10-2*F30-G30-H30)/10)^2+C30*((3+F30-G30+2*H30)/3)^2+D30*((5-H30)/5)^2</f>
        <v>0.25176991150442474</v>
      </c>
    </row>
    <row r="31" spans="1:29" x14ac:dyDescent="0.25">
      <c r="A31" s="16"/>
      <c r="B31" s="1">
        <v>0.3</v>
      </c>
      <c r="C31" s="1">
        <v>0.6</v>
      </c>
      <c r="D31" s="1">
        <v>0.1</v>
      </c>
      <c r="F31" s="1">
        <v>0.53389830508474589</v>
      </c>
      <c r="G31" s="1">
        <v>3</v>
      </c>
      <c r="H31" s="1">
        <v>0</v>
      </c>
      <c r="J31" s="1">
        <f t="shared" ref="J31:J32" si="15">B31*((10-2*F31-G31-H31)/10)^2+C31*((3+F31-G31+2*H31)/3)^2+D31*((5-H31)/5)^2</f>
        <v>0.22457627118644066</v>
      </c>
    </row>
    <row r="32" spans="1:29" x14ac:dyDescent="0.25">
      <c r="A32" s="17"/>
      <c r="B32" s="1">
        <v>0.3</v>
      </c>
      <c r="C32" s="1">
        <v>0.3</v>
      </c>
      <c r="D32" s="1">
        <v>0.4</v>
      </c>
      <c r="F32" s="1">
        <v>0</v>
      </c>
      <c r="G32" s="1">
        <v>3</v>
      </c>
      <c r="H32" s="1">
        <v>0.66301969365426472</v>
      </c>
      <c r="J32" s="1">
        <f t="shared" si="15"/>
        <v>0.48003501094091905</v>
      </c>
    </row>
    <row r="41" spans="2:18" x14ac:dyDescent="0.25">
      <c r="B41" s="1"/>
      <c r="C41" s="12" t="s">
        <v>137</v>
      </c>
      <c r="D41" s="12" t="s">
        <v>138</v>
      </c>
      <c r="E41" s="12" t="s">
        <v>139</v>
      </c>
      <c r="F41" s="12" t="s">
        <v>140</v>
      </c>
      <c r="G41" s="12" t="s">
        <v>141</v>
      </c>
      <c r="H41" s="12" t="s">
        <v>142</v>
      </c>
      <c r="I41" s="12" t="s">
        <v>143</v>
      </c>
      <c r="J41" s="12" t="s">
        <v>144</v>
      </c>
      <c r="K41" s="12" t="s">
        <v>145</v>
      </c>
      <c r="L41" s="12" t="s">
        <v>146</v>
      </c>
      <c r="M41" s="12" t="s">
        <v>147</v>
      </c>
      <c r="N41" s="12" t="s">
        <v>148</v>
      </c>
      <c r="O41" s="12" t="s">
        <v>149</v>
      </c>
      <c r="P41" s="12" t="s">
        <v>150</v>
      </c>
      <c r="Q41" s="12" t="s">
        <v>151</v>
      </c>
      <c r="R41" s="12" t="s">
        <v>152</v>
      </c>
    </row>
    <row r="42" spans="2:18" x14ac:dyDescent="0.25">
      <c r="B42" s="15">
        <v>1</v>
      </c>
      <c r="C42" s="1">
        <f t="shared" ref="C42:E50" si="16">B24</f>
        <v>0.7</v>
      </c>
      <c r="D42" s="1">
        <f t="shared" si="16"/>
        <v>0.2</v>
      </c>
      <c r="E42" s="1">
        <f t="shared" si="16"/>
        <v>0.1</v>
      </c>
      <c r="F42" s="1">
        <f t="shared" ref="F42:H50" si="17">F24</f>
        <v>5</v>
      </c>
      <c r="G42" s="1">
        <f t="shared" si="17"/>
        <v>0</v>
      </c>
      <c r="H42" s="1">
        <f t="shared" si="17"/>
        <v>0</v>
      </c>
      <c r="I42" s="1">
        <f>B$10*F24+C$10*G24+D$10*H24</f>
        <v>10</v>
      </c>
      <c r="J42" s="1">
        <f>B$11*F24+C$11*G24+D$11*H24</f>
        <v>-5</v>
      </c>
      <c r="K42" s="1">
        <f>B$12*F24+C$12*G24+D$12*H24</f>
        <v>0</v>
      </c>
      <c r="L42" s="1">
        <f>(10-2*F24-G24-H24)/10</f>
        <v>0</v>
      </c>
      <c r="M42" s="1">
        <f>(3+F24-G24+2*H24)/13</f>
        <v>0.61538461538461542</v>
      </c>
      <c r="N42" s="1">
        <f>(5-H24)/5</f>
        <v>1</v>
      </c>
      <c r="O42" s="1">
        <f>C42*L42</f>
        <v>0</v>
      </c>
      <c r="P42" s="1">
        <f>D42*M42</f>
        <v>0.12307692307692308</v>
      </c>
      <c r="Q42" s="1">
        <f>E42*N42</f>
        <v>0.1</v>
      </c>
      <c r="R42" s="1">
        <f t="shared" ref="R42:R50" si="18">J24</f>
        <v>0.22307692307692309</v>
      </c>
    </row>
    <row r="43" spans="2:18" x14ac:dyDescent="0.25">
      <c r="B43" s="16"/>
      <c r="C43" s="1">
        <f t="shared" si="16"/>
        <v>0.3</v>
      </c>
      <c r="D43" s="1">
        <f t="shared" si="16"/>
        <v>0.6</v>
      </c>
      <c r="E43" s="1">
        <f t="shared" si="16"/>
        <v>0.1</v>
      </c>
      <c r="F43" s="1">
        <f t="shared" si="17"/>
        <v>2.0000000000000004</v>
      </c>
      <c r="G43" s="1">
        <f t="shared" si="17"/>
        <v>3</v>
      </c>
      <c r="H43" s="1">
        <f t="shared" si="17"/>
        <v>0</v>
      </c>
      <c r="I43" s="1">
        <f>B$10*F25+C$10*G25+D$10*H25</f>
        <v>7.0000000000000009</v>
      </c>
      <c r="J43" s="1">
        <f>B$11*F25+C$11*G25+D$11*H25</f>
        <v>0.99999999999999956</v>
      </c>
      <c r="K43" s="1">
        <f t="shared" ref="K43:K49" si="19">B$12*F25+C$12*G25+D$12*H25</f>
        <v>0</v>
      </c>
      <c r="L43" s="1">
        <f>(10-2*F25-G25-H25)/10</f>
        <v>0.29999999999999993</v>
      </c>
      <c r="M43" s="1">
        <f t="shared" ref="M43" si="20">(3+F25-G25+2*H25)/13</f>
        <v>0.15384615384615385</v>
      </c>
      <c r="N43" s="1">
        <f t="shared" ref="N43:N47" si="21">(5-H25)/5</f>
        <v>1</v>
      </c>
      <c r="O43" s="1">
        <f t="shared" ref="O43:O44" si="22">C43*L43</f>
        <v>8.9999999999999983E-2</v>
      </c>
      <c r="P43" s="1">
        <f t="shared" ref="P43:P44" si="23">D43*M43</f>
        <v>9.2307692307692313E-2</v>
      </c>
      <c r="Q43" s="1">
        <f t="shared" ref="Q43:Q44" si="24">E43*N43</f>
        <v>0.1</v>
      </c>
      <c r="R43" s="1">
        <f t="shared" si="18"/>
        <v>0.28230769230769226</v>
      </c>
    </row>
    <row r="44" spans="2:18" x14ac:dyDescent="0.25">
      <c r="B44" s="17"/>
      <c r="C44" s="1">
        <f t="shared" si="16"/>
        <v>0.3</v>
      </c>
      <c r="D44" s="1">
        <f t="shared" si="16"/>
        <v>0.3</v>
      </c>
      <c r="E44" s="1">
        <f t="shared" si="16"/>
        <v>0.4</v>
      </c>
      <c r="F44" s="1">
        <f t="shared" si="17"/>
        <v>0</v>
      </c>
      <c r="G44" s="1">
        <f t="shared" si="17"/>
        <v>0</v>
      </c>
      <c r="H44" s="1">
        <f t="shared" si="17"/>
        <v>5</v>
      </c>
      <c r="I44" s="1">
        <f>B$10*F26+C$10*G26+D$10*H26</f>
        <v>5</v>
      </c>
      <c r="J44" s="1">
        <f>B$11*F26+C$11*G26+D$11*H26</f>
        <v>-10</v>
      </c>
      <c r="K44" s="1">
        <f>B$12*F26+C$12*G26+D$12*H26</f>
        <v>5</v>
      </c>
      <c r="L44" s="1">
        <f t="shared" ref="L44:L47" si="25">(10-2*F26-G26-H26)/10</f>
        <v>0.5</v>
      </c>
      <c r="M44" s="1">
        <f>(3+F26-G26+2*H26)/13</f>
        <v>1</v>
      </c>
      <c r="N44" s="1">
        <f t="shared" si="21"/>
        <v>0</v>
      </c>
      <c r="O44" s="1">
        <f t="shared" si="22"/>
        <v>0.15</v>
      </c>
      <c r="P44" s="1">
        <f t="shared" si="23"/>
        <v>0.3</v>
      </c>
      <c r="Q44" s="1">
        <f t="shared" si="24"/>
        <v>0</v>
      </c>
      <c r="R44" s="1">
        <f t="shared" si="18"/>
        <v>0.44999999999999996</v>
      </c>
    </row>
    <row r="45" spans="2:18" x14ac:dyDescent="0.25">
      <c r="B45" s="15">
        <v>2</v>
      </c>
      <c r="C45" s="1">
        <f t="shared" si="16"/>
        <v>0.7</v>
      </c>
      <c r="D45" s="1">
        <f t="shared" si="16"/>
        <v>0.2</v>
      </c>
      <c r="E45" s="1">
        <f t="shared" si="16"/>
        <v>0.1</v>
      </c>
      <c r="F45" s="1">
        <f t="shared" si="17"/>
        <v>2</v>
      </c>
      <c r="G45" s="1">
        <f t="shared" si="17"/>
        <v>3</v>
      </c>
      <c r="H45" s="1">
        <f t="shared" si="17"/>
        <v>0</v>
      </c>
      <c r="I45" s="1">
        <f>B$10*F27+C$10*G27+D$10*H27</f>
        <v>7</v>
      </c>
      <c r="J45" s="1">
        <f t="shared" ref="J45:J50" si="26">B$11*F27+C$11*G27+D$11*H27</f>
        <v>1</v>
      </c>
      <c r="K45" s="1">
        <f t="shared" si="19"/>
        <v>0</v>
      </c>
      <c r="L45" s="1">
        <f t="shared" si="25"/>
        <v>0.3</v>
      </c>
      <c r="M45" s="1">
        <f>(3+F24-G24+2*H24)/3</f>
        <v>2.6666666666666665</v>
      </c>
      <c r="N45" s="1">
        <f t="shared" si="21"/>
        <v>1</v>
      </c>
      <c r="O45" s="1">
        <f>C45*L45</f>
        <v>0.21</v>
      </c>
      <c r="P45" s="1">
        <f>D45*M45</f>
        <v>0.53333333333333333</v>
      </c>
      <c r="Q45" s="1">
        <f>E45*N45</f>
        <v>0.1</v>
      </c>
      <c r="R45" s="1">
        <f t="shared" si="18"/>
        <v>0.44333333333333336</v>
      </c>
    </row>
    <row r="46" spans="2:18" x14ac:dyDescent="0.25">
      <c r="B46" s="16"/>
      <c r="C46" s="1">
        <f t="shared" si="16"/>
        <v>0.3</v>
      </c>
      <c r="D46" s="1">
        <f t="shared" si="16"/>
        <v>0.6</v>
      </c>
      <c r="E46" s="1">
        <f t="shared" si="16"/>
        <v>0.1</v>
      </c>
      <c r="F46" s="1">
        <f t="shared" si="17"/>
        <v>0</v>
      </c>
      <c r="G46" s="1">
        <f t="shared" si="17"/>
        <v>3</v>
      </c>
      <c r="H46" s="1">
        <f t="shared" si="17"/>
        <v>0</v>
      </c>
      <c r="I46" s="1">
        <f>B$10*F28+C$10*G28+D$10*H28</f>
        <v>3</v>
      </c>
      <c r="J46" s="1">
        <f t="shared" si="26"/>
        <v>3</v>
      </c>
      <c r="K46" s="1">
        <f t="shared" si="19"/>
        <v>0</v>
      </c>
      <c r="L46" s="1">
        <f>(10-2*F28-G28-H28)/10</f>
        <v>0.7</v>
      </c>
      <c r="M46" s="1">
        <f>(3+F25-G25+2*H25)/3</f>
        <v>0.66666666666666663</v>
      </c>
      <c r="N46" s="1">
        <f t="shared" si="21"/>
        <v>1</v>
      </c>
      <c r="O46" s="1">
        <f t="shared" ref="O46:O47" si="27">C46*L46</f>
        <v>0.21</v>
      </c>
      <c r="P46" s="1">
        <f t="shared" ref="P46:P47" si="28">D46*M46</f>
        <v>0.39999999999999997</v>
      </c>
      <c r="Q46" s="1">
        <f t="shared" ref="Q46:Q47" si="29">E46*N46</f>
        <v>0.1</v>
      </c>
      <c r="R46" s="1">
        <f t="shared" si="18"/>
        <v>0.31</v>
      </c>
    </row>
    <row r="47" spans="2:18" x14ac:dyDescent="0.25">
      <c r="B47" s="17"/>
      <c r="C47" s="1">
        <f t="shared" si="16"/>
        <v>0.3</v>
      </c>
      <c r="D47" s="1">
        <f t="shared" si="16"/>
        <v>0.3</v>
      </c>
      <c r="E47" s="1">
        <f t="shared" si="16"/>
        <v>0.4</v>
      </c>
      <c r="F47" s="1">
        <f t="shared" si="17"/>
        <v>0</v>
      </c>
      <c r="G47" s="1">
        <f t="shared" si="17"/>
        <v>3</v>
      </c>
      <c r="H47" s="1">
        <f t="shared" si="17"/>
        <v>0</v>
      </c>
      <c r="I47" s="1">
        <f t="shared" ref="I47:I50" si="30">B$10*F29+C$10*G29+D$10*H29</f>
        <v>3</v>
      </c>
      <c r="J47" s="1">
        <f t="shared" si="26"/>
        <v>3</v>
      </c>
      <c r="K47" s="1">
        <f t="shared" si="19"/>
        <v>0</v>
      </c>
      <c r="L47" s="1">
        <f t="shared" si="25"/>
        <v>0.7</v>
      </c>
      <c r="M47" s="1">
        <f>(3+F26-G26+2*H26)/3</f>
        <v>4.333333333333333</v>
      </c>
      <c r="N47" s="1">
        <f t="shared" si="21"/>
        <v>1</v>
      </c>
      <c r="O47" s="1">
        <f t="shared" si="27"/>
        <v>0.21</v>
      </c>
      <c r="P47" s="1">
        <f t="shared" si="28"/>
        <v>1.2999999999999998</v>
      </c>
      <c r="Q47" s="1">
        <f t="shared" si="29"/>
        <v>0.4</v>
      </c>
      <c r="R47" s="1">
        <f t="shared" si="18"/>
        <v>0.61</v>
      </c>
    </row>
    <row r="48" spans="2:18" x14ac:dyDescent="0.25">
      <c r="B48" s="15">
        <v>3</v>
      </c>
      <c r="C48" s="1">
        <f t="shared" si="16"/>
        <v>0.7</v>
      </c>
      <c r="D48" s="1">
        <f t="shared" si="16"/>
        <v>0.2</v>
      </c>
      <c r="E48" s="1">
        <f t="shared" si="16"/>
        <v>0.1</v>
      </c>
      <c r="F48" s="1">
        <f t="shared" si="17"/>
        <v>1.9513274336283097</v>
      </c>
      <c r="G48" s="1">
        <f t="shared" si="17"/>
        <v>3</v>
      </c>
      <c r="H48" s="1">
        <f t="shared" si="17"/>
        <v>0</v>
      </c>
      <c r="I48" s="1">
        <f t="shared" si="30"/>
        <v>6.9026548672566195</v>
      </c>
      <c r="J48" s="1">
        <f>B$11*F30+C$11*G30+D$11*H30</f>
        <v>1.0486725663716903</v>
      </c>
      <c r="K48" s="1">
        <f>B$12*F30+C$12*G30+D$12*H30</f>
        <v>0</v>
      </c>
      <c r="L48" s="1">
        <f>((10-2*F30-G30-H30)/10)^2</f>
        <v>9.5935468713291089E-2</v>
      </c>
      <c r="M48" s="1">
        <f>((3+F30-G30+2*H30)/3)^2</f>
        <v>0.42307541702560486</v>
      </c>
      <c r="N48" s="1">
        <f>((5-H30)/5)^2</f>
        <v>1</v>
      </c>
      <c r="O48" s="1">
        <f>C48*L48</f>
        <v>6.7154828099303759E-2</v>
      </c>
      <c r="P48" s="1">
        <f>D48*M48</f>
        <v>8.4615083405120972E-2</v>
      </c>
      <c r="Q48" s="1">
        <f>E48*N48</f>
        <v>0.1</v>
      </c>
      <c r="R48" s="1">
        <f t="shared" si="18"/>
        <v>0.25176991150442474</v>
      </c>
    </row>
    <row r="49" spans="2:18" x14ac:dyDescent="0.25">
      <c r="B49" s="16"/>
      <c r="C49" s="1">
        <f t="shared" si="16"/>
        <v>0.3</v>
      </c>
      <c r="D49" s="1">
        <f t="shared" si="16"/>
        <v>0.6</v>
      </c>
      <c r="E49" s="1">
        <f t="shared" si="16"/>
        <v>0.1</v>
      </c>
      <c r="F49" s="1">
        <f t="shared" si="17"/>
        <v>0.53389830508474589</v>
      </c>
      <c r="G49" s="1">
        <f t="shared" si="17"/>
        <v>3</v>
      </c>
      <c r="H49" s="1">
        <f t="shared" si="17"/>
        <v>0</v>
      </c>
      <c r="I49" s="1">
        <f>B$10*F31+C$10*G31+D$10*H31</f>
        <v>4.0677966101694913</v>
      </c>
      <c r="J49" s="1">
        <f t="shared" si="26"/>
        <v>2.4661016949152543</v>
      </c>
      <c r="K49" s="1">
        <f t="shared" si="19"/>
        <v>0</v>
      </c>
      <c r="L49" s="1">
        <f t="shared" ref="L49:L50" si="31">((10-2*F31-G31-H31)/10)^2</f>
        <v>0.35191037058316571</v>
      </c>
      <c r="M49" s="1">
        <f t="shared" ref="M49:M50" si="32">((3+F31-G31+2*H31)/3)^2</f>
        <v>3.1671933352484909E-2</v>
      </c>
      <c r="N49" s="1">
        <f t="shared" ref="N49" si="33">((5-H31)/5)^2</f>
        <v>1</v>
      </c>
      <c r="O49" s="1">
        <f t="shared" ref="O49:O50" si="34">C49*L49</f>
        <v>0.1055731111749497</v>
      </c>
      <c r="P49" s="1">
        <f t="shared" ref="P49:P50" si="35">D49*M49</f>
        <v>1.9003160011490945E-2</v>
      </c>
      <c r="Q49" s="1">
        <f t="shared" ref="Q49" si="36">E49*N49</f>
        <v>0.1</v>
      </c>
      <c r="R49" s="1">
        <f t="shared" si="18"/>
        <v>0.22457627118644066</v>
      </c>
    </row>
    <row r="50" spans="2:18" x14ac:dyDescent="0.25">
      <c r="B50" s="17"/>
      <c r="C50" s="1">
        <f t="shared" si="16"/>
        <v>0.3</v>
      </c>
      <c r="D50" s="1">
        <f t="shared" si="16"/>
        <v>0.3</v>
      </c>
      <c r="E50" s="1">
        <f t="shared" si="16"/>
        <v>0.4</v>
      </c>
      <c r="F50" s="1">
        <f t="shared" si="17"/>
        <v>0</v>
      </c>
      <c r="G50" s="1">
        <f t="shared" si="17"/>
        <v>3</v>
      </c>
      <c r="H50" s="1">
        <f t="shared" si="17"/>
        <v>0.66301969365426472</v>
      </c>
      <c r="I50" s="1">
        <f t="shared" si="30"/>
        <v>3.6630196936542649</v>
      </c>
      <c r="J50" s="1">
        <f t="shared" si="26"/>
        <v>1.6739606126914706</v>
      </c>
      <c r="K50" s="1">
        <f>B$12*F32+C$12*G32+D$12*H32</f>
        <v>0.66301969365426472</v>
      </c>
      <c r="L50" s="1">
        <f t="shared" si="31"/>
        <v>0.40157319403013692</v>
      </c>
      <c r="M50" s="1">
        <f t="shared" si="32"/>
        <v>0.19537560629928666</v>
      </c>
      <c r="N50" s="1">
        <f>((5-H32)/5)^2</f>
        <v>0.75237592710522982</v>
      </c>
      <c r="O50" s="1">
        <f t="shared" si="34"/>
        <v>0.12047195820904107</v>
      </c>
      <c r="P50" s="1">
        <f t="shared" si="35"/>
        <v>5.8612681889785995E-2</v>
      </c>
      <c r="Q50" s="1">
        <f>E50*N50</f>
        <v>0.30095037084209197</v>
      </c>
      <c r="R50" s="1">
        <f t="shared" si="18"/>
        <v>0.48003501094091905</v>
      </c>
    </row>
  </sheetData>
  <mergeCells count="25">
    <mergeCell ref="X2:Z2"/>
    <mergeCell ref="F13:H13"/>
    <mergeCell ref="K13:M13"/>
    <mergeCell ref="P13:R13"/>
    <mergeCell ref="A8:D8"/>
    <mergeCell ref="B2:D2"/>
    <mergeCell ref="F2:H2"/>
    <mergeCell ref="F8:G8"/>
    <mergeCell ref="K2:M2"/>
    <mergeCell ref="O2:Q2"/>
    <mergeCell ref="T2:V2"/>
    <mergeCell ref="B48:B50"/>
    <mergeCell ref="F22:H22"/>
    <mergeCell ref="A27:A29"/>
    <mergeCell ref="A30:A32"/>
    <mergeCell ref="P22:R22"/>
    <mergeCell ref="B23:D23"/>
    <mergeCell ref="A24:A26"/>
    <mergeCell ref="B42:B44"/>
    <mergeCell ref="B45:B47"/>
    <mergeCell ref="U22:W22"/>
    <mergeCell ref="P21:S21"/>
    <mergeCell ref="U21:X21"/>
    <mergeCell ref="Z21:AC21"/>
    <mergeCell ref="Z22:AB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9.28515625" bestFit="1" customWidth="1"/>
    <col min="4" max="4" width="15.42578125" bestFit="1" customWidth="1"/>
    <col min="5" max="5" width="12" bestFit="1" customWidth="1"/>
  </cols>
  <sheetData>
    <row r="1" spans="1:5" x14ac:dyDescent="0.25">
      <c r="A1" s="2" t="s">
        <v>13</v>
      </c>
    </row>
    <row r="2" spans="1:5" x14ac:dyDescent="0.25">
      <c r="A2" s="2" t="s">
        <v>14</v>
      </c>
    </row>
    <row r="3" spans="1:5" x14ac:dyDescent="0.25">
      <c r="A3" s="2" t="s">
        <v>39</v>
      </c>
    </row>
    <row r="6" spans="1:5" ht="15.75" thickBot="1" x14ac:dyDescent="0.3">
      <c r="A6" t="s">
        <v>16</v>
      </c>
    </row>
    <row r="7" spans="1:5" x14ac:dyDescent="0.25">
      <c r="B7" s="5"/>
      <c r="C7" s="5"/>
      <c r="D7" s="5" t="s">
        <v>19</v>
      </c>
      <c r="E7" s="5" t="s">
        <v>21</v>
      </c>
    </row>
    <row r="8" spans="1:5" ht="15.75" thickBot="1" x14ac:dyDescent="0.3">
      <c r="B8" s="6" t="s">
        <v>17</v>
      </c>
      <c r="C8" s="6" t="s">
        <v>18</v>
      </c>
      <c r="D8" s="6" t="s">
        <v>20</v>
      </c>
      <c r="E8" s="6" t="s">
        <v>22</v>
      </c>
    </row>
    <row r="9" spans="1:5" x14ac:dyDescent="0.25">
      <c r="B9" s="3" t="s">
        <v>40</v>
      </c>
      <c r="C9" s="3" t="s">
        <v>0</v>
      </c>
      <c r="D9" s="3">
        <v>0</v>
      </c>
      <c r="E9" s="3">
        <v>0</v>
      </c>
    </row>
    <row r="10" spans="1:5" x14ac:dyDescent="0.25">
      <c r="B10" s="3" t="s">
        <v>41</v>
      </c>
      <c r="C10" s="3" t="s">
        <v>1</v>
      </c>
      <c r="D10" s="3">
        <v>0</v>
      </c>
      <c r="E10" s="3">
        <v>0</v>
      </c>
    </row>
    <row r="11" spans="1:5" ht="15.75" thickBot="1" x14ac:dyDescent="0.3">
      <c r="B11" s="4" t="s">
        <v>42</v>
      </c>
      <c r="C11" s="4" t="s">
        <v>2</v>
      </c>
      <c r="D11" s="4">
        <v>0</v>
      </c>
      <c r="E11" s="4">
        <v>0</v>
      </c>
    </row>
    <row r="13" spans="1:5" ht="15.75" thickBot="1" x14ac:dyDescent="0.3">
      <c r="A13" t="s">
        <v>23</v>
      </c>
    </row>
    <row r="14" spans="1:5" x14ac:dyDescent="0.25">
      <c r="B14" s="5"/>
      <c r="C14" s="5"/>
      <c r="D14" s="5" t="s">
        <v>19</v>
      </c>
      <c r="E14" s="5" t="s">
        <v>24</v>
      </c>
    </row>
    <row r="15" spans="1:5" ht="15.75" thickBot="1" x14ac:dyDescent="0.3">
      <c r="B15" s="6" t="s">
        <v>17</v>
      </c>
      <c r="C15" s="6" t="s">
        <v>18</v>
      </c>
      <c r="D15" s="6" t="s">
        <v>20</v>
      </c>
      <c r="E15" s="6" t="s">
        <v>25</v>
      </c>
    </row>
    <row r="16" spans="1:5" x14ac:dyDescent="0.25">
      <c r="B16" s="3" t="s">
        <v>43</v>
      </c>
      <c r="C16" s="3" t="s">
        <v>44</v>
      </c>
      <c r="D16" s="3">
        <v>0</v>
      </c>
      <c r="E16" s="3">
        <v>0</v>
      </c>
    </row>
    <row r="17" spans="2:5" x14ac:dyDescent="0.25">
      <c r="B17" s="3" t="s">
        <v>45</v>
      </c>
      <c r="C17" s="3" t="s">
        <v>46</v>
      </c>
      <c r="D17" s="3">
        <v>0</v>
      </c>
      <c r="E17" s="3">
        <v>0</v>
      </c>
    </row>
    <row r="18" spans="2:5" x14ac:dyDescent="0.25">
      <c r="B18" s="3" t="s">
        <v>47</v>
      </c>
      <c r="C18" s="3" t="s">
        <v>48</v>
      </c>
      <c r="D18" s="3">
        <v>0</v>
      </c>
      <c r="E18" s="3">
        <v>2</v>
      </c>
    </row>
    <row r="19" spans="2:5" x14ac:dyDescent="0.25">
      <c r="B19" s="3" t="s">
        <v>49</v>
      </c>
      <c r="C19" s="3" t="s">
        <v>50</v>
      </c>
      <c r="D19" s="3">
        <v>0</v>
      </c>
      <c r="E19" s="3">
        <v>1</v>
      </c>
    </row>
    <row r="20" spans="2:5" ht="15.75" thickBot="1" x14ac:dyDescent="0.3">
      <c r="B20" s="4" t="s">
        <v>51</v>
      </c>
      <c r="C20" s="4" t="s">
        <v>52</v>
      </c>
      <c r="D20" s="4">
        <v>0</v>
      </c>
      <c r="E20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8" bestFit="1" customWidth="1"/>
    <col min="4" max="4" width="15.42578125" bestFit="1" customWidth="1"/>
    <col min="5" max="5" width="12" bestFit="1" customWidth="1"/>
  </cols>
  <sheetData>
    <row r="1" spans="1:5" x14ac:dyDescent="0.25">
      <c r="A1" s="2" t="s">
        <v>13</v>
      </c>
    </row>
    <row r="2" spans="1:5" x14ac:dyDescent="0.25">
      <c r="A2" s="2" t="s">
        <v>14</v>
      </c>
    </row>
    <row r="3" spans="1:5" x14ac:dyDescent="0.25">
      <c r="A3" s="2" t="s">
        <v>53</v>
      </c>
    </row>
    <row r="6" spans="1:5" ht="15.75" thickBot="1" x14ac:dyDescent="0.3">
      <c r="A6" t="s">
        <v>16</v>
      </c>
    </row>
    <row r="7" spans="1:5" x14ac:dyDescent="0.25">
      <c r="B7" s="5"/>
      <c r="C7" s="5"/>
      <c r="D7" s="5" t="s">
        <v>19</v>
      </c>
      <c r="E7" s="5" t="s">
        <v>21</v>
      </c>
    </row>
    <row r="8" spans="1:5" ht="15.75" thickBot="1" x14ac:dyDescent="0.3">
      <c r="B8" s="6" t="s">
        <v>17</v>
      </c>
      <c r="C8" s="6" t="s">
        <v>18</v>
      </c>
      <c r="D8" s="6" t="s">
        <v>20</v>
      </c>
      <c r="E8" s="6" t="s">
        <v>22</v>
      </c>
    </row>
    <row r="9" spans="1:5" x14ac:dyDescent="0.25">
      <c r="B9" s="3" t="s">
        <v>54</v>
      </c>
      <c r="C9" s="3" t="s">
        <v>0</v>
      </c>
      <c r="D9" s="3">
        <v>0</v>
      </c>
      <c r="E9" s="3">
        <v>0</v>
      </c>
    </row>
    <row r="10" spans="1:5" x14ac:dyDescent="0.25">
      <c r="B10" s="3" t="s">
        <v>55</v>
      </c>
      <c r="C10" s="3" t="s">
        <v>1</v>
      </c>
      <c r="D10" s="3">
        <v>0</v>
      </c>
      <c r="E10" s="3">
        <v>0</v>
      </c>
    </row>
    <row r="11" spans="1:5" ht="15.75" thickBot="1" x14ac:dyDescent="0.3">
      <c r="B11" s="4" t="s">
        <v>56</v>
      </c>
      <c r="C11" s="4" t="s">
        <v>2</v>
      </c>
      <c r="D11" s="4">
        <v>5</v>
      </c>
      <c r="E11" s="4">
        <v>0</v>
      </c>
    </row>
    <row r="13" spans="1:5" ht="15.75" thickBot="1" x14ac:dyDescent="0.3">
      <c r="A13" t="s">
        <v>23</v>
      </c>
    </row>
    <row r="14" spans="1:5" x14ac:dyDescent="0.25">
      <c r="B14" s="5"/>
      <c r="C14" s="5"/>
      <c r="D14" s="5" t="s">
        <v>19</v>
      </c>
      <c r="E14" s="5" t="s">
        <v>24</v>
      </c>
    </row>
    <row r="15" spans="1:5" ht="15.75" thickBot="1" x14ac:dyDescent="0.3">
      <c r="B15" s="6" t="s">
        <v>17</v>
      </c>
      <c r="C15" s="6" t="s">
        <v>18</v>
      </c>
      <c r="D15" s="6" t="s">
        <v>20</v>
      </c>
      <c r="E15" s="6" t="s">
        <v>25</v>
      </c>
    </row>
    <row r="16" spans="1:5" x14ac:dyDescent="0.25">
      <c r="B16" s="3" t="s">
        <v>57</v>
      </c>
      <c r="C16" s="3" t="s">
        <v>58</v>
      </c>
      <c r="D16" s="3">
        <v>5</v>
      </c>
      <c r="E16" s="3">
        <v>-2</v>
      </c>
    </row>
    <row r="17" spans="2:5" x14ac:dyDescent="0.25">
      <c r="B17" s="3" t="s">
        <v>59</v>
      </c>
      <c r="C17" s="3" t="s">
        <v>60</v>
      </c>
      <c r="D17" s="3">
        <v>0</v>
      </c>
      <c r="E17" s="3">
        <v>0</v>
      </c>
    </row>
    <row r="18" spans="2:5" x14ac:dyDescent="0.25">
      <c r="B18" s="3" t="s">
        <v>61</v>
      </c>
      <c r="C18" s="3" t="s">
        <v>62</v>
      </c>
      <c r="D18" s="3">
        <v>0</v>
      </c>
      <c r="E18" s="3">
        <v>1</v>
      </c>
    </row>
    <row r="19" spans="2:5" x14ac:dyDescent="0.25">
      <c r="B19" s="3" t="s">
        <v>63</v>
      </c>
      <c r="C19" s="3" t="s">
        <v>64</v>
      </c>
      <c r="D19" s="3">
        <v>0</v>
      </c>
      <c r="E19" s="3">
        <v>3</v>
      </c>
    </row>
    <row r="20" spans="2:5" ht="15.75" thickBot="1" x14ac:dyDescent="0.3">
      <c r="B20" s="4" t="s">
        <v>65</v>
      </c>
      <c r="C20" s="4" t="s">
        <v>66</v>
      </c>
      <c r="D20" s="4">
        <v>5</v>
      </c>
      <c r="E2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8" bestFit="1" customWidth="1"/>
    <col min="4" max="4" width="15.42578125" bestFit="1" customWidth="1"/>
    <col min="5" max="5" width="12" bestFit="1" customWidth="1"/>
  </cols>
  <sheetData>
    <row r="1" spans="1:5" x14ac:dyDescent="0.25">
      <c r="A1" s="2" t="s">
        <v>13</v>
      </c>
    </row>
    <row r="2" spans="1:5" x14ac:dyDescent="0.25">
      <c r="A2" s="2" t="s">
        <v>14</v>
      </c>
    </row>
    <row r="3" spans="1:5" x14ac:dyDescent="0.25">
      <c r="A3" s="2" t="s">
        <v>67</v>
      </c>
    </row>
    <row r="6" spans="1:5" ht="15.75" thickBot="1" x14ac:dyDescent="0.3">
      <c r="A6" t="s">
        <v>16</v>
      </c>
    </row>
    <row r="7" spans="1:5" x14ac:dyDescent="0.25">
      <c r="B7" s="5"/>
      <c r="C7" s="5"/>
      <c r="D7" s="5" t="s">
        <v>19</v>
      </c>
      <c r="E7" s="5" t="s">
        <v>21</v>
      </c>
    </row>
    <row r="8" spans="1:5" ht="15.75" thickBot="1" x14ac:dyDescent="0.3">
      <c r="B8" s="6" t="s">
        <v>17</v>
      </c>
      <c r="C8" s="6" t="s">
        <v>18</v>
      </c>
      <c r="D8" s="6" t="s">
        <v>20</v>
      </c>
      <c r="E8" s="6" t="s">
        <v>22</v>
      </c>
    </row>
    <row r="9" spans="1:5" x14ac:dyDescent="0.25">
      <c r="B9" s="3" t="s">
        <v>54</v>
      </c>
      <c r="C9" s="3" t="s">
        <v>0</v>
      </c>
      <c r="D9" s="3">
        <v>0</v>
      </c>
      <c r="E9" s="3">
        <v>0</v>
      </c>
    </row>
    <row r="10" spans="1:5" x14ac:dyDescent="0.25">
      <c r="B10" s="3" t="s">
        <v>55</v>
      </c>
      <c r="C10" s="3" t="s">
        <v>1</v>
      </c>
      <c r="D10" s="3">
        <v>3</v>
      </c>
      <c r="E10" s="3">
        <v>0</v>
      </c>
    </row>
    <row r="11" spans="1:5" ht="15.75" thickBot="1" x14ac:dyDescent="0.3">
      <c r="B11" s="4" t="s">
        <v>56</v>
      </c>
      <c r="C11" s="4" t="s">
        <v>2</v>
      </c>
      <c r="D11" s="4">
        <v>0</v>
      </c>
      <c r="E11" s="4">
        <v>0</v>
      </c>
    </row>
    <row r="13" spans="1:5" ht="15.75" thickBot="1" x14ac:dyDescent="0.3">
      <c r="A13" t="s">
        <v>23</v>
      </c>
    </row>
    <row r="14" spans="1:5" x14ac:dyDescent="0.25">
      <c r="B14" s="5"/>
      <c r="C14" s="5"/>
      <c r="D14" s="5" t="s">
        <v>19</v>
      </c>
      <c r="E14" s="5" t="s">
        <v>24</v>
      </c>
    </row>
    <row r="15" spans="1:5" ht="15.75" thickBot="1" x14ac:dyDescent="0.3">
      <c r="B15" s="6" t="s">
        <v>17</v>
      </c>
      <c r="C15" s="6" t="s">
        <v>18</v>
      </c>
      <c r="D15" s="6" t="s">
        <v>20</v>
      </c>
      <c r="E15" s="6" t="s">
        <v>25</v>
      </c>
    </row>
    <row r="16" spans="1:5" x14ac:dyDescent="0.25">
      <c r="B16" s="3" t="s">
        <v>57</v>
      </c>
      <c r="C16" s="3" t="s">
        <v>58</v>
      </c>
      <c r="D16" s="3">
        <v>3</v>
      </c>
      <c r="E16" s="3">
        <v>0</v>
      </c>
    </row>
    <row r="17" spans="2:5" x14ac:dyDescent="0.25">
      <c r="B17" s="3" t="s">
        <v>57</v>
      </c>
      <c r="C17" s="3" t="s">
        <v>58</v>
      </c>
      <c r="D17" s="3">
        <v>3</v>
      </c>
      <c r="E17" s="3">
        <v>1</v>
      </c>
    </row>
    <row r="18" spans="2:5" x14ac:dyDescent="0.25">
      <c r="B18" s="3" t="s">
        <v>61</v>
      </c>
      <c r="C18" s="3" t="s">
        <v>62</v>
      </c>
      <c r="D18" s="3">
        <v>0</v>
      </c>
      <c r="E18" s="3">
        <v>-2</v>
      </c>
    </row>
    <row r="19" spans="2:5" x14ac:dyDescent="0.25">
      <c r="B19" s="3" t="s">
        <v>63</v>
      </c>
      <c r="C19" s="3" t="s">
        <v>64</v>
      </c>
      <c r="D19" s="3">
        <v>3</v>
      </c>
      <c r="E19" s="3">
        <v>0</v>
      </c>
    </row>
    <row r="20" spans="2:5" ht="15.75" thickBot="1" x14ac:dyDescent="0.3">
      <c r="B20" s="4" t="s">
        <v>65</v>
      </c>
      <c r="C20" s="4" t="s">
        <v>66</v>
      </c>
      <c r="D20" s="4">
        <v>0</v>
      </c>
      <c r="E20" s="4">
        <v>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8" bestFit="1" customWidth="1"/>
    <col min="4" max="4" width="15.42578125" bestFit="1" customWidth="1"/>
    <col min="5" max="5" width="12" bestFit="1" customWidth="1"/>
  </cols>
  <sheetData>
    <row r="1" spans="1:5" x14ac:dyDescent="0.25">
      <c r="A1" s="2" t="s">
        <v>13</v>
      </c>
    </row>
    <row r="2" spans="1:5" x14ac:dyDescent="0.25">
      <c r="A2" s="2" t="s">
        <v>14</v>
      </c>
    </row>
    <row r="3" spans="1:5" x14ac:dyDescent="0.25">
      <c r="A3" s="2" t="s">
        <v>68</v>
      </c>
    </row>
    <row r="6" spans="1:5" ht="15.75" thickBot="1" x14ac:dyDescent="0.3">
      <c r="A6" t="s">
        <v>16</v>
      </c>
    </row>
    <row r="7" spans="1:5" x14ac:dyDescent="0.25">
      <c r="B7" s="5"/>
      <c r="C7" s="5"/>
      <c r="D7" s="5" t="s">
        <v>19</v>
      </c>
      <c r="E7" s="5" t="s">
        <v>21</v>
      </c>
    </row>
    <row r="8" spans="1:5" ht="15.75" thickBot="1" x14ac:dyDescent="0.3">
      <c r="B8" s="6" t="s">
        <v>17</v>
      </c>
      <c r="C8" s="6" t="s">
        <v>18</v>
      </c>
      <c r="D8" s="6" t="s">
        <v>20</v>
      </c>
      <c r="E8" s="6" t="s">
        <v>22</v>
      </c>
    </row>
    <row r="9" spans="1:5" x14ac:dyDescent="0.25">
      <c r="B9" s="3" t="s">
        <v>69</v>
      </c>
      <c r="C9" s="3" t="s">
        <v>0</v>
      </c>
      <c r="D9" s="3">
        <v>0</v>
      </c>
      <c r="E9" s="3">
        <v>0</v>
      </c>
    </row>
    <row r="10" spans="1:5" x14ac:dyDescent="0.25">
      <c r="B10" s="3" t="s">
        <v>70</v>
      </c>
      <c r="C10" s="3" t="s">
        <v>1</v>
      </c>
      <c r="D10" s="3">
        <v>0</v>
      </c>
      <c r="E10" s="3">
        <v>0</v>
      </c>
    </row>
    <row r="11" spans="1:5" ht="15.75" thickBot="1" x14ac:dyDescent="0.3">
      <c r="B11" s="4" t="s">
        <v>71</v>
      </c>
      <c r="C11" s="4" t="s">
        <v>2</v>
      </c>
      <c r="D11" s="4">
        <v>5</v>
      </c>
      <c r="E11" s="4">
        <v>0</v>
      </c>
    </row>
    <row r="13" spans="1:5" ht="15.75" thickBot="1" x14ac:dyDescent="0.3">
      <c r="A13" t="s">
        <v>23</v>
      </c>
    </row>
    <row r="14" spans="1:5" x14ac:dyDescent="0.25">
      <c r="B14" s="5"/>
      <c r="C14" s="5"/>
      <c r="D14" s="5" t="s">
        <v>19</v>
      </c>
      <c r="E14" s="5" t="s">
        <v>24</v>
      </c>
    </row>
    <row r="15" spans="1:5" ht="15.75" thickBot="1" x14ac:dyDescent="0.3">
      <c r="B15" s="6" t="s">
        <v>17</v>
      </c>
      <c r="C15" s="6" t="s">
        <v>18</v>
      </c>
      <c r="D15" s="6" t="s">
        <v>20</v>
      </c>
      <c r="E15" s="6" t="s">
        <v>25</v>
      </c>
    </row>
    <row r="16" spans="1:5" x14ac:dyDescent="0.25">
      <c r="B16" s="3" t="s">
        <v>72</v>
      </c>
      <c r="C16" s="3" t="s">
        <v>73</v>
      </c>
      <c r="D16" s="3">
        <v>5</v>
      </c>
      <c r="E16" s="3">
        <v>-2</v>
      </c>
    </row>
    <row r="17" spans="2:5" x14ac:dyDescent="0.25">
      <c r="B17" s="3" t="s">
        <v>74</v>
      </c>
      <c r="C17" s="3" t="s">
        <v>75</v>
      </c>
      <c r="D17" s="3">
        <v>0</v>
      </c>
      <c r="E17" s="3">
        <v>0</v>
      </c>
    </row>
    <row r="18" spans="2:5" x14ac:dyDescent="0.25">
      <c r="B18" s="3" t="s">
        <v>76</v>
      </c>
      <c r="C18" s="3" t="s">
        <v>77</v>
      </c>
      <c r="D18" s="3">
        <v>0</v>
      </c>
      <c r="E18" s="3">
        <v>1</v>
      </c>
    </row>
    <row r="19" spans="2:5" x14ac:dyDescent="0.25">
      <c r="B19" s="3" t="s">
        <v>78</v>
      </c>
      <c r="C19" s="3" t="s">
        <v>79</v>
      </c>
      <c r="D19" s="3">
        <v>0</v>
      </c>
      <c r="E19" s="3">
        <v>3</v>
      </c>
    </row>
    <row r="20" spans="2:5" ht="15.75" thickBot="1" x14ac:dyDescent="0.3">
      <c r="B20" s="4" t="s">
        <v>80</v>
      </c>
      <c r="C20" s="4" t="s">
        <v>81</v>
      </c>
      <c r="D20" s="4">
        <v>5</v>
      </c>
      <c r="E20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0.42578125" bestFit="1" customWidth="1"/>
    <col min="4" max="4" width="15.42578125" bestFit="1" customWidth="1"/>
    <col min="5" max="5" width="12" bestFit="1" customWidth="1"/>
  </cols>
  <sheetData>
    <row r="1" spans="1:5" x14ac:dyDescent="0.25">
      <c r="A1" s="2" t="s">
        <v>13</v>
      </c>
    </row>
    <row r="2" spans="1:5" x14ac:dyDescent="0.25">
      <c r="A2" s="2" t="s">
        <v>14</v>
      </c>
    </row>
    <row r="3" spans="1:5" x14ac:dyDescent="0.25">
      <c r="A3" s="2" t="s">
        <v>83</v>
      </c>
    </row>
    <row r="6" spans="1:5" ht="15.75" thickBot="1" x14ac:dyDescent="0.3">
      <c r="A6" t="s">
        <v>16</v>
      </c>
    </row>
    <row r="7" spans="1:5" x14ac:dyDescent="0.25">
      <c r="B7" s="5"/>
      <c r="C7" s="5"/>
      <c r="D7" s="5" t="s">
        <v>19</v>
      </c>
      <c r="E7" s="5" t="s">
        <v>21</v>
      </c>
    </row>
    <row r="8" spans="1:5" ht="15.75" thickBot="1" x14ac:dyDescent="0.3">
      <c r="B8" s="6" t="s">
        <v>17</v>
      </c>
      <c r="C8" s="6" t="s">
        <v>18</v>
      </c>
      <c r="D8" s="6" t="s">
        <v>20</v>
      </c>
      <c r="E8" s="6" t="s">
        <v>22</v>
      </c>
    </row>
    <row r="9" spans="1:5" x14ac:dyDescent="0.25">
      <c r="B9" s="3" t="s">
        <v>84</v>
      </c>
      <c r="C9" s="3" t="s">
        <v>0</v>
      </c>
      <c r="D9" s="3">
        <v>0</v>
      </c>
      <c r="E9" s="3">
        <v>0</v>
      </c>
    </row>
    <row r="10" spans="1:5" x14ac:dyDescent="0.25">
      <c r="B10" s="3" t="s">
        <v>85</v>
      </c>
      <c r="C10" s="3" t="s">
        <v>1</v>
      </c>
      <c r="D10" s="3">
        <v>0</v>
      </c>
      <c r="E10" s="3">
        <v>0</v>
      </c>
    </row>
    <row r="11" spans="1:5" ht="15.75" thickBot="1" x14ac:dyDescent="0.3">
      <c r="B11" s="4" t="s">
        <v>86</v>
      </c>
      <c r="C11" s="4" t="s">
        <v>2</v>
      </c>
      <c r="D11" s="4">
        <v>5</v>
      </c>
      <c r="E11" s="4">
        <v>0</v>
      </c>
    </row>
    <row r="13" spans="1:5" ht="15.75" thickBot="1" x14ac:dyDescent="0.3">
      <c r="A13" t="s">
        <v>23</v>
      </c>
    </row>
    <row r="14" spans="1:5" x14ac:dyDescent="0.25">
      <c r="B14" s="5"/>
      <c r="C14" s="5"/>
      <c r="D14" s="5" t="s">
        <v>19</v>
      </c>
      <c r="E14" s="5" t="s">
        <v>24</v>
      </c>
    </row>
    <row r="15" spans="1:5" ht="15.75" thickBot="1" x14ac:dyDescent="0.3">
      <c r="B15" s="6" t="s">
        <v>17</v>
      </c>
      <c r="C15" s="6" t="s">
        <v>18</v>
      </c>
      <c r="D15" s="6" t="s">
        <v>20</v>
      </c>
      <c r="E15" s="6" t="s">
        <v>25</v>
      </c>
    </row>
    <row r="16" spans="1:5" x14ac:dyDescent="0.25">
      <c r="B16" s="3" t="s">
        <v>87</v>
      </c>
      <c r="C16" s="3" t="s">
        <v>88</v>
      </c>
      <c r="D16" s="3">
        <v>5</v>
      </c>
      <c r="E16" s="3">
        <v>1</v>
      </c>
    </row>
    <row r="17" spans="2:5" x14ac:dyDescent="0.25">
      <c r="B17" s="3" t="s">
        <v>89</v>
      </c>
      <c r="C17" s="3" t="s">
        <v>90</v>
      </c>
      <c r="D17" s="3">
        <v>0</v>
      </c>
      <c r="E17" s="3">
        <v>0</v>
      </c>
    </row>
    <row r="18" spans="2:5" x14ac:dyDescent="0.25">
      <c r="B18" s="3" t="s">
        <v>91</v>
      </c>
      <c r="C18" s="3" t="s">
        <v>92</v>
      </c>
      <c r="D18" s="3">
        <v>0</v>
      </c>
      <c r="E18" s="3">
        <v>-1</v>
      </c>
    </row>
    <row r="19" spans="2:5" x14ac:dyDescent="0.25">
      <c r="B19" s="3" t="s">
        <v>93</v>
      </c>
      <c r="C19" s="3" t="s">
        <v>94</v>
      </c>
      <c r="D19" s="3">
        <v>0</v>
      </c>
      <c r="E19" s="3">
        <v>-1</v>
      </c>
    </row>
    <row r="20" spans="2:5" ht="15.75" thickBot="1" x14ac:dyDescent="0.3">
      <c r="B20" s="4" t="s">
        <v>95</v>
      </c>
      <c r="C20" s="4" t="s">
        <v>96</v>
      </c>
      <c r="D20" s="4">
        <v>5</v>
      </c>
      <c r="E20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8" bestFit="1" customWidth="1"/>
    <col min="4" max="4" width="15.42578125" bestFit="1" customWidth="1"/>
    <col min="5" max="5" width="12" bestFit="1" customWidth="1"/>
  </cols>
  <sheetData>
    <row r="1" spans="1:5" x14ac:dyDescent="0.25">
      <c r="A1" s="2" t="s">
        <v>13</v>
      </c>
    </row>
    <row r="2" spans="1:5" x14ac:dyDescent="0.25">
      <c r="A2" s="2" t="s">
        <v>14</v>
      </c>
    </row>
    <row r="3" spans="1:5" x14ac:dyDescent="0.25">
      <c r="A3" s="2" t="s">
        <v>97</v>
      </c>
    </row>
    <row r="6" spans="1:5" ht="15.75" thickBot="1" x14ac:dyDescent="0.3">
      <c r="A6" t="s">
        <v>16</v>
      </c>
    </row>
    <row r="7" spans="1:5" x14ac:dyDescent="0.25">
      <c r="B7" s="5"/>
      <c r="C7" s="5"/>
      <c r="D7" s="5" t="s">
        <v>19</v>
      </c>
      <c r="E7" s="5" t="s">
        <v>21</v>
      </c>
    </row>
    <row r="8" spans="1:5" ht="15.75" thickBot="1" x14ac:dyDescent="0.3">
      <c r="B8" s="6" t="s">
        <v>17</v>
      </c>
      <c r="C8" s="6" t="s">
        <v>18</v>
      </c>
      <c r="D8" s="6" t="s">
        <v>20</v>
      </c>
      <c r="E8" s="6" t="s">
        <v>22</v>
      </c>
    </row>
    <row r="9" spans="1:5" x14ac:dyDescent="0.25">
      <c r="B9" s="3" t="s">
        <v>98</v>
      </c>
      <c r="C9" s="3" t="s">
        <v>0</v>
      </c>
      <c r="D9" s="3">
        <v>0</v>
      </c>
      <c r="E9" s="3">
        <v>0</v>
      </c>
    </row>
    <row r="10" spans="1:5" x14ac:dyDescent="0.25">
      <c r="B10" s="3" t="s">
        <v>99</v>
      </c>
      <c r="C10" s="3" t="s">
        <v>1</v>
      </c>
      <c r="D10" s="3">
        <v>0</v>
      </c>
      <c r="E10" s="3">
        <v>0</v>
      </c>
    </row>
    <row r="11" spans="1:5" ht="15.75" thickBot="1" x14ac:dyDescent="0.3">
      <c r="B11" s="4" t="s">
        <v>100</v>
      </c>
      <c r="C11" s="4" t="s">
        <v>2</v>
      </c>
      <c r="D11" s="4">
        <v>0</v>
      </c>
      <c r="E11" s="4">
        <v>0</v>
      </c>
    </row>
    <row r="13" spans="1:5" ht="15.75" thickBot="1" x14ac:dyDescent="0.3">
      <c r="A13" t="s">
        <v>23</v>
      </c>
    </row>
    <row r="14" spans="1:5" x14ac:dyDescent="0.25">
      <c r="B14" s="5"/>
      <c r="C14" s="5"/>
      <c r="D14" s="5" t="s">
        <v>19</v>
      </c>
      <c r="E14" s="5" t="s">
        <v>24</v>
      </c>
    </row>
    <row r="15" spans="1:5" ht="15.75" thickBot="1" x14ac:dyDescent="0.3">
      <c r="B15" s="6" t="s">
        <v>17</v>
      </c>
      <c r="C15" s="6" t="s">
        <v>18</v>
      </c>
      <c r="D15" s="6" t="s">
        <v>20</v>
      </c>
      <c r="E15" s="6" t="s">
        <v>25</v>
      </c>
    </row>
    <row r="16" spans="1:5" x14ac:dyDescent="0.25">
      <c r="B16" s="3" t="s">
        <v>101</v>
      </c>
      <c r="C16" s="3" t="s">
        <v>102</v>
      </c>
      <c r="D16" s="3">
        <v>0</v>
      </c>
      <c r="E16" s="3">
        <v>0</v>
      </c>
    </row>
    <row r="17" spans="2:5" x14ac:dyDescent="0.25">
      <c r="B17" s="3" t="s">
        <v>103</v>
      </c>
      <c r="C17" s="3" t="s">
        <v>104</v>
      </c>
      <c r="D17" s="3">
        <v>0</v>
      </c>
      <c r="E17" s="3">
        <v>0</v>
      </c>
    </row>
    <row r="18" spans="2:5" x14ac:dyDescent="0.25">
      <c r="B18" s="3" t="s">
        <v>105</v>
      </c>
      <c r="C18" s="3" t="s">
        <v>106</v>
      </c>
      <c r="D18" s="3">
        <v>0</v>
      </c>
      <c r="E18" s="3">
        <v>0</v>
      </c>
    </row>
    <row r="19" spans="2:5" x14ac:dyDescent="0.25">
      <c r="B19" s="3" t="s">
        <v>107</v>
      </c>
      <c r="C19" s="3" t="s">
        <v>108</v>
      </c>
      <c r="D19" s="3">
        <v>0</v>
      </c>
      <c r="E19" s="3">
        <v>0</v>
      </c>
    </row>
    <row r="20" spans="2:5" ht="15.75" thickBot="1" x14ac:dyDescent="0.3">
      <c r="B20" s="4" t="s">
        <v>109</v>
      </c>
      <c r="C20" s="4" t="s">
        <v>110</v>
      </c>
      <c r="D20" s="4">
        <v>0</v>
      </c>
      <c r="E20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5" customWidth="1"/>
    <col min="4" max="4" width="15.42578125" bestFit="1" customWidth="1"/>
    <col min="5" max="5" width="12.7109375" bestFit="1" customWidth="1"/>
  </cols>
  <sheetData>
    <row r="1" spans="1:5" x14ac:dyDescent="0.25">
      <c r="A1" s="2" t="s">
        <v>13</v>
      </c>
    </row>
    <row r="2" spans="1:5" x14ac:dyDescent="0.25">
      <c r="A2" s="2" t="s">
        <v>124</v>
      </c>
    </row>
    <row r="3" spans="1:5" x14ac:dyDescent="0.25">
      <c r="A3" s="2" t="s">
        <v>125</v>
      </c>
    </row>
    <row r="6" spans="1:5" ht="15.75" thickBot="1" x14ac:dyDescent="0.3">
      <c r="A6" t="s">
        <v>16</v>
      </c>
    </row>
    <row r="7" spans="1:5" x14ac:dyDescent="0.25">
      <c r="B7" s="10"/>
      <c r="C7" s="10"/>
      <c r="D7" s="10" t="s">
        <v>19</v>
      </c>
      <c r="E7" s="10" t="s">
        <v>21</v>
      </c>
    </row>
    <row r="8" spans="1:5" ht="15.75" thickBot="1" x14ac:dyDescent="0.3">
      <c r="B8" s="11" t="s">
        <v>17</v>
      </c>
      <c r="C8" s="11" t="s">
        <v>18</v>
      </c>
      <c r="D8" s="11" t="s">
        <v>20</v>
      </c>
      <c r="E8" s="11" t="s">
        <v>22</v>
      </c>
    </row>
    <row r="9" spans="1:5" x14ac:dyDescent="0.25">
      <c r="B9" s="3" t="s">
        <v>126</v>
      </c>
      <c r="C9" s="3" t="s">
        <v>0</v>
      </c>
      <c r="D9" s="3">
        <v>5</v>
      </c>
      <c r="E9" s="3">
        <v>0</v>
      </c>
    </row>
    <row r="10" spans="1:5" x14ac:dyDescent="0.25">
      <c r="B10" s="3" t="s">
        <v>127</v>
      </c>
      <c r="C10" s="3" t="s">
        <v>1</v>
      </c>
      <c r="D10" s="3">
        <v>0</v>
      </c>
      <c r="E10" s="3">
        <v>0</v>
      </c>
    </row>
    <row r="11" spans="1:5" ht="15.75" thickBot="1" x14ac:dyDescent="0.3">
      <c r="B11" s="4" t="s">
        <v>128</v>
      </c>
      <c r="C11" s="4" t="s">
        <v>2</v>
      </c>
      <c r="D11" s="4">
        <v>0</v>
      </c>
      <c r="E11" s="4">
        <v>0</v>
      </c>
    </row>
    <row r="13" spans="1:5" ht="15.75" thickBot="1" x14ac:dyDescent="0.3">
      <c r="A13" t="s">
        <v>23</v>
      </c>
    </row>
    <row r="14" spans="1:5" x14ac:dyDescent="0.25">
      <c r="B14" s="10"/>
      <c r="C14" s="10"/>
      <c r="D14" s="10" t="s">
        <v>19</v>
      </c>
      <c r="E14" s="10" t="s">
        <v>24</v>
      </c>
    </row>
    <row r="15" spans="1:5" ht="15.75" thickBot="1" x14ac:dyDescent="0.3">
      <c r="B15" s="11" t="s">
        <v>17</v>
      </c>
      <c r="C15" s="11" t="s">
        <v>18</v>
      </c>
      <c r="D15" s="11" t="s">
        <v>20</v>
      </c>
      <c r="E15" s="11" t="s">
        <v>25</v>
      </c>
    </row>
    <row r="16" spans="1:5" x14ac:dyDescent="0.25">
      <c r="B16" s="3" t="s">
        <v>129</v>
      </c>
      <c r="C16" s="3" t="s">
        <v>0</v>
      </c>
      <c r="D16" s="3">
        <v>5</v>
      </c>
      <c r="E16" s="3">
        <v>-0.14461538229997342</v>
      </c>
    </row>
    <row r="17" spans="2:5" x14ac:dyDescent="0.25">
      <c r="B17" s="3" t="s">
        <v>130</v>
      </c>
      <c r="C17" s="3" t="s">
        <v>0</v>
      </c>
      <c r="D17" s="3">
        <v>0</v>
      </c>
      <c r="E17" s="3">
        <v>0</v>
      </c>
    </row>
    <row r="18" spans="2:5" x14ac:dyDescent="0.25">
      <c r="B18" s="3" t="s">
        <v>131</v>
      </c>
      <c r="C18" s="3" t="s">
        <v>0</v>
      </c>
      <c r="D18" s="3">
        <v>5</v>
      </c>
      <c r="E18" s="3">
        <v>0</v>
      </c>
    </row>
    <row r="19" spans="2:5" x14ac:dyDescent="0.25">
      <c r="B19" s="3" t="s">
        <v>132</v>
      </c>
      <c r="C19" s="3" t="s">
        <v>0</v>
      </c>
      <c r="D19" s="3">
        <v>0</v>
      </c>
      <c r="E19" s="3">
        <v>4.9230762628408586E-2</v>
      </c>
    </row>
    <row r="20" spans="2:5" ht="15.75" thickBot="1" x14ac:dyDescent="0.3">
      <c r="B20" s="4" t="s">
        <v>133</v>
      </c>
      <c r="C20" s="4" t="s">
        <v>0</v>
      </c>
      <c r="D20" s="4">
        <v>0</v>
      </c>
      <c r="E20" s="4">
        <v>3.5384610639168673E-2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5" customWidth="1"/>
    <col min="4" max="4" width="15.42578125" bestFit="1" customWidth="1"/>
    <col min="5" max="5" width="12.7109375" bestFit="1" customWidth="1"/>
  </cols>
  <sheetData>
    <row r="1" spans="1:5" x14ac:dyDescent="0.25">
      <c r="A1" s="2" t="s">
        <v>13</v>
      </c>
    </row>
    <row r="2" spans="1:5" x14ac:dyDescent="0.25">
      <c r="A2" s="2" t="s">
        <v>124</v>
      </c>
    </row>
    <row r="3" spans="1:5" x14ac:dyDescent="0.25">
      <c r="A3" s="2" t="s">
        <v>135</v>
      </c>
    </row>
    <row r="6" spans="1:5" ht="15.75" thickBot="1" x14ac:dyDescent="0.3">
      <c r="A6" t="s">
        <v>16</v>
      </c>
    </row>
    <row r="7" spans="1:5" x14ac:dyDescent="0.25">
      <c r="B7" s="10"/>
      <c r="C7" s="10"/>
      <c r="D7" s="10" t="s">
        <v>19</v>
      </c>
      <c r="E7" s="10" t="s">
        <v>21</v>
      </c>
    </row>
    <row r="8" spans="1:5" ht="15.75" thickBot="1" x14ac:dyDescent="0.3">
      <c r="B8" s="11" t="s">
        <v>17</v>
      </c>
      <c r="C8" s="11" t="s">
        <v>18</v>
      </c>
      <c r="D8" s="11" t="s">
        <v>20</v>
      </c>
      <c r="E8" s="11" t="s">
        <v>22</v>
      </c>
    </row>
    <row r="9" spans="1:5" x14ac:dyDescent="0.25">
      <c r="B9" s="3" t="s">
        <v>126</v>
      </c>
      <c r="C9" s="3" t="s">
        <v>0</v>
      </c>
      <c r="D9" s="3">
        <v>0</v>
      </c>
      <c r="E9" s="3">
        <v>0</v>
      </c>
    </row>
    <row r="10" spans="1:5" x14ac:dyDescent="0.25">
      <c r="B10" s="3" t="s">
        <v>127</v>
      </c>
      <c r="C10" s="3" t="s">
        <v>1</v>
      </c>
      <c r="D10" s="3">
        <v>0</v>
      </c>
      <c r="E10" s="3">
        <v>0</v>
      </c>
    </row>
    <row r="11" spans="1:5" ht="15.75" thickBot="1" x14ac:dyDescent="0.3">
      <c r="B11" s="4" t="s">
        <v>128</v>
      </c>
      <c r="C11" s="4" t="s">
        <v>2</v>
      </c>
      <c r="D11" s="4">
        <v>5</v>
      </c>
      <c r="E11" s="4">
        <v>0</v>
      </c>
    </row>
    <row r="13" spans="1:5" ht="15.75" thickBot="1" x14ac:dyDescent="0.3">
      <c r="A13" t="s">
        <v>23</v>
      </c>
    </row>
    <row r="14" spans="1:5" x14ac:dyDescent="0.25">
      <c r="B14" s="10"/>
      <c r="C14" s="10"/>
      <c r="D14" s="10" t="s">
        <v>19</v>
      </c>
      <c r="E14" s="10" t="s">
        <v>24</v>
      </c>
    </row>
    <row r="15" spans="1:5" ht="15.75" thickBot="1" x14ac:dyDescent="0.3">
      <c r="B15" s="11" t="s">
        <v>17</v>
      </c>
      <c r="C15" s="11" t="s">
        <v>18</v>
      </c>
      <c r="D15" s="11" t="s">
        <v>20</v>
      </c>
      <c r="E15" s="11" t="s">
        <v>25</v>
      </c>
    </row>
    <row r="16" spans="1:5" x14ac:dyDescent="0.25">
      <c r="B16" s="3" t="s">
        <v>129</v>
      </c>
      <c r="C16" s="3" t="s">
        <v>0</v>
      </c>
      <c r="D16" s="3">
        <v>5</v>
      </c>
      <c r="E16" s="3">
        <v>-6.3846151416118338E-2</v>
      </c>
    </row>
    <row r="17" spans="2:5" x14ac:dyDescent="0.25">
      <c r="B17" s="3" t="s">
        <v>130</v>
      </c>
      <c r="C17" s="3" t="s">
        <v>0</v>
      </c>
      <c r="D17" s="3">
        <v>0</v>
      </c>
      <c r="E17" s="3">
        <v>0</v>
      </c>
    </row>
    <row r="18" spans="2:5" x14ac:dyDescent="0.25">
      <c r="B18" s="3" t="s">
        <v>131</v>
      </c>
      <c r="C18" s="3" t="s">
        <v>0</v>
      </c>
      <c r="D18" s="3">
        <v>0</v>
      </c>
      <c r="E18" s="3">
        <v>2.692307417209332E-2</v>
      </c>
    </row>
    <row r="19" spans="2:5" x14ac:dyDescent="0.25">
      <c r="B19" s="3" t="s">
        <v>132</v>
      </c>
      <c r="C19" s="3" t="s">
        <v>0</v>
      </c>
      <c r="D19" s="3">
        <v>0</v>
      </c>
      <c r="E19" s="3">
        <v>1.0769229668837327E-2</v>
      </c>
    </row>
    <row r="20" spans="2:5" ht="15.75" thickBot="1" x14ac:dyDescent="0.3">
      <c r="B20" s="4" t="s">
        <v>133</v>
      </c>
      <c r="C20" s="4" t="s">
        <v>0</v>
      </c>
      <c r="D20" s="4">
        <v>5</v>
      </c>
      <c r="E20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Отчет об устойчивости 1</vt:lpstr>
      <vt:lpstr>Отчет об устойчивости 2</vt:lpstr>
      <vt:lpstr>Отчет об устойчивости 3</vt:lpstr>
      <vt:lpstr>Отчет об устойчивости 4</vt:lpstr>
      <vt:lpstr>Отчет об устойчивости 5</vt:lpstr>
      <vt:lpstr>Отчет об устойчивости 6</vt:lpstr>
      <vt:lpstr>Отчет об устойчивости 7</vt:lpstr>
      <vt:lpstr>Отчет об устойчивости 8</vt:lpstr>
      <vt:lpstr>Отчет об устойчивости 9</vt:lpstr>
      <vt:lpstr>Отчет об устойчивости 10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2019-02-11T15:24:19Z</dcterms:modified>
</cp:coreProperties>
</file>