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solver_adj" localSheetId="0" hidden="1">Лист1!$J$7:$L$7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Лист1!$V$16:$X$16</definedName>
    <definedName name="solver_lhs2" localSheetId="0" hidden="1">Лист1!$V$25</definedName>
    <definedName name="solver_lhs3" localSheetId="0" hidden="1">Лист1!$V$26</definedName>
    <definedName name="solver_lhs4" localSheetId="0" hidden="1">Лист1!$V$26</definedName>
    <definedName name="solver_lhs5" localSheetId="0" hidden="1">Лист1!$V$26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Лист1!$P$6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hs1" localSheetId="0" hidden="1">0</definedName>
    <definedName name="solver_rhs2" localSheetId="0" hidden="1">Лист1!$X$25</definedName>
    <definedName name="solver_rhs3" localSheetId="0" hidden="1">Лист1!$X$26</definedName>
    <definedName name="solver_rhs4" localSheetId="0" hidden="1">Лист1!$X$26</definedName>
    <definedName name="solver_rhs5" localSheetId="0" hidden="1">Лист1!$X$26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1" l="1"/>
  <c r="C13" i="1"/>
  <c r="P7" i="1" s="1"/>
  <c r="D13" i="1"/>
  <c r="P8" i="1" s="1"/>
  <c r="L22" i="1"/>
  <c r="L23" i="1"/>
  <c r="L24" i="1"/>
  <c r="L25" i="1"/>
  <c r="L26" i="1"/>
  <c r="L27" i="1"/>
  <c r="L28" i="1"/>
  <c r="L29" i="1"/>
  <c r="K22" i="1"/>
  <c r="K23" i="1"/>
  <c r="K24" i="1"/>
  <c r="K25" i="1"/>
  <c r="K26" i="1"/>
  <c r="K27" i="1"/>
  <c r="K28" i="1"/>
  <c r="K29" i="1"/>
  <c r="J22" i="1"/>
  <c r="J23" i="1"/>
  <c r="J24" i="1"/>
  <c r="J25" i="1"/>
  <c r="J26" i="1"/>
  <c r="J27" i="1"/>
  <c r="J28" i="1"/>
  <c r="J29" i="1"/>
  <c r="I21" i="1"/>
  <c r="I20" i="1"/>
  <c r="M22" i="1"/>
  <c r="I22" i="1" s="1"/>
  <c r="M23" i="1"/>
  <c r="P23" i="1" s="1"/>
  <c r="M24" i="1"/>
  <c r="P24" i="1" s="1"/>
  <c r="M25" i="1"/>
  <c r="P25" i="1" s="1"/>
  <c r="M26" i="1"/>
  <c r="P26" i="1" s="1"/>
  <c r="M27" i="1"/>
  <c r="P27" i="1" s="1"/>
  <c r="M28" i="1"/>
  <c r="P28" i="1" s="1"/>
  <c r="M29" i="1"/>
  <c r="P29" i="1" s="1"/>
  <c r="R21" i="1"/>
  <c r="R26" i="1"/>
  <c r="Q21" i="1"/>
  <c r="Q26" i="1"/>
  <c r="P21" i="1"/>
  <c r="P20" i="1"/>
  <c r="O21" i="1"/>
  <c r="O22" i="1"/>
  <c r="R22" i="1" s="1"/>
  <c r="O23" i="1"/>
  <c r="R23" i="1" s="1"/>
  <c r="O24" i="1"/>
  <c r="R24" i="1" s="1"/>
  <c r="O25" i="1"/>
  <c r="R25" i="1" s="1"/>
  <c r="O26" i="1"/>
  <c r="O27" i="1"/>
  <c r="R27" i="1" s="1"/>
  <c r="O28" i="1"/>
  <c r="R28" i="1" s="1"/>
  <c r="O29" i="1"/>
  <c r="R29" i="1" s="1"/>
  <c r="N21" i="1"/>
  <c r="N22" i="1"/>
  <c r="Q22" i="1" s="1"/>
  <c r="N23" i="1"/>
  <c r="Q23" i="1" s="1"/>
  <c r="N24" i="1"/>
  <c r="Q24" i="1" s="1"/>
  <c r="N25" i="1"/>
  <c r="Q25" i="1" s="1"/>
  <c r="N26" i="1"/>
  <c r="N27" i="1"/>
  <c r="Q27" i="1" s="1"/>
  <c r="N28" i="1"/>
  <c r="Q28" i="1" s="1"/>
  <c r="N29" i="1"/>
  <c r="Q29" i="1" s="1"/>
  <c r="O20" i="1"/>
  <c r="R20" i="1" s="1"/>
  <c r="N20" i="1"/>
  <c r="Q20" i="1" s="1"/>
  <c r="M21" i="1"/>
  <c r="M20" i="1"/>
  <c r="K21" i="1"/>
  <c r="L21" i="1"/>
  <c r="J21" i="1"/>
  <c r="J20" i="1"/>
  <c r="L20" i="1"/>
  <c r="K20" i="1"/>
  <c r="M7" i="1" l="1"/>
  <c r="W20" i="1" s="1"/>
  <c r="I28" i="1"/>
  <c r="I27" i="1"/>
  <c r="I29" i="1"/>
  <c r="I26" i="1"/>
  <c r="I25" i="1"/>
  <c r="I24" i="1"/>
  <c r="I23" i="1"/>
  <c r="P22" i="1"/>
  <c r="V26" i="1"/>
  <c r="V27" i="1"/>
  <c r="V28" i="1"/>
  <c r="V29" i="1"/>
  <c r="V25" i="1"/>
  <c r="P6" i="1" l="1"/>
  <c r="V19" i="1"/>
  <c r="V20" i="1"/>
  <c r="X20" i="1"/>
  <c r="W17" i="1"/>
  <c r="V17" i="1"/>
  <c r="V16" i="1"/>
  <c r="X16" i="1"/>
  <c r="V14" i="1"/>
  <c r="W15" i="1"/>
  <c r="V22" i="1"/>
  <c r="X17" i="1"/>
  <c r="W16" i="1"/>
  <c r="V15" i="1"/>
  <c r="V13" i="1"/>
  <c r="X18" i="1"/>
  <c r="X19" i="1"/>
  <c r="W18" i="1"/>
  <c r="W13" i="1"/>
  <c r="X21" i="1"/>
  <c r="X14" i="1"/>
  <c r="W21" i="1"/>
  <c r="W14" i="1"/>
  <c r="V21" i="1"/>
  <c r="X13" i="1"/>
  <c r="W19" i="1"/>
  <c r="V18" i="1"/>
  <c r="X22" i="1"/>
  <c r="X15" i="1"/>
  <c r="W22" i="1"/>
</calcChain>
</file>

<file path=xl/sharedStrings.xml><?xml version="1.0" encoding="utf-8"?>
<sst xmlns="http://schemas.openxmlformats.org/spreadsheetml/2006/main" count="68" uniqueCount="43">
  <si>
    <t>Исходные целевые функции</t>
  </si>
  <si>
    <t>X1</t>
  </si>
  <si>
    <t>X2</t>
  </si>
  <si>
    <t>X3</t>
  </si>
  <si>
    <t>L1</t>
  </si>
  <si>
    <t>L2</t>
  </si>
  <si>
    <t>L3</t>
  </si>
  <si>
    <t>Лабораторная работа №4 . Метод ограничений.</t>
  </si>
  <si>
    <t>min</t>
  </si>
  <si>
    <t>max</t>
  </si>
  <si>
    <t>k0</t>
  </si>
  <si>
    <t>Решение</t>
  </si>
  <si>
    <t>p1</t>
  </si>
  <si>
    <t>p3</t>
  </si>
  <si>
    <t>p2</t>
  </si>
  <si>
    <t>f1(X)</t>
  </si>
  <si>
    <t>f2(X)</t>
  </si>
  <si>
    <t>f3(X)</t>
  </si>
  <si>
    <t>w2(X)</t>
  </si>
  <si>
    <t>w1(X)</t>
  </si>
  <si>
    <t>w3(X)</t>
  </si>
  <si>
    <t>pw1(X)</t>
  </si>
  <si>
    <t>pw2(X)</t>
  </si>
  <si>
    <t>pw3(X)</t>
  </si>
  <si>
    <t>W1</t>
  </si>
  <si>
    <t>W2</t>
  </si>
  <si>
    <t>W3</t>
  </si>
  <si>
    <t>1 огр</t>
  </si>
  <si>
    <t>&lt;=</t>
  </si>
  <si>
    <t>2 огр</t>
  </si>
  <si>
    <t>3 огр</t>
  </si>
  <si>
    <t>&gt;=</t>
  </si>
  <si>
    <t>4 огр</t>
  </si>
  <si>
    <t>5 огр</t>
  </si>
  <si>
    <t>Исходные ограничения</t>
  </si>
  <si>
    <t>Дополнительные ограничения</t>
  </si>
  <si>
    <t>Коэффициенты при исходных ограничениях</t>
  </si>
  <si>
    <t>w2p2</t>
  </si>
  <si>
    <t>w3p3</t>
  </si>
  <si>
    <t>w1p1</t>
  </si>
  <si>
    <t>Результат</t>
  </si>
  <si>
    <t>Таблица результатов</t>
  </si>
  <si>
    <t>Превращения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</si>
</sst>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2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/>
    <xf numFmtId="0" fontId="1" fillId="7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0" fillId="0" borderId="0" xfId="0" applyAlignment="1"/>
    <xf numFmtId="0" fontId="2" fillId="4" borderId="1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2" fillId="3" borderId="5" xfId="0" applyFont="1" applyFill="1" applyBorder="1" applyAlignment="1">
      <alignment horizontal="center"/>
    </xf>
    <xf numFmtId="0" fontId="0" fillId="0" borderId="0" xfId="0" applyBorder="1" applyAlignment="1"/>
    <xf numFmtId="0" fontId="0" fillId="14" borderId="1" xfId="0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0" xfId="0" applyFont="1" applyFill="1" applyBorder="1" applyAlignment="1"/>
    <xf numFmtId="0" fontId="5" fillId="15" borderId="1" xfId="0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/>
    </xf>
    <xf numFmtId="0" fontId="1" fillId="15" borderId="4" xfId="0" applyFont="1" applyFill="1" applyBorder="1" applyAlignment="1">
      <alignment horizontal="center"/>
    </xf>
    <xf numFmtId="0" fontId="1" fillId="15" borderId="3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29"/>
  <sheetViews>
    <sheetView tabSelected="1" workbookViewId="0">
      <selection activeCell="P9" sqref="P9"/>
    </sheetView>
  </sheetViews>
  <sheetFormatPr defaultRowHeight="15" x14ac:dyDescent="0.25"/>
  <sheetData>
    <row r="1" spans="2:27" x14ac:dyDescent="0.25">
      <c r="D1" s="27" t="s">
        <v>7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</row>
    <row r="2" spans="2:27" x14ac:dyDescent="0.25"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</row>
    <row r="5" spans="2:27" x14ac:dyDescent="0.25">
      <c r="B5" s="26" t="s">
        <v>0</v>
      </c>
      <c r="C5" s="26"/>
      <c r="D5" s="26"/>
      <c r="E5" s="26"/>
      <c r="G5" s="15"/>
      <c r="H5" s="15"/>
      <c r="J5" s="26" t="s">
        <v>11</v>
      </c>
      <c r="K5" s="26"/>
      <c r="L5" s="26"/>
      <c r="M5" s="26"/>
      <c r="O5" s="26" t="s">
        <v>40</v>
      </c>
      <c r="P5" s="26"/>
      <c r="Q5" s="11"/>
      <c r="U5" s="23" t="s">
        <v>36</v>
      </c>
      <c r="V5" s="24"/>
      <c r="W5" s="24"/>
      <c r="X5" s="24"/>
      <c r="Y5" s="24"/>
      <c r="Z5" s="25"/>
    </row>
    <row r="6" spans="2:27" x14ac:dyDescent="0.25">
      <c r="B6" s="1"/>
      <c r="C6" s="1" t="s">
        <v>1</v>
      </c>
      <c r="D6" s="1" t="s">
        <v>2</v>
      </c>
      <c r="E6" s="1" t="s">
        <v>3</v>
      </c>
      <c r="G6" s="14" t="s">
        <v>9</v>
      </c>
      <c r="H6" s="14" t="s">
        <v>8</v>
      </c>
      <c r="J6" s="4" t="s">
        <v>1</v>
      </c>
      <c r="K6" s="4" t="s">
        <v>2</v>
      </c>
      <c r="L6" s="4" t="s">
        <v>3</v>
      </c>
      <c r="M6" s="4" t="s">
        <v>10</v>
      </c>
      <c r="O6" s="17" t="s">
        <v>39</v>
      </c>
      <c r="P6" s="16">
        <f>M7</f>
        <v>0.16046511681309356</v>
      </c>
      <c r="Q6" s="15"/>
      <c r="U6" s="12" t="s">
        <v>27</v>
      </c>
      <c r="V6" s="8">
        <v>1</v>
      </c>
      <c r="W6" s="8">
        <v>1</v>
      </c>
      <c r="X6" s="8">
        <v>1</v>
      </c>
      <c r="Y6" s="8" t="s">
        <v>28</v>
      </c>
      <c r="Z6" s="8">
        <v>5</v>
      </c>
    </row>
    <row r="7" spans="2:27" x14ac:dyDescent="0.25">
      <c r="B7" s="1" t="s">
        <v>4</v>
      </c>
      <c r="C7" s="2">
        <v>2</v>
      </c>
      <c r="D7" s="2">
        <v>1</v>
      </c>
      <c r="E7" s="2">
        <v>1</v>
      </c>
      <c r="G7" s="2">
        <v>10</v>
      </c>
      <c r="H7" s="2">
        <v>0</v>
      </c>
      <c r="J7" s="3">
        <v>0.9883720796726615</v>
      </c>
      <c r="K7" s="3">
        <v>1.6860465338788977</v>
      </c>
      <c r="L7" s="3">
        <v>2.3255813864484409</v>
      </c>
      <c r="M7" s="3">
        <f>B$13*C23</f>
        <v>0.16046511681309356</v>
      </c>
      <c r="O7" s="17" t="s">
        <v>37</v>
      </c>
      <c r="P7" s="16">
        <f>C13*D23</f>
        <v>0.16046511504670721</v>
      </c>
      <c r="Q7" s="15"/>
      <c r="U7" s="12" t="s">
        <v>29</v>
      </c>
      <c r="V7" s="8">
        <v>0</v>
      </c>
      <c r="W7" s="8">
        <v>1</v>
      </c>
      <c r="X7" s="8">
        <v>0</v>
      </c>
      <c r="Y7" s="8" t="s">
        <v>28</v>
      </c>
      <c r="Z7" s="8">
        <v>3</v>
      </c>
    </row>
    <row r="8" spans="2:27" x14ac:dyDescent="0.25">
      <c r="B8" s="1" t="s">
        <v>5</v>
      </c>
      <c r="C8" s="2">
        <v>-1</v>
      </c>
      <c r="D8" s="2">
        <v>1</v>
      </c>
      <c r="E8" s="2">
        <v>-2</v>
      </c>
      <c r="G8" s="2">
        <v>3</v>
      </c>
      <c r="H8" s="2">
        <v>-10</v>
      </c>
      <c r="O8" s="17" t="s">
        <v>38</v>
      </c>
      <c r="P8" s="16">
        <f>D13*E23</f>
        <v>0.16046511681309353</v>
      </c>
      <c r="Q8" s="15"/>
      <c r="U8" s="12" t="s">
        <v>30</v>
      </c>
      <c r="V8" s="8">
        <v>1</v>
      </c>
      <c r="W8" s="8">
        <v>0</v>
      </c>
      <c r="X8" s="8">
        <v>0</v>
      </c>
      <c r="Y8" s="8" t="s">
        <v>31</v>
      </c>
      <c r="Z8" s="8">
        <v>0</v>
      </c>
    </row>
    <row r="9" spans="2:27" x14ac:dyDescent="0.25">
      <c r="B9" s="1" t="s">
        <v>6</v>
      </c>
      <c r="C9" s="2">
        <v>0</v>
      </c>
      <c r="D9" s="2">
        <v>0</v>
      </c>
      <c r="E9" s="2">
        <v>1</v>
      </c>
      <c r="G9" s="2">
        <v>5</v>
      </c>
      <c r="H9" s="2">
        <v>0</v>
      </c>
      <c r="O9" s="11"/>
      <c r="P9" s="11"/>
      <c r="Q9" s="11"/>
      <c r="U9" s="12" t="s">
        <v>32</v>
      </c>
      <c r="V9" s="8">
        <v>0</v>
      </c>
      <c r="W9" s="8">
        <v>1</v>
      </c>
      <c r="X9" s="8">
        <v>0</v>
      </c>
      <c r="Y9" s="8" t="s">
        <v>31</v>
      </c>
      <c r="Z9" s="8">
        <v>0</v>
      </c>
    </row>
    <row r="10" spans="2:27" x14ac:dyDescent="0.25">
      <c r="J10" s="13"/>
      <c r="K10" s="21"/>
      <c r="L10" s="21"/>
      <c r="M10" s="18"/>
      <c r="O10" s="11"/>
      <c r="P10" s="11"/>
      <c r="Q10" s="11"/>
      <c r="U10" s="12" t="s">
        <v>33</v>
      </c>
      <c r="V10" s="8">
        <v>0</v>
      </c>
      <c r="W10" s="8">
        <v>0</v>
      </c>
      <c r="X10" s="8">
        <v>1</v>
      </c>
      <c r="Y10" s="8" t="s">
        <v>31</v>
      </c>
      <c r="Z10" s="8">
        <v>0</v>
      </c>
    </row>
    <row r="11" spans="2:27" x14ac:dyDescent="0.25">
      <c r="B11" s="26" t="s">
        <v>42</v>
      </c>
      <c r="C11" s="26"/>
      <c r="D11" s="26"/>
      <c r="J11" s="19"/>
      <c r="K11" s="19"/>
      <c r="L11" s="19"/>
      <c r="M11" s="18"/>
    </row>
    <row r="12" spans="2:27" x14ac:dyDescent="0.25">
      <c r="B12" s="10" t="s">
        <v>24</v>
      </c>
      <c r="C12" s="10" t="s">
        <v>25</v>
      </c>
      <c r="D12" s="10" t="s">
        <v>26</v>
      </c>
      <c r="J12" s="20"/>
      <c r="K12" s="20"/>
      <c r="L12" s="20"/>
      <c r="M12" s="18"/>
      <c r="U12" s="26" t="s">
        <v>35</v>
      </c>
      <c r="V12" s="26"/>
      <c r="W12" s="26"/>
      <c r="X12" s="26"/>
      <c r="Y12" s="26"/>
      <c r="Z12" s="26"/>
      <c r="AA12" s="11"/>
    </row>
    <row r="13" spans="2:27" x14ac:dyDescent="0.25">
      <c r="B13" s="6">
        <f>(G7-(C7*J7+D7*K7+E7*L7))/(G7-H7)</f>
        <v>0.40116279203273386</v>
      </c>
      <c r="C13" s="6">
        <f>(G8-(C8*J7+D8*K7+E8*L7))/(G8-H8)</f>
        <v>0.53488371682235736</v>
      </c>
      <c r="D13" s="6">
        <f>(G9-(C9*J7+D9*K7+E9*L7))/(G9-H9)</f>
        <v>0.53488372271031182</v>
      </c>
      <c r="J13" s="18"/>
      <c r="K13" s="18"/>
      <c r="L13" s="18"/>
      <c r="M13" s="18"/>
      <c r="U13" s="4">
        <v>1</v>
      </c>
      <c r="V13" s="7">
        <f t="shared" ref="V13:V22" si="0">C$7*C20*J$7+D$7*C20*K$7+E$7*C20*L$7+(G$7-H$7)*M$7-C20*G$7</f>
        <v>-1.2034883760982016</v>
      </c>
      <c r="W13" s="7">
        <f t="shared" ref="W13:W22" si="1">C$8*D20*J$7+D$8*D20*K$7+E$8*D20*L$7+(G$8-H$8)*M$7-G$8*D20</f>
        <v>0.69534885483208697</v>
      </c>
      <c r="X13" s="7">
        <f t="shared" ref="X13:X22" si="2">C$9*E20*J$7+D$9*E20*K$7+E$9*E20*L$7+(G$9-H$9)*M$7-E20*G$9</f>
        <v>0.53488372271031182</v>
      </c>
      <c r="Y13" s="7" t="s">
        <v>31</v>
      </c>
      <c r="Z13" s="7">
        <v>0</v>
      </c>
    </row>
    <row r="14" spans="2:27" x14ac:dyDescent="0.25">
      <c r="U14" s="4">
        <v>2</v>
      </c>
      <c r="V14" s="7">
        <f t="shared" si="0"/>
        <v>0.40116279203273386</v>
      </c>
      <c r="W14" s="7">
        <f t="shared" si="1"/>
        <v>-2.086046472644171</v>
      </c>
      <c r="X14" s="7">
        <f t="shared" si="2"/>
        <v>0.53488372271031182</v>
      </c>
      <c r="Y14" s="7" t="s">
        <v>31</v>
      </c>
      <c r="Z14" s="7">
        <v>0</v>
      </c>
    </row>
    <row r="15" spans="2:27" x14ac:dyDescent="0.25">
      <c r="U15" s="4">
        <v>3</v>
      </c>
      <c r="V15" s="7">
        <f t="shared" si="0"/>
        <v>0.40116279203273386</v>
      </c>
      <c r="W15" s="7">
        <f t="shared" si="1"/>
        <v>2.2963022594524318E-8</v>
      </c>
      <c r="X15" s="7">
        <f t="shared" si="2"/>
        <v>-0.26744186135515591</v>
      </c>
      <c r="Y15" s="7" t="s">
        <v>31</v>
      </c>
      <c r="Z15" s="7">
        <v>0</v>
      </c>
    </row>
    <row r="16" spans="2:27" x14ac:dyDescent="0.25">
      <c r="U16" s="4">
        <v>4</v>
      </c>
      <c r="V16" s="7">
        <f t="shared" si="0"/>
        <v>0</v>
      </c>
      <c r="W16" s="7">
        <f t="shared" si="1"/>
        <v>2.2963022594524318E-8</v>
      </c>
      <c r="X16" s="7">
        <f t="shared" si="2"/>
        <v>0</v>
      </c>
      <c r="Y16" s="7" t="s">
        <v>31</v>
      </c>
      <c r="Z16" s="7">
        <v>0</v>
      </c>
    </row>
    <row r="17" spans="2:26" x14ac:dyDescent="0.25">
      <c r="U17" s="4">
        <v>5</v>
      </c>
      <c r="V17" s="7">
        <f t="shared" si="0"/>
        <v>-0.40116279203273386</v>
      </c>
      <c r="W17" s="7">
        <f t="shared" si="1"/>
        <v>2.2963022594524318E-8</v>
      </c>
      <c r="X17" s="7">
        <f t="shared" si="2"/>
        <v>0.26744186135515591</v>
      </c>
      <c r="Y17" s="7" t="s">
        <v>31</v>
      </c>
      <c r="Z17" s="7">
        <v>0</v>
      </c>
    </row>
    <row r="18" spans="2:26" ht="15.75" x14ac:dyDescent="0.25">
      <c r="F18" s="22" t="s">
        <v>41</v>
      </c>
      <c r="G18" s="22"/>
      <c r="H18" s="22"/>
      <c r="I18" s="22"/>
      <c r="J18" s="22"/>
      <c r="K18" s="22"/>
      <c r="L18" s="22"/>
      <c r="M18" s="22"/>
      <c r="N18" s="22"/>
      <c r="U18" s="4">
        <v>6</v>
      </c>
      <c r="V18" s="7">
        <f t="shared" si="0"/>
        <v>-0.40116279203273386</v>
      </c>
      <c r="W18" s="7">
        <f t="shared" si="1"/>
        <v>0.69534885483208697</v>
      </c>
      <c r="X18" s="7">
        <f t="shared" si="2"/>
        <v>0</v>
      </c>
      <c r="Y18" s="7" t="s">
        <v>31</v>
      </c>
      <c r="Z18" s="7">
        <v>0</v>
      </c>
    </row>
    <row r="19" spans="2:26" x14ac:dyDescent="0.25">
      <c r="B19" s="5"/>
      <c r="C19" s="5" t="s">
        <v>12</v>
      </c>
      <c r="D19" s="5" t="s">
        <v>14</v>
      </c>
      <c r="E19" s="5" t="s">
        <v>13</v>
      </c>
      <c r="F19" s="5" t="s">
        <v>1</v>
      </c>
      <c r="G19" s="5" t="s">
        <v>2</v>
      </c>
      <c r="H19" s="5" t="s">
        <v>3</v>
      </c>
      <c r="I19" s="5" t="s">
        <v>10</v>
      </c>
      <c r="J19" s="5" t="s">
        <v>15</v>
      </c>
      <c r="K19" s="5" t="s">
        <v>16</v>
      </c>
      <c r="L19" s="5" t="s">
        <v>17</v>
      </c>
      <c r="M19" s="5" t="s">
        <v>19</v>
      </c>
      <c r="N19" s="5" t="s">
        <v>18</v>
      </c>
      <c r="O19" s="5" t="s">
        <v>20</v>
      </c>
      <c r="P19" s="5" t="s">
        <v>21</v>
      </c>
      <c r="Q19" s="5" t="s">
        <v>22</v>
      </c>
      <c r="R19" s="5" t="s">
        <v>23</v>
      </c>
      <c r="S19" s="13"/>
      <c r="U19" s="4">
        <v>7</v>
      </c>
      <c r="V19" s="7">
        <f t="shared" si="0"/>
        <v>0</v>
      </c>
      <c r="W19" s="7">
        <f t="shared" si="1"/>
        <v>-0.69534880890604223</v>
      </c>
      <c r="X19" s="7">
        <f t="shared" si="2"/>
        <v>0.26744186135515591</v>
      </c>
      <c r="Y19" s="7" t="s">
        <v>31</v>
      </c>
      <c r="Z19" s="7">
        <v>0</v>
      </c>
    </row>
    <row r="20" spans="2:26" x14ac:dyDescent="0.25">
      <c r="B20" s="5">
        <v>1</v>
      </c>
      <c r="C20" s="6">
        <v>0.7</v>
      </c>
      <c r="D20" s="6">
        <v>0.2</v>
      </c>
      <c r="E20" s="6">
        <v>0.1</v>
      </c>
      <c r="F20" s="3">
        <v>3.65102638946763</v>
      </c>
      <c r="G20" s="3">
        <v>1.070381247395678</v>
      </c>
      <c r="H20" s="3">
        <v>0.27859236313669489</v>
      </c>
      <c r="I20" s="3">
        <f>C20*M20</f>
        <v>9.442815273726568E-2</v>
      </c>
      <c r="J20" s="2">
        <f>C$7*F20+D$7*G20+E$7*H20</f>
        <v>8.6510263894676331</v>
      </c>
      <c r="K20" s="2">
        <f>C$8*F20+D$8*G20+E$8*H20</f>
        <v>-3.1378298683453418</v>
      </c>
      <c r="L20" s="2">
        <f>C$9*F20+D$9*G20+E$9*H20</f>
        <v>0.27859236313669489</v>
      </c>
      <c r="M20" s="9">
        <f>(G$7-(C$7*F20+D$7*G20+E$7*H20))/(G$7-H$7)</f>
        <v>0.13489736105323669</v>
      </c>
      <c r="N20" s="9">
        <f>(G$8-(C$8*F20+D$8*G20+E$8*H20))/(G$8-H$8)</f>
        <v>0.47214075910348785</v>
      </c>
      <c r="O20" s="9">
        <f>(G$9-(C$9*F20+D$9*G20+E$9*H20))/(G$9-H$9)</f>
        <v>0.94428152737266102</v>
      </c>
      <c r="P20" s="6">
        <f>C20*M20</f>
        <v>9.442815273726568E-2</v>
      </c>
      <c r="Q20" s="6">
        <f>D20*N20</f>
        <v>9.4428151820697581E-2</v>
      </c>
      <c r="R20" s="6">
        <f>E20*O20</f>
        <v>9.4428152737266111E-2</v>
      </c>
      <c r="S20" s="13"/>
      <c r="U20" s="4">
        <v>8</v>
      </c>
      <c r="V20" s="7">
        <f t="shared" si="0"/>
        <v>0.40116279203273386</v>
      </c>
      <c r="W20" s="7">
        <f t="shared" si="1"/>
        <v>2.2963022594524318E-8</v>
      </c>
      <c r="X20" s="7">
        <f t="shared" si="2"/>
        <v>0.26744186135515591</v>
      </c>
      <c r="Y20" s="7" t="s">
        <v>31</v>
      </c>
      <c r="Z20" s="7">
        <v>0</v>
      </c>
    </row>
    <row r="21" spans="2:26" x14ac:dyDescent="0.25">
      <c r="B21" s="5">
        <v>2</v>
      </c>
      <c r="C21" s="6">
        <v>0.3</v>
      </c>
      <c r="D21" s="6">
        <v>0.6</v>
      </c>
      <c r="E21" s="6">
        <v>0.1</v>
      </c>
      <c r="F21" s="3">
        <v>1.8088235347657842</v>
      </c>
      <c r="G21" s="3">
        <v>3</v>
      </c>
      <c r="H21" s="3">
        <v>0.14705879505754282</v>
      </c>
      <c r="I21" s="3">
        <f t="shared" ref="I21:I29" si="3">C21*M21</f>
        <v>9.7058824062326673E-2</v>
      </c>
      <c r="J21" s="2">
        <f>C$7*F21+D$7*G21+E$7*H21</f>
        <v>6.7647058645891107</v>
      </c>
      <c r="K21" s="2">
        <f>C$8*F21+D$8*G21+E$8*H21</f>
        <v>0.89705887511913018</v>
      </c>
      <c r="L21" s="2">
        <f>C$9*F21+D$9*G21+E$9*H21</f>
        <v>0.14705879505754282</v>
      </c>
      <c r="M21" s="9">
        <f>(G$7-(C$7*F21+D$7*G21+E$7*H21))/(G$7-H$7)</f>
        <v>0.32352941354108894</v>
      </c>
      <c r="N21" s="9">
        <f t="shared" ref="N21:N29" si="4">(G$8-(C$8*F21+D$8*G21+E$8*H21))/(G$8-H$8)</f>
        <v>0.16176470191391304</v>
      </c>
      <c r="O21" s="9">
        <f t="shared" ref="O21:O29" si="5">(G$9-(C$9*F21+D$9*G21+E$9*H21))/(G$9-H$9)</f>
        <v>0.97058824098849139</v>
      </c>
      <c r="P21" s="6">
        <f t="shared" ref="P21:P29" si="6">C21*M21</f>
        <v>9.7058824062326673E-2</v>
      </c>
      <c r="Q21" s="6">
        <f t="shared" ref="Q21:Q29" si="7">D21*N21</f>
        <v>9.7058821148347824E-2</v>
      </c>
      <c r="R21" s="6">
        <f t="shared" ref="R21:R29" si="8">E21*O21</f>
        <v>9.7058824098849139E-2</v>
      </c>
      <c r="S21" s="13"/>
      <c r="U21" s="4">
        <v>9</v>
      </c>
      <c r="V21" s="7">
        <f t="shared" si="0"/>
        <v>0.40116279203273386</v>
      </c>
      <c r="W21" s="7">
        <f t="shared" si="1"/>
        <v>-1.3906976407751066</v>
      </c>
      <c r="X21" s="7">
        <f t="shared" si="2"/>
        <v>0.26744186135515591</v>
      </c>
      <c r="Y21" s="7" t="s">
        <v>31</v>
      </c>
      <c r="Z21" s="7">
        <v>0</v>
      </c>
    </row>
    <row r="22" spans="2:26" x14ac:dyDescent="0.25">
      <c r="B22" s="5">
        <v>3</v>
      </c>
      <c r="C22" s="6">
        <v>0.3</v>
      </c>
      <c r="D22" s="6">
        <v>0.3</v>
      </c>
      <c r="E22" s="6">
        <v>0.4</v>
      </c>
      <c r="F22" s="3">
        <v>0</v>
      </c>
      <c r="G22" s="3">
        <v>1.4912280662609292</v>
      </c>
      <c r="H22" s="3">
        <v>2.8947368505960847</v>
      </c>
      <c r="I22" s="3">
        <f t="shared" si="3"/>
        <v>0.1684210524942896</v>
      </c>
      <c r="J22" s="2">
        <f t="shared" ref="J22:J29" si="9">C$7*F22+D$7*G22+E$7*H22</f>
        <v>4.3859649168570138</v>
      </c>
      <c r="K22" s="2">
        <f t="shared" ref="K22:K29" si="10">C$8*F22+D$8*G22+E$8*H22</f>
        <v>-4.2982456349312397</v>
      </c>
      <c r="L22" s="2">
        <f t="shared" ref="L22:L29" si="11">C$9*F22+D$9*G22+E$9*H22</f>
        <v>2.8947368505960847</v>
      </c>
      <c r="M22" s="9">
        <f t="shared" ref="M22:M29" si="12">(G$7-(C$7*F22+D$7*G22+E$7*H22))/(G$7-H$7)</f>
        <v>0.56140350831429864</v>
      </c>
      <c r="N22" s="9">
        <f t="shared" si="4"/>
        <v>0.56140351037932612</v>
      </c>
      <c r="O22" s="9">
        <f t="shared" si="5"/>
        <v>0.42105262988078307</v>
      </c>
      <c r="P22" s="6">
        <f t="shared" si="6"/>
        <v>0.1684210524942896</v>
      </c>
      <c r="Q22" s="6">
        <f t="shared" si="7"/>
        <v>0.16842105311379782</v>
      </c>
      <c r="R22" s="6">
        <f t="shared" si="8"/>
        <v>0.16842105195231324</v>
      </c>
      <c r="S22" s="13"/>
      <c r="U22" s="4">
        <v>10</v>
      </c>
      <c r="V22" s="7">
        <f t="shared" si="0"/>
        <v>-0.80232558406546772</v>
      </c>
      <c r="W22" s="7">
        <f t="shared" si="1"/>
        <v>0.69534885483208697</v>
      </c>
      <c r="X22" s="7">
        <f t="shared" si="2"/>
        <v>0.26744186135515591</v>
      </c>
      <c r="Y22" s="7" t="s">
        <v>31</v>
      </c>
      <c r="Z22" s="7">
        <v>0</v>
      </c>
    </row>
    <row r="23" spans="2:26" x14ac:dyDescent="0.25">
      <c r="B23" s="5">
        <v>4</v>
      </c>
      <c r="C23" s="6">
        <v>0.4</v>
      </c>
      <c r="D23" s="6">
        <v>0.3</v>
      </c>
      <c r="E23" s="6">
        <v>0.3</v>
      </c>
      <c r="F23" s="3">
        <v>0.9883720796726615</v>
      </c>
      <c r="G23" s="3">
        <v>1.6860465338788977</v>
      </c>
      <c r="H23" s="3">
        <v>2.3255813864484409</v>
      </c>
      <c r="I23" s="3">
        <f t="shared" si="3"/>
        <v>0.16046511681309356</v>
      </c>
      <c r="J23" s="2">
        <f t="shared" si="9"/>
        <v>5.9883720796726614</v>
      </c>
      <c r="K23" s="2">
        <f t="shared" si="10"/>
        <v>-3.9534883186906455</v>
      </c>
      <c r="L23" s="2">
        <f t="shared" si="11"/>
        <v>2.3255813864484409</v>
      </c>
      <c r="M23" s="9">
        <f t="shared" si="12"/>
        <v>0.40116279203273386</v>
      </c>
      <c r="N23" s="9">
        <f t="shared" si="4"/>
        <v>0.53488371682235736</v>
      </c>
      <c r="O23" s="9">
        <f t="shared" si="5"/>
        <v>0.53488372271031182</v>
      </c>
      <c r="P23" s="6">
        <f t="shared" si="6"/>
        <v>0.16046511681309356</v>
      </c>
      <c r="Q23" s="6">
        <f t="shared" si="7"/>
        <v>0.16046511504670721</v>
      </c>
      <c r="R23" s="6">
        <f t="shared" si="8"/>
        <v>0.16046511681309353</v>
      </c>
      <c r="S23" s="13"/>
    </row>
    <row r="24" spans="2:26" x14ac:dyDescent="0.25">
      <c r="B24" s="5">
        <v>5</v>
      </c>
      <c r="C24" s="6">
        <v>0.5</v>
      </c>
      <c r="D24" s="6">
        <v>0.3</v>
      </c>
      <c r="E24" s="6">
        <v>0.2</v>
      </c>
      <c r="F24" s="3">
        <v>2.0947368486878855</v>
      </c>
      <c r="G24" s="3">
        <v>1.5368420892532271</v>
      </c>
      <c r="H24" s="3">
        <v>1.3684210620588875</v>
      </c>
      <c r="I24" s="3">
        <f t="shared" si="3"/>
        <v>0.14526315756560573</v>
      </c>
      <c r="J24" s="2">
        <f t="shared" si="9"/>
        <v>7.0947368486878855</v>
      </c>
      <c r="K24" s="2">
        <f t="shared" si="10"/>
        <v>-3.2947368835524333</v>
      </c>
      <c r="L24" s="2">
        <f t="shared" si="11"/>
        <v>1.3684210620588875</v>
      </c>
      <c r="M24" s="9">
        <f t="shared" si="12"/>
        <v>0.29052631513121147</v>
      </c>
      <c r="N24" s="9">
        <f t="shared" si="4"/>
        <v>0.48421052950403332</v>
      </c>
      <c r="O24" s="9">
        <f t="shared" si="5"/>
        <v>0.72631578758822246</v>
      </c>
      <c r="P24" s="6">
        <f t="shared" si="6"/>
        <v>0.14526315756560573</v>
      </c>
      <c r="Q24" s="6">
        <f t="shared" si="7"/>
        <v>0.14526315885120999</v>
      </c>
      <c r="R24" s="6">
        <f t="shared" si="8"/>
        <v>0.14526315751764449</v>
      </c>
      <c r="S24" s="13"/>
      <c r="U24" s="23" t="s">
        <v>34</v>
      </c>
      <c r="V24" s="24"/>
      <c r="W24" s="24"/>
      <c r="X24" s="25"/>
    </row>
    <row r="25" spans="2:26" x14ac:dyDescent="0.25">
      <c r="B25" s="5">
        <v>6</v>
      </c>
      <c r="C25" s="6">
        <v>0.5</v>
      </c>
      <c r="D25" s="6">
        <v>0.2</v>
      </c>
      <c r="E25" s="6">
        <v>0.3</v>
      </c>
      <c r="F25" s="3">
        <v>2.0322580661442475</v>
      </c>
      <c r="G25" s="3">
        <v>0.44086021627485256</v>
      </c>
      <c r="H25" s="3">
        <v>2.5268817175808995</v>
      </c>
      <c r="I25" s="3">
        <f t="shared" si="3"/>
        <v>0.1483870966927876</v>
      </c>
      <c r="J25" s="2">
        <f t="shared" si="9"/>
        <v>7.032258066144248</v>
      </c>
      <c r="K25" s="2">
        <f t="shared" si="10"/>
        <v>-6.6451612850311941</v>
      </c>
      <c r="L25" s="2">
        <f t="shared" si="11"/>
        <v>2.5268817175808995</v>
      </c>
      <c r="M25" s="9">
        <f t="shared" si="12"/>
        <v>0.2967741933855752</v>
      </c>
      <c r="N25" s="9">
        <f t="shared" si="4"/>
        <v>0.74193548346393789</v>
      </c>
      <c r="O25" s="9">
        <f t="shared" si="5"/>
        <v>0.49462365648382012</v>
      </c>
      <c r="P25" s="6">
        <f t="shared" si="6"/>
        <v>0.1483870966927876</v>
      </c>
      <c r="Q25" s="6">
        <f t="shared" si="7"/>
        <v>0.14838709669278757</v>
      </c>
      <c r="R25" s="6">
        <f t="shared" si="8"/>
        <v>0.14838709694514604</v>
      </c>
      <c r="S25" s="13"/>
      <c r="U25" s="4">
        <v>1</v>
      </c>
      <c r="V25" s="7">
        <f>V6*J$7+W6*K$7+X6*L$7</f>
        <v>5</v>
      </c>
      <c r="W25" s="7" t="s">
        <v>28</v>
      </c>
      <c r="X25" s="7">
        <v>5</v>
      </c>
    </row>
    <row r="26" spans="2:26" x14ac:dyDescent="0.25">
      <c r="B26" s="5">
        <v>7</v>
      </c>
      <c r="C26" s="6">
        <v>0.4</v>
      </c>
      <c r="D26" s="6">
        <v>0.4</v>
      </c>
      <c r="E26" s="6">
        <v>0.2</v>
      </c>
      <c r="F26" s="3">
        <v>1.3492063532736016</v>
      </c>
      <c r="G26" s="3">
        <v>2.3015872934527972</v>
      </c>
      <c r="H26" s="3">
        <v>1.3492063532736007</v>
      </c>
      <c r="I26" s="3">
        <f t="shared" si="3"/>
        <v>0.14603174586905596</v>
      </c>
      <c r="J26" s="2">
        <f t="shared" si="9"/>
        <v>6.3492063532736012</v>
      </c>
      <c r="K26" s="2">
        <f t="shared" si="10"/>
        <v>-1.7460317663680058</v>
      </c>
      <c r="L26" s="2">
        <f t="shared" si="11"/>
        <v>1.3492063532736007</v>
      </c>
      <c r="M26" s="9">
        <f t="shared" si="12"/>
        <v>0.36507936467263991</v>
      </c>
      <c r="N26" s="9">
        <f t="shared" si="4"/>
        <v>0.36507936664369278</v>
      </c>
      <c r="O26" s="9">
        <f t="shared" si="5"/>
        <v>0.73015872934527981</v>
      </c>
      <c r="P26" s="6">
        <f t="shared" si="6"/>
        <v>0.14603174586905596</v>
      </c>
      <c r="Q26" s="6">
        <f t="shared" si="7"/>
        <v>0.14603174665747712</v>
      </c>
      <c r="R26" s="6">
        <f t="shared" si="8"/>
        <v>0.14603174586905596</v>
      </c>
      <c r="S26" s="13"/>
      <c r="U26" s="4">
        <v>2</v>
      </c>
      <c r="V26" s="7">
        <f>V7*J$7+W7*K$7+X7*L$7</f>
        <v>1.6860465338788977</v>
      </c>
      <c r="W26" s="7" t="s">
        <v>28</v>
      </c>
      <c r="X26" s="7">
        <v>3</v>
      </c>
    </row>
    <row r="27" spans="2:26" x14ac:dyDescent="0.25">
      <c r="B27" s="5">
        <v>8</v>
      </c>
      <c r="C27" s="6">
        <v>0.3</v>
      </c>
      <c r="D27" s="6">
        <v>0.3</v>
      </c>
      <c r="E27" s="6">
        <v>0.2</v>
      </c>
      <c r="F27" s="3">
        <v>0.85585585706526723</v>
      </c>
      <c r="G27" s="3">
        <v>2.2522522428242415</v>
      </c>
      <c r="H27" s="3">
        <v>1.8918919001104919</v>
      </c>
      <c r="I27" s="3">
        <f t="shared" si="3"/>
        <v>0.12432432428804197</v>
      </c>
      <c r="J27" s="2">
        <f t="shared" si="9"/>
        <v>5.8558558570652677</v>
      </c>
      <c r="K27" s="2">
        <f t="shared" si="10"/>
        <v>-2.3873874144620095</v>
      </c>
      <c r="L27" s="2">
        <f t="shared" si="11"/>
        <v>1.8918919001104919</v>
      </c>
      <c r="M27" s="9">
        <f t="shared" si="12"/>
        <v>0.41441441429347325</v>
      </c>
      <c r="N27" s="9">
        <f t="shared" si="4"/>
        <v>0.41441441649707766</v>
      </c>
      <c r="O27" s="9">
        <f t="shared" si="5"/>
        <v>0.62162161997790155</v>
      </c>
      <c r="P27" s="6">
        <f t="shared" si="6"/>
        <v>0.12432432428804197</v>
      </c>
      <c r="Q27" s="6">
        <f t="shared" si="7"/>
        <v>0.12432432494912329</v>
      </c>
      <c r="R27" s="6">
        <f t="shared" si="8"/>
        <v>0.12432432399558031</v>
      </c>
      <c r="S27" s="13"/>
      <c r="U27" s="4">
        <v>3</v>
      </c>
      <c r="V27" s="7">
        <f>V8*J$7+W8*K$7+X8*L$7</f>
        <v>0.9883720796726615</v>
      </c>
      <c r="W27" s="7" t="s">
        <v>31</v>
      </c>
      <c r="X27" s="7">
        <v>0</v>
      </c>
    </row>
    <row r="28" spans="2:26" x14ac:dyDescent="0.25">
      <c r="B28" s="5">
        <v>9</v>
      </c>
      <c r="C28" s="6">
        <v>0.3</v>
      </c>
      <c r="D28" s="6">
        <v>0.5</v>
      </c>
      <c r="E28" s="6">
        <v>0.2</v>
      </c>
      <c r="F28" s="3">
        <v>0.42827443453775571</v>
      </c>
      <c r="G28" s="3">
        <v>3</v>
      </c>
      <c r="H28" s="3">
        <v>1.5696466333421746</v>
      </c>
      <c r="I28" s="3">
        <f t="shared" si="3"/>
        <v>0.13721413492746942</v>
      </c>
      <c r="J28" s="2">
        <f t="shared" si="9"/>
        <v>5.426195502417686</v>
      </c>
      <c r="K28" s="2">
        <f t="shared" si="10"/>
        <v>-0.56756770122210476</v>
      </c>
      <c r="L28" s="2">
        <f t="shared" si="11"/>
        <v>1.5696466333421746</v>
      </c>
      <c r="M28" s="9">
        <f t="shared" si="12"/>
        <v>0.45738044975823139</v>
      </c>
      <c r="N28" s="9">
        <f t="shared" si="4"/>
        <v>0.27442828470939268</v>
      </c>
      <c r="O28" s="9">
        <f t="shared" si="5"/>
        <v>0.68607067333156502</v>
      </c>
      <c r="P28" s="6">
        <f t="shared" si="6"/>
        <v>0.13721413492746942</v>
      </c>
      <c r="Q28" s="6">
        <f t="shared" si="7"/>
        <v>0.13721414235469634</v>
      </c>
      <c r="R28" s="6">
        <f t="shared" si="8"/>
        <v>0.13721413466631302</v>
      </c>
      <c r="S28" s="13"/>
      <c r="U28" s="4">
        <v>4</v>
      </c>
      <c r="V28" s="7">
        <f>V9*J$7+W9*K$7+X9*L$7</f>
        <v>1.6860465338788977</v>
      </c>
      <c r="W28" s="7" t="s">
        <v>31</v>
      </c>
      <c r="X28" s="7">
        <v>0</v>
      </c>
    </row>
    <row r="29" spans="2:26" x14ac:dyDescent="0.25">
      <c r="B29" s="5">
        <v>10</v>
      </c>
      <c r="C29" s="6">
        <v>0.6</v>
      </c>
      <c r="D29" s="6">
        <v>0.2</v>
      </c>
      <c r="E29" s="6">
        <v>0.2</v>
      </c>
      <c r="F29" s="3">
        <v>2.7884615400114461</v>
      </c>
      <c r="G29" s="3">
        <v>0.52884615534439949</v>
      </c>
      <c r="H29" s="3">
        <v>1.6826923046441546</v>
      </c>
      <c r="I29" s="3">
        <f t="shared" si="3"/>
        <v>0.13269230759931325</v>
      </c>
      <c r="J29" s="2">
        <f t="shared" si="9"/>
        <v>7.7884615400114461</v>
      </c>
      <c r="K29" s="2">
        <f t="shared" si="10"/>
        <v>-5.6249999939553561</v>
      </c>
      <c r="L29" s="2">
        <f t="shared" si="11"/>
        <v>1.6826923046441546</v>
      </c>
      <c r="M29" s="9">
        <f t="shared" si="12"/>
        <v>0.2211538459988554</v>
      </c>
      <c r="N29" s="9">
        <f t="shared" si="4"/>
        <v>0.66346153799656582</v>
      </c>
      <c r="O29" s="9">
        <f t="shared" si="5"/>
        <v>0.66346153907116912</v>
      </c>
      <c r="P29" s="6">
        <f t="shared" si="6"/>
        <v>0.13269230759931325</v>
      </c>
      <c r="Q29" s="6">
        <f t="shared" si="7"/>
        <v>0.13269230759931316</v>
      </c>
      <c r="R29" s="6">
        <f t="shared" si="8"/>
        <v>0.13269230781423383</v>
      </c>
      <c r="S29" s="13"/>
      <c r="U29" s="4">
        <v>5</v>
      </c>
      <c r="V29" s="7">
        <f>V10*J$7+W10*K$7+X10*L$7</f>
        <v>2.3255813864484409</v>
      </c>
      <c r="W29" s="7" t="s">
        <v>31</v>
      </c>
      <c r="X29" s="7">
        <v>0</v>
      </c>
    </row>
  </sheetData>
  <mergeCells count="9">
    <mergeCell ref="F18:N18"/>
    <mergeCell ref="U24:X24"/>
    <mergeCell ref="B11:D11"/>
    <mergeCell ref="B5:E5"/>
    <mergeCell ref="D1:Y2"/>
    <mergeCell ref="J5:M5"/>
    <mergeCell ref="U5:Z5"/>
    <mergeCell ref="O5:P5"/>
    <mergeCell ref="U12:Z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2019-03-04T09:38:53Z</dcterms:modified>
</cp:coreProperties>
</file>