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Лист1!$K$10:$N$10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Лист1!$I$13:$I$15</definedName>
    <definedName name="solver_lhs2" localSheetId="0" hidden="1">Лист1!$I$16:$I$17</definedName>
    <definedName name="solver_lhs3" localSheetId="0" hidden="1">Лист1!$I$18:$I$20</definedName>
    <definedName name="solver_lhs4" localSheetId="0" hidden="1">Лист1!$N$10</definedName>
    <definedName name="solver_lhs5" localSheetId="0" hidden="1">Лист1!$N$10</definedName>
    <definedName name="solver_lhs6" localSheetId="0" hidden="1">Лист1!$N$3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Лист1!$N$10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Лист1!$K$13:$K$15</definedName>
    <definedName name="solver_rhs2" localSheetId="0" hidden="1">Лист1!$K$16:$K$17</definedName>
    <definedName name="solver_rhs3" localSheetId="0" hidden="1">Лист1!$K$18:$K$20</definedName>
    <definedName name="solver_rhs4" localSheetId="0" hidden="1">Лист1!$S$10</definedName>
    <definedName name="solver_rhs5" localSheetId="0" hidden="1">Лист1!$T$10</definedName>
    <definedName name="solver_rhs6" localSheetId="0" hidden="1">Лист1!$T$3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W10" i="1" l="1"/>
  <c r="W9" i="1"/>
  <c r="W8" i="1"/>
  <c r="W7" i="1"/>
  <c r="W6" i="1"/>
  <c r="W5" i="1"/>
  <c r="W4" i="1"/>
  <c r="W3" i="1"/>
  <c r="V10" i="1"/>
  <c r="V9" i="1"/>
  <c r="V8" i="1"/>
  <c r="V7" i="1"/>
  <c r="V6" i="1"/>
  <c r="V5" i="1"/>
  <c r="V4" i="1"/>
  <c r="V3" i="1"/>
  <c r="U10" i="1"/>
  <c r="U9" i="1"/>
  <c r="U8" i="1"/>
  <c r="U7" i="1"/>
  <c r="U6" i="1"/>
  <c r="U5" i="1"/>
  <c r="U4" i="1"/>
  <c r="U3" i="1"/>
  <c r="Q10" i="1"/>
  <c r="T10" i="1" s="1"/>
  <c r="Q9" i="1"/>
  <c r="T9" i="1" s="1"/>
  <c r="Q8" i="1"/>
  <c r="T8" i="1" s="1"/>
  <c r="Q7" i="1"/>
  <c r="T7" i="1" s="1"/>
  <c r="Q6" i="1"/>
  <c r="T6" i="1" s="1"/>
  <c r="P10" i="1"/>
  <c r="S10" i="1" s="1"/>
  <c r="P9" i="1"/>
  <c r="S9" i="1" s="1"/>
  <c r="P8" i="1"/>
  <c r="S8" i="1" s="1"/>
  <c r="P7" i="1"/>
  <c r="S7" i="1" s="1"/>
  <c r="P6" i="1"/>
  <c r="S6" i="1" s="1"/>
  <c r="O10" i="1"/>
  <c r="O9" i="1"/>
  <c r="O8" i="1"/>
  <c r="O7" i="1"/>
  <c r="R7" i="1" s="1"/>
  <c r="O6" i="1"/>
  <c r="R6" i="1" s="1"/>
  <c r="Q5" i="1"/>
  <c r="T5" i="1" s="1"/>
  <c r="P5" i="1"/>
  <c r="S5" i="1" s="1"/>
  <c r="O5" i="1"/>
  <c r="Q4" i="1"/>
  <c r="T4" i="1" s="1"/>
  <c r="P4" i="1"/>
  <c r="S4" i="1" s="1"/>
  <c r="O4" i="1"/>
  <c r="R4" i="1" s="1"/>
  <c r="Q3" i="1"/>
  <c r="T3" i="1" s="1"/>
  <c r="P3" i="1"/>
  <c r="S3" i="1" s="1"/>
  <c r="O3" i="1"/>
  <c r="R3" i="1" s="1"/>
  <c r="R10" i="1" l="1"/>
  <c r="R9" i="1"/>
  <c r="R8" i="1"/>
  <c r="R5" i="1"/>
</calcChain>
</file>

<file path=xl/sharedStrings.xml><?xml version="1.0" encoding="utf-8"?>
<sst xmlns="http://schemas.openxmlformats.org/spreadsheetml/2006/main" count="56" uniqueCount="37">
  <si>
    <t>Целевые функции</t>
  </si>
  <si>
    <t>Ограничения</t>
  </si>
  <si>
    <t>x1</t>
  </si>
  <si>
    <t>x2</t>
  </si>
  <si>
    <t>x3</t>
  </si>
  <si>
    <t>1 огр.</t>
  </si>
  <si>
    <t>&lt;=</t>
  </si>
  <si>
    <t>Max</t>
  </si>
  <si>
    <t>Min</t>
  </si>
  <si>
    <t>L1</t>
  </si>
  <si>
    <t xml:space="preserve"> -&gt;</t>
  </si>
  <si>
    <t>max</t>
  </si>
  <si>
    <t>2 огр.</t>
  </si>
  <si>
    <t>F1</t>
  </si>
  <si>
    <t>L2</t>
  </si>
  <si>
    <t>3 огр.</t>
  </si>
  <si>
    <t>&gt;=</t>
  </si>
  <si>
    <t>F2</t>
  </si>
  <si>
    <t>L3</t>
  </si>
  <si>
    <t>4 огр.</t>
  </si>
  <si>
    <t>F3</t>
  </si>
  <si>
    <t>5 огр.</t>
  </si>
  <si>
    <t>w1</t>
  </si>
  <si>
    <t>w2</t>
  </si>
  <si>
    <t>w3</t>
  </si>
  <si>
    <t>p1</t>
  </si>
  <si>
    <t>p2</t>
  </si>
  <si>
    <t>p3</t>
  </si>
  <si>
    <t>k0</t>
  </si>
  <si>
    <t>p1w1</t>
  </si>
  <si>
    <t>p2w2</t>
  </si>
  <si>
    <t>p3w3</t>
  </si>
  <si>
    <t>Таблица результатов</t>
  </si>
  <si>
    <t>f1(x*)</t>
  </si>
  <si>
    <t>f2(x*)</t>
  </si>
  <si>
    <t>f3(x*)</t>
  </si>
  <si>
    <t>x* = {x1,x2,x3}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</si>
</sst>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9F9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1" xfId="0" applyFont="1" applyBorder="1"/>
    <xf numFmtId="0" fontId="1" fillId="3" borderId="2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" fillId="2" borderId="2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3" fillId="7" borderId="2" xfId="0" applyFont="1" applyFill="1" applyBorder="1"/>
    <xf numFmtId="0" fontId="3" fillId="8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tabSelected="1" topLeftCell="E1" workbookViewId="0">
      <selection activeCell="H3" sqref="H3:W10"/>
    </sheetView>
  </sheetViews>
  <sheetFormatPr defaultRowHeight="15" x14ac:dyDescent="0.25"/>
  <sheetData>
    <row r="1" spans="1:53" x14ac:dyDescent="0.25">
      <c r="A1" s="1"/>
      <c r="B1" s="32" t="s">
        <v>0</v>
      </c>
      <c r="C1" s="32"/>
      <c r="D1" s="32"/>
      <c r="E1" s="1"/>
      <c r="F1" s="1"/>
      <c r="G1" s="23"/>
      <c r="H1" s="32" t="s">
        <v>32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25">
      <c r="A2" s="2"/>
      <c r="B2" s="4" t="s">
        <v>2</v>
      </c>
      <c r="C2" s="4" t="s">
        <v>3</v>
      </c>
      <c r="D2" s="5" t="s">
        <v>4</v>
      </c>
      <c r="E2" s="6"/>
      <c r="F2" s="7"/>
      <c r="G2" s="24"/>
      <c r="H2" s="21" t="s">
        <v>25</v>
      </c>
      <c r="I2" s="21" t="s">
        <v>26</v>
      </c>
      <c r="J2" s="21" t="s">
        <v>27</v>
      </c>
      <c r="K2" s="21" t="s">
        <v>2</v>
      </c>
      <c r="L2" s="21" t="s">
        <v>3</v>
      </c>
      <c r="M2" s="21" t="s">
        <v>4</v>
      </c>
      <c r="N2" s="21" t="s">
        <v>28</v>
      </c>
      <c r="O2" s="21" t="s">
        <v>22</v>
      </c>
      <c r="P2" s="20" t="s">
        <v>23</v>
      </c>
      <c r="Q2" s="21" t="s">
        <v>24</v>
      </c>
      <c r="R2" s="21" t="s">
        <v>29</v>
      </c>
      <c r="S2" s="21" t="s">
        <v>30</v>
      </c>
      <c r="T2" s="21" t="s">
        <v>31</v>
      </c>
      <c r="U2" s="21" t="s">
        <v>33</v>
      </c>
      <c r="V2" s="21" t="s">
        <v>34</v>
      </c>
      <c r="W2" s="21" t="s">
        <v>35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3" t="s">
        <v>9</v>
      </c>
      <c r="B3" s="14">
        <v>2</v>
      </c>
      <c r="C3" s="14">
        <v>0</v>
      </c>
      <c r="D3" s="14">
        <v>1</v>
      </c>
      <c r="E3" s="15" t="s">
        <v>10</v>
      </c>
      <c r="F3" s="22" t="s">
        <v>11</v>
      </c>
      <c r="G3" s="24"/>
      <c r="H3" s="26">
        <v>0.6</v>
      </c>
      <c r="I3" s="26">
        <v>0.2</v>
      </c>
      <c r="J3" s="26">
        <v>0.2</v>
      </c>
      <c r="K3" s="25">
        <v>3.1818181818181812</v>
      </c>
      <c r="L3" s="25">
        <v>0</v>
      </c>
      <c r="M3" s="25">
        <v>3.8181818181818192</v>
      </c>
      <c r="N3" s="27">
        <v>9.0909090909090898E-2</v>
      </c>
      <c r="O3" s="29">
        <f t="shared" ref="O3:O10" si="0">(12-2*K3-M3)/12</f>
        <v>0.15151515151515152</v>
      </c>
      <c r="P3" s="30">
        <f t="shared" ref="P3:P10" si="1">(10.75-K3-3*L3-M3)/10.75</f>
        <v>0.34883720930232548</v>
      </c>
      <c r="Q3" s="29">
        <f t="shared" ref="Q3:Q10" si="2">(14-L3-2*M3)/14</f>
        <v>0.45454545454545442</v>
      </c>
      <c r="R3" s="28">
        <f t="shared" ref="R3:T4" si="3">H3*O3</f>
        <v>9.0909090909090912E-2</v>
      </c>
      <c r="S3" s="28">
        <f t="shared" si="3"/>
        <v>6.9767441860465101E-2</v>
      </c>
      <c r="T3" s="28">
        <f t="shared" si="3"/>
        <v>9.0909090909090884E-2</v>
      </c>
      <c r="U3" s="31">
        <f>SUMPRODUCT(B3:D3,K3:M3)</f>
        <v>10.181818181818182</v>
      </c>
      <c r="V3" s="31">
        <f>SUMPRODUCT(B4:D4,K3:M3)</f>
        <v>7</v>
      </c>
      <c r="W3" s="31">
        <f>SUMPRODUCT(B5:D5,K3:M3)</f>
        <v>7.6363636363636385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3" t="s">
        <v>14</v>
      </c>
      <c r="B4" s="14">
        <v>1</v>
      </c>
      <c r="C4" s="14">
        <v>3</v>
      </c>
      <c r="D4" s="14">
        <v>1</v>
      </c>
      <c r="E4" s="4" t="s">
        <v>10</v>
      </c>
      <c r="F4" s="19" t="s">
        <v>11</v>
      </c>
      <c r="G4" s="23"/>
      <c r="H4" s="26">
        <v>0.4</v>
      </c>
      <c r="I4" s="26">
        <v>0.2</v>
      </c>
      <c r="J4" s="26">
        <v>0.4</v>
      </c>
      <c r="K4" s="25">
        <v>1.8421052631578934</v>
      </c>
      <c r="L4" s="25">
        <v>0</v>
      </c>
      <c r="M4" s="25">
        <v>5.1578947368421071</v>
      </c>
      <c r="N4" s="27">
        <v>0.10526315789473684</v>
      </c>
      <c r="O4" s="29">
        <f t="shared" si="0"/>
        <v>0.26315789473684209</v>
      </c>
      <c r="P4" s="30">
        <f t="shared" si="1"/>
        <v>0.34883720930232548</v>
      </c>
      <c r="Q4" s="29">
        <f t="shared" si="2"/>
        <v>0.26315789473684187</v>
      </c>
      <c r="R4" s="28">
        <f t="shared" si="3"/>
        <v>0.10526315789473684</v>
      </c>
      <c r="S4" s="28">
        <f t="shared" si="3"/>
        <v>6.9767441860465101E-2</v>
      </c>
      <c r="T4" s="28">
        <f t="shared" si="3"/>
        <v>0.10526315789473675</v>
      </c>
      <c r="U4" s="31">
        <f>SUMPRODUCT(B3:D3,K4:M4)</f>
        <v>8.8421052631578938</v>
      </c>
      <c r="V4" s="31">
        <f>SUMPRODUCT(B4:D4,K4:M4)</f>
        <v>7</v>
      </c>
      <c r="W4" s="31">
        <f>SUMPRODUCT(B5:D5,K4:M4)</f>
        <v>10.315789473684214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3" t="s">
        <v>18</v>
      </c>
      <c r="B5" s="14">
        <v>0</v>
      </c>
      <c r="C5" s="14">
        <v>1</v>
      </c>
      <c r="D5" s="14">
        <v>2</v>
      </c>
      <c r="E5" s="4" t="s">
        <v>10</v>
      </c>
      <c r="F5" s="19" t="s">
        <v>11</v>
      </c>
      <c r="G5" s="23"/>
      <c r="H5" s="26">
        <v>0.1</v>
      </c>
      <c r="I5" s="26">
        <v>0.8</v>
      </c>
      <c r="J5" s="26">
        <v>0.1</v>
      </c>
      <c r="K5" s="25">
        <v>1.0357880247763247</v>
      </c>
      <c r="L5" s="25">
        <v>1.9821059876118379</v>
      </c>
      <c r="M5" s="25">
        <v>2.9910529938059183</v>
      </c>
      <c r="N5" s="27">
        <v>5.7811424638678596E-2</v>
      </c>
      <c r="O5" s="29">
        <f t="shared" si="0"/>
        <v>0.57811424638678599</v>
      </c>
      <c r="P5" s="30">
        <f t="shared" si="1"/>
        <v>7.2264280798348221E-2</v>
      </c>
      <c r="Q5" s="29">
        <f t="shared" si="2"/>
        <v>0.4311277160554518</v>
      </c>
      <c r="R5" s="28">
        <f t="shared" ref="R5:R10" si="4">O5*H5</f>
        <v>5.7811424638678603E-2</v>
      </c>
      <c r="S5" s="28">
        <f t="shared" ref="S5:T10" si="5">I5*P5</f>
        <v>5.7811424638678582E-2</v>
      </c>
      <c r="T5" s="28">
        <f t="shared" si="5"/>
        <v>4.3112771605545185E-2</v>
      </c>
      <c r="U5" s="31">
        <f>SUMPRODUCT(B3:D3,K5:M5)</f>
        <v>5.0626290433585677</v>
      </c>
      <c r="V5" s="31">
        <f>SUMPRODUCT(B4:D4,K5:M5)</f>
        <v>9.9731589814177575</v>
      </c>
      <c r="W5" s="31">
        <f>SUMPRODUCT(B5:D5,K5:M5)</f>
        <v>7.9642119752236749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2"/>
      <c r="B6" s="32" t="s">
        <v>1</v>
      </c>
      <c r="C6" s="32"/>
      <c r="D6" s="32"/>
      <c r="E6" s="3"/>
      <c r="F6" s="3"/>
      <c r="G6" s="23"/>
      <c r="H6" s="26">
        <v>0.7</v>
      </c>
      <c r="I6" s="26">
        <v>0.2</v>
      </c>
      <c r="J6" s="26">
        <v>0.1</v>
      </c>
      <c r="K6" s="25">
        <v>4.2371168743684731</v>
      </c>
      <c r="L6" s="25">
        <v>0.21892893230043844</v>
      </c>
      <c r="M6" s="25">
        <v>2.4344897271808694</v>
      </c>
      <c r="N6" s="27">
        <v>6.3657797238127339E-2</v>
      </c>
      <c r="O6" s="29">
        <f t="shared" si="0"/>
        <v>9.0939710340182042E-2</v>
      </c>
      <c r="P6" s="30">
        <f t="shared" si="1"/>
        <v>0.3182889861906365</v>
      </c>
      <c r="Q6" s="29">
        <f t="shared" si="2"/>
        <v>0.63657797238127312</v>
      </c>
      <c r="R6" s="28">
        <f t="shared" si="4"/>
        <v>6.3657797238127423E-2</v>
      </c>
      <c r="S6" s="28">
        <f t="shared" si="5"/>
        <v>6.3657797238127298E-2</v>
      </c>
      <c r="T6" s="28">
        <f t="shared" si="5"/>
        <v>6.3657797238127312E-2</v>
      </c>
      <c r="U6" s="31">
        <f>SUMPRODUCT(B3:D3,K6:M6)</f>
        <v>10.908723475917816</v>
      </c>
      <c r="V6" s="31">
        <f>SUMPRODUCT(B4:D4,K6:M6)</f>
        <v>7.3283933984506575</v>
      </c>
      <c r="W6" s="31">
        <f>SUMPRODUCT(B5:D5,K6:M6)</f>
        <v>5.0879083866621775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8" t="s">
        <v>5</v>
      </c>
      <c r="B7" s="9">
        <v>2</v>
      </c>
      <c r="C7" s="9">
        <v>3</v>
      </c>
      <c r="D7" s="9">
        <v>2</v>
      </c>
      <c r="E7" s="10" t="s">
        <v>6</v>
      </c>
      <c r="F7" s="11">
        <v>14</v>
      </c>
      <c r="G7" s="23"/>
      <c r="H7" s="26">
        <v>0.5</v>
      </c>
      <c r="I7" s="26">
        <v>0.3</v>
      </c>
      <c r="J7" s="26">
        <v>0.2</v>
      </c>
      <c r="K7" s="25">
        <v>3.0802526906878787</v>
      </c>
      <c r="L7" s="25">
        <v>0.23631258773982197</v>
      </c>
      <c r="M7" s="25">
        <v>3.5652784277023888</v>
      </c>
      <c r="N7" s="27">
        <v>9.475900795507726E-2</v>
      </c>
      <c r="O7" s="29">
        <f t="shared" si="0"/>
        <v>0.18951801591015449</v>
      </c>
      <c r="P7" s="30">
        <f t="shared" si="1"/>
        <v>0.31586335985025737</v>
      </c>
      <c r="Q7" s="29">
        <f t="shared" si="2"/>
        <v>0.47379503977538578</v>
      </c>
      <c r="R7" s="28">
        <f t="shared" si="4"/>
        <v>9.4759007955077246E-2</v>
      </c>
      <c r="S7" s="28">
        <f t="shared" si="5"/>
        <v>9.4759007955077204E-2</v>
      </c>
      <c r="T7" s="28">
        <f t="shared" si="5"/>
        <v>9.4759007955077162E-2</v>
      </c>
      <c r="U7" s="31">
        <f>SUMPRODUCT(B3:D3,K7:M7)</f>
        <v>9.7257838090781465</v>
      </c>
      <c r="V7" s="31">
        <f>SUMPRODUCT(B4:D4,K6:M6)</f>
        <v>7.3283933984506575</v>
      </c>
      <c r="W7" s="31">
        <f>SUMPRODUCT(B5:D5,K7:M7)</f>
        <v>7.3668694431445996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8" t="s">
        <v>12</v>
      </c>
      <c r="B8" s="11">
        <v>1</v>
      </c>
      <c r="C8" s="11">
        <v>2</v>
      </c>
      <c r="D8" s="11">
        <v>0</v>
      </c>
      <c r="E8" s="10" t="s">
        <v>6</v>
      </c>
      <c r="F8" s="11">
        <v>5</v>
      </c>
      <c r="G8" s="23"/>
      <c r="H8" s="26">
        <v>0.4</v>
      </c>
      <c r="I8" s="26">
        <v>0.5</v>
      </c>
      <c r="J8" s="26">
        <v>0.1</v>
      </c>
      <c r="K8" s="25">
        <v>3.1288981288981299</v>
      </c>
      <c r="L8" s="25">
        <v>0.93555093555093527</v>
      </c>
      <c r="M8" s="25">
        <v>2.4677754677754677</v>
      </c>
      <c r="N8" s="27">
        <v>0.10914760914760913</v>
      </c>
      <c r="O8" s="29">
        <f t="shared" si="0"/>
        <v>0.2728690228690227</v>
      </c>
      <c r="P8" s="30">
        <f t="shared" si="1"/>
        <v>0.21829521829521831</v>
      </c>
      <c r="Q8" s="29">
        <f t="shared" si="2"/>
        <v>0.58063558063558063</v>
      </c>
      <c r="R8" s="28">
        <f t="shared" si="4"/>
        <v>0.10914760914760908</v>
      </c>
      <c r="S8" s="28">
        <f t="shared" si="5"/>
        <v>0.10914760914760915</v>
      </c>
      <c r="T8" s="28">
        <f t="shared" si="5"/>
        <v>5.8063558063558063E-2</v>
      </c>
      <c r="U8" s="31">
        <f>SUMPRODUCT(B3:D3,K8:M8)</f>
        <v>8.7255717255717276</v>
      </c>
      <c r="V8" s="31">
        <f>SUMPRODUCT(B4:D4,K8:M8)</f>
        <v>8.4033264033264032</v>
      </c>
      <c r="W8" s="31">
        <f>SUMPRODUCT(B5:D5,K8:M8)</f>
        <v>5.871101871101871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8" t="s">
        <v>15</v>
      </c>
      <c r="B9" s="11">
        <v>1</v>
      </c>
      <c r="C9" s="11">
        <v>0</v>
      </c>
      <c r="D9" s="11">
        <v>0</v>
      </c>
      <c r="E9" s="10" t="s">
        <v>16</v>
      </c>
      <c r="F9" s="11">
        <v>0</v>
      </c>
      <c r="G9" s="23"/>
      <c r="H9" s="26">
        <v>0.2</v>
      </c>
      <c r="I9" s="26">
        <v>0.7</v>
      </c>
      <c r="J9" s="26">
        <v>0.1</v>
      </c>
      <c r="K9" s="25">
        <v>1.8695652173913053</v>
      </c>
      <c r="L9" s="25">
        <v>1.5652173913043472</v>
      </c>
      <c r="M9" s="25">
        <v>2.7826086956521738</v>
      </c>
      <c r="N9" s="27">
        <v>9.1304347826086873E-2</v>
      </c>
      <c r="O9" s="29">
        <f t="shared" si="0"/>
        <v>0.45652173913043459</v>
      </c>
      <c r="P9" s="30">
        <f t="shared" si="1"/>
        <v>0.13043478260869584</v>
      </c>
      <c r="Q9" s="29">
        <f t="shared" si="2"/>
        <v>0.49068322981366463</v>
      </c>
      <c r="R9" s="28">
        <f t="shared" si="4"/>
        <v>9.1304347826086929E-2</v>
      </c>
      <c r="S9" s="28">
        <f t="shared" si="5"/>
        <v>9.1304347826087082E-2</v>
      </c>
      <c r="T9" s="28">
        <f t="shared" si="5"/>
        <v>4.9068322981366465E-2</v>
      </c>
      <c r="U9" s="31">
        <f>SUMPRODUCT(B3:D3,K9:M9)</f>
        <v>6.5217391304347849</v>
      </c>
      <c r="V9" s="31">
        <f>SUMPRODUCT(B4:D4,K9:M9)</f>
        <v>9.3478260869565197</v>
      </c>
      <c r="W9" s="31">
        <f>SUMPRODUCT(B5:D5,K9:M9)</f>
        <v>7.1304347826086953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8" t="s">
        <v>19</v>
      </c>
      <c r="B10" s="11">
        <v>0</v>
      </c>
      <c r="C10" s="11">
        <v>1</v>
      </c>
      <c r="D10" s="11">
        <v>0</v>
      </c>
      <c r="E10" s="10" t="s">
        <v>16</v>
      </c>
      <c r="F10" s="11">
        <v>0</v>
      </c>
      <c r="G10" s="2"/>
      <c r="H10" s="26">
        <v>0.3</v>
      </c>
      <c r="I10" s="26">
        <v>0.2</v>
      </c>
      <c r="J10" s="26">
        <v>0.5</v>
      </c>
      <c r="K10" s="25">
        <v>1.2962962962962967</v>
      </c>
      <c r="L10" s="25">
        <v>0</v>
      </c>
      <c r="M10" s="25">
        <v>5.7037037037037042</v>
      </c>
      <c r="N10" s="27">
        <v>9.259259259259256E-2</v>
      </c>
      <c r="O10" s="29">
        <f t="shared" si="0"/>
        <v>0.30864197530864185</v>
      </c>
      <c r="P10" s="29">
        <f t="shared" si="1"/>
        <v>0.34883720930232542</v>
      </c>
      <c r="Q10" s="29">
        <f t="shared" si="2"/>
        <v>0.18518518518518512</v>
      </c>
      <c r="R10" s="28">
        <f t="shared" si="4"/>
        <v>9.2592592592592546E-2</v>
      </c>
      <c r="S10" s="28">
        <f t="shared" si="5"/>
        <v>6.9767441860465088E-2</v>
      </c>
      <c r="T10" s="28">
        <f t="shared" si="5"/>
        <v>9.259259259259256E-2</v>
      </c>
      <c r="U10" s="31">
        <f>SUMPRODUCT(B3:D3,K10:M10)</f>
        <v>8.2962962962962976</v>
      </c>
      <c r="V10" s="31">
        <f>SUMPRODUCT(B4:D4,K10:M10)</f>
        <v>7.0000000000000009</v>
      </c>
      <c r="W10" s="31">
        <f>SUMPRODUCT(B5:D5,K10:M10)</f>
        <v>11.407407407407408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8" t="s">
        <v>21</v>
      </c>
      <c r="B11" s="11">
        <v>0</v>
      </c>
      <c r="C11" s="11">
        <v>0</v>
      </c>
      <c r="D11" s="11">
        <v>1</v>
      </c>
      <c r="E11" s="10" t="s">
        <v>16</v>
      </c>
      <c r="F11" s="11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34" t="s">
        <v>1</v>
      </c>
      <c r="J12" s="34"/>
      <c r="K12" s="34"/>
      <c r="L12" s="2"/>
      <c r="M12" s="2"/>
      <c r="N12" s="35" t="s">
        <v>36</v>
      </c>
      <c r="O12" s="3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2"/>
      <c r="B13" s="2"/>
      <c r="C13" s="2"/>
      <c r="D13" s="2"/>
      <c r="E13" s="2"/>
      <c r="F13" s="2"/>
      <c r="G13" s="2"/>
      <c r="H13" s="2"/>
      <c r="I13" s="21">
        <f>2*H10*K10+H10*M10+12*N10-12*H10</f>
        <v>0</v>
      </c>
      <c r="J13" s="21" t="s">
        <v>16</v>
      </c>
      <c r="K13" s="21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2"/>
      <c r="B14" s="12" t="s">
        <v>7</v>
      </c>
      <c r="C14" s="12" t="s">
        <v>8</v>
      </c>
      <c r="D14" s="2"/>
      <c r="E14" s="2"/>
      <c r="F14" s="2"/>
      <c r="G14" s="2"/>
      <c r="H14" s="2"/>
      <c r="I14" s="21">
        <f>I10*K10+3*I10*L10+I10*M10+10.75*N10-10.75*I10</f>
        <v>0.24537037037037024</v>
      </c>
      <c r="J14" s="21" t="s">
        <v>16</v>
      </c>
      <c r="K14" s="21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6" t="s">
        <v>13</v>
      </c>
      <c r="B15" s="17">
        <v>12</v>
      </c>
      <c r="C15" s="18">
        <v>0</v>
      </c>
      <c r="D15" s="2"/>
      <c r="E15" s="2"/>
      <c r="F15" s="2"/>
      <c r="G15" s="2"/>
      <c r="H15" s="2"/>
      <c r="I15" s="21">
        <f>J10*L10+2*J10*M10+14*N10-14*J10</f>
        <v>0</v>
      </c>
      <c r="J15" s="21" t="s">
        <v>16</v>
      </c>
      <c r="K15" s="21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6" t="s">
        <v>17</v>
      </c>
      <c r="B16" s="17">
        <v>10.75</v>
      </c>
      <c r="C16" s="18">
        <v>0</v>
      </c>
      <c r="D16" s="2"/>
      <c r="E16" s="2"/>
      <c r="F16" s="2"/>
      <c r="G16" s="2"/>
      <c r="H16" s="2"/>
      <c r="I16" s="21">
        <f>SUMPRODUCT(B7:D7,K10:M10)</f>
        <v>14.000000000000002</v>
      </c>
      <c r="J16" s="21" t="s">
        <v>6</v>
      </c>
      <c r="K16" s="21">
        <v>14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6" t="s">
        <v>20</v>
      </c>
      <c r="B17" s="17">
        <v>14</v>
      </c>
      <c r="C17" s="18">
        <v>0</v>
      </c>
      <c r="D17" s="2"/>
      <c r="E17" s="2"/>
      <c r="F17" s="2"/>
      <c r="G17" s="2"/>
      <c r="H17" s="2"/>
      <c r="I17" s="21">
        <f>SUMPRODUCT(B8:D8,K10:M10)</f>
        <v>1.2962962962962967</v>
      </c>
      <c r="J17" s="21" t="s">
        <v>6</v>
      </c>
      <c r="K17" s="21">
        <v>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2"/>
      <c r="B18" s="2"/>
      <c r="C18" s="2"/>
      <c r="D18" s="2"/>
      <c r="E18" s="2"/>
      <c r="F18" s="2"/>
      <c r="G18" s="2"/>
      <c r="H18" s="2"/>
      <c r="I18" s="21">
        <f>K10</f>
        <v>1.2962962962962967</v>
      </c>
      <c r="J18" s="21" t="s">
        <v>16</v>
      </c>
      <c r="K18" s="21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2"/>
      <c r="B19" s="2"/>
      <c r="C19" s="2"/>
      <c r="D19" s="2"/>
      <c r="E19" s="2"/>
      <c r="F19" s="2"/>
      <c r="G19" s="2"/>
      <c r="H19" s="2"/>
      <c r="I19" s="21">
        <f>L10</f>
        <v>0</v>
      </c>
      <c r="J19" s="21" t="s">
        <v>16</v>
      </c>
      <c r="K19" s="21"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2"/>
      <c r="B20" s="2"/>
      <c r="C20" s="2"/>
      <c r="D20" s="2"/>
      <c r="E20" s="2"/>
      <c r="F20" s="2"/>
      <c r="G20" s="2"/>
      <c r="H20" s="2"/>
      <c r="I20" s="21">
        <f>M10</f>
        <v>5.7037037037037042</v>
      </c>
      <c r="J20" s="21" t="s">
        <v>16</v>
      </c>
      <c r="K20" s="21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</sheetData>
  <mergeCells count="5">
    <mergeCell ref="B1:D1"/>
    <mergeCell ref="B6:D6"/>
    <mergeCell ref="H1:T1"/>
    <mergeCell ref="I12:K12"/>
    <mergeCell ref="N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2019-11-04T16:38:45Z</dcterms:modified>
</cp:coreProperties>
</file>