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xcel level 2 Материалы для обучения\"/>
    </mc:Choice>
  </mc:AlternateContent>
  <bookViews>
    <workbookView xWindow="0" yWindow="0" windowWidth="20490" windowHeight="7635" tabRatio="882" firstSheet="1" activeTab="5"/>
  </bookViews>
  <sheets>
    <sheet name="ЗАДАНИЕ1" sheetId="1" r:id="rId1"/>
    <sheet name="ЗАДАНИЕ2" sheetId="2" r:id="rId2"/>
    <sheet name="ЗАДАНИЕ3" sheetId="3" r:id="rId3"/>
    <sheet name="ЗАДАНИЕ4" sheetId="4" r:id="rId4"/>
    <sheet name="ДАННЫЕ ДЛЯ ЛИСТА ЗАДАНИЕ4" sheetId="5" r:id="rId5"/>
    <sheet name="ЗАДАНИЕ5" sheetId="6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" i="6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4" i="4"/>
  <c r="H17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4" i="4"/>
  <c r="K18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4" i="3"/>
  <c r="I4" i="3"/>
  <c r="J4" i="3"/>
  <c r="H4" i="3"/>
  <c r="C4" i="3"/>
  <c r="F18" i="3"/>
  <c r="E5" i="3"/>
  <c r="D5" i="3"/>
  <c r="C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D4" i="3"/>
  <c r="E4" i="3"/>
  <c r="F4" i="3"/>
  <c r="K11" i="2"/>
  <c r="B3" i="2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C2" i="2"/>
  <c r="D2" i="2"/>
  <c r="E2" i="2"/>
  <c r="F2" i="2"/>
  <c r="G2" i="2"/>
  <c r="H2" i="2"/>
  <c r="I2" i="2"/>
  <c r="J2" i="2"/>
  <c r="K2" i="2"/>
  <c r="B2" i="2"/>
  <c r="H8" i="1"/>
  <c r="H3" i="1"/>
  <c r="H4" i="1"/>
  <c r="H5" i="1"/>
  <c r="H6" i="1"/>
  <c r="H7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5" i="1"/>
  <c r="F3" i="1"/>
  <c r="F4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<sst xmlns="http://schemas.openxmlformats.org/spreadsheetml/2006/main" count="129" uniqueCount="117">
  <si>
    <t>№</t>
  </si>
  <si>
    <t>Наименование</t>
  </si>
  <si>
    <t>Стоимость часа работы, р</t>
  </si>
  <si>
    <t>Количество отработанных часов</t>
  </si>
  <si>
    <t>Оклад, р</t>
  </si>
  <si>
    <t>Премия, р</t>
  </si>
  <si>
    <t>Зарплата с учетом премии, р</t>
  </si>
  <si>
    <t>Налог, %</t>
  </si>
  <si>
    <t>Выдача на руки с учетом премии и за вычетом налога, р</t>
  </si>
  <si>
    <t>Петров А.</t>
  </si>
  <si>
    <t>Иванов Б.</t>
  </si>
  <si>
    <t>Суханов В.</t>
  </si>
  <si>
    <t>Горваль В.</t>
  </si>
  <si>
    <t>Камнев Т.</t>
  </si>
  <si>
    <t>Сидоркина А.</t>
  </si>
  <si>
    <t>Васильева Н.</t>
  </si>
  <si>
    <t>Самочкин Р.</t>
  </si>
  <si>
    <t>Самохвалов В.</t>
  </si>
  <si>
    <t>Гордон И.</t>
  </si>
  <si>
    <t>Архаров А.</t>
  </si>
  <si>
    <t>Привалова У.</t>
  </si>
  <si>
    <t>Премия, %</t>
  </si>
  <si>
    <r>
      <rPr>
        <b/>
        <sz val="14"/>
        <color theme="5"/>
        <rFont val="Body Font"/>
        <charset val="204"/>
      </rPr>
      <t xml:space="preserve">Стоимость </t>
    </r>
    <r>
      <rPr>
        <sz val="14"/>
        <color theme="1"/>
        <rFont val="Body Font"/>
        <charset val="204"/>
      </rPr>
      <t>/</t>
    </r>
    <r>
      <rPr>
        <sz val="11"/>
        <color theme="1"/>
        <rFont val="Body Font"/>
        <family val="2"/>
        <charset val="204"/>
      </rPr>
      <t xml:space="preserve">
</t>
    </r>
    <r>
      <rPr>
        <b/>
        <sz val="14"/>
        <color theme="9"/>
        <rFont val="Body Font"/>
        <charset val="204"/>
      </rPr>
      <t>Количество</t>
    </r>
  </si>
  <si>
    <t>Наименование товара</t>
  </si>
  <si>
    <t>Цена за мешок, руб.</t>
  </si>
  <si>
    <t>Кол-во</t>
  </si>
  <si>
    <t>со скидкой</t>
  </si>
  <si>
    <t>без 
скидки</t>
  </si>
  <si>
    <t>КАРМИ корм для 
собак мелких пород Индейка/Рис 10кг, шт*</t>
  </si>
  <si>
    <t>КАРМИ сухой полнорационный 
корм для котят премиум-класса 10кг, шт.</t>
  </si>
  <si>
    <t>КАРМИ сухой полнорационный 
корм для кошек премиум-класса Гусь 10кг, шт.</t>
  </si>
  <si>
    <t>КАРМИ сухой полнорационный 
корм для кошек премиум-класса Индейка 10кг, шт.</t>
  </si>
  <si>
    <t>КАРМИ сухой полнорационный 
корм для кошек премиум-класса Телятина 10кг, шт.</t>
  </si>
  <si>
    <t>КАРМИ сухой полнорационный 
корм для кошек премиум-класса Утка 10кг, шт.</t>
  </si>
  <si>
    <t>КАРМИ сухой полнорационный 
корм для кошек премиум-класса Цыпленок 10кг, шт.</t>
  </si>
  <si>
    <t>КАРМИ сухой полнорационный 
корм для стерил. кошек и кастрированных котов 10кг, шт.</t>
  </si>
  <si>
    <t>КАРМИ корм для 
собак Гипоаллергенный. Ягненок/Рис 15кг, шт.</t>
  </si>
  <si>
    <t>КАРМИ корм для 
собак Актив 15кг, шт.</t>
  </si>
  <si>
    <t>КАРМИ корм для 
собак средних и крупных пород 15кг, шт.</t>
  </si>
  <si>
    <t>КАРМИ корм для 
собак Телятина 15кг, шт.</t>
  </si>
  <si>
    <t>КАРМИ корм для 
щенков всех пород 15кг, шт.</t>
  </si>
  <si>
    <t>КАРМИ корм для 
щенков средних и крупных пород Индейка/Рис 10кг, шт.</t>
  </si>
  <si>
    <t>КАРМИ Starter  для 
щенков средних и крупных пород от 1-4 мес., Индейка/Рис 10кг, шт.</t>
  </si>
  <si>
    <t>Прайс-лист овощей</t>
  </si>
  <si>
    <t>ID</t>
  </si>
  <si>
    <t>Страна происхождения</t>
  </si>
  <si>
    <t>Стоимость кг., р</t>
  </si>
  <si>
    <r>
      <t xml:space="preserve">Цена, </t>
    </r>
    <r>
      <rPr>
        <b/>
        <sz val="11"/>
        <rFont val="Body Font"/>
        <charset val="204"/>
      </rPr>
      <t>€</t>
    </r>
  </si>
  <si>
    <t>НДС, р.</t>
  </si>
  <si>
    <t>Включая НДС, р.</t>
  </si>
  <si>
    <t>О1</t>
  </si>
  <si>
    <t>Томаты</t>
  </si>
  <si>
    <t>Иран</t>
  </si>
  <si>
    <t>О2</t>
  </si>
  <si>
    <t>Огурцы</t>
  </si>
  <si>
    <t>О3</t>
  </si>
  <si>
    <t>Капуста</t>
  </si>
  <si>
    <t>Россия</t>
  </si>
  <si>
    <t>О4</t>
  </si>
  <si>
    <t>Лук</t>
  </si>
  <si>
    <t>О5</t>
  </si>
  <si>
    <t>Редис</t>
  </si>
  <si>
    <t>Китай</t>
  </si>
  <si>
    <t>О6</t>
  </si>
  <si>
    <t>Свекла</t>
  </si>
  <si>
    <t>О7</t>
  </si>
  <si>
    <t>Перец Сладкий</t>
  </si>
  <si>
    <t>Турция</t>
  </si>
  <si>
    <t>О8</t>
  </si>
  <si>
    <t>Салат Пекинский</t>
  </si>
  <si>
    <t>О9</t>
  </si>
  <si>
    <t>Редька</t>
  </si>
  <si>
    <t>О10</t>
  </si>
  <si>
    <t>Морковь</t>
  </si>
  <si>
    <t>О11</t>
  </si>
  <si>
    <t>Кабачки</t>
  </si>
  <si>
    <t>О12</t>
  </si>
  <si>
    <t>Петрушка</t>
  </si>
  <si>
    <t>Израиль</t>
  </si>
  <si>
    <t>О13</t>
  </si>
  <si>
    <t>Укроп</t>
  </si>
  <si>
    <t>О14</t>
  </si>
  <si>
    <t>Брокколи</t>
  </si>
  <si>
    <t xml:space="preserve">Цена за партию </t>
  </si>
  <si>
    <t>НДС</t>
  </si>
  <si>
    <t>Курс доллара</t>
  </si>
  <si>
    <t>Курс евро</t>
  </si>
  <si>
    <t>Сумма,  р</t>
  </si>
  <si>
    <t>Сумма, €</t>
  </si>
  <si>
    <t>Сумма,  $</t>
  </si>
  <si>
    <t>Audi A3 Седан</t>
  </si>
  <si>
    <t>Audi A5 Купе</t>
  </si>
  <si>
    <t>Audi TT Купе</t>
  </si>
  <si>
    <t>Audi A4 Седан</t>
  </si>
  <si>
    <t>Audi A6 Седан</t>
  </si>
  <si>
    <t>Audi S5 Купе</t>
  </si>
  <si>
    <t>Audi S6 Седан</t>
  </si>
  <si>
    <t>Audi A8 Седан</t>
  </si>
  <si>
    <t>Audi TT RS Седан</t>
  </si>
  <si>
    <t>Audi A3 Хэтчбек</t>
  </si>
  <si>
    <t>Audi A4 Универсал</t>
  </si>
  <si>
    <t>Audi A5 Хэтчбек</t>
  </si>
  <si>
    <t>Audi A6 Универсал</t>
  </si>
  <si>
    <t>Audi A7 Sportback Хэтчбек</t>
  </si>
  <si>
    <t>Audi S5 Хэтчбек</t>
  </si>
  <si>
    <t>Audi A6 allroad quattro Универсал</t>
  </si>
  <si>
    <t>Audi RS4 Универсал</t>
  </si>
  <si>
    <t>Audi Q3 Кроссовер</t>
  </si>
  <si>
    <t>Audi Q5 Кроссовер</t>
  </si>
  <si>
    <t>Audi Q7 Кроссовер</t>
  </si>
  <si>
    <t>Audi SQ5  Кроссовер</t>
  </si>
  <si>
    <t>Audi RS7 Sportback Хэтчбек</t>
  </si>
  <si>
    <t>Audi RS6 Универсал</t>
  </si>
  <si>
    <t>Марка автомобиля</t>
  </si>
  <si>
    <t>Количество в кг.</t>
  </si>
  <si>
    <t>Цена, р.</t>
  </si>
  <si>
    <t>Цена,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</si>
</sst>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₽&quot;"/>
    <numFmt numFmtId="165" formatCode="0.000"/>
  </numFmts>
  <fonts count="16">
    <font>
      <sz val="11"/>
      <color theme="1"/>
      <name val="Body Font"/>
      <family val="2"/>
      <charset val="204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5"/>
      <name val="Body Font"/>
      <charset val="204"/>
    </font>
    <font>
      <sz val="11"/>
      <color theme="1"/>
      <name val="Body Font"/>
      <charset val="204"/>
    </font>
    <font>
      <b/>
      <sz val="16"/>
      <color theme="5"/>
      <name val="Body Font"/>
      <charset val="204"/>
    </font>
    <font>
      <b/>
      <sz val="14"/>
      <color theme="9"/>
      <name val="Body Font"/>
      <charset val="204"/>
    </font>
    <font>
      <b/>
      <sz val="16"/>
      <color theme="9"/>
      <name val="Body Font"/>
      <charset val="204"/>
    </font>
    <font>
      <sz val="14"/>
      <color theme="1"/>
      <name val="Body Font"/>
      <charset val="204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1"/>
      <name val="Body Font"/>
      <charset val="204"/>
    </font>
    <font>
      <sz val="11"/>
      <name val="Calibri"/>
      <family val="2"/>
      <scheme val="minor"/>
    </font>
    <font>
      <b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medium">
        <color theme="9" tint="0.59996337778862885"/>
      </right>
      <top style="thick">
        <color theme="9" tint="-0.24994659260841701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thick">
        <color theme="9" tint="-0.24994659260841701"/>
      </top>
      <bottom style="medium">
        <color theme="9" tint="0.59996337778862885"/>
      </bottom>
      <diagonal/>
    </border>
    <border>
      <left style="medium">
        <color theme="9" tint="0.59996337778862885"/>
      </left>
      <right style="thick">
        <color theme="9" tint="-0.24994659260841701"/>
      </right>
      <top style="thick">
        <color theme="9" tint="-0.24994659260841701"/>
      </top>
      <bottom style="medium">
        <color theme="9" tint="0.59996337778862885"/>
      </bottom>
      <diagonal/>
    </border>
    <border>
      <left style="thick">
        <color theme="9" tint="-0.24994659260841701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thick">
        <color theme="9" tint="-0.24994659260841701"/>
      </left>
      <right style="medium">
        <color theme="9" tint="0.59996337778862885"/>
      </right>
      <top style="medium">
        <color theme="9" tint="0.59996337778862885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/>
    <xf numFmtId="9" fontId="3" fillId="0" borderId="1" xfId="1" applyNumberFormat="1" applyFont="1" applyBorder="1"/>
    <xf numFmtId="0" fontId="5" fillId="0" borderId="2" xfId="0" applyFont="1" applyBorder="1" applyAlignment="1">
      <alignment wrapText="1"/>
    </xf>
    <xf numFmtId="0" fontId="0" fillId="0" borderId="6" xfId="0" applyBorder="1"/>
    <xf numFmtId="0" fontId="6" fillId="4" borderId="3" xfId="0" applyFont="1" applyFill="1" applyBorder="1"/>
    <xf numFmtId="0" fontId="6" fillId="4" borderId="4" xfId="0" applyFont="1" applyFill="1" applyBorder="1"/>
    <xf numFmtId="0" fontId="8" fillId="5" borderId="5" xfId="0" applyFont="1" applyFill="1" applyBorder="1"/>
    <xf numFmtId="0" fontId="8" fillId="5" borderId="7" xfId="0" applyFont="1" applyFill="1" applyBorder="1"/>
    <xf numFmtId="0" fontId="10" fillId="5" borderId="8" xfId="0" applyFont="1" applyFill="1" applyBorder="1" applyAlignment="1">
      <alignment vertical="center" wrapText="1"/>
    </xf>
    <xf numFmtId="9" fontId="10" fillId="5" borderId="8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wrapText="1"/>
    </xf>
    <xf numFmtId="4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14" fillId="0" borderId="1" xfId="1" applyNumberFormat="1" applyFont="1" applyBorder="1"/>
    <xf numFmtId="164" fontId="3" fillId="0" borderId="1" xfId="1" applyNumberFormat="1" applyFont="1" applyBorder="1"/>
    <xf numFmtId="0" fontId="15" fillId="2" borderId="1" xfId="1" applyNumberFormat="1" applyFont="1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1" fontId="3" fillId="0" borderId="1" xfId="1" applyNumberFormat="1" applyFont="1" applyBorder="1"/>
  </cellXfs>
  <cellStyles count="2">
    <cellStyle name="Обычный" xfId="0" builtinId="0"/>
    <cellStyle name="Обычный_DH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16</xdr:row>
      <xdr:rowOff>142875</xdr:rowOff>
    </xdr:from>
    <xdr:to>
      <xdr:col>11</xdr:col>
      <xdr:colOff>752475</xdr:colOff>
      <xdr:row>27</xdr:row>
      <xdr:rowOff>38100</xdr:rowOff>
    </xdr:to>
    <xdr:sp macro="" textlink="">
      <xdr:nvSpPr>
        <xdr:cNvPr id="2" name="Прямоугольник 1"/>
        <xdr:cNvSpPr/>
      </xdr:nvSpPr>
      <xdr:spPr>
        <a:xfrm>
          <a:off x="714375" y="3733800"/>
          <a:ext cx="934402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Оклад, р.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(Стоимость часа работы, р.*Количество отработанных часов)</a:t>
          </a:r>
        </a:p>
        <a:p>
          <a:pPr eaLnBrk="1" fontAlgn="auto" latinLnBrk="0" hangingPunct="1"/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Премия, р.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(Оклад, р.*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ячейку перевести в абсолютный тип ссылк))</a:t>
          </a:r>
        </a:p>
        <a:p>
          <a:pPr eaLnBrk="1" fontAlgn="auto" latinLnBrk="0" hangingPunct="1"/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Зарплата с учетом премии, р.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(Оклад, р.+ Премия, р.)</a:t>
          </a:r>
        </a:p>
        <a:p>
          <a:pPr eaLnBrk="1" fontAlgn="auto" latinLnBrk="0" hangingPunct="1"/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Налог,%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(Зарплата с учетом премии, р.*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ячейку перевести в абсолютный тип ссылки))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Выдача на руки с учетом премии и за вычетом налога, р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(Оклад, р.+ Премия, р.- Налог,%)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19050</xdr:rowOff>
    </xdr:from>
    <xdr:to>
      <xdr:col>5</xdr:col>
      <xdr:colOff>228600</xdr:colOff>
      <xdr:row>21</xdr:row>
      <xdr:rowOff>152400</xdr:rowOff>
    </xdr:to>
    <xdr:sp macro="" textlink="">
      <xdr:nvSpPr>
        <xdr:cNvPr id="2" name="Прямоугольник 1"/>
        <xdr:cNvSpPr/>
      </xdr:nvSpPr>
      <xdr:spPr>
        <a:xfrm>
          <a:off x="276225" y="3362325"/>
          <a:ext cx="3876675" cy="176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Произвести расчеты, используя Смешанные типы ссылок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Создать формулу в ячейке 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, затем скопировать ее на весь остальной диапазон</a:t>
          </a: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401411</xdr:colOff>
      <xdr:row>2</xdr:row>
      <xdr:rowOff>2722</xdr:rowOff>
    </xdr:from>
    <xdr:to>
      <xdr:col>20</xdr:col>
      <xdr:colOff>367393</xdr:colOff>
      <xdr:row>7</xdr:row>
      <xdr:rowOff>272144</xdr:rowOff>
    </xdr:to>
    <xdr:sp macro="" textlink="">
      <xdr:nvSpPr>
        <xdr:cNvPr id="3" name="Прямоугольник 2"/>
        <xdr:cNvSpPr/>
      </xdr:nvSpPr>
      <xdr:spPr>
        <a:xfrm>
          <a:off x="13532304" y="547008"/>
          <a:ext cx="6089196" cy="2705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 noProof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Произвести расчеты, используя Смешанные типы ссылок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 ячейке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C4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создать формулу, которую впоследствии необходимо копировать на  диапазон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C4:F18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ru-RU" sz="1400" b="0" i="0" u="sng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ячейки желтого цвета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 ячейки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H4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узнать какова будет стоимость товара с учетом его цены, количества и скидки. Формулу создать в одной ячейке (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H4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 и копировать на диапазон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H4:K18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400" b="0" i="0" u="sng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голубого цвета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122305</xdr:colOff>
      <xdr:row>18</xdr:row>
      <xdr:rowOff>17654</xdr:rowOff>
    </xdr:from>
    <xdr:to>
      <xdr:col>15</xdr:col>
      <xdr:colOff>5009</xdr:colOff>
      <xdr:row>29</xdr:row>
      <xdr:rowOff>110523</xdr:rowOff>
    </xdr:to>
    <xdr:sp macro="" textlink="">
      <xdr:nvSpPr>
        <xdr:cNvPr id="2" name="Прямоугольник 1"/>
        <xdr:cNvSpPr/>
      </xdr:nvSpPr>
      <xdr:spPr>
        <a:xfrm>
          <a:off x="122305" y="3669999"/>
          <a:ext cx="11759394" cy="21161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Цена,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при выполнении данных расчетов необходимо создать ссылку на ячейку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B2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Листа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Данные для листа задание 4.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Ссылка на ячейку должна быть в абсолютном типе ссылки. Полученную формулу сравнить с  образцом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=F4/'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ДАННЫЕ ДЛЯ ЛИСТА ЗАДАНИЕ4'!$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B$2</a:t>
          </a:r>
          <a:endParaRPr lang="ru-RU" sz="1400" b="1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Цена, €,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при выполнении данных расчетов необходимо создать ссылку на ячейку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Листа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Данные для листа задание 4.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Ссылка на ячейку должна быть в абсолютном типе ссылки. Полученную формулу сравнить с  образцом: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=F4/'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ДАННЫЕ ДЛЯ ЛИСТА ЗАДАНИЕ4'!$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B$3</a:t>
          </a:r>
          <a:endParaRPr lang="ru-RU" sz="1400" b="1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НДС, р.,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при выполнении данных расчетов необходимо создать ссылку на ячейку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В1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Листа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Данные для листа задание 4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 Ссылка на ячейку должна быть в абсолютном типе ссылки. Полученную формулу сравнить с  образцом: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=F4*'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ДАННЫЕ ДЛЯ ЛИСТА ЗАДАНИЕ4'!$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B$1</a:t>
          </a:r>
          <a:endParaRPr lang="ru-RU" sz="1400" b="1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Рассчитать столбец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Включая НДС, р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.( Цена, р.+ НДС, р.)</a:t>
          </a:r>
          <a:endParaRPr lang="ru-RU" sz="1400" b="0">
            <a:solidFill>
              <a:schemeClr val="accent6">
                <a:lumMod val="50000"/>
              </a:schemeClr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solidFill>
              <a:schemeClr val="accent6">
                <a:lumMod val="50000"/>
              </a:schemeClr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solidFill>
              <a:schemeClr val="accent6">
                <a:lumMod val="50000"/>
              </a:schemeClr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0" lang="en-US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</xdr:row>
      <xdr:rowOff>133349</xdr:rowOff>
    </xdr:from>
    <xdr:to>
      <xdr:col>12</xdr:col>
      <xdr:colOff>495300</xdr:colOff>
      <xdr:row>22</xdr:row>
      <xdr:rowOff>85724</xdr:rowOff>
    </xdr:to>
    <xdr:sp macro="" textlink="">
      <xdr:nvSpPr>
        <xdr:cNvPr id="3" name="Прямоугольник 2"/>
        <xdr:cNvSpPr/>
      </xdr:nvSpPr>
      <xdr:spPr>
        <a:xfrm>
          <a:off x="5029200" y="323849"/>
          <a:ext cx="5238750" cy="3952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 noProof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Рассчитать  столбец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Сумма, </a:t>
          </a:r>
          <a:r>
            <a:rPr lang="en-US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$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и Сумма, € 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При вычислении использовать значения курса </a:t>
          </a:r>
          <a:r>
            <a:rPr lang="en-US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$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и € с листа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 валют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файла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 ЦБ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 текущей папки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Изменить значения курсов валют в файле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 ЦБ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на листе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 валют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доллар -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30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евро -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45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Сохранить изменения в текущем файле, затем закрыть файл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файле "01 Тип ссылок" посмотреть результат.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Открыть файл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 ЦБ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используя команду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Изменить связи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группе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Подключения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на вкладке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Данные.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Закрыть открытый файл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Данные ЦБ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Изменить директорию хранения файла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 ЦБ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Используя команду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Изменить связи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группе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Подключения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на вкладке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указать новый путь расположения файла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 ЦБ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Разорвать связи,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используя команду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Изменить связи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группе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Подключения </a:t>
          </a:r>
          <a:r>
            <a:rPr lang="ru-RU" sz="1400" b="0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на вкладке </a:t>
          </a:r>
          <a:r>
            <a:rPr lang="ru-RU" sz="1400" b="1" i="0" baseline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Данные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1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62;&#104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урс валют"/>
    </sheetNames>
    <sheetDataSet>
      <sheetData sheetId="0">
        <row r="1">
          <cell r="B1">
            <v>60</v>
          </cell>
        </row>
        <row r="2">
          <cell r="B2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M13"/>
  <sheetViews>
    <sheetView topLeftCell="B1" zoomScale="85" zoomScaleNormal="85" workbookViewId="0">
      <selection activeCell="B1" sqref="B1:I13"/>
    </sheetView>
  </sheetViews>
  <sheetFormatPr defaultRowHeight="14.25"/>
  <cols>
    <col min="1" max="1" width="2.875" bestFit="1" customWidth="1"/>
    <col min="2" max="2" width="13.75" customWidth="1"/>
    <col min="3" max="3" width="14.375" customWidth="1"/>
    <col min="4" max="4" width="14.5" customWidth="1"/>
    <col min="5" max="5" width="8.25" customWidth="1"/>
    <col min="6" max="6" width="10.875" customWidth="1"/>
    <col min="7" max="7" width="15.875" customWidth="1"/>
    <col min="8" max="8" width="8.375" bestFit="1" customWidth="1"/>
    <col min="9" max="9" width="15.25" customWidth="1"/>
    <col min="12" max="12" width="12.625" customWidth="1"/>
    <col min="13" max="13" width="11.375" customWidth="1"/>
  </cols>
  <sheetData>
    <row r="1" spans="1:13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21</v>
      </c>
      <c r="M1" s="1" t="s">
        <v>7</v>
      </c>
    </row>
    <row r="2" spans="1:13" ht="15">
      <c r="A2" s="2"/>
      <c r="B2" s="2" t="s">
        <v>9</v>
      </c>
      <c r="C2" s="2">
        <v>2000</v>
      </c>
      <c r="D2" s="2">
        <v>180</v>
      </c>
      <c r="E2" s="2">
        <f>C2*D2</f>
        <v>360000</v>
      </c>
      <c r="F2" s="2">
        <f>E2*$L$2</f>
        <v>36000</v>
      </c>
      <c r="G2" s="31">
        <f>E2+F2</f>
        <v>396000</v>
      </c>
      <c r="H2" s="21">
        <f>G2-G2*$M$2</f>
        <v>344520</v>
      </c>
      <c r="I2" s="21"/>
      <c r="L2" s="3">
        <v>0.1</v>
      </c>
      <c r="M2" s="3">
        <v>0.13</v>
      </c>
    </row>
    <row r="3" spans="1:13" ht="15">
      <c r="A3" s="2"/>
      <c r="B3" s="2" t="s">
        <v>10</v>
      </c>
      <c r="C3" s="2">
        <v>2500</v>
      </c>
      <c r="D3" s="2">
        <v>150</v>
      </c>
      <c r="E3" s="2">
        <f t="shared" ref="E3:E13" si="0">C3*D3</f>
        <v>375000</v>
      </c>
      <c r="F3" s="2">
        <f t="shared" ref="F3:F13" si="1">E3*$L$2</f>
        <v>37500</v>
      </c>
      <c r="G3" s="31">
        <f t="shared" ref="G3:G13" si="2">E3+F3</f>
        <v>412500</v>
      </c>
      <c r="H3" s="21">
        <f t="shared" ref="H3:H13" si="3">G3-G3*$M$2</f>
        <v>358875</v>
      </c>
      <c r="I3" s="21"/>
    </row>
    <row r="4" spans="1:13" ht="15">
      <c r="A4" s="2"/>
      <c r="B4" s="2" t="s">
        <v>11</v>
      </c>
      <c r="C4" s="2">
        <v>2200</v>
      </c>
      <c r="D4" s="2">
        <v>162</v>
      </c>
      <c r="E4" s="2">
        <f t="shared" si="0"/>
        <v>356400</v>
      </c>
      <c r="F4" s="2">
        <f t="shared" si="1"/>
        <v>35640</v>
      </c>
      <c r="G4" s="31">
        <f t="shared" si="2"/>
        <v>392040</v>
      </c>
      <c r="H4" s="21">
        <f t="shared" si="3"/>
        <v>341074.8</v>
      </c>
      <c r="I4" s="21"/>
    </row>
    <row r="5" spans="1:13" ht="15">
      <c r="A5" s="2"/>
      <c r="B5" s="2" t="s">
        <v>12</v>
      </c>
      <c r="C5" s="2">
        <v>2000</v>
      </c>
      <c r="D5" s="2">
        <v>174</v>
      </c>
      <c r="E5" s="2">
        <f t="shared" si="0"/>
        <v>348000</v>
      </c>
      <c r="F5" s="2">
        <f>E5*$L$2</f>
        <v>34800</v>
      </c>
      <c r="G5" s="31">
        <f t="shared" si="2"/>
        <v>382800</v>
      </c>
      <c r="H5" s="21">
        <f t="shared" si="3"/>
        <v>333036</v>
      </c>
      <c r="I5" s="21"/>
    </row>
    <row r="6" spans="1:13" ht="15">
      <c r="A6" s="2"/>
      <c r="B6" s="2" t="s">
        <v>13</v>
      </c>
      <c r="C6" s="2">
        <v>3080</v>
      </c>
      <c r="D6" s="2">
        <v>130</v>
      </c>
      <c r="E6" s="2">
        <f t="shared" si="0"/>
        <v>400400</v>
      </c>
      <c r="F6" s="2">
        <f t="shared" si="1"/>
        <v>40040</v>
      </c>
      <c r="G6" s="31">
        <f t="shared" si="2"/>
        <v>440440</v>
      </c>
      <c r="H6" s="21">
        <f t="shared" si="3"/>
        <v>383182.8</v>
      </c>
      <c r="I6" s="21"/>
    </row>
    <row r="7" spans="1:13" ht="15">
      <c r="A7" s="2"/>
      <c r="B7" s="2" t="s">
        <v>14</v>
      </c>
      <c r="C7" s="2">
        <v>3050</v>
      </c>
      <c r="D7" s="2">
        <v>89</v>
      </c>
      <c r="E7" s="2">
        <f t="shared" si="0"/>
        <v>271450</v>
      </c>
      <c r="F7" s="2">
        <f t="shared" si="1"/>
        <v>27145</v>
      </c>
      <c r="G7" s="31">
        <f t="shared" si="2"/>
        <v>298595</v>
      </c>
      <c r="H7" s="21">
        <f t="shared" si="3"/>
        <v>259777.65</v>
      </c>
      <c r="I7" s="21"/>
    </row>
    <row r="8" spans="1:13" ht="15">
      <c r="A8" s="2"/>
      <c r="B8" s="2" t="s">
        <v>15</v>
      </c>
      <c r="C8" s="2">
        <v>4550</v>
      </c>
      <c r="D8" s="2">
        <v>124</v>
      </c>
      <c r="E8" s="2">
        <f t="shared" si="0"/>
        <v>564200</v>
      </c>
      <c r="F8" s="2">
        <f t="shared" si="1"/>
        <v>56420</v>
      </c>
      <c r="G8" s="31">
        <f t="shared" si="2"/>
        <v>620620</v>
      </c>
      <c r="H8" s="21">
        <f>G8-G8*$M$2</f>
        <v>539939.4</v>
      </c>
      <c r="I8" s="21"/>
    </row>
    <row r="9" spans="1:13" ht="15">
      <c r="A9" s="2"/>
      <c r="B9" s="2" t="s">
        <v>16</v>
      </c>
      <c r="C9" s="2">
        <v>3022</v>
      </c>
      <c r="D9" s="2">
        <v>152</v>
      </c>
      <c r="E9" s="2">
        <f t="shared" si="0"/>
        <v>459344</v>
      </c>
      <c r="F9" s="31">
        <f t="shared" si="1"/>
        <v>45934.400000000001</v>
      </c>
      <c r="G9" s="31">
        <f t="shared" si="2"/>
        <v>505278.4</v>
      </c>
      <c r="H9" s="21">
        <f t="shared" si="3"/>
        <v>439592.20799999998</v>
      </c>
      <c r="I9" s="21"/>
    </row>
    <row r="10" spans="1:13" ht="15">
      <c r="A10" s="2"/>
      <c r="B10" s="2" t="s">
        <v>17</v>
      </c>
      <c r="C10" s="2">
        <v>2220</v>
      </c>
      <c r="D10" s="2">
        <v>100</v>
      </c>
      <c r="E10" s="2">
        <f t="shared" si="0"/>
        <v>222000</v>
      </c>
      <c r="F10" s="2">
        <f t="shared" si="1"/>
        <v>22200</v>
      </c>
      <c r="G10" s="31">
        <f t="shared" si="2"/>
        <v>244200</v>
      </c>
      <c r="H10" s="21">
        <f t="shared" si="3"/>
        <v>212454</v>
      </c>
      <c r="I10" s="21"/>
    </row>
    <row r="11" spans="1:13" ht="15">
      <c r="A11" s="2"/>
      <c r="B11" s="2" t="s">
        <v>18</v>
      </c>
      <c r="C11" s="2">
        <v>1550</v>
      </c>
      <c r="D11" s="2">
        <v>178</v>
      </c>
      <c r="E11" s="2">
        <f t="shared" si="0"/>
        <v>275900</v>
      </c>
      <c r="F11" s="2">
        <f t="shared" si="1"/>
        <v>27590</v>
      </c>
      <c r="G11" s="31">
        <f t="shared" si="2"/>
        <v>303490</v>
      </c>
      <c r="H11" s="21">
        <f t="shared" si="3"/>
        <v>264036.3</v>
      </c>
      <c r="I11" s="21"/>
    </row>
    <row r="12" spans="1:13" ht="15">
      <c r="A12" s="2"/>
      <c r="B12" s="2" t="s">
        <v>19</v>
      </c>
      <c r="C12" s="2">
        <v>2500</v>
      </c>
      <c r="D12" s="2">
        <v>132</v>
      </c>
      <c r="E12" s="2">
        <f t="shared" si="0"/>
        <v>330000</v>
      </c>
      <c r="F12" s="2">
        <f t="shared" si="1"/>
        <v>33000</v>
      </c>
      <c r="G12" s="31">
        <f t="shared" si="2"/>
        <v>363000</v>
      </c>
      <c r="H12" s="21">
        <f t="shared" si="3"/>
        <v>315810</v>
      </c>
      <c r="I12" s="21"/>
    </row>
    <row r="13" spans="1:13" ht="15">
      <c r="A13" s="2"/>
      <c r="B13" s="2" t="s">
        <v>20</v>
      </c>
      <c r="C13" s="2">
        <v>3245</v>
      </c>
      <c r="D13" s="2">
        <v>58</v>
      </c>
      <c r="E13" s="2">
        <f t="shared" si="0"/>
        <v>188210</v>
      </c>
      <c r="F13" s="2">
        <f t="shared" si="1"/>
        <v>18821</v>
      </c>
      <c r="G13" s="31">
        <f t="shared" si="2"/>
        <v>207031</v>
      </c>
      <c r="H13" s="21">
        <f t="shared" si="3"/>
        <v>180116.97</v>
      </c>
      <c r="I13" s="21"/>
    </row>
  </sheetData>
  <pageMargins left="0.25" right="0.25" top="0.75" bottom="0.75" header="0.3" footer="0.3"/>
  <pageSetup paperSize="9" scale="8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workbookViewId="0">
      <selection activeCell="B2" sqref="B2"/>
    </sheetView>
  </sheetViews>
  <sheetFormatPr defaultRowHeight="14.25"/>
  <cols>
    <col min="1" max="1" width="15.5" customWidth="1"/>
  </cols>
  <sheetData>
    <row r="1" spans="1:11" ht="38.25" thickTop="1" thickBot="1">
      <c r="A1" s="4" t="s">
        <v>22</v>
      </c>
      <c r="B1" s="6">
        <v>100</v>
      </c>
      <c r="C1" s="6">
        <v>200</v>
      </c>
      <c r="D1" s="6">
        <v>300</v>
      </c>
      <c r="E1" s="6">
        <v>400</v>
      </c>
      <c r="F1" s="6">
        <v>500</v>
      </c>
      <c r="G1" s="6">
        <v>600</v>
      </c>
      <c r="H1" s="6">
        <v>700</v>
      </c>
      <c r="I1" s="6">
        <v>800</v>
      </c>
      <c r="J1" s="6">
        <v>900</v>
      </c>
      <c r="K1" s="7">
        <v>1000</v>
      </c>
    </row>
    <row r="2" spans="1:11" ht="21" thickBot="1">
      <c r="A2" s="8">
        <v>10</v>
      </c>
      <c r="B2" s="5">
        <f>B$1/$A2</f>
        <v>10</v>
      </c>
      <c r="C2" s="5">
        <f t="shared" ref="C2:K11" si="0">C$1/$A2</f>
        <v>20</v>
      </c>
      <c r="D2" s="5">
        <f t="shared" si="0"/>
        <v>30</v>
      </c>
      <c r="E2" s="5">
        <f t="shared" si="0"/>
        <v>40</v>
      </c>
      <c r="F2" s="5">
        <f t="shared" si="0"/>
        <v>50</v>
      </c>
      <c r="G2" s="5">
        <f t="shared" si="0"/>
        <v>60</v>
      </c>
      <c r="H2" s="5">
        <f t="shared" si="0"/>
        <v>70</v>
      </c>
      <c r="I2" s="5">
        <f t="shared" si="0"/>
        <v>80</v>
      </c>
      <c r="J2" s="5">
        <f t="shared" si="0"/>
        <v>90</v>
      </c>
      <c r="K2" s="5">
        <f t="shared" si="0"/>
        <v>100</v>
      </c>
    </row>
    <row r="3" spans="1:11" ht="21" thickBot="1">
      <c r="A3" s="8">
        <v>20</v>
      </c>
      <c r="B3" s="5">
        <f t="shared" ref="B3:B11" si="1">B$1/$A3</f>
        <v>5</v>
      </c>
      <c r="C3" s="5">
        <f t="shared" si="0"/>
        <v>10</v>
      </c>
      <c r="D3" s="5">
        <f t="shared" si="0"/>
        <v>15</v>
      </c>
      <c r="E3" s="5">
        <f t="shared" si="0"/>
        <v>20</v>
      </c>
      <c r="F3" s="5">
        <f t="shared" si="0"/>
        <v>25</v>
      </c>
      <c r="G3" s="5">
        <f t="shared" si="0"/>
        <v>30</v>
      </c>
      <c r="H3" s="5">
        <f t="shared" si="0"/>
        <v>35</v>
      </c>
      <c r="I3" s="5">
        <f t="shared" si="0"/>
        <v>40</v>
      </c>
      <c r="J3" s="5">
        <f t="shared" si="0"/>
        <v>45</v>
      </c>
      <c r="K3" s="5">
        <f t="shared" si="0"/>
        <v>50</v>
      </c>
    </row>
    <row r="4" spans="1:11" ht="21" thickBot="1">
      <c r="A4" s="8">
        <v>30</v>
      </c>
      <c r="B4" s="5">
        <f t="shared" si="1"/>
        <v>3.3333333333333335</v>
      </c>
      <c r="C4" s="5">
        <f t="shared" si="0"/>
        <v>6.666666666666667</v>
      </c>
      <c r="D4" s="5">
        <f t="shared" si="0"/>
        <v>10</v>
      </c>
      <c r="E4" s="5">
        <f t="shared" si="0"/>
        <v>13.333333333333334</v>
      </c>
      <c r="F4" s="5">
        <f t="shared" si="0"/>
        <v>16.666666666666668</v>
      </c>
      <c r="G4" s="5">
        <f t="shared" si="0"/>
        <v>20</v>
      </c>
      <c r="H4" s="5">
        <f t="shared" si="0"/>
        <v>23.333333333333332</v>
      </c>
      <c r="I4" s="5">
        <f t="shared" si="0"/>
        <v>26.666666666666668</v>
      </c>
      <c r="J4" s="5">
        <f t="shared" si="0"/>
        <v>30</v>
      </c>
      <c r="K4" s="5">
        <f t="shared" si="0"/>
        <v>33.333333333333336</v>
      </c>
    </row>
    <row r="5" spans="1:11" ht="21" thickBot="1">
      <c r="A5" s="8">
        <v>40</v>
      </c>
      <c r="B5" s="5">
        <f t="shared" si="1"/>
        <v>2.5</v>
      </c>
      <c r="C5" s="5">
        <f t="shared" si="0"/>
        <v>5</v>
      </c>
      <c r="D5" s="5">
        <f t="shared" si="0"/>
        <v>7.5</v>
      </c>
      <c r="E5" s="5">
        <f t="shared" si="0"/>
        <v>10</v>
      </c>
      <c r="F5" s="5">
        <f t="shared" si="0"/>
        <v>12.5</v>
      </c>
      <c r="G5" s="5">
        <f t="shared" si="0"/>
        <v>15</v>
      </c>
      <c r="H5" s="5">
        <f t="shared" si="0"/>
        <v>17.5</v>
      </c>
      <c r="I5" s="5">
        <f t="shared" si="0"/>
        <v>20</v>
      </c>
      <c r="J5" s="5">
        <f t="shared" si="0"/>
        <v>22.5</v>
      </c>
      <c r="K5" s="5">
        <f t="shared" si="0"/>
        <v>25</v>
      </c>
    </row>
    <row r="6" spans="1:11" ht="21" thickBot="1">
      <c r="A6" s="8">
        <v>50</v>
      </c>
      <c r="B6" s="5">
        <f t="shared" si="1"/>
        <v>2</v>
      </c>
      <c r="C6" s="5">
        <f t="shared" si="0"/>
        <v>4</v>
      </c>
      <c r="D6" s="5">
        <f t="shared" si="0"/>
        <v>6</v>
      </c>
      <c r="E6" s="5">
        <f t="shared" si="0"/>
        <v>8</v>
      </c>
      <c r="F6" s="5">
        <f t="shared" si="0"/>
        <v>10</v>
      </c>
      <c r="G6" s="5">
        <f t="shared" si="0"/>
        <v>12</v>
      </c>
      <c r="H6" s="5">
        <f t="shared" si="0"/>
        <v>14</v>
      </c>
      <c r="I6" s="5">
        <f t="shared" si="0"/>
        <v>16</v>
      </c>
      <c r="J6" s="5">
        <f t="shared" si="0"/>
        <v>18</v>
      </c>
      <c r="K6" s="5">
        <f t="shared" si="0"/>
        <v>20</v>
      </c>
    </row>
    <row r="7" spans="1:11" ht="21" thickBot="1">
      <c r="A7" s="8">
        <v>60</v>
      </c>
      <c r="B7" s="5">
        <f t="shared" si="1"/>
        <v>1.6666666666666667</v>
      </c>
      <c r="C7" s="5">
        <f t="shared" si="0"/>
        <v>3.3333333333333335</v>
      </c>
      <c r="D7" s="5">
        <f t="shared" si="0"/>
        <v>5</v>
      </c>
      <c r="E7" s="5">
        <f t="shared" si="0"/>
        <v>6.666666666666667</v>
      </c>
      <c r="F7" s="5">
        <f t="shared" si="0"/>
        <v>8.3333333333333339</v>
      </c>
      <c r="G7" s="5">
        <f t="shared" si="0"/>
        <v>10</v>
      </c>
      <c r="H7" s="5">
        <f t="shared" si="0"/>
        <v>11.666666666666666</v>
      </c>
      <c r="I7" s="5">
        <f t="shared" si="0"/>
        <v>13.333333333333334</v>
      </c>
      <c r="J7" s="5">
        <f t="shared" si="0"/>
        <v>15</v>
      </c>
      <c r="K7" s="5">
        <f t="shared" si="0"/>
        <v>16.666666666666668</v>
      </c>
    </row>
    <row r="8" spans="1:11" ht="21" thickBot="1">
      <c r="A8" s="8">
        <v>70</v>
      </c>
      <c r="B8" s="5">
        <f t="shared" si="1"/>
        <v>1.4285714285714286</v>
      </c>
      <c r="C8" s="5">
        <f t="shared" si="0"/>
        <v>2.8571428571428572</v>
      </c>
      <c r="D8" s="5">
        <f t="shared" si="0"/>
        <v>4.2857142857142856</v>
      </c>
      <c r="E8" s="5">
        <f t="shared" si="0"/>
        <v>5.7142857142857144</v>
      </c>
      <c r="F8" s="5">
        <f t="shared" si="0"/>
        <v>7.1428571428571432</v>
      </c>
      <c r="G8" s="5">
        <f t="shared" si="0"/>
        <v>8.5714285714285712</v>
      </c>
      <c r="H8" s="5">
        <f t="shared" si="0"/>
        <v>10</v>
      </c>
      <c r="I8" s="5">
        <f t="shared" si="0"/>
        <v>11.428571428571429</v>
      </c>
      <c r="J8" s="5">
        <f t="shared" si="0"/>
        <v>12.857142857142858</v>
      </c>
      <c r="K8" s="5">
        <f t="shared" si="0"/>
        <v>14.285714285714286</v>
      </c>
    </row>
    <row r="9" spans="1:11" ht="21" thickBot="1">
      <c r="A9" s="8">
        <v>80</v>
      </c>
      <c r="B9" s="5">
        <f t="shared" si="1"/>
        <v>1.25</v>
      </c>
      <c r="C9" s="5">
        <f t="shared" si="0"/>
        <v>2.5</v>
      </c>
      <c r="D9" s="5">
        <f t="shared" si="0"/>
        <v>3.75</v>
      </c>
      <c r="E9" s="5">
        <f t="shared" si="0"/>
        <v>5</v>
      </c>
      <c r="F9" s="5">
        <f t="shared" si="0"/>
        <v>6.25</v>
      </c>
      <c r="G9" s="5">
        <f t="shared" si="0"/>
        <v>7.5</v>
      </c>
      <c r="H9" s="5">
        <f t="shared" si="0"/>
        <v>8.75</v>
      </c>
      <c r="I9" s="5">
        <f t="shared" si="0"/>
        <v>10</v>
      </c>
      <c r="J9" s="5">
        <f t="shared" si="0"/>
        <v>11.25</v>
      </c>
      <c r="K9" s="5">
        <f t="shared" si="0"/>
        <v>12.5</v>
      </c>
    </row>
    <row r="10" spans="1:11" ht="21" thickBot="1">
      <c r="A10" s="8">
        <v>90</v>
      </c>
      <c r="B10" s="5">
        <f t="shared" si="1"/>
        <v>1.1111111111111112</v>
      </c>
      <c r="C10" s="5">
        <f t="shared" si="0"/>
        <v>2.2222222222222223</v>
      </c>
      <c r="D10" s="5">
        <f t="shared" si="0"/>
        <v>3.3333333333333335</v>
      </c>
      <c r="E10" s="5">
        <f t="shared" si="0"/>
        <v>4.4444444444444446</v>
      </c>
      <c r="F10" s="5">
        <f t="shared" si="0"/>
        <v>5.5555555555555554</v>
      </c>
      <c r="G10" s="5">
        <f t="shared" si="0"/>
        <v>6.666666666666667</v>
      </c>
      <c r="H10" s="5">
        <f t="shared" si="0"/>
        <v>7.7777777777777777</v>
      </c>
      <c r="I10" s="5">
        <f t="shared" si="0"/>
        <v>8.8888888888888893</v>
      </c>
      <c r="J10" s="5">
        <f t="shared" si="0"/>
        <v>10</v>
      </c>
      <c r="K10" s="5">
        <f t="shared" si="0"/>
        <v>11.111111111111111</v>
      </c>
    </row>
    <row r="11" spans="1:11" ht="21" thickBot="1">
      <c r="A11" s="9">
        <v>100</v>
      </c>
      <c r="B11" s="5">
        <f t="shared" si="1"/>
        <v>1</v>
      </c>
      <c r="C11" s="5">
        <f t="shared" si="0"/>
        <v>2</v>
      </c>
      <c r="D11" s="5">
        <f t="shared" si="0"/>
        <v>3</v>
      </c>
      <c r="E11" s="5">
        <f t="shared" si="0"/>
        <v>4</v>
      </c>
      <c r="F11" s="5">
        <f t="shared" si="0"/>
        <v>5</v>
      </c>
      <c r="G11" s="5">
        <f t="shared" si="0"/>
        <v>6</v>
      </c>
      <c r="H11" s="5">
        <f t="shared" si="0"/>
        <v>7</v>
      </c>
      <c r="I11" s="5">
        <f t="shared" si="0"/>
        <v>8</v>
      </c>
      <c r="J11" s="5">
        <f t="shared" si="0"/>
        <v>9</v>
      </c>
      <c r="K11" s="5">
        <f>K$1/$A11</f>
        <v>10</v>
      </c>
    </row>
    <row r="12" spans="1:11" ht="15" thickTop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8"/>
  <sheetViews>
    <sheetView zoomScale="70" zoomScaleNormal="70" workbookViewId="0">
      <selection activeCell="K19" sqref="K19"/>
    </sheetView>
  </sheetViews>
  <sheetFormatPr defaultRowHeight="14.25"/>
  <cols>
    <col min="1" max="1" width="71" customWidth="1"/>
    <col min="2" max="2" width="9.75" bestFit="1" customWidth="1"/>
    <col min="3" max="3" width="15.875" bestFit="1" customWidth="1"/>
    <col min="4" max="4" width="13" bestFit="1" customWidth="1"/>
  </cols>
  <sheetData>
    <row r="1" spans="1:11" ht="21">
      <c r="A1" s="24" t="s">
        <v>23</v>
      </c>
      <c r="B1" s="25" t="s">
        <v>24</v>
      </c>
      <c r="C1" s="26"/>
      <c r="D1" s="26"/>
      <c r="E1" s="26"/>
      <c r="F1" s="27"/>
      <c r="G1" s="24" t="s">
        <v>25</v>
      </c>
      <c r="H1" s="26" t="s">
        <v>83</v>
      </c>
      <c r="I1" s="26"/>
      <c r="J1" s="26"/>
      <c r="K1" s="27"/>
    </row>
    <row r="2" spans="1:11" ht="21">
      <c r="A2" s="24"/>
      <c r="B2" s="28" t="s">
        <v>26</v>
      </c>
      <c r="C2" s="29"/>
      <c r="D2" s="29"/>
      <c r="E2" s="29"/>
      <c r="F2" s="30"/>
      <c r="G2" s="24"/>
      <c r="H2" s="29" t="s">
        <v>26</v>
      </c>
      <c r="I2" s="29"/>
      <c r="J2" s="29"/>
      <c r="K2" s="30"/>
    </row>
    <row r="3" spans="1:11" ht="42">
      <c r="A3" s="24"/>
      <c r="B3" s="10" t="s">
        <v>27</v>
      </c>
      <c r="C3" s="11">
        <v>0.1</v>
      </c>
      <c r="D3" s="11">
        <v>0.13</v>
      </c>
      <c r="E3" s="11">
        <v>0.15</v>
      </c>
      <c r="F3" s="11">
        <v>0.17</v>
      </c>
      <c r="G3" s="24"/>
      <c r="H3" s="11">
        <v>0.05</v>
      </c>
      <c r="I3" s="11">
        <v>0.1</v>
      </c>
      <c r="J3" s="11">
        <v>0.15</v>
      </c>
      <c r="K3" s="11">
        <v>0.17</v>
      </c>
    </row>
    <row r="4" spans="1:11" ht="37.5">
      <c r="A4" s="12" t="s">
        <v>29</v>
      </c>
      <c r="B4" s="13">
        <v>2222.2199999999998</v>
      </c>
      <c r="C4" s="23">
        <f>$B4-$B4*C$3</f>
        <v>1999.9979999999998</v>
      </c>
      <c r="D4" s="23">
        <f t="shared" ref="D4:F18" si="0">$B4-$B4*D$3</f>
        <v>1933.3313999999998</v>
      </c>
      <c r="E4" s="23">
        <f t="shared" si="0"/>
        <v>1888.8869999999997</v>
      </c>
      <c r="F4" s="23">
        <f t="shared" si="0"/>
        <v>1844.4425999999999</v>
      </c>
      <c r="G4" s="15">
        <v>10</v>
      </c>
      <c r="H4" s="16">
        <f>$B4*$G4-$B4*$G4*H$3</f>
        <v>21111.089999999997</v>
      </c>
      <c r="I4" s="16">
        <f t="shared" ref="I4:K18" si="1">$B4*$G4-$B4*$G4*I$3</f>
        <v>19999.979999999996</v>
      </c>
      <c r="J4" s="16">
        <f t="shared" si="1"/>
        <v>18888.87</v>
      </c>
      <c r="K4" s="16">
        <f>$B4*$G4-$B4*$G4*K$3</f>
        <v>18444.425999999996</v>
      </c>
    </row>
    <row r="5" spans="1:11" ht="37.5">
      <c r="A5" s="12" t="s">
        <v>30</v>
      </c>
      <c r="B5" s="13">
        <v>1904.44</v>
      </c>
      <c r="C5" s="23">
        <f t="shared" ref="C5:C18" si="2">$B5-$B5*C$3</f>
        <v>1713.9960000000001</v>
      </c>
      <c r="D5" s="23">
        <f>$B5-$B5*D$3</f>
        <v>1656.8628000000001</v>
      </c>
      <c r="E5" s="23">
        <f>$B5-$B5*E$3</f>
        <v>1618.7740000000001</v>
      </c>
      <c r="F5" s="23">
        <f t="shared" si="0"/>
        <v>1580.6851999999999</v>
      </c>
      <c r="G5" s="15">
        <v>15</v>
      </c>
      <c r="H5" s="16">
        <f t="shared" ref="H5:H18" si="3">$B5*$G5-$B5*$G5*H$3</f>
        <v>27138.27</v>
      </c>
      <c r="I5" s="16">
        <f t="shared" si="1"/>
        <v>25709.940000000002</v>
      </c>
      <c r="J5" s="16">
        <f t="shared" si="1"/>
        <v>24281.61</v>
      </c>
      <c r="K5" s="16">
        <f t="shared" si="1"/>
        <v>23710.278000000002</v>
      </c>
    </row>
    <row r="6" spans="1:11" ht="37.5">
      <c r="A6" s="12" t="s">
        <v>31</v>
      </c>
      <c r="B6" s="13">
        <v>2222.2199999999998</v>
      </c>
      <c r="C6" s="23">
        <f t="shared" si="2"/>
        <v>1999.9979999999998</v>
      </c>
      <c r="D6" s="23">
        <f t="shared" si="0"/>
        <v>1933.3313999999998</v>
      </c>
      <c r="E6" s="23">
        <f t="shared" si="0"/>
        <v>1888.8869999999997</v>
      </c>
      <c r="F6" s="23">
        <f t="shared" si="0"/>
        <v>1844.4425999999999</v>
      </c>
      <c r="G6" s="15">
        <v>22</v>
      </c>
      <c r="H6" s="16">
        <f t="shared" si="3"/>
        <v>46444.397999999994</v>
      </c>
      <c r="I6" s="16">
        <f t="shared" si="1"/>
        <v>43999.955999999998</v>
      </c>
      <c r="J6" s="16">
        <f t="shared" si="1"/>
        <v>41555.513999999996</v>
      </c>
      <c r="K6" s="16">
        <f t="shared" si="1"/>
        <v>40577.737199999996</v>
      </c>
    </row>
    <row r="7" spans="1:11" ht="37.5">
      <c r="A7" s="12" t="s">
        <v>32</v>
      </c>
      <c r="B7" s="13">
        <v>1904.44</v>
      </c>
      <c r="C7" s="23">
        <f t="shared" si="2"/>
        <v>1713.9960000000001</v>
      </c>
      <c r="D7" s="23">
        <f t="shared" si="0"/>
        <v>1656.8628000000001</v>
      </c>
      <c r="E7" s="23">
        <f t="shared" si="0"/>
        <v>1618.7740000000001</v>
      </c>
      <c r="F7" s="23">
        <f t="shared" si="0"/>
        <v>1580.6851999999999</v>
      </c>
      <c r="G7" s="15">
        <v>17</v>
      </c>
      <c r="H7" s="16">
        <f t="shared" si="3"/>
        <v>30756.705999999998</v>
      </c>
      <c r="I7" s="16">
        <f t="shared" si="1"/>
        <v>29137.932000000001</v>
      </c>
      <c r="J7" s="16">
        <f t="shared" si="1"/>
        <v>27519.157999999999</v>
      </c>
      <c r="K7" s="16">
        <f t="shared" si="1"/>
        <v>26871.648399999998</v>
      </c>
    </row>
    <row r="8" spans="1:11" ht="37.5">
      <c r="A8" s="12" t="s">
        <v>33</v>
      </c>
      <c r="B8" s="13">
        <v>2222.2199999999998</v>
      </c>
      <c r="C8" s="23">
        <f t="shared" si="2"/>
        <v>1999.9979999999998</v>
      </c>
      <c r="D8" s="23">
        <f t="shared" si="0"/>
        <v>1933.3313999999998</v>
      </c>
      <c r="E8" s="23">
        <f t="shared" si="0"/>
        <v>1888.8869999999997</v>
      </c>
      <c r="F8" s="23">
        <f t="shared" si="0"/>
        <v>1844.4425999999999</v>
      </c>
      <c r="G8" s="15">
        <v>9</v>
      </c>
      <c r="H8" s="16">
        <f t="shared" si="3"/>
        <v>18999.981</v>
      </c>
      <c r="I8" s="16">
        <f t="shared" si="1"/>
        <v>17999.982</v>
      </c>
      <c r="J8" s="16">
        <f t="shared" si="1"/>
        <v>16999.983</v>
      </c>
      <c r="K8" s="16">
        <f t="shared" si="1"/>
        <v>16599.983400000001</v>
      </c>
    </row>
    <row r="9" spans="1:11" ht="37.5">
      <c r="A9" s="12" t="s">
        <v>34</v>
      </c>
      <c r="B9" s="13">
        <v>1902.16</v>
      </c>
      <c r="C9" s="23">
        <f t="shared" si="2"/>
        <v>1711.944</v>
      </c>
      <c r="D9" s="23">
        <f t="shared" si="0"/>
        <v>1654.8792000000001</v>
      </c>
      <c r="E9" s="23">
        <f t="shared" si="0"/>
        <v>1616.836</v>
      </c>
      <c r="F9" s="23">
        <f t="shared" si="0"/>
        <v>1578.7928000000002</v>
      </c>
      <c r="G9" s="15">
        <v>24</v>
      </c>
      <c r="H9" s="16">
        <f t="shared" si="3"/>
        <v>43369.248000000007</v>
      </c>
      <c r="I9" s="16">
        <f t="shared" si="1"/>
        <v>41086.656000000003</v>
      </c>
      <c r="J9" s="16">
        <f t="shared" si="1"/>
        <v>38804.064000000006</v>
      </c>
      <c r="K9" s="16">
        <f t="shared" si="1"/>
        <v>37891.027200000004</v>
      </c>
    </row>
    <row r="10" spans="1:11" ht="41.25" customHeight="1">
      <c r="A10" s="12" t="s">
        <v>35</v>
      </c>
      <c r="B10" s="13">
        <v>2380.9499999999998</v>
      </c>
      <c r="C10" s="23">
        <f t="shared" si="2"/>
        <v>2142.855</v>
      </c>
      <c r="D10" s="23">
        <f t="shared" si="0"/>
        <v>2071.4264999999996</v>
      </c>
      <c r="E10" s="23">
        <f t="shared" si="0"/>
        <v>2023.8074999999999</v>
      </c>
      <c r="F10" s="23">
        <f t="shared" si="0"/>
        <v>1976.1884999999997</v>
      </c>
      <c r="G10" s="15">
        <v>38</v>
      </c>
      <c r="H10" s="16">
        <f t="shared" si="3"/>
        <v>85952.294999999998</v>
      </c>
      <c r="I10" s="16">
        <f t="shared" si="1"/>
        <v>81428.489999999991</v>
      </c>
      <c r="J10" s="16">
        <f t="shared" si="1"/>
        <v>76904.684999999998</v>
      </c>
      <c r="K10" s="16">
        <f t="shared" si="1"/>
        <v>75095.162999999986</v>
      </c>
    </row>
    <row r="11" spans="1:11" ht="37.5">
      <c r="A11" s="12" t="s">
        <v>36</v>
      </c>
      <c r="B11" s="14">
        <v>2153.1999999999998</v>
      </c>
      <c r="C11" s="23">
        <f t="shared" si="2"/>
        <v>1937.8799999999999</v>
      </c>
      <c r="D11" s="23">
        <f t="shared" si="0"/>
        <v>1873.2839999999999</v>
      </c>
      <c r="E11" s="23">
        <f t="shared" si="0"/>
        <v>1830.2199999999998</v>
      </c>
      <c r="F11" s="23">
        <f t="shared" si="0"/>
        <v>1787.1559999999999</v>
      </c>
      <c r="G11" s="15">
        <v>5</v>
      </c>
      <c r="H11" s="16">
        <f t="shared" si="3"/>
        <v>10227.700000000001</v>
      </c>
      <c r="I11" s="16">
        <f t="shared" si="1"/>
        <v>9689.4</v>
      </c>
      <c r="J11" s="16">
        <f t="shared" si="1"/>
        <v>9151.1</v>
      </c>
      <c r="K11" s="16">
        <f t="shared" si="1"/>
        <v>8935.7800000000007</v>
      </c>
    </row>
    <row r="12" spans="1:11" ht="37.5">
      <c r="A12" s="12" t="s">
        <v>37</v>
      </c>
      <c r="B12" s="13">
        <v>2023.33</v>
      </c>
      <c r="C12" s="23">
        <f t="shared" si="2"/>
        <v>1820.9969999999998</v>
      </c>
      <c r="D12" s="23">
        <f t="shared" si="0"/>
        <v>1760.2971</v>
      </c>
      <c r="E12" s="23">
        <f t="shared" si="0"/>
        <v>1719.8305</v>
      </c>
      <c r="F12" s="23">
        <f t="shared" si="0"/>
        <v>1679.3638999999998</v>
      </c>
      <c r="G12" s="15">
        <v>12</v>
      </c>
      <c r="H12" s="16">
        <f t="shared" si="3"/>
        <v>23065.962</v>
      </c>
      <c r="I12" s="16">
        <f t="shared" si="1"/>
        <v>21851.964</v>
      </c>
      <c r="J12" s="16">
        <f t="shared" si="1"/>
        <v>20637.966</v>
      </c>
      <c r="K12" s="16">
        <f t="shared" si="1"/>
        <v>20152.3668</v>
      </c>
    </row>
    <row r="13" spans="1:11" ht="37.5">
      <c r="A13" s="12" t="s">
        <v>28</v>
      </c>
      <c r="B13" s="13">
        <v>1504.74</v>
      </c>
      <c r="C13" s="23">
        <f t="shared" si="2"/>
        <v>1354.2660000000001</v>
      </c>
      <c r="D13" s="23">
        <f t="shared" si="0"/>
        <v>1309.1238000000001</v>
      </c>
      <c r="E13" s="23">
        <f t="shared" si="0"/>
        <v>1279.029</v>
      </c>
      <c r="F13" s="23">
        <f t="shared" si="0"/>
        <v>1248.9341999999999</v>
      </c>
      <c r="G13" s="15">
        <v>4</v>
      </c>
      <c r="H13" s="16">
        <f t="shared" si="3"/>
        <v>5718.0119999999997</v>
      </c>
      <c r="I13" s="16">
        <f t="shared" si="1"/>
        <v>5417.0640000000003</v>
      </c>
      <c r="J13" s="16">
        <f t="shared" si="1"/>
        <v>5116.116</v>
      </c>
      <c r="K13" s="16">
        <f t="shared" si="1"/>
        <v>4995.7367999999997</v>
      </c>
    </row>
    <row r="14" spans="1:11" ht="37.5">
      <c r="A14" s="12" t="s">
        <v>38</v>
      </c>
      <c r="B14" s="13">
        <v>1862.23</v>
      </c>
      <c r="C14" s="23">
        <f t="shared" si="2"/>
        <v>1676.0070000000001</v>
      </c>
      <c r="D14" s="23">
        <f t="shared" si="0"/>
        <v>1620.1401000000001</v>
      </c>
      <c r="E14" s="23">
        <f t="shared" si="0"/>
        <v>1582.8955000000001</v>
      </c>
      <c r="F14" s="23">
        <f t="shared" si="0"/>
        <v>1545.6509000000001</v>
      </c>
      <c r="G14" s="15">
        <v>9</v>
      </c>
      <c r="H14" s="16">
        <f t="shared" si="3"/>
        <v>15922.066499999999</v>
      </c>
      <c r="I14" s="16">
        <f t="shared" si="1"/>
        <v>15084.063</v>
      </c>
      <c r="J14" s="16">
        <f t="shared" si="1"/>
        <v>14246.059499999999</v>
      </c>
      <c r="K14" s="16">
        <f t="shared" si="1"/>
        <v>13910.858099999999</v>
      </c>
    </row>
    <row r="15" spans="1:11" ht="37.5">
      <c r="A15" s="12" t="s">
        <v>39</v>
      </c>
      <c r="B15" s="13">
        <v>1864.44</v>
      </c>
      <c r="C15" s="23">
        <f t="shared" si="2"/>
        <v>1677.9960000000001</v>
      </c>
      <c r="D15" s="23">
        <f t="shared" si="0"/>
        <v>1622.0628000000002</v>
      </c>
      <c r="E15" s="23">
        <f t="shared" si="0"/>
        <v>1584.7740000000001</v>
      </c>
      <c r="F15" s="23">
        <f t="shared" si="0"/>
        <v>1547.4852000000001</v>
      </c>
      <c r="G15" s="15">
        <v>11</v>
      </c>
      <c r="H15" s="16">
        <f t="shared" si="3"/>
        <v>19483.398000000001</v>
      </c>
      <c r="I15" s="16">
        <f t="shared" si="1"/>
        <v>18457.955999999998</v>
      </c>
      <c r="J15" s="16">
        <f t="shared" si="1"/>
        <v>17432.513999999999</v>
      </c>
      <c r="K15" s="16">
        <f t="shared" si="1"/>
        <v>17022.337200000002</v>
      </c>
    </row>
    <row r="16" spans="1:11" ht="37.5">
      <c r="A16" s="12" t="s">
        <v>40</v>
      </c>
      <c r="B16" s="13">
        <v>2023.33</v>
      </c>
      <c r="C16" s="23">
        <f t="shared" si="2"/>
        <v>1820.9969999999998</v>
      </c>
      <c r="D16" s="23">
        <f t="shared" si="0"/>
        <v>1760.2971</v>
      </c>
      <c r="E16" s="23">
        <f t="shared" si="0"/>
        <v>1719.8305</v>
      </c>
      <c r="F16" s="23">
        <f t="shared" si="0"/>
        <v>1679.3638999999998</v>
      </c>
      <c r="G16" s="15">
        <v>3</v>
      </c>
      <c r="H16" s="16">
        <f t="shared" si="3"/>
        <v>5766.4904999999999</v>
      </c>
      <c r="I16" s="16">
        <f t="shared" si="1"/>
        <v>5462.991</v>
      </c>
      <c r="J16" s="16">
        <f t="shared" si="1"/>
        <v>5159.4915000000001</v>
      </c>
      <c r="K16" s="16">
        <f t="shared" si="1"/>
        <v>5038.0916999999999</v>
      </c>
    </row>
    <row r="17" spans="1:11" ht="40.5" customHeight="1">
      <c r="A17" s="12" t="s">
        <v>41</v>
      </c>
      <c r="B17" s="13">
        <v>1502.38</v>
      </c>
      <c r="C17" s="23">
        <f t="shared" si="2"/>
        <v>1352.1420000000001</v>
      </c>
      <c r="D17" s="23">
        <f t="shared" si="0"/>
        <v>1307.0706</v>
      </c>
      <c r="E17" s="23">
        <f t="shared" si="0"/>
        <v>1277.0230000000001</v>
      </c>
      <c r="F17" s="23">
        <f t="shared" si="0"/>
        <v>1246.9754</v>
      </c>
      <c r="G17" s="15">
        <v>22</v>
      </c>
      <c r="H17" s="16">
        <f t="shared" si="3"/>
        <v>31399.742000000002</v>
      </c>
      <c r="I17" s="16">
        <f t="shared" si="1"/>
        <v>29747.124</v>
      </c>
      <c r="J17" s="16">
        <f t="shared" si="1"/>
        <v>28094.506000000001</v>
      </c>
      <c r="K17" s="16">
        <f t="shared" si="1"/>
        <v>27433.4588</v>
      </c>
    </row>
    <row r="18" spans="1:11" ht="43.5" customHeight="1">
      <c r="A18" s="12" t="s">
        <v>42</v>
      </c>
      <c r="B18" s="13">
        <v>1831.87</v>
      </c>
      <c r="C18" s="23">
        <f t="shared" si="2"/>
        <v>1648.683</v>
      </c>
      <c r="D18" s="23">
        <f t="shared" si="0"/>
        <v>1593.7268999999999</v>
      </c>
      <c r="E18" s="23">
        <f t="shared" si="0"/>
        <v>1557.0895</v>
      </c>
      <c r="F18" s="23">
        <f>$B18-$B18*F$3</f>
        <v>1520.4521</v>
      </c>
      <c r="G18" s="15">
        <v>10</v>
      </c>
      <c r="H18" s="16">
        <f t="shared" si="3"/>
        <v>17402.764999999996</v>
      </c>
      <c r="I18" s="16">
        <f t="shared" si="1"/>
        <v>16486.829999999998</v>
      </c>
      <c r="J18" s="16">
        <f t="shared" si="1"/>
        <v>15570.894999999997</v>
      </c>
      <c r="K18" s="16">
        <f>$B18*$G18-$B18*$G18*K$3</f>
        <v>15204.520999999997</v>
      </c>
    </row>
  </sheetData>
  <mergeCells count="6">
    <mergeCell ref="A1:A3"/>
    <mergeCell ref="B1:F1"/>
    <mergeCell ref="G1:G3"/>
    <mergeCell ref="H1:K1"/>
    <mergeCell ref="B2:F2"/>
    <mergeCell ref="H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7"/>
  <sheetViews>
    <sheetView topLeftCell="A2" zoomScale="130" zoomScaleNormal="130" workbookViewId="0">
      <selection activeCell="J4" sqref="J4:J17"/>
    </sheetView>
  </sheetViews>
  <sheetFormatPr defaultRowHeight="14.25"/>
  <cols>
    <col min="2" max="2" width="13" customWidth="1"/>
    <col min="3" max="3" width="14.375" customWidth="1"/>
    <col min="4" max="4" width="13.5" customWidth="1"/>
    <col min="5" max="5" width="16.25" customWidth="1"/>
  </cols>
  <sheetData>
    <row r="1" spans="1:10" ht="18.75">
      <c r="A1" s="17"/>
      <c r="B1" s="18" t="s">
        <v>43</v>
      </c>
      <c r="C1" s="17"/>
      <c r="D1" s="17"/>
      <c r="E1" s="17"/>
      <c r="F1" s="17"/>
      <c r="G1" s="17"/>
      <c r="H1" s="17"/>
      <c r="I1" s="17"/>
      <c r="J1" s="17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30">
      <c r="A3" s="1" t="s">
        <v>44</v>
      </c>
      <c r="B3" s="1" t="s">
        <v>1</v>
      </c>
      <c r="C3" s="1" t="s">
        <v>45</v>
      </c>
      <c r="D3" s="1" t="s">
        <v>46</v>
      </c>
      <c r="E3" s="1" t="s">
        <v>114</v>
      </c>
      <c r="F3" s="1" t="s">
        <v>115</v>
      </c>
      <c r="G3" s="1" t="s">
        <v>116</v>
      </c>
      <c r="H3" s="1" t="s">
        <v>47</v>
      </c>
      <c r="I3" s="1" t="s">
        <v>48</v>
      </c>
      <c r="J3" s="1" t="s">
        <v>49</v>
      </c>
    </row>
    <row r="4" spans="1:10" ht="15">
      <c r="A4" s="2" t="s">
        <v>50</v>
      </c>
      <c r="B4" s="2" t="s">
        <v>51</v>
      </c>
      <c r="C4" s="2" t="s">
        <v>52</v>
      </c>
      <c r="D4" s="2">
        <v>152</v>
      </c>
      <c r="E4" s="2">
        <v>258</v>
      </c>
      <c r="F4" s="2">
        <f>D4*E4</f>
        <v>39216</v>
      </c>
      <c r="G4" s="2">
        <f>F4/'ДАННЫЕ ДЛЯ ЛИСТА ЗАДАНИЕ4'!$B$2</f>
        <v>689.2091388400703</v>
      </c>
      <c r="H4" s="2">
        <f>F4/'ДАННЫЕ ДЛЯ ЛИСТА ЗАДАНИЕ4'!$B$3</f>
        <v>558.63247863247864</v>
      </c>
      <c r="I4" s="2">
        <f>F4*'ДАННЫЕ ДЛЯ ЛИСТА ЗАДАНИЕ4'!$B$1</f>
        <v>3921.6000000000004</v>
      </c>
      <c r="J4" s="2">
        <f>F4+I4</f>
        <v>43137.599999999999</v>
      </c>
    </row>
    <row r="5" spans="1:10" ht="15">
      <c r="A5" s="2" t="s">
        <v>53</v>
      </c>
      <c r="B5" s="2" t="s">
        <v>54</v>
      </c>
      <c r="C5" s="2" t="s">
        <v>52</v>
      </c>
      <c r="D5" s="2">
        <v>162</v>
      </c>
      <c r="E5" s="2">
        <v>185</v>
      </c>
      <c r="F5" s="2">
        <f t="shared" ref="F5:F17" si="0">D5*E5</f>
        <v>29970</v>
      </c>
      <c r="G5" s="2">
        <f>F5/'ДАННЫЕ ДЛЯ ЛИСТА ЗАДАНИЕ4'!$B$2</f>
        <v>526.71353251318101</v>
      </c>
      <c r="H5" s="2">
        <f>F5/'ДАННЫЕ ДЛЯ ЛИСТА ЗАДАНИЕ4'!$B$3</f>
        <v>426.92307692307691</v>
      </c>
      <c r="I5" s="2">
        <f>F5*'ДАННЫЕ ДЛЯ ЛИСТА ЗАДАНИЕ4'!$B$1</f>
        <v>2997</v>
      </c>
      <c r="J5" s="2">
        <f t="shared" ref="J5:J17" si="1">F5+I5</f>
        <v>32967</v>
      </c>
    </row>
    <row r="6" spans="1:10" ht="15">
      <c r="A6" s="2" t="s">
        <v>55</v>
      </c>
      <c r="B6" s="2" t="s">
        <v>56</v>
      </c>
      <c r="C6" s="2" t="s">
        <v>57</v>
      </c>
      <c r="D6" s="2">
        <v>157</v>
      </c>
      <c r="E6" s="2">
        <v>167</v>
      </c>
      <c r="F6" s="2">
        <f t="shared" si="0"/>
        <v>26219</v>
      </c>
      <c r="G6" s="2">
        <f>F6/'ДАННЫЕ ДЛЯ ЛИСТА ЗАДАНИЕ4'!$B$2</f>
        <v>460.7908611599297</v>
      </c>
      <c r="H6" s="2">
        <f>F6/'ДАННЫЕ ДЛЯ ЛИСТА ЗАДАНИЕ4'!$B$3</f>
        <v>373.49002849002846</v>
      </c>
      <c r="I6" s="2">
        <f>F6*'ДАННЫЕ ДЛЯ ЛИСТА ЗАДАНИЕ4'!$B$1</f>
        <v>2621.9</v>
      </c>
      <c r="J6" s="2">
        <f t="shared" si="1"/>
        <v>28840.9</v>
      </c>
    </row>
    <row r="7" spans="1:10" ht="15">
      <c r="A7" s="2" t="s">
        <v>58</v>
      </c>
      <c r="B7" s="2" t="s">
        <v>59</v>
      </c>
      <c r="C7" s="2" t="s">
        <v>57</v>
      </c>
      <c r="D7" s="2">
        <v>159</v>
      </c>
      <c r="E7" s="2">
        <v>225</v>
      </c>
      <c r="F7" s="2">
        <f t="shared" si="0"/>
        <v>35775</v>
      </c>
      <c r="G7" s="2">
        <f>F7/'ДАННЫЕ ДЛЯ ЛИСТА ЗАДАНИЕ4'!$B$2</f>
        <v>628.73462214411245</v>
      </c>
      <c r="H7" s="2">
        <f>F7/'ДАННЫЕ ДЛЯ ЛИСТА ЗАДАНИЕ4'!$B$3</f>
        <v>509.61538461538458</v>
      </c>
      <c r="I7" s="2">
        <f>F7*'ДАННЫЕ ДЛЯ ЛИСТА ЗАДАНИЕ4'!$B$1</f>
        <v>3577.5</v>
      </c>
      <c r="J7" s="2">
        <f t="shared" si="1"/>
        <v>39352.5</v>
      </c>
    </row>
    <row r="8" spans="1:10" ht="15">
      <c r="A8" s="2" t="s">
        <v>60</v>
      </c>
      <c r="B8" s="2" t="s">
        <v>61</v>
      </c>
      <c r="C8" s="2" t="s">
        <v>62</v>
      </c>
      <c r="D8" s="2">
        <v>121</v>
      </c>
      <c r="E8" s="2">
        <v>102</v>
      </c>
      <c r="F8" s="2">
        <f t="shared" si="0"/>
        <v>12342</v>
      </c>
      <c r="G8" s="2">
        <f>F8/'ДАННЫЕ ДЛЯ ЛИСТА ЗАДАНИЕ4'!$B$2</f>
        <v>216.90685413005272</v>
      </c>
      <c r="H8" s="2">
        <f>F8/'ДАННЫЕ ДЛЯ ЛИСТА ЗАДАНИЕ4'!$B$3</f>
        <v>175.81196581196579</v>
      </c>
      <c r="I8" s="2">
        <f>F8*'ДАННЫЕ ДЛЯ ЛИСТА ЗАДАНИЕ4'!$B$1</f>
        <v>1234.2</v>
      </c>
      <c r="J8" s="2">
        <f t="shared" si="1"/>
        <v>13576.2</v>
      </c>
    </row>
    <row r="9" spans="1:10" ht="15">
      <c r="A9" s="2" t="s">
        <v>63</v>
      </c>
      <c r="B9" s="2" t="s">
        <v>64</v>
      </c>
      <c r="C9" s="2" t="s">
        <v>57</v>
      </c>
      <c r="D9" s="2">
        <v>145</v>
      </c>
      <c r="E9" s="2">
        <v>214</v>
      </c>
      <c r="F9" s="2">
        <f t="shared" si="0"/>
        <v>31030</v>
      </c>
      <c r="G9" s="2">
        <f>F9/'ДАННЫЕ ДЛЯ ЛИСТА ЗАДАНИЕ4'!$B$2</f>
        <v>545.34270650263625</v>
      </c>
      <c r="H9" s="2">
        <f>F9/'ДАННЫЕ ДЛЯ ЛИСТА ЗАДАНИЕ4'!$B$3</f>
        <v>442.02279202279203</v>
      </c>
      <c r="I9" s="2">
        <f>F9*'ДАННЫЕ ДЛЯ ЛИСТА ЗАДАНИЕ4'!$B$1</f>
        <v>3103</v>
      </c>
      <c r="J9" s="2">
        <f t="shared" si="1"/>
        <v>34133</v>
      </c>
    </row>
    <row r="10" spans="1:10" ht="15">
      <c r="A10" s="2" t="s">
        <v>65</v>
      </c>
      <c r="B10" s="2" t="s">
        <v>66</v>
      </c>
      <c r="C10" s="2" t="s">
        <v>67</v>
      </c>
      <c r="D10" s="2">
        <v>101</v>
      </c>
      <c r="E10" s="2">
        <v>196</v>
      </c>
      <c r="F10" s="2">
        <f t="shared" si="0"/>
        <v>19796</v>
      </c>
      <c r="G10" s="2">
        <f>F10/'ДАННЫЕ ДЛЯ ЛИСТА ЗАДАНИЕ4'!$B$2</f>
        <v>347.90861159929705</v>
      </c>
      <c r="H10" s="2">
        <f>F10/'ДАННЫЕ ДЛЯ ЛИСТА ЗАДАНИЕ4'!$B$3</f>
        <v>281.99430199430196</v>
      </c>
      <c r="I10" s="2">
        <f>F10*'ДАННЫЕ ДЛЯ ЛИСТА ЗАДАНИЕ4'!$B$1</f>
        <v>1979.6000000000001</v>
      </c>
      <c r="J10" s="2">
        <f t="shared" si="1"/>
        <v>21775.599999999999</v>
      </c>
    </row>
    <row r="11" spans="1:10" ht="15">
      <c r="A11" s="2" t="s">
        <v>68</v>
      </c>
      <c r="B11" s="2" t="s">
        <v>69</v>
      </c>
      <c r="C11" s="2" t="s">
        <v>62</v>
      </c>
      <c r="D11" s="2">
        <v>101</v>
      </c>
      <c r="E11" s="2">
        <v>289</v>
      </c>
      <c r="F11" s="2">
        <f t="shared" si="0"/>
        <v>29189</v>
      </c>
      <c r="G11" s="2">
        <f>F11/'ДАННЫЕ ДЛЯ ЛИСТА ЗАДАНИЕ4'!$B$2</f>
        <v>512.98769771528998</v>
      </c>
      <c r="H11" s="2">
        <f>F11/'ДАННЫЕ ДЛЯ ЛИСТА ЗАДАНИЕ4'!$B$3</f>
        <v>415.79772079772079</v>
      </c>
      <c r="I11" s="2">
        <f>F11*'ДАННЫЕ ДЛЯ ЛИСТА ЗАДАНИЕ4'!$B$1</f>
        <v>2918.9</v>
      </c>
      <c r="J11" s="2">
        <f t="shared" si="1"/>
        <v>32107.9</v>
      </c>
    </row>
    <row r="12" spans="1:10" ht="15">
      <c r="A12" s="2" t="s">
        <v>70</v>
      </c>
      <c r="B12" s="2" t="s">
        <v>71</v>
      </c>
      <c r="C12" s="2" t="s">
        <v>57</v>
      </c>
      <c r="D12" s="2">
        <v>160</v>
      </c>
      <c r="E12" s="2">
        <v>116</v>
      </c>
      <c r="F12" s="2">
        <f t="shared" si="0"/>
        <v>18560</v>
      </c>
      <c r="G12" s="2">
        <f>F12/'ДАННЫЕ ДЛЯ ЛИСТА ЗАДАНИЕ4'!$B$2</f>
        <v>326.18629173989456</v>
      </c>
      <c r="H12" s="2">
        <f>F12/'ДАННЫЕ ДЛЯ ЛИСТА ЗАДАНИЕ4'!$B$3</f>
        <v>264.38746438746438</v>
      </c>
      <c r="I12" s="2">
        <f>F12*'ДАННЫЕ ДЛЯ ЛИСТА ЗАДАНИЕ4'!$B$1</f>
        <v>1856</v>
      </c>
      <c r="J12" s="2">
        <f t="shared" si="1"/>
        <v>20416</v>
      </c>
    </row>
    <row r="13" spans="1:10" ht="15">
      <c r="A13" s="2" t="s">
        <v>72</v>
      </c>
      <c r="B13" s="2" t="s">
        <v>73</v>
      </c>
      <c r="C13" s="2" t="s">
        <v>57</v>
      </c>
      <c r="D13" s="2">
        <v>145</v>
      </c>
      <c r="E13" s="2">
        <v>179</v>
      </c>
      <c r="F13" s="2">
        <f t="shared" si="0"/>
        <v>25955</v>
      </c>
      <c r="G13" s="2">
        <f>F13/'ДАННЫЕ ДЛЯ ЛИСТА ЗАДАНИЕ4'!$B$2</f>
        <v>456.1511423550088</v>
      </c>
      <c r="H13" s="2">
        <f>F13/'ДАННЫЕ ДЛЯ ЛИСТА ЗАДАНИЕ4'!$B$3</f>
        <v>369.72934472934469</v>
      </c>
      <c r="I13" s="2">
        <f>F13*'ДАННЫЕ ДЛЯ ЛИСТА ЗАДАНИЕ4'!$B$1</f>
        <v>2595.5</v>
      </c>
      <c r="J13" s="2">
        <f t="shared" si="1"/>
        <v>28550.5</v>
      </c>
    </row>
    <row r="14" spans="1:10" ht="15">
      <c r="A14" s="2" t="s">
        <v>74</v>
      </c>
      <c r="B14" s="2" t="s">
        <v>75</v>
      </c>
      <c r="C14" s="2" t="s">
        <v>52</v>
      </c>
      <c r="D14" s="2">
        <v>132</v>
      </c>
      <c r="E14" s="2">
        <v>145</v>
      </c>
      <c r="F14" s="2">
        <f t="shared" si="0"/>
        <v>19140</v>
      </c>
      <c r="G14" s="2">
        <f>F14/'ДАННЫЕ ДЛЯ ЛИСТА ЗАДАНИЕ4'!$B$2</f>
        <v>336.37961335676624</v>
      </c>
      <c r="H14" s="2">
        <f>F14/'ДАННЫЕ ДЛЯ ЛИСТА ЗАДАНИЕ4'!$B$3</f>
        <v>272.64957264957263</v>
      </c>
      <c r="I14" s="2">
        <f>F14*'ДАННЫЕ ДЛЯ ЛИСТА ЗАДАНИЕ4'!$B$1</f>
        <v>1914</v>
      </c>
      <c r="J14" s="2">
        <f t="shared" si="1"/>
        <v>21054</v>
      </c>
    </row>
    <row r="15" spans="1:10" ht="15">
      <c r="A15" s="2" t="s">
        <v>76</v>
      </c>
      <c r="B15" s="2" t="s">
        <v>77</v>
      </c>
      <c r="C15" s="2" t="s">
        <v>78</v>
      </c>
      <c r="D15" s="2">
        <v>131</v>
      </c>
      <c r="E15" s="2">
        <v>218</v>
      </c>
      <c r="F15" s="2">
        <f t="shared" si="0"/>
        <v>28558</v>
      </c>
      <c r="G15" s="2">
        <f>F15/'ДАННЫЕ ДЛЯ ЛИСТА ЗАДАНИЕ4'!$B$2</f>
        <v>501.89806678383127</v>
      </c>
      <c r="H15" s="2">
        <f>F15/'ДАННЫЕ ДЛЯ ЛИСТА ЗАДАНИЕ4'!$B$3</f>
        <v>406.8091168091168</v>
      </c>
      <c r="I15" s="2">
        <f>F15*'ДАННЫЕ ДЛЯ ЛИСТА ЗАДАНИЕ4'!$B$1</f>
        <v>2855.8</v>
      </c>
      <c r="J15" s="2">
        <f t="shared" si="1"/>
        <v>31413.8</v>
      </c>
    </row>
    <row r="16" spans="1:10" ht="15">
      <c r="A16" s="2" t="s">
        <v>79</v>
      </c>
      <c r="B16" s="2" t="s">
        <v>80</v>
      </c>
      <c r="C16" s="2" t="s">
        <v>78</v>
      </c>
      <c r="D16" s="2">
        <v>155</v>
      </c>
      <c r="E16" s="2">
        <v>253</v>
      </c>
      <c r="F16" s="2">
        <f t="shared" si="0"/>
        <v>39215</v>
      </c>
      <c r="G16" s="2">
        <f>F16/'ДАННЫЕ ДЛЯ ЛИСТА ЗАДАНИЕ4'!$B$2</f>
        <v>689.19156414762745</v>
      </c>
      <c r="H16" s="2">
        <f>F16/'ДАННЫЕ ДЛЯ ЛИСТА ЗАДАНИЕ4'!$B$3</f>
        <v>558.6182336182336</v>
      </c>
      <c r="I16" s="2">
        <f>F16*'ДАННЫЕ ДЛЯ ЛИСТА ЗАДАНИЕ4'!$B$1</f>
        <v>3921.5</v>
      </c>
      <c r="J16" s="2">
        <f t="shared" si="1"/>
        <v>43136.5</v>
      </c>
    </row>
    <row r="17" spans="1:10" ht="15">
      <c r="A17" s="2" t="s">
        <v>81</v>
      </c>
      <c r="B17" s="2" t="s">
        <v>82</v>
      </c>
      <c r="C17" s="2" t="s">
        <v>67</v>
      </c>
      <c r="D17" s="2">
        <v>159</v>
      </c>
      <c r="E17" s="2">
        <v>141</v>
      </c>
      <c r="F17" s="2">
        <f t="shared" si="0"/>
        <v>22419</v>
      </c>
      <c r="G17" s="2">
        <f>F17/'ДАННЫЕ ДЛЯ ЛИСТА ЗАДАНИЕ4'!$B$2</f>
        <v>394.00702987697719</v>
      </c>
      <c r="H17" s="2">
        <f>F17/'ДАННЫЕ ДЛЯ ЛИСТА ЗАДАНИЕ4'!$B$3</f>
        <v>319.35897435897436</v>
      </c>
      <c r="I17" s="2">
        <f>F17*'ДАННЫЕ ДЛЯ ЛИСТА ЗАДАНИЕ4'!$B$1</f>
        <v>2241.9</v>
      </c>
      <c r="J17" s="2">
        <f t="shared" si="1"/>
        <v>24660.9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3"/>
  <sheetViews>
    <sheetView zoomScale="160" zoomScaleNormal="160" workbookViewId="0">
      <selection activeCell="B2" sqref="B2"/>
    </sheetView>
  </sheetViews>
  <sheetFormatPr defaultRowHeight="14.25"/>
  <cols>
    <col min="1" max="1" width="14.25" customWidth="1"/>
  </cols>
  <sheetData>
    <row r="1" spans="1:2" ht="15">
      <c r="A1" s="1" t="s">
        <v>84</v>
      </c>
      <c r="B1" s="20">
        <v>0.1</v>
      </c>
    </row>
    <row r="2" spans="1:2" ht="15">
      <c r="A2" s="1" t="s">
        <v>85</v>
      </c>
      <c r="B2" s="20">
        <v>56.9</v>
      </c>
    </row>
    <row r="3" spans="1:2" ht="15">
      <c r="A3" s="1" t="s">
        <v>86</v>
      </c>
      <c r="B3" s="20">
        <v>70.2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4"/>
  <sheetViews>
    <sheetView tabSelected="1" zoomScale="130" zoomScaleNormal="130" workbookViewId="0">
      <selection activeCell="E27" sqref="E27"/>
    </sheetView>
  </sheetViews>
  <sheetFormatPr defaultRowHeight="14.25"/>
  <cols>
    <col min="1" max="1" width="29.25" bestFit="1" customWidth="1"/>
  </cols>
  <sheetData>
    <row r="1" spans="1:4" ht="30">
      <c r="A1" s="22" t="s">
        <v>113</v>
      </c>
      <c r="B1" s="22" t="s">
        <v>87</v>
      </c>
      <c r="C1" s="22" t="s">
        <v>88</v>
      </c>
      <c r="D1" s="22" t="s">
        <v>89</v>
      </c>
    </row>
    <row r="2" spans="1:4" ht="15">
      <c r="A2" s="2" t="s">
        <v>90</v>
      </c>
      <c r="B2" s="2">
        <v>1759000</v>
      </c>
      <c r="C2" s="2">
        <f>B2/'[1]Курс валют'!$B$2</f>
        <v>25128.571428571428</v>
      </c>
      <c r="D2" s="2">
        <f>B2/'[1]Курс валют'!$B$1</f>
        <v>29316.666666666668</v>
      </c>
    </row>
    <row r="3" spans="1:4" ht="15">
      <c r="A3" s="2" t="s">
        <v>93</v>
      </c>
      <c r="B3" s="2">
        <v>2080000</v>
      </c>
      <c r="C3" s="2">
        <f>B3/'[1]Курс валют'!$B$2</f>
        <v>29714.285714285714</v>
      </c>
      <c r="D3" s="2">
        <f>B3/'[1]Курс валют'!$B$1</f>
        <v>34666.666666666664</v>
      </c>
    </row>
    <row r="4" spans="1:4" ht="15">
      <c r="A4" s="2" t="s">
        <v>94</v>
      </c>
      <c r="B4" s="2">
        <v>2660000</v>
      </c>
      <c r="C4" s="2">
        <f>B4/'[1]Курс валют'!$B$2</f>
        <v>38000</v>
      </c>
      <c r="D4" s="2">
        <f>B4/'[1]Курс валют'!$B$1</f>
        <v>44333.333333333336</v>
      </c>
    </row>
    <row r="5" spans="1:4" ht="15">
      <c r="A5" s="2" t="s">
        <v>91</v>
      </c>
      <c r="B5" s="2">
        <v>2715000</v>
      </c>
      <c r="C5" s="2">
        <f>B5/'[1]Курс валют'!$B$2</f>
        <v>38785.714285714283</v>
      </c>
      <c r="D5" s="2">
        <f>B5/'[1]Курс валют'!$B$1</f>
        <v>45250</v>
      </c>
    </row>
    <row r="6" spans="1:4" ht="15">
      <c r="A6" s="2" t="s">
        <v>92</v>
      </c>
      <c r="B6" s="2">
        <v>2740000</v>
      </c>
      <c r="C6" s="2">
        <f>B6/'[1]Курс валют'!$B$2</f>
        <v>39142.857142857145</v>
      </c>
      <c r="D6" s="2">
        <f>B6/'[1]Курс валют'!$B$1</f>
        <v>45666.666666666664</v>
      </c>
    </row>
    <row r="7" spans="1:4" ht="15">
      <c r="A7" s="2" t="s">
        <v>95</v>
      </c>
      <c r="B7" s="2">
        <v>4232000</v>
      </c>
      <c r="C7" s="2">
        <f>B7/'[1]Курс валют'!$B$2</f>
        <v>60457.142857142855</v>
      </c>
      <c r="D7" s="2">
        <f>B7/'[1]Курс валют'!$B$1</f>
        <v>70533.333333333328</v>
      </c>
    </row>
    <row r="8" spans="1:4" ht="15">
      <c r="A8" s="2" t="s">
        <v>96</v>
      </c>
      <c r="B8" s="2">
        <v>5590000</v>
      </c>
      <c r="C8" s="2">
        <f>B8/'[1]Курс валют'!$B$2</f>
        <v>79857.142857142855</v>
      </c>
      <c r="D8" s="2">
        <f>B8/'[1]Курс валют'!$B$1</f>
        <v>93166.666666666672</v>
      </c>
    </row>
    <row r="9" spans="1:4" ht="15">
      <c r="A9" s="2" t="s">
        <v>97</v>
      </c>
      <c r="B9" s="2">
        <v>5935000</v>
      </c>
      <c r="C9" s="2">
        <f>B9/'[1]Курс валют'!$B$2</f>
        <v>84785.71428571429</v>
      </c>
      <c r="D9" s="2">
        <f>B9/'[1]Курс валют'!$B$1</f>
        <v>98916.666666666672</v>
      </c>
    </row>
    <row r="10" spans="1:4" ht="15">
      <c r="A10" s="2" t="s">
        <v>98</v>
      </c>
      <c r="B10" s="2">
        <v>4962000</v>
      </c>
      <c r="C10" s="2">
        <f>B10/'[1]Курс валют'!$B$2</f>
        <v>70885.71428571429</v>
      </c>
      <c r="D10" s="2">
        <f>B10/'[1]Курс валют'!$B$1</f>
        <v>82700</v>
      </c>
    </row>
    <row r="11" spans="1:4" ht="15">
      <c r="A11" s="2" t="s">
        <v>99</v>
      </c>
      <c r="B11" s="2">
        <v>1747000</v>
      </c>
      <c r="C11" s="2">
        <f>B11/'[1]Курс валют'!$B$2</f>
        <v>24957.142857142859</v>
      </c>
      <c r="D11" s="2">
        <f>B11/'[1]Курс валют'!$B$1</f>
        <v>29116.666666666668</v>
      </c>
    </row>
    <row r="12" spans="1:4" ht="15">
      <c r="A12" s="2" t="s">
        <v>100</v>
      </c>
      <c r="B12" s="2">
        <v>2160000</v>
      </c>
      <c r="C12" s="2">
        <f>B12/'[1]Курс валют'!$B$2</f>
        <v>30857.142857142859</v>
      </c>
      <c r="D12" s="2">
        <f>B12/'[1]Курс валют'!$B$1</f>
        <v>36000</v>
      </c>
    </row>
    <row r="13" spans="1:4" ht="15">
      <c r="A13" s="2" t="s">
        <v>101</v>
      </c>
      <c r="B13" s="2">
        <v>2480000</v>
      </c>
      <c r="C13" s="2">
        <f>B13/'[1]Курс валют'!$B$2</f>
        <v>35428.571428571428</v>
      </c>
      <c r="D13" s="2">
        <f>B13/'[1]Курс валют'!$B$1</f>
        <v>41333.333333333336</v>
      </c>
    </row>
    <row r="14" spans="1:4" ht="15">
      <c r="A14" s="2" t="s">
        <v>102</v>
      </c>
      <c r="B14" s="2">
        <v>2904000</v>
      </c>
      <c r="C14" s="2">
        <f>B14/'[1]Курс валют'!$B$2</f>
        <v>41485.714285714283</v>
      </c>
      <c r="D14" s="2">
        <f>B14/'[1]Курс валют'!$B$1</f>
        <v>48400</v>
      </c>
    </row>
    <row r="15" spans="1:4" ht="15">
      <c r="A15" s="2" t="s">
        <v>103</v>
      </c>
      <c r="B15" s="2">
        <v>3760000</v>
      </c>
      <c r="C15" s="2">
        <f>B15/'[1]Курс валют'!$B$2</f>
        <v>53714.285714285717</v>
      </c>
      <c r="D15" s="2">
        <f>B15/'[1]Курс валют'!$B$1</f>
        <v>62666.666666666664</v>
      </c>
    </row>
    <row r="16" spans="1:4" ht="15">
      <c r="A16" s="2" t="s">
        <v>104</v>
      </c>
      <c r="B16" s="2">
        <v>4232000</v>
      </c>
      <c r="C16" s="2">
        <f>B16/'[1]Курс валют'!$B$2</f>
        <v>60457.142857142855</v>
      </c>
      <c r="D16" s="2">
        <f>B16/'[1]Курс валют'!$B$1</f>
        <v>70533.333333333328</v>
      </c>
    </row>
    <row r="17" spans="1:4" ht="15">
      <c r="A17" s="2" t="s">
        <v>105</v>
      </c>
      <c r="B17" s="2">
        <v>4222000</v>
      </c>
      <c r="C17" s="2">
        <f>B17/'[1]Курс валют'!$B$2</f>
        <v>60314.285714285717</v>
      </c>
      <c r="D17" s="2">
        <f>B17/'[1]Курс валют'!$B$1</f>
        <v>70366.666666666672</v>
      </c>
    </row>
    <row r="18" spans="1:4" ht="15">
      <c r="A18" s="2" t="s">
        <v>106</v>
      </c>
      <c r="B18" s="2">
        <v>5375000</v>
      </c>
      <c r="C18" s="2">
        <f>B18/'[1]Курс валют'!$B$2</f>
        <v>76785.71428571429</v>
      </c>
      <c r="D18" s="2">
        <f>B18/'[1]Курс валют'!$B$1</f>
        <v>89583.333333333328</v>
      </c>
    </row>
    <row r="19" spans="1:4" ht="15">
      <c r="A19" s="2" t="s">
        <v>107</v>
      </c>
      <c r="B19" s="2">
        <v>2020000</v>
      </c>
      <c r="C19" s="2">
        <f>B19/'[1]Курс валют'!$B$2</f>
        <v>28857.142857142859</v>
      </c>
      <c r="D19" s="2">
        <f>B19/'[1]Курс валют'!$B$1</f>
        <v>33666.666666666664</v>
      </c>
    </row>
    <row r="20" spans="1:4" ht="15">
      <c r="A20" s="2" t="s">
        <v>108</v>
      </c>
      <c r="B20" s="2">
        <v>3110000</v>
      </c>
      <c r="C20" s="2">
        <f>B20/'[1]Курс валют'!$B$2</f>
        <v>44428.571428571428</v>
      </c>
      <c r="D20" s="2">
        <f>B20/'[1]Курс валют'!$B$1</f>
        <v>51833.333333333336</v>
      </c>
    </row>
    <row r="21" spans="1:4" ht="15">
      <c r="A21" s="2" t="s">
        <v>109</v>
      </c>
      <c r="B21" s="2">
        <v>3860000</v>
      </c>
      <c r="C21" s="2">
        <f>B21/'[1]Курс валют'!$B$2</f>
        <v>55142.857142857145</v>
      </c>
      <c r="D21" s="2">
        <f>B21/'[1]Курс валют'!$B$1</f>
        <v>64333.333333333336</v>
      </c>
    </row>
    <row r="22" spans="1:4" ht="15">
      <c r="A22" s="2" t="s">
        <v>110</v>
      </c>
      <c r="B22" s="2">
        <v>4420000</v>
      </c>
      <c r="C22" s="2">
        <f>B22/'[1]Курс валют'!$B$2</f>
        <v>63142.857142857145</v>
      </c>
      <c r="D22" s="2">
        <f>B22/'[1]Курс валют'!$B$1</f>
        <v>73666.666666666672</v>
      </c>
    </row>
    <row r="23" spans="1:4" ht="15">
      <c r="A23" s="2" t="s">
        <v>111</v>
      </c>
      <c r="B23" s="2">
        <v>8500000</v>
      </c>
      <c r="C23" s="2">
        <f>B23/'[1]Курс валют'!$B$2</f>
        <v>121428.57142857143</v>
      </c>
      <c r="D23" s="2">
        <f>B23/'[1]Курс валют'!$B$1</f>
        <v>141666.66666666666</v>
      </c>
    </row>
    <row r="24" spans="1:4" ht="15">
      <c r="A24" s="2" t="s">
        <v>112</v>
      </c>
      <c r="B24" s="2">
        <v>8230000</v>
      </c>
      <c r="C24" s="2">
        <f>B24/'[1]Курс валют'!$B$2</f>
        <v>117571.42857142857</v>
      </c>
      <c r="D24" s="2">
        <f>B24/'[1]Курс валют'!$B$1</f>
        <v>137166.66666666666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ЗАДАНИЕ1</vt:lpstr>
      <vt:lpstr>ЗАДАНИЕ2</vt:lpstr>
      <vt:lpstr>ЗАДАНИЕ3</vt:lpstr>
      <vt:lpstr>ЗАДАНИЕ4</vt:lpstr>
      <vt:lpstr>ДАННЫЕ ДЛЯ ЛИСТА ЗАДАНИЕ4</vt:lpstr>
      <vt:lpstr>ЗАДАНИЕ5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Самонова И.В.</dc:creator>
  <cp:lastModifiedBy>admin</cp:lastModifiedBy>
  <cp:lastPrinted>2019-07-27T08:35:11Z</cp:lastPrinted>
  <dcterms:created xsi:type="dcterms:W3CDTF">2018-06-03T10:27:06Z</dcterms:created>
  <dcterms:modified xsi:type="dcterms:W3CDTF">2019-07-27T09:26:53Z</dcterms:modified>
</cp:coreProperties>
</file>