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Excel level 2 Материалы для обучения 2 занятие\"/>
    </mc:Choice>
  </mc:AlternateContent>
  <bookViews>
    <workbookView xWindow="0" yWindow="0" windowWidth="20490" windowHeight="7740" activeTab="2"/>
  </bookViews>
  <sheets>
    <sheet name="1" sheetId="3" r:id="rId1"/>
    <sheet name="2" sheetId="2" r:id="rId2"/>
    <sheet name="3" sheetId="5" r:id="rId3"/>
    <sheet name="4" sheetId="7" r:id="rId4"/>
  </sheets>
  <externalReferences>
    <externalReference r:id="rId5"/>
  </externalReferences>
  <definedNames>
    <definedName name="_xlnm._FilterDatabase" localSheetId="2" hidden="1">'3'!$B:$B</definedName>
    <definedName name="_xlnm.Extract" localSheetId="2">'3'!$P$1</definedName>
    <definedName name="ИсхСписок">OFFSET('[1]5'!$A$5,,,COUNTA('[1]5'!$A$5:$A$23))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7" l="1"/>
  <c r="M5" i="7"/>
  <c r="M6" i="7"/>
  <c r="N6" i="7" s="1"/>
  <c r="M7" i="7"/>
  <c r="M10" i="7"/>
  <c r="N10" i="7" s="1"/>
  <c r="M11" i="7"/>
  <c r="M15" i="7"/>
  <c r="M18" i="7"/>
  <c r="N18" i="7" s="1"/>
  <c r="M19" i="7"/>
  <c r="M23" i="7"/>
  <c r="M26" i="7"/>
  <c r="N26" i="7" s="1"/>
  <c r="M27" i="7"/>
  <c r="M31" i="7"/>
  <c r="M34" i="7"/>
  <c r="M35" i="7"/>
  <c r="M39" i="7"/>
  <c r="M42" i="7"/>
  <c r="M43" i="7"/>
  <c r="M47" i="7"/>
  <c r="M50" i="7"/>
  <c r="M51" i="7"/>
  <c r="M55" i="7"/>
  <c r="M58" i="7"/>
  <c r="M59" i="7"/>
  <c r="M63" i="7"/>
  <c r="L3" i="7"/>
  <c r="L8" i="7"/>
  <c r="L11" i="7"/>
  <c r="L15" i="7"/>
  <c r="L16" i="7"/>
  <c r="L19" i="7"/>
  <c r="L23" i="7"/>
  <c r="L24" i="7"/>
  <c r="L27" i="7"/>
  <c r="L31" i="7"/>
  <c r="L32" i="7"/>
  <c r="L35" i="7"/>
  <c r="L36" i="7"/>
  <c r="L38" i="7"/>
  <c r="L39" i="7"/>
  <c r="L40" i="7"/>
  <c r="L43" i="7"/>
  <c r="L47" i="7"/>
  <c r="L48" i="7"/>
  <c r="L51" i="7"/>
  <c r="L52" i="7"/>
  <c r="L54" i="7"/>
  <c r="L55" i="7"/>
  <c r="L56" i="7"/>
  <c r="L59" i="7"/>
  <c r="L63" i="7"/>
  <c r="L64" i="7"/>
  <c r="K8" i="7"/>
  <c r="K9" i="7"/>
  <c r="K10" i="7"/>
  <c r="L10" i="7" s="1"/>
  <c r="K11" i="7"/>
  <c r="N11" i="7" s="1"/>
  <c r="K12" i="7"/>
  <c r="K13" i="7"/>
  <c r="K14" i="7"/>
  <c r="L14" i="7" s="1"/>
  <c r="K15" i="7"/>
  <c r="N15" i="7" s="1"/>
  <c r="K16" i="7"/>
  <c r="K17" i="7"/>
  <c r="K18" i="7"/>
  <c r="L18" i="7" s="1"/>
  <c r="K19" i="7"/>
  <c r="N19" i="7" s="1"/>
  <c r="K20" i="7"/>
  <c r="K21" i="7"/>
  <c r="K22" i="7"/>
  <c r="L22" i="7" s="1"/>
  <c r="K23" i="7"/>
  <c r="N23" i="7" s="1"/>
  <c r="K24" i="7"/>
  <c r="K25" i="7"/>
  <c r="K26" i="7"/>
  <c r="L26" i="7" s="1"/>
  <c r="K27" i="7"/>
  <c r="N27" i="7" s="1"/>
  <c r="K28" i="7"/>
  <c r="K29" i="7"/>
  <c r="K30" i="7"/>
  <c r="K31" i="7"/>
  <c r="N31" i="7" s="1"/>
  <c r="K32" i="7"/>
  <c r="K33" i="7"/>
  <c r="K34" i="7"/>
  <c r="L34" i="7" s="1"/>
  <c r="N34" i="7" s="1"/>
  <c r="K35" i="7"/>
  <c r="N35" i="7" s="1"/>
  <c r="K36" i="7"/>
  <c r="K37" i="7"/>
  <c r="K38" i="7"/>
  <c r="K39" i="7"/>
  <c r="N39" i="7" s="1"/>
  <c r="K40" i="7"/>
  <c r="K41" i="7"/>
  <c r="K42" i="7"/>
  <c r="L42" i="7" s="1"/>
  <c r="N42" i="7" s="1"/>
  <c r="K43" i="7"/>
  <c r="N43" i="7" s="1"/>
  <c r="K44" i="7"/>
  <c r="K45" i="7"/>
  <c r="K46" i="7"/>
  <c r="K47" i="7"/>
  <c r="N47" i="7" s="1"/>
  <c r="K48" i="7"/>
  <c r="K49" i="7"/>
  <c r="K50" i="7"/>
  <c r="L50" i="7" s="1"/>
  <c r="N50" i="7" s="1"/>
  <c r="K51" i="7"/>
  <c r="N51" i="7" s="1"/>
  <c r="K52" i="7"/>
  <c r="K53" i="7"/>
  <c r="K54" i="7"/>
  <c r="K55" i="7"/>
  <c r="N55" i="7" s="1"/>
  <c r="K56" i="7"/>
  <c r="K57" i="7"/>
  <c r="K58" i="7"/>
  <c r="L58" i="7" s="1"/>
  <c r="N58" i="7" s="1"/>
  <c r="K59" i="7"/>
  <c r="N59" i="7" s="1"/>
  <c r="K60" i="7"/>
  <c r="K61" i="7"/>
  <c r="K62" i="7"/>
  <c r="K63" i="7"/>
  <c r="N63" i="7" s="1"/>
  <c r="K64" i="7"/>
  <c r="K3" i="7"/>
  <c r="K4" i="7"/>
  <c r="K5" i="7"/>
  <c r="L5" i="7" s="1"/>
  <c r="N5" i="7" s="1"/>
  <c r="K6" i="7"/>
  <c r="L6" i="7" s="1"/>
  <c r="K7" i="7"/>
  <c r="K2" i="7"/>
  <c r="H64" i="7"/>
  <c r="G64" i="7"/>
  <c r="H63" i="7"/>
  <c r="G63" i="7"/>
  <c r="H62" i="7"/>
  <c r="G62" i="7"/>
  <c r="H61" i="7"/>
  <c r="G61" i="7"/>
  <c r="H60" i="7"/>
  <c r="G60" i="7"/>
  <c r="H59" i="7"/>
  <c r="G59" i="7"/>
  <c r="H58" i="7"/>
  <c r="G58" i="7"/>
  <c r="H57" i="7"/>
  <c r="G57" i="7"/>
  <c r="H56" i="7"/>
  <c r="G56" i="7"/>
  <c r="H55" i="7"/>
  <c r="G55" i="7"/>
  <c r="H54" i="7"/>
  <c r="G54" i="7"/>
  <c r="H53" i="7"/>
  <c r="G53" i="7"/>
  <c r="H52" i="7"/>
  <c r="G52" i="7"/>
  <c r="H51" i="7"/>
  <c r="G51" i="7"/>
  <c r="H50" i="7"/>
  <c r="G50" i="7"/>
  <c r="H49" i="7"/>
  <c r="G49" i="7"/>
  <c r="H48" i="7"/>
  <c r="G48" i="7"/>
  <c r="H47" i="7"/>
  <c r="G47" i="7"/>
  <c r="H46" i="7"/>
  <c r="G46" i="7"/>
  <c r="H45" i="7"/>
  <c r="G45" i="7"/>
  <c r="H44" i="7"/>
  <c r="G44" i="7"/>
  <c r="H43" i="7"/>
  <c r="G43" i="7"/>
  <c r="H42" i="7"/>
  <c r="G42" i="7"/>
  <c r="H41" i="7"/>
  <c r="G41" i="7"/>
  <c r="H40" i="7"/>
  <c r="G40" i="7"/>
  <c r="H39" i="7"/>
  <c r="G39" i="7"/>
  <c r="H38" i="7"/>
  <c r="G38" i="7"/>
  <c r="H37" i="7"/>
  <c r="G37" i="7"/>
  <c r="H36" i="7"/>
  <c r="G36" i="7"/>
  <c r="H35" i="7"/>
  <c r="G35" i="7"/>
  <c r="H34" i="7"/>
  <c r="G34" i="7"/>
  <c r="H33" i="7"/>
  <c r="G33" i="7"/>
  <c r="H32" i="7"/>
  <c r="G32" i="7"/>
  <c r="H31" i="7"/>
  <c r="G31" i="7"/>
  <c r="H30" i="7"/>
  <c r="G30" i="7"/>
  <c r="H29" i="7"/>
  <c r="G29" i="7"/>
  <c r="H28" i="7"/>
  <c r="G28" i="7"/>
  <c r="H27" i="7"/>
  <c r="G27" i="7"/>
  <c r="H26" i="7"/>
  <c r="G26" i="7"/>
  <c r="H25" i="7"/>
  <c r="G25" i="7"/>
  <c r="H24" i="7"/>
  <c r="G24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H15" i="7"/>
  <c r="G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H2" i="7"/>
  <c r="G2" i="7"/>
  <c r="N62" i="7" l="1"/>
  <c r="L2" i="7"/>
  <c r="M2" i="7"/>
  <c r="M4" i="7"/>
  <c r="N2" i="7"/>
  <c r="N3" i="7"/>
  <c r="L61" i="7"/>
  <c r="M61" i="7"/>
  <c r="L57" i="7"/>
  <c r="M57" i="7"/>
  <c r="L53" i="7"/>
  <c r="M53" i="7"/>
  <c r="N53" i="7" s="1"/>
  <c r="L49" i="7"/>
  <c r="M49" i="7"/>
  <c r="L45" i="7"/>
  <c r="M45" i="7"/>
  <c r="L41" i="7"/>
  <c r="M41" i="7"/>
  <c r="L37" i="7"/>
  <c r="M37" i="7"/>
  <c r="N37" i="7" s="1"/>
  <c r="L33" i="7"/>
  <c r="M33" i="7"/>
  <c r="L29" i="7"/>
  <c r="M29" i="7"/>
  <c r="L25" i="7"/>
  <c r="M25" i="7"/>
  <c r="L21" i="7"/>
  <c r="M21" i="7"/>
  <c r="N21" i="7" s="1"/>
  <c r="L17" i="7"/>
  <c r="M17" i="7"/>
  <c r="L13" i="7"/>
  <c r="M13" i="7"/>
  <c r="L9" i="7"/>
  <c r="M9" i="7"/>
  <c r="L62" i="7"/>
  <c r="L46" i="7"/>
  <c r="N46" i="7" s="1"/>
  <c r="L30" i="7"/>
  <c r="N30" i="7" s="1"/>
  <c r="L7" i="7"/>
  <c r="N7" i="7" s="1"/>
  <c r="M62" i="7"/>
  <c r="M54" i="7"/>
  <c r="N54" i="7" s="1"/>
  <c r="M46" i="7"/>
  <c r="M38" i="7"/>
  <c r="N38" i="7" s="1"/>
  <c r="M30" i="7"/>
  <c r="M22" i="7"/>
  <c r="M14" i="7"/>
  <c r="N14" i="7" s="1"/>
  <c r="N22" i="7"/>
  <c r="M64" i="7"/>
  <c r="N64" i="7" s="1"/>
  <c r="M60" i="7"/>
  <c r="M56" i="7"/>
  <c r="N56" i="7" s="1"/>
  <c r="M52" i="7"/>
  <c r="N52" i="7" s="1"/>
  <c r="M48" i="7"/>
  <c r="N48" i="7" s="1"/>
  <c r="M44" i="7"/>
  <c r="M40" i="7"/>
  <c r="N40" i="7" s="1"/>
  <c r="M36" i="7"/>
  <c r="N36" i="7" s="1"/>
  <c r="M32" i="7"/>
  <c r="N32" i="7" s="1"/>
  <c r="M28" i="7"/>
  <c r="M24" i="7"/>
  <c r="N24" i="7" s="1"/>
  <c r="M20" i="7"/>
  <c r="M16" i="7"/>
  <c r="N16" i="7" s="1"/>
  <c r="M12" i="7"/>
  <c r="M8" i="7"/>
  <c r="N8" i="7" s="1"/>
  <c r="L60" i="7"/>
  <c r="N60" i="7" s="1"/>
  <c r="L44" i="7"/>
  <c r="N44" i="7" s="1"/>
  <c r="L28" i="7"/>
  <c r="N28" i="7" s="1"/>
  <c r="L20" i="7"/>
  <c r="N20" i="7" s="1"/>
  <c r="L12" i="7"/>
  <c r="N12" i="7" s="1"/>
  <c r="L4" i="7"/>
  <c r="N4" i="7" s="1"/>
  <c r="N61" i="7"/>
  <c r="N45" i="7"/>
  <c r="N29" i="7"/>
  <c r="N13" i="7"/>
  <c r="G3" i="5"/>
  <c r="H3" i="5" s="1"/>
  <c r="G19" i="5"/>
  <c r="H19" i="5" s="1"/>
  <c r="G35" i="5"/>
  <c r="H35" i="5" s="1"/>
  <c r="F37" i="5"/>
  <c r="G37" i="5" s="1"/>
  <c r="F36" i="5"/>
  <c r="G36" i="5" s="1"/>
  <c r="F35" i="5"/>
  <c r="F34" i="5"/>
  <c r="G34" i="5" s="1"/>
  <c r="H34" i="5" s="1"/>
  <c r="F33" i="5"/>
  <c r="G33" i="5" s="1"/>
  <c r="F32" i="5"/>
  <c r="G32" i="5" s="1"/>
  <c r="F31" i="5"/>
  <c r="G31" i="5" s="1"/>
  <c r="H31" i="5" s="1"/>
  <c r="F30" i="5"/>
  <c r="G30" i="5" s="1"/>
  <c r="H30" i="5" s="1"/>
  <c r="F29" i="5"/>
  <c r="G29" i="5" s="1"/>
  <c r="F28" i="5"/>
  <c r="G28" i="5" s="1"/>
  <c r="F27" i="5"/>
  <c r="G27" i="5" s="1"/>
  <c r="H27" i="5" s="1"/>
  <c r="F26" i="5"/>
  <c r="G26" i="5" s="1"/>
  <c r="H26" i="5" s="1"/>
  <c r="F25" i="5"/>
  <c r="G25" i="5" s="1"/>
  <c r="F24" i="5"/>
  <c r="G24" i="5" s="1"/>
  <c r="F23" i="5"/>
  <c r="G23" i="5" s="1"/>
  <c r="H23" i="5" s="1"/>
  <c r="F22" i="5"/>
  <c r="G22" i="5" s="1"/>
  <c r="H22" i="5" s="1"/>
  <c r="F21" i="5"/>
  <c r="G21" i="5" s="1"/>
  <c r="F20" i="5"/>
  <c r="G20" i="5" s="1"/>
  <c r="F19" i="5"/>
  <c r="F18" i="5"/>
  <c r="G18" i="5" s="1"/>
  <c r="H18" i="5" s="1"/>
  <c r="F17" i="5"/>
  <c r="G17" i="5" s="1"/>
  <c r="F16" i="5"/>
  <c r="G16" i="5" s="1"/>
  <c r="F15" i="5"/>
  <c r="G15" i="5" s="1"/>
  <c r="H15" i="5" s="1"/>
  <c r="F14" i="5"/>
  <c r="G14" i="5" s="1"/>
  <c r="H14" i="5" s="1"/>
  <c r="F13" i="5"/>
  <c r="G13" i="5" s="1"/>
  <c r="F12" i="5"/>
  <c r="G12" i="5" s="1"/>
  <c r="F11" i="5"/>
  <c r="G11" i="5" s="1"/>
  <c r="H11" i="5" s="1"/>
  <c r="F10" i="5"/>
  <c r="G10" i="5" s="1"/>
  <c r="H10" i="5" s="1"/>
  <c r="F9" i="5"/>
  <c r="G9" i="5" s="1"/>
  <c r="F8" i="5"/>
  <c r="G8" i="5" s="1"/>
  <c r="F7" i="5"/>
  <c r="G7" i="5" s="1"/>
  <c r="H7" i="5" s="1"/>
  <c r="F6" i="5"/>
  <c r="G6" i="5" s="1"/>
  <c r="H6" i="5" s="1"/>
  <c r="F5" i="5"/>
  <c r="G5" i="5" s="1"/>
  <c r="F4" i="5"/>
  <c r="G4" i="5" s="1"/>
  <c r="F3" i="5"/>
  <c r="F2" i="5"/>
  <c r="G2" i="5" s="1"/>
  <c r="H2" i="5" s="1"/>
  <c r="N3" i="5"/>
  <c r="H4" i="5" l="1"/>
  <c r="H8" i="5"/>
  <c r="H12" i="5"/>
  <c r="J12" i="5" s="1"/>
  <c r="H16" i="5"/>
  <c r="H20" i="5"/>
  <c r="H24" i="5"/>
  <c r="H28" i="5"/>
  <c r="H32" i="5"/>
  <c r="H36" i="5"/>
  <c r="H5" i="5"/>
  <c r="H9" i="5"/>
  <c r="J9" i="5" s="1"/>
  <c r="H13" i="5"/>
  <c r="J13" i="5" s="1"/>
  <c r="H17" i="5"/>
  <c r="H21" i="5"/>
  <c r="H25" i="5"/>
  <c r="H29" i="5"/>
  <c r="J29" i="5" s="1"/>
  <c r="H33" i="5"/>
  <c r="H37" i="5"/>
  <c r="N9" i="7"/>
  <c r="N17" i="7"/>
  <c r="N25" i="7"/>
  <c r="N33" i="7"/>
  <c r="N41" i="7"/>
  <c r="N49" i="7"/>
  <c r="N57" i="7"/>
  <c r="J5" i="5"/>
  <c r="J7" i="5"/>
  <c r="J25" i="5"/>
  <c r="J33" i="5"/>
  <c r="J37" i="5"/>
  <c r="J3" i="5"/>
  <c r="J11" i="5"/>
  <c r="J15" i="5"/>
  <c r="J17" i="5"/>
  <c r="J19" i="5"/>
  <c r="J21" i="5"/>
  <c r="J23" i="5"/>
  <c r="J26" i="5"/>
  <c r="J30" i="5"/>
  <c r="J34" i="5"/>
  <c r="J6" i="5"/>
  <c r="J8" i="5"/>
  <c r="J22" i="5"/>
  <c r="J24" i="5"/>
  <c r="J27" i="5"/>
  <c r="J31" i="5"/>
  <c r="J35" i="5"/>
  <c r="J2" i="5"/>
  <c r="J4" i="5"/>
  <c r="J10" i="5"/>
  <c r="J14" i="5"/>
  <c r="J16" i="5"/>
  <c r="J18" i="5"/>
  <c r="J20" i="5"/>
  <c r="J28" i="5"/>
  <c r="J32" i="5"/>
  <c r="J36" i="5"/>
  <c r="E8" i="2" l="1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2" i="2"/>
  <c r="D40" i="2"/>
  <c r="D41" i="2"/>
  <c r="D42" i="2"/>
  <c r="D43" i="2"/>
  <c r="D44" i="2"/>
  <c r="D28" i="2"/>
  <c r="D29" i="2"/>
  <c r="D30" i="2"/>
  <c r="D31" i="2"/>
  <c r="D32" i="2"/>
  <c r="D33" i="2"/>
  <c r="D34" i="2"/>
  <c r="D35" i="2"/>
  <c r="D36" i="2"/>
  <c r="D37" i="2"/>
  <c r="D38" i="2"/>
  <c r="D39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</calcChain>
</file>

<file path=xl/sharedStrings.xml><?xml version="1.0" encoding="utf-8"?>
<sst xmlns="http://schemas.openxmlformats.org/spreadsheetml/2006/main" count="686" uniqueCount="329">
  <si>
    <t>Фамилия</t>
  </si>
  <si>
    <t>Имя</t>
  </si>
  <si>
    <t>Отчество</t>
  </si>
  <si>
    <t>Пол</t>
  </si>
  <si>
    <t>Дата
рождения</t>
  </si>
  <si>
    <t>Город</t>
  </si>
  <si>
    <t>Оклад, €</t>
  </si>
  <si>
    <t>Номер страховки</t>
  </si>
  <si>
    <t>м</t>
  </si>
  <si>
    <t>Москва</t>
  </si>
  <si>
    <t>Алексеевна</t>
  </si>
  <si>
    <t>ж</t>
  </si>
  <si>
    <t>Виктор</t>
  </si>
  <si>
    <t>Васильевич</t>
  </si>
  <si>
    <t>Вера</t>
  </si>
  <si>
    <t>Васильевна</t>
  </si>
  <si>
    <t>Нижний Новгород</t>
  </si>
  <si>
    <t>Викторовна</t>
  </si>
  <si>
    <t>Василий</t>
  </si>
  <si>
    <t>Викторович</t>
  </si>
  <si>
    <t>Дмитриевич</t>
  </si>
  <si>
    <t>Денис</t>
  </si>
  <si>
    <t>Дарья</t>
  </si>
  <si>
    <t>Дмитриевна</t>
  </si>
  <si>
    <t>Казань</t>
  </si>
  <si>
    <t>Дмитрий</t>
  </si>
  <si>
    <t>Ярославль</t>
  </si>
  <si>
    <t>Любовь</t>
  </si>
  <si>
    <t>Максимовна</t>
  </si>
  <si>
    <t>Максим</t>
  </si>
  <si>
    <t>Санкт-Петербург</t>
  </si>
  <si>
    <t>Николаевич</t>
  </si>
  <si>
    <t>Владимир</t>
  </si>
  <si>
    <t>Олег</t>
  </si>
  <si>
    <t>Ольга</t>
  </si>
  <si>
    <t>Полина</t>
  </si>
  <si>
    <t>Платоновна</t>
  </si>
  <si>
    <t>Красногорск</t>
  </si>
  <si>
    <t>Петрович</t>
  </si>
  <si>
    <t>Павел</t>
  </si>
  <si>
    <t>Петр</t>
  </si>
  <si>
    <t>Павлович</t>
  </si>
  <si>
    <t>Приятный</t>
  </si>
  <si>
    <t>Раиса</t>
  </si>
  <si>
    <t>Романовна</t>
  </si>
  <si>
    <t>Руслановна</t>
  </si>
  <si>
    <t>Юрьевна</t>
  </si>
  <si>
    <t>№</t>
  </si>
  <si>
    <t>Наименование</t>
  </si>
  <si>
    <t>Количество</t>
  </si>
  <si>
    <t>ААА 420</t>
  </si>
  <si>
    <t>АО "Нимал"</t>
  </si>
  <si>
    <t>Сумма, р</t>
  </si>
  <si>
    <t>Афонин</t>
  </si>
  <si>
    <t>Андрей</t>
  </si>
  <si>
    <t>Андреевич</t>
  </si>
  <si>
    <t>Воронеж</t>
  </si>
  <si>
    <t>Афонина</t>
  </si>
  <si>
    <t>Аделаида</t>
  </si>
  <si>
    <t>Ивановна</t>
  </si>
  <si>
    <t>Рязань</t>
  </si>
  <si>
    <t>Вербина</t>
  </si>
  <si>
    <t>Владимировна</t>
  </si>
  <si>
    <t>Владлен</t>
  </si>
  <si>
    <t>Воронов</t>
  </si>
  <si>
    <t>Сывтывкар</t>
  </si>
  <si>
    <t>Белгород</t>
  </si>
  <si>
    <t>Дубровский</t>
  </si>
  <si>
    <t>Давыдович</t>
  </si>
  <si>
    <t>Дубинин</t>
  </si>
  <si>
    <t>Дубинина</t>
  </si>
  <si>
    <t>Мария</t>
  </si>
  <si>
    <t>Тверь</t>
  </si>
  <si>
    <t>Драгов</t>
  </si>
  <si>
    <t>Игорь</t>
  </si>
  <si>
    <t>Иванович</t>
  </si>
  <si>
    <t>Дмитров</t>
  </si>
  <si>
    <t>Иван</t>
  </si>
  <si>
    <t>Игоревич</t>
  </si>
  <si>
    <t>Драгова</t>
  </si>
  <si>
    <t>Алла</t>
  </si>
  <si>
    <t>Жасминов</t>
  </si>
  <si>
    <t>Евстигней</t>
  </si>
  <si>
    <t>Жасминова</t>
  </si>
  <si>
    <t>Ирина</t>
  </si>
  <si>
    <t>Кедрин</t>
  </si>
  <si>
    <t>Владиславович</t>
  </si>
  <si>
    <t>Лассо</t>
  </si>
  <si>
    <t>Майский</t>
  </si>
  <si>
    <t>Олегович</t>
  </si>
  <si>
    <t>Майская</t>
  </si>
  <si>
    <t>Носорогова</t>
  </si>
  <si>
    <t>Носорогов</t>
  </si>
  <si>
    <t>Красноярск</t>
  </si>
  <si>
    <t>Назар</t>
  </si>
  <si>
    <t>Олейник</t>
  </si>
  <si>
    <t>Орловский</t>
  </si>
  <si>
    <t>Михаил</t>
  </si>
  <si>
    <t>Орловская</t>
  </si>
  <si>
    <t>Попова</t>
  </si>
  <si>
    <t>Глафира</t>
  </si>
  <si>
    <t>Попов</t>
  </si>
  <si>
    <t>Поддубная</t>
  </si>
  <si>
    <t>Роза</t>
  </si>
  <si>
    <t>Леонидовна</t>
  </si>
  <si>
    <t>Краснодар</t>
  </si>
  <si>
    <t>Поддубный</t>
  </si>
  <si>
    <t>Пронина</t>
  </si>
  <si>
    <t>Варвара</t>
  </si>
  <si>
    <t>Пронин</t>
  </si>
  <si>
    <t>Пряхин</t>
  </si>
  <si>
    <t>Владислав</t>
  </si>
  <si>
    <t>Розова</t>
  </si>
  <si>
    <t>Руслана</t>
  </si>
  <si>
    <t>Ульяновск</t>
  </si>
  <si>
    <t>Хомячков</t>
  </si>
  <si>
    <t>Николавич</t>
  </si>
  <si>
    <t>Хвощ</t>
  </si>
  <si>
    <t>Татьяна</t>
  </si>
  <si>
    <t>Т555ТТ</t>
  </si>
  <si>
    <t>У781НН</t>
  </si>
  <si>
    <t>Р549ГН</t>
  </si>
  <si>
    <t>Д456ЕН</t>
  </si>
  <si>
    <t>И129РТ</t>
  </si>
  <si>
    <t>С413АП</t>
  </si>
  <si>
    <t>М521ПП</t>
  </si>
  <si>
    <t>Т411ЕЕ</t>
  </si>
  <si>
    <t>Н874ОО</t>
  </si>
  <si>
    <t>Л741ПР</t>
  </si>
  <si>
    <t>Р538РР</t>
  </si>
  <si>
    <t>Д544РР</t>
  </si>
  <si>
    <t>ООО Горемыки</t>
  </si>
  <si>
    <t>ЗАО Идеальный поставщик</t>
  </si>
  <si>
    <t>Сейф</t>
  </si>
  <si>
    <t>Полка навесная</t>
  </si>
  <si>
    <t xml:space="preserve">Печь </t>
  </si>
  <si>
    <t>Светильник настенный</t>
  </si>
  <si>
    <t>Калькулятор</t>
  </si>
  <si>
    <t>Калькулятор 4000</t>
  </si>
  <si>
    <t>Калькулятор 8000</t>
  </si>
  <si>
    <t>Стул складной</t>
  </si>
  <si>
    <t>Уничтожитель бумаги</t>
  </si>
  <si>
    <t>Часы настенные</t>
  </si>
  <si>
    <t>Вентилятор</t>
  </si>
  <si>
    <t>Обогреватель электрический</t>
  </si>
  <si>
    <t>Стол</t>
  </si>
  <si>
    <t>Лестница</t>
  </si>
  <si>
    <t>Лестница 24 м</t>
  </si>
  <si>
    <t>Кресло офисное</t>
  </si>
  <si>
    <t>Степлер 20</t>
  </si>
  <si>
    <t>Степлер 40</t>
  </si>
  <si>
    <t>Тумба</t>
  </si>
  <si>
    <t>Стеллаж 3</t>
  </si>
  <si>
    <t>Стеллаж 8</t>
  </si>
  <si>
    <t>Дверь</t>
  </si>
  <si>
    <t>Дата прихода</t>
  </si>
  <si>
    <t>Код</t>
  </si>
  <si>
    <t>Поставщик</t>
  </si>
  <si>
    <t>ООО Рога и копыта</t>
  </si>
  <si>
    <t>ЗАО Ницца</t>
  </si>
  <si>
    <t>ООО НГИ</t>
  </si>
  <si>
    <t>Ин Компани</t>
  </si>
  <si>
    <t>РК001</t>
  </si>
  <si>
    <t>РК002</t>
  </si>
  <si>
    <t>ПП511</t>
  </si>
  <si>
    <t>ВВ444</t>
  </si>
  <si>
    <t>ЛЛ111</t>
  </si>
  <si>
    <t>КК211</t>
  </si>
  <si>
    <t>КК258</t>
  </si>
  <si>
    <t>КК301</t>
  </si>
  <si>
    <t>СТ871</t>
  </si>
  <si>
    <t>УБ493</t>
  </si>
  <si>
    <t>ЧН211</t>
  </si>
  <si>
    <t>ВН411</t>
  </si>
  <si>
    <t>ОЭ780</t>
  </si>
  <si>
    <t>СО111</t>
  </si>
  <si>
    <t>ЛН985</t>
  </si>
  <si>
    <t>ЛН986</t>
  </si>
  <si>
    <t>КО299</t>
  </si>
  <si>
    <t>СП322</t>
  </si>
  <si>
    <t>СП323</t>
  </si>
  <si>
    <t>ТУ554</t>
  </si>
  <si>
    <t>СЖ325</t>
  </si>
  <si>
    <t>СЖ326</t>
  </si>
  <si>
    <t>ДР544</t>
  </si>
  <si>
    <t>К010РМТ</t>
  </si>
  <si>
    <t>курс доллара</t>
  </si>
  <si>
    <t>ндс</t>
  </si>
  <si>
    <t>Товар</t>
  </si>
  <si>
    <t>Производитель</t>
  </si>
  <si>
    <t>Кол-во, шт</t>
  </si>
  <si>
    <t>Цена за ед. 
измерения $</t>
  </si>
  <si>
    <t>Стоимость заказа, $</t>
  </si>
  <si>
    <t>Стоимость заказа, руб.</t>
  </si>
  <si>
    <t>НДС</t>
  </si>
  <si>
    <t>Скидки, %</t>
  </si>
  <si>
    <t>Итого к оплате с учетом 
НДС и скидки</t>
  </si>
  <si>
    <t>матричный принтер</t>
  </si>
  <si>
    <t>Epson LQ 100</t>
  </si>
  <si>
    <t>Малайзия</t>
  </si>
  <si>
    <t>Epson LQ 1050/1170</t>
  </si>
  <si>
    <t>Epson FX 1000/1170</t>
  </si>
  <si>
    <t>Epson LX/FX 800/870</t>
  </si>
  <si>
    <t>CPF 136</t>
  </si>
  <si>
    <t>HYUNDAI 910/920</t>
  </si>
  <si>
    <t>STAR NX 2400</t>
  </si>
  <si>
    <t>EPSON DFX 5000/8000</t>
  </si>
  <si>
    <t>OKI ML 182/192/193</t>
  </si>
  <si>
    <t>струйный принтер</t>
  </si>
  <si>
    <t>Еpson Stylus Color 400/1000</t>
  </si>
  <si>
    <t>США</t>
  </si>
  <si>
    <t>Canon BC - 01</t>
  </si>
  <si>
    <t>Canon BC - 02</t>
  </si>
  <si>
    <t>Япония</t>
  </si>
  <si>
    <t>HEWLETT PACKARD 51625A</t>
  </si>
  <si>
    <t>HEWLETT PACKARD 3Si/4Si</t>
  </si>
  <si>
    <t>HEWLETT PACKARD 51640A</t>
  </si>
  <si>
    <t>HEWLETT PACKARD 4L/4P</t>
  </si>
  <si>
    <t>лазерный принтер</t>
  </si>
  <si>
    <t>HEWLETT PACKARD 2p/3p</t>
  </si>
  <si>
    <t>HEWLETT PACKARD 4m</t>
  </si>
  <si>
    <t>HEWLETT PACKARD 5P/5MP</t>
  </si>
  <si>
    <t>пишущие машинки</t>
  </si>
  <si>
    <t>Olivetti ETp-540</t>
  </si>
  <si>
    <t>Италия</t>
  </si>
  <si>
    <t>Olivetti ETp-540 карбон</t>
  </si>
  <si>
    <t>Optima SP</t>
  </si>
  <si>
    <t>Германия</t>
  </si>
  <si>
    <t>Samsung SQ 1000/3050</t>
  </si>
  <si>
    <t>Сингапур</t>
  </si>
  <si>
    <t>Olimpia 163 C</t>
  </si>
  <si>
    <t>1/4 
полосы (руб)</t>
  </si>
  <si>
    <t>1/8 
полосы (руб)</t>
  </si>
  <si>
    <t>1/16 
полосы (руб)</t>
  </si>
  <si>
    <t>номер 
полосы</t>
  </si>
  <si>
    <t>скидки</t>
  </si>
  <si>
    <t>к оплате</t>
  </si>
  <si>
    <t>Комсомольская правда-Байкал</t>
  </si>
  <si>
    <t>А3</t>
  </si>
  <si>
    <t>Иркутск</t>
  </si>
  <si>
    <t>Говорит и показывает Иркутск</t>
  </si>
  <si>
    <t>Программа ТV для всех</t>
  </si>
  <si>
    <t>Весть</t>
  </si>
  <si>
    <t>А2</t>
  </si>
  <si>
    <t>Калуга</t>
  </si>
  <si>
    <t>Калуга вечерняя</t>
  </si>
  <si>
    <t>Кировская правда</t>
  </si>
  <si>
    <t>Киров</t>
  </si>
  <si>
    <t>Вятский край</t>
  </si>
  <si>
    <t>Костромские ведомости</t>
  </si>
  <si>
    <t>Кострома</t>
  </si>
  <si>
    <t>Вольная Кубань</t>
  </si>
  <si>
    <t>Кубань-бизнес</t>
  </si>
  <si>
    <t>Дамские слабости</t>
  </si>
  <si>
    <t>Вечерний Красноярск</t>
  </si>
  <si>
    <t>Вечерний Мурманск</t>
  </si>
  <si>
    <t>Мурманск</t>
  </si>
  <si>
    <t>Нижегородские новости</t>
  </si>
  <si>
    <t>Понедельник</t>
  </si>
  <si>
    <t>Нижегородская ярморка</t>
  </si>
  <si>
    <t>Нижегородская правда</t>
  </si>
  <si>
    <t>Биржа</t>
  </si>
  <si>
    <t>Биржа плюс</t>
  </si>
  <si>
    <t>Биржа плюс свой дом</t>
  </si>
  <si>
    <t>Биржа плюс авто</t>
  </si>
  <si>
    <t>Вечевой центр</t>
  </si>
  <si>
    <t>Новгород</t>
  </si>
  <si>
    <t>Орловская правда</t>
  </si>
  <si>
    <t>Орел</t>
  </si>
  <si>
    <t>Компас</t>
  </si>
  <si>
    <t>Наша Пенза</t>
  </si>
  <si>
    <t>Пенза</t>
  </si>
  <si>
    <t>Эфир</t>
  </si>
  <si>
    <t>Пермь</t>
  </si>
  <si>
    <t>Петрозаводск</t>
  </si>
  <si>
    <t>ТВР</t>
  </si>
  <si>
    <t>Медведь</t>
  </si>
  <si>
    <t>Молодежный курьер</t>
  </si>
  <si>
    <t>Молот</t>
  </si>
  <si>
    <t>Ростов на Дону</t>
  </si>
  <si>
    <t>Аксинья</t>
  </si>
  <si>
    <t>Наше время</t>
  </si>
  <si>
    <t>Самарская газета</t>
  </si>
  <si>
    <t>Самара</t>
  </si>
  <si>
    <t>Самарские известия</t>
  </si>
  <si>
    <t>Пятница</t>
  </si>
  <si>
    <t>Самарская неделя</t>
  </si>
  <si>
    <t>АиФ-Самара</t>
  </si>
  <si>
    <t>Губернский вестник</t>
  </si>
  <si>
    <t>Супер-Эликом</t>
  </si>
  <si>
    <t>Саратов</t>
  </si>
  <si>
    <t>Привет Петербург</t>
  </si>
  <si>
    <t>Бизнес-шанс</t>
  </si>
  <si>
    <t>АиФ Петербург</t>
  </si>
  <si>
    <t>Рабочий путь</t>
  </si>
  <si>
    <t>Смоленск</t>
  </si>
  <si>
    <t>Все</t>
  </si>
  <si>
    <t>Смоленские новости</t>
  </si>
  <si>
    <t>Все для Вас</t>
  </si>
  <si>
    <t>Тамбовская жизнь</t>
  </si>
  <si>
    <t>Тамбов</t>
  </si>
  <si>
    <t>Новая Тамбовская газета</t>
  </si>
  <si>
    <t>Тверские ведомости</t>
  </si>
  <si>
    <t>АиФ в Твери</t>
  </si>
  <si>
    <t>КП Тверь</t>
  </si>
  <si>
    <t>Тверская неделя</t>
  </si>
  <si>
    <t>Тверская жизнь</t>
  </si>
  <si>
    <t>Площадь свободы</t>
  </si>
  <si>
    <t>Тольяти</t>
  </si>
  <si>
    <t>Тольятти сегодня</t>
  </si>
  <si>
    <t>Слобода МК</t>
  </si>
  <si>
    <t>Тула</t>
  </si>
  <si>
    <t>Тульские известия</t>
  </si>
  <si>
    <t>Симбирский курьер</t>
  </si>
  <si>
    <t>Град Симбирск</t>
  </si>
  <si>
    <t>Тихоокеанская звезда</t>
  </si>
  <si>
    <t>Хабаровск</t>
  </si>
  <si>
    <t>АиФ - Дальинформ</t>
  </si>
  <si>
    <t>Дело</t>
  </si>
  <si>
    <t>Челябинск</t>
  </si>
  <si>
    <t>Название газеты</t>
  </si>
  <si>
    <t>Формат</t>
  </si>
  <si>
    <t>Периодичность 
выхода</t>
  </si>
  <si>
    <t>Регион</t>
  </si>
  <si>
    <t>Тираж в 
тыс. экз.</t>
  </si>
  <si>
    <t>Размер полосы</t>
  </si>
  <si>
    <t>Надбавки</t>
  </si>
  <si>
    <t>Итого</t>
  </si>
  <si>
    <t>Размер 
полосы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</si>
</sst>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&quot; &quot;??/16"/>
  </numFmts>
  <fonts count="9">
    <font>
      <sz val="12"/>
      <color theme="1"/>
      <name val="Calibri"/>
      <family val="2"/>
      <charset val="204"/>
      <scheme val="minor"/>
    </font>
    <font>
      <sz val="10"/>
      <color theme="1"/>
      <name val="Axel"/>
      <family val="2"/>
    </font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  <font>
      <sz val="12"/>
      <name val="Arial Narrow"/>
      <family val="2"/>
      <charset val="204"/>
    </font>
    <font>
      <u/>
      <sz val="12"/>
      <color theme="10"/>
      <name val="Arial Narrow"/>
      <family val="2"/>
      <charset val="204"/>
    </font>
    <font>
      <u/>
      <sz val="11"/>
      <color theme="10"/>
      <name val="Calibri"/>
      <family val="2"/>
      <charset val="204"/>
    </font>
    <font>
      <b/>
      <sz val="11"/>
      <color theme="0"/>
      <name val="Calibri"/>
      <family val="2"/>
      <charset val="204"/>
      <scheme val="minor"/>
    </font>
    <font>
      <sz val="2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medium">
        <color theme="9" tint="0.39994506668294322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</borders>
  <cellStyleXfs count="8">
    <xf numFmtId="0" fontId="0" fillId="0" borderId="0"/>
    <xf numFmtId="0" fontId="1" fillId="0" borderId="0"/>
    <xf numFmtId="0" fontId="4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2" fillId="0" borderId="0"/>
    <xf numFmtId="0" fontId="8" fillId="0" borderId="0"/>
  </cellStyleXfs>
  <cellXfs count="15">
    <xf numFmtId="0" fontId="0" fillId="0" borderId="0" xfId="0"/>
    <xf numFmtId="0" fontId="3" fillId="0" borderId="0" xfId="0" applyFont="1" applyBorder="1"/>
    <xf numFmtId="0" fontId="0" fillId="0" borderId="0" xfId="0" applyBorder="1"/>
    <xf numFmtId="0" fontId="7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2" fillId="3" borderId="1" xfId="0" applyFont="1" applyFill="1" applyBorder="1"/>
    <xf numFmtId="14" fontId="2" fillId="3" borderId="1" xfId="0" applyNumberFormat="1" applyFont="1" applyFill="1" applyBorder="1"/>
    <xf numFmtId="0" fontId="7" fillId="2" borderId="1" xfId="0" applyFont="1" applyFill="1" applyBorder="1" applyAlignment="1">
      <alignment horizontal="center" vertical="center" wrapText="1"/>
    </xf>
    <xf numFmtId="0" fontId="8" fillId="0" borderId="0" xfId="7"/>
    <xf numFmtId="0" fontId="2" fillId="0" borderId="1" xfId="0" applyFont="1" applyBorder="1" applyAlignment="1">
      <alignment vertical="center"/>
    </xf>
    <xf numFmtId="12" fontId="2" fillId="0" borderId="1" xfId="0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4" borderId="1" xfId="0" applyFont="1" applyFill="1" applyBorder="1"/>
    <xf numFmtId="14" fontId="2" fillId="4" borderId="1" xfId="0" applyNumberFormat="1" applyFont="1" applyFill="1" applyBorder="1"/>
  </cellXfs>
  <cellStyles count="8">
    <cellStyle name="Гиперссылка 2" xfId="3"/>
    <cellStyle name="Гиперссылка 3" xfId="4"/>
    <cellStyle name="Обычный" xfId="0" builtinId="0"/>
    <cellStyle name="Обычный 2" xfId="2"/>
    <cellStyle name="Обычный 3" xfId="5"/>
    <cellStyle name="Обычный 4" xfId="6"/>
    <cellStyle name="Обычный 5" xfId="1"/>
    <cellStyle name="Обычный 6" xfId="7"/>
  </cellStyles>
  <dxfs count="1">
    <dxf>
      <fill>
        <patternFill>
          <bgColor rgb="FFEDF789"/>
        </patternFill>
      </fill>
    </dxf>
  </dxfs>
  <tableStyles count="0" defaultTableStyle="TableStyleMedium2" defaultPivotStyle="PivotStyleLight16"/>
  <colors>
    <mruColors>
      <color rgb="FFEDF7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85725</xdr:colOff>
      <xdr:row>2</xdr:row>
      <xdr:rowOff>104776</xdr:rowOff>
    </xdr:from>
    <xdr:to>
      <xdr:col>16</xdr:col>
      <xdr:colOff>190500</xdr:colOff>
      <xdr:row>8</xdr:row>
      <xdr:rowOff>9526</xdr:rowOff>
    </xdr:to>
    <xdr:sp macro="" textlink="">
      <xdr:nvSpPr>
        <xdr:cNvPr id="3" name="Прямоугольник 2"/>
        <xdr:cNvSpPr/>
      </xdr:nvSpPr>
      <xdr:spPr>
        <a:xfrm>
          <a:off x="7162800" y="762001"/>
          <a:ext cx="4905375" cy="9525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chemeClr val="accent6">
                <a:lumMod val="50000"/>
              </a:schemeClr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Удалить из таблицы повторяющиеся (дубликатные)</a:t>
          </a:r>
          <a:r>
            <a:rPr lang="ru-RU" sz="140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значения</a:t>
          </a:r>
          <a:endParaRPr lang="ru-RU" sz="1400">
            <a:solidFill>
              <a:schemeClr val="accent6">
                <a:lumMod val="50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endParaRPr kumimoji="0" lang="en-US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152399</xdr:rowOff>
    </xdr:from>
    <xdr:to>
      <xdr:col>13</xdr:col>
      <xdr:colOff>161925</xdr:colOff>
      <xdr:row>9</xdr:row>
      <xdr:rowOff>85724</xdr:rowOff>
    </xdr:to>
    <xdr:sp macro="" textlink="">
      <xdr:nvSpPr>
        <xdr:cNvPr id="3" name="Прямоугольник 2"/>
        <xdr:cNvSpPr/>
      </xdr:nvSpPr>
      <xdr:spPr>
        <a:xfrm>
          <a:off x="7143750" y="571499"/>
          <a:ext cx="4905375" cy="14001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Удалить из таблицы повторяющиеся (дубликатные)</a:t>
          </a:r>
          <a:r>
            <a:rPr lang="ru-RU" sz="140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значения, введенные повторно в столбце </a:t>
          </a:r>
          <a:r>
            <a:rPr lang="ru-RU" sz="1400" b="1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Код</a:t>
          </a:r>
          <a:endParaRPr lang="ru-RU" sz="1400" b="1">
            <a:solidFill>
              <a:schemeClr val="accent6">
                <a:lumMod val="50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endParaRPr kumimoji="0" lang="en-US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380999</xdr:colOff>
      <xdr:row>4</xdr:row>
      <xdr:rowOff>176891</xdr:rowOff>
    </xdr:from>
    <xdr:to>
      <xdr:col>14</xdr:col>
      <xdr:colOff>89647</xdr:colOff>
      <xdr:row>28</xdr:row>
      <xdr:rowOff>190499</xdr:rowOff>
    </xdr:to>
    <xdr:sp macro="" textlink="">
      <xdr:nvSpPr>
        <xdr:cNvPr id="2" name="Прямоугольник 1"/>
        <xdr:cNvSpPr/>
      </xdr:nvSpPr>
      <xdr:spPr>
        <a:xfrm flipH="1">
          <a:off x="12539381" y="1398332"/>
          <a:ext cx="2801472" cy="563896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Получить в столбце </a:t>
          </a:r>
          <a:r>
            <a:rPr lang="en-US" sz="140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 </a:t>
          </a:r>
          <a:r>
            <a:rPr lang="ru-RU" sz="140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(начиная</a:t>
          </a:r>
          <a:r>
            <a:rPr lang="ru-RU" sz="140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 с ячейки </a:t>
          </a:r>
          <a:r>
            <a:rPr lang="en-US" sz="140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P1) </a:t>
          </a:r>
          <a:r>
            <a:rPr lang="ru-RU" sz="140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список уникальных значений из стобца Наименование </a:t>
          </a:r>
          <a:r>
            <a:rPr lang="en-US" sz="140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(</a:t>
          </a:r>
          <a:r>
            <a:rPr lang="ru-RU" sz="1400" baseline="0">
              <a:solidFill>
                <a:schemeClr val="accent6">
                  <a:lumMod val="50000"/>
                </a:schemeClr>
              </a:solidFill>
              <a:effectLst/>
              <a:latin typeface="Arial" panose="020B0604020202020204" pitchFamily="34" charset="0"/>
              <a:cs typeface="Arial" panose="020B0604020202020204" pitchFamily="34" charset="0"/>
            </a:rPr>
            <a:t>в исходной таблице), сохранив данные исходной таблицы</a:t>
          </a:r>
          <a:endParaRPr lang="ru-RU" sz="1400">
            <a:solidFill>
              <a:schemeClr val="accent6">
                <a:lumMod val="50000"/>
              </a:schemeClr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dk1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eaLnBrk="1" fontAlgn="auto" latinLnBrk="0" hangingPunct="1"/>
          <a:endParaRPr kumimoji="0" lang="en-US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209550</xdr:colOff>
      <xdr:row>13</xdr:row>
      <xdr:rowOff>9525</xdr:rowOff>
    </xdr:from>
    <xdr:to>
      <xdr:col>25</xdr:col>
      <xdr:colOff>333375</xdr:colOff>
      <xdr:row>19</xdr:row>
      <xdr:rowOff>129269</xdr:rowOff>
    </xdr:to>
    <xdr:sp macro="" textlink="">
      <xdr:nvSpPr>
        <xdr:cNvPr id="2" name="Прямоугольник 1"/>
        <xdr:cNvSpPr/>
      </xdr:nvSpPr>
      <xdr:spPr>
        <a:xfrm>
          <a:off x="12753975" y="2876550"/>
          <a:ext cx="7667625" cy="1262744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/>
      </xdr:spPr>
      <xdr:style>
        <a:lnRef idx="1">
          <a:schemeClr val="accent6"/>
        </a:lnRef>
        <a:fillRef idx="2">
          <a:schemeClr val="accent6"/>
        </a:fillRef>
        <a:effectRef idx="1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ru-RU" sz="1400" b="1" i="0" u="none" strike="noStrike" kern="0" cap="none" spc="0" normalizeH="0" baseline="0" noProof="0">
              <a:ln>
                <a:noFill/>
              </a:ln>
              <a:solidFill>
                <a:srgbClr val="FF0000"/>
              </a:solidFill>
              <a:effectLst/>
              <a:uLnTx/>
              <a:uFillTx/>
              <a:latin typeface="Arial" pitchFamily="34" charset="0"/>
              <a:cs typeface="Arial" pitchFamily="34" charset="0"/>
            </a:rPr>
            <a:t>ЗАДАНИЕ: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ru-RU" sz="1400" b="1" i="0" u="none" strike="noStrike" kern="0" cap="none" spc="0" normalizeH="0" baseline="0" noProof="0">
            <a:ln>
              <a:noFill/>
            </a:ln>
            <a:solidFill>
              <a:srgbClr val="FF0000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ru-RU" sz="1400">
              <a:solidFill>
                <a:schemeClr val="accent6">
                  <a:lumMod val="50000"/>
                </a:schemeClr>
              </a:solidFill>
              <a:effectLst/>
            </a:rPr>
            <a:t>Получить в столбце </a:t>
          </a:r>
          <a:r>
            <a:rPr lang="en-US" sz="1400">
              <a:solidFill>
                <a:schemeClr val="accent6">
                  <a:lumMod val="50000"/>
                </a:schemeClr>
              </a:solidFill>
              <a:effectLst/>
            </a:rPr>
            <a:t>T </a:t>
          </a:r>
          <a:r>
            <a:rPr lang="ru-RU" sz="1400">
              <a:solidFill>
                <a:schemeClr val="accent6">
                  <a:lumMod val="50000"/>
                </a:schemeClr>
              </a:solidFill>
              <a:effectLst/>
            </a:rPr>
            <a:t>(начиная</a:t>
          </a:r>
          <a:r>
            <a:rPr lang="ru-RU" sz="1400" baseline="0">
              <a:solidFill>
                <a:schemeClr val="accent6">
                  <a:lumMod val="50000"/>
                </a:schemeClr>
              </a:solidFill>
              <a:effectLst/>
            </a:rPr>
            <a:t> с ячейки </a:t>
          </a:r>
          <a:r>
            <a:rPr lang="en-US" sz="1400" baseline="0">
              <a:solidFill>
                <a:schemeClr val="accent6">
                  <a:lumMod val="50000"/>
                </a:schemeClr>
              </a:solidFill>
              <a:effectLst/>
            </a:rPr>
            <a:t>T</a:t>
          </a:r>
          <a:r>
            <a:rPr lang="ru-RU" sz="1400" baseline="0">
              <a:solidFill>
                <a:schemeClr val="accent6">
                  <a:lumMod val="50000"/>
                </a:schemeClr>
              </a:solidFill>
              <a:effectLst/>
            </a:rPr>
            <a:t>1</a:t>
          </a:r>
          <a:r>
            <a:rPr lang="en-US" sz="1400" baseline="0">
              <a:solidFill>
                <a:schemeClr val="accent6">
                  <a:lumMod val="50000"/>
                </a:schemeClr>
              </a:solidFill>
              <a:effectLst/>
            </a:rPr>
            <a:t>) </a:t>
          </a:r>
          <a:r>
            <a:rPr lang="ru-RU" sz="1400" baseline="0">
              <a:solidFill>
                <a:schemeClr val="accent6">
                  <a:lumMod val="50000"/>
                </a:schemeClr>
              </a:solidFill>
              <a:effectLst/>
            </a:rPr>
            <a:t>список уникальных значений из столбца Регион </a:t>
          </a:r>
          <a:r>
            <a:rPr lang="en-US" sz="1400" baseline="0">
              <a:solidFill>
                <a:schemeClr val="accent6">
                  <a:lumMod val="50000"/>
                </a:schemeClr>
              </a:solidFill>
              <a:effectLst/>
            </a:rPr>
            <a:t>(</a:t>
          </a:r>
          <a:r>
            <a:rPr lang="ru-RU" sz="1400" baseline="0">
              <a:solidFill>
                <a:schemeClr val="accent6">
                  <a:lumMod val="50000"/>
                </a:schemeClr>
              </a:solidFill>
              <a:effectLst/>
            </a:rPr>
            <a:t>в исходной таблице), сохранив данные исходной таблицы</a:t>
          </a:r>
          <a:endParaRPr lang="ru-RU" sz="1400">
            <a:solidFill>
              <a:schemeClr val="accent6">
                <a:lumMod val="50000"/>
              </a:schemeClr>
            </a:solidFill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ru-RU" sz="14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eaLnBrk="1" fontAlgn="auto" latinLnBrk="0" hangingPunct="1"/>
          <a:endParaRPr kumimoji="0" lang="en-US" sz="1400" b="0" i="0" u="none" strike="noStrike" kern="0" cap="none" spc="0" normalizeH="0" baseline="0" noProof="0">
            <a:ln>
              <a:noFill/>
            </a:ln>
            <a:solidFill>
              <a:srgbClr val="000066"/>
            </a:solidFill>
            <a:effectLst/>
            <a:uLnTx/>
            <a:uFillTx/>
            <a:latin typeface="Arial" pitchFamily="34" charset="0"/>
            <a:cs typeface="Arial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ecialist/Desktop/&#1080;&#1088;&#1080;&#1085;&#1072;%20&#1088;&#1072;&#1073;&#1086;&#1090;&#1072;/Excel%201/&#1076;&#1083;&#1103;%20&#1101;&#1082;&#1089;&#1077;&#1083;&#1100;%20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5"/>
    </sheetNames>
    <sheetDataSet>
      <sheetData sheetId="0">
        <row r="5">
          <cell r="A5" t="str">
            <v>ЗАО Идеальный поставщик</v>
          </cell>
        </row>
        <row r="6">
          <cell r="A6" t="str">
            <v>ООО Горемыки</v>
          </cell>
        </row>
        <row r="7">
          <cell r="A7" t="str">
            <v>ЗАО Домик в Ницце</v>
          </cell>
        </row>
        <row r="8">
          <cell r="A8" t="str">
            <v>ОАО Уважаемая компания</v>
          </cell>
        </row>
        <row r="9">
          <cell r="A9" t="str">
            <v>ЗАО Идеальный поставщик</v>
          </cell>
        </row>
        <row r="10">
          <cell r="A10" t="str">
            <v>ООО Рога и копытца</v>
          </cell>
        </row>
        <row r="11">
          <cell r="A11" t="str">
            <v>ЗАО Нефть-газ-индустрия</v>
          </cell>
        </row>
        <row r="12">
          <cell r="A12" t="str">
            <v>ЗАО Идеальный поставщик</v>
          </cell>
        </row>
        <row r="13">
          <cell r="A13" t="str">
            <v>ЗАО Нефть-газ-индустрия</v>
          </cell>
        </row>
        <row r="14">
          <cell r="A14" t="str">
            <v>Иностранная компания</v>
          </cell>
        </row>
        <row r="15">
          <cell r="A15" t="str">
            <v>ООО Рога и копытца</v>
          </cell>
        </row>
        <row r="16">
          <cell r="A16" t="str">
            <v>ООО Рога и копытца</v>
          </cell>
        </row>
        <row r="17">
          <cell r="A17" t="str">
            <v>ОАО Уважаемая компания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37"/>
  <sheetViews>
    <sheetView showGridLines="0" workbookViewId="0">
      <selection activeCell="C11" sqref="C11"/>
    </sheetView>
  </sheetViews>
  <sheetFormatPr defaultRowHeight="15.75"/>
  <cols>
    <col min="1" max="1" width="3" bestFit="1" customWidth="1"/>
    <col min="2" max="2" width="14.625" bestFit="1" customWidth="1"/>
    <col min="3" max="3" width="10.75" bestFit="1" customWidth="1"/>
    <col min="4" max="4" width="11.875" bestFit="1" customWidth="1"/>
    <col min="5" max="5" width="4.625" bestFit="1" customWidth="1"/>
    <col min="6" max="6" width="13.125" bestFit="1" customWidth="1"/>
    <col min="7" max="7" width="15.875" bestFit="1" customWidth="1"/>
    <col min="8" max="8" width="8.875" bestFit="1" customWidth="1"/>
    <col min="9" max="9" width="14.75" bestFit="1" customWidth="1"/>
  </cols>
  <sheetData>
    <row r="1" spans="1:9" ht="35.25" customHeight="1" thickBot="1">
      <c r="A1" s="3" t="s">
        <v>47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16.5" thickBot="1">
      <c r="A2" s="4">
        <v>1</v>
      </c>
      <c r="B2" s="4" t="s">
        <v>53</v>
      </c>
      <c r="C2" s="4" t="s">
        <v>54</v>
      </c>
      <c r="D2" s="4" t="s">
        <v>55</v>
      </c>
      <c r="E2" s="4" t="s">
        <v>8</v>
      </c>
      <c r="F2" s="5">
        <v>27430</v>
      </c>
      <c r="G2" s="4" t="s">
        <v>56</v>
      </c>
      <c r="H2" s="4">
        <v>45153</v>
      </c>
      <c r="I2" s="4"/>
    </row>
    <row r="3" spans="1:9" ht="16.5" thickBot="1">
      <c r="A3" s="4">
        <v>2</v>
      </c>
      <c r="B3" s="13" t="s">
        <v>57</v>
      </c>
      <c r="C3" s="13" t="s">
        <v>58</v>
      </c>
      <c r="D3" s="13" t="s">
        <v>59</v>
      </c>
      <c r="E3" s="13" t="s">
        <v>11</v>
      </c>
      <c r="F3" s="14">
        <v>27519</v>
      </c>
      <c r="G3" s="13" t="s">
        <v>60</v>
      </c>
      <c r="H3" s="13">
        <v>36443</v>
      </c>
      <c r="I3" s="13" t="s">
        <v>119</v>
      </c>
    </row>
    <row r="4" spans="1:9" ht="16.5" thickBot="1">
      <c r="A4" s="4">
        <v>3</v>
      </c>
      <c r="B4" s="13" t="s">
        <v>57</v>
      </c>
      <c r="C4" s="13" t="s">
        <v>58</v>
      </c>
      <c r="D4" s="13" t="s">
        <v>59</v>
      </c>
      <c r="E4" s="13" t="s">
        <v>11</v>
      </c>
      <c r="F4" s="14">
        <v>28994</v>
      </c>
      <c r="G4" s="13" t="s">
        <v>60</v>
      </c>
      <c r="H4" s="13">
        <v>41566</v>
      </c>
      <c r="I4" s="13" t="s">
        <v>185</v>
      </c>
    </row>
    <row r="5" spans="1:9" ht="16.5" thickBot="1">
      <c r="A5" s="4">
        <v>4</v>
      </c>
      <c r="B5" s="4" t="s">
        <v>61</v>
      </c>
      <c r="C5" s="4" t="s">
        <v>63</v>
      </c>
      <c r="D5" s="4" t="s">
        <v>78</v>
      </c>
      <c r="E5" s="4" t="s">
        <v>8</v>
      </c>
      <c r="F5" s="5">
        <v>25629</v>
      </c>
      <c r="G5" s="4" t="s">
        <v>9</v>
      </c>
      <c r="H5" s="4">
        <v>31847</v>
      </c>
      <c r="I5" s="4"/>
    </row>
    <row r="6" spans="1:9" ht="16.5" thickBot="1">
      <c r="A6" s="4">
        <v>5</v>
      </c>
      <c r="B6" s="4" t="s">
        <v>61</v>
      </c>
      <c r="C6" s="4" t="s">
        <v>14</v>
      </c>
      <c r="D6" s="4" t="s">
        <v>62</v>
      </c>
      <c r="E6" s="4" t="s">
        <v>11</v>
      </c>
      <c r="F6" s="5">
        <v>26251</v>
      </c>
      <c r="G6" s="4" t="s">
        <v>72</v>
      </c>
      <c r="H6" s="4">
        <v>41908</v>
      </c>
      <c r="I6" s="4"/>
    </row>
    <row r="7" spans="1:9" ht="16.5" thickBot="1">
      <c r="A7" s="4">
        <v>6</v>
      </c>
      <c r="B7" s="6" t="s">
        <v>64</v>
      </c>
      <c r="C7" s="6" t="s">
        <v>18</v>
      </c>
      <c r="D7" s="6" t="s">
        <v>19</v>
      </c>
      <c r="E7" s="6" t="s">
        <v>8</v>
      </c>
      <c r="F7" s="7">
        <v>25440</v>
      </c>
      <c r="G7" s="6" t="s">
        <v>65</v>
      </c>
      <c r="H7" s="6">
        <v>49449</v>
      </c>
      <c r="I7" s="6" t="s">
        <v>120</v>
      </c>
    </row>
    <row r="8" spans="1:9" ht="16.5" thickBot="1">
      <c r="A8" s="4">
        <v>8</v>
      </c>
      <c r="B8" s="4" t="s">
        <v>67</v>
      </c>
      <c r="C8" s="4" t="s">
        <v>21</v>
      </c>
      <c r="D8" s="4" t="s">
        <v>68</v>
      </c>
      <c r="E8" s="4" t="s">
        <v>8</v>
      </c>
      <c r="F8" s="5">
        <v>25741</v>
      </c>
      <c r="G8" s="4" t="s">
        <v>9</v>
      </c>
      <c r="H8" s="4">
        <v>52656</v>
      </c>
      <c r="I8" s="4"/>
    </row>
    <row r="9" spans="1:9" ht="16.5" thickBot="1">
      <c r="A9" s="4">
        <v>9</v>
      </c>
      <c r="B9" s="4" t="s">
        <v>69</v>
      </c>
      <c r="C9" s="4" t="s">
        <v>25</v>
      </c>
      <c r="D9" s="4" t="s">
        <v>20</v>
      </c>
      <c r="E9" s="4" t="s">
        <v>8</v>
      </c>
      <c r="F9" s="5">
        <v>31259</v>
      </c>
      <c r="G9" s="4" t="s">
        <v>16</v>
      </c>
      <c r="H9" s="4">
        <v>32521</v>
      </c>
      <c r="I9" s="4" t="s">
        <v>121</v>
      </c>
    </row>
    <row r="10" spans="1:9" ht="16.5" thickBot="1">
      <c r="A10" s="4">
        <v>10</v>
      </c>
      <c r="B10" s="4" t="s">
        <v>70</v>
      </c>
      <c r="C10" s="4" t="s">
        <v>71</v>
      </c>
      <c r="D10" s="4" t="s">
        <v>23</v>
      </c>
      <c r="E10" s="4" t="s">
        <v>11</v>
      </c>
      <c r="F10" s="5">
        <v>31225</v>
      </c>
      <c r="G10" s="4" t="s">
        <v>24</v>
      </c>
      <c r="H10" s="4">
        <v>45784</v>
      </c>
      <c r="I10" s="4"/>
    </row>
    <row r="11" spans="1:9" ht="16.5" thickBot="1">
      <c r="A11" s="4">
        <v>11</v>
      </c>
      <c r="B11" s="6" t="s">
        <v>73</v>
      </c>
      <c r="C11" s="6" t="s">
        <v>74</v>
      </c>
      <c r="D11" s="6" t="s">
        <v>75</v>
      </c>
      <c r="E11" s="6" t="s">
        <v>8</v>
      </c>
      <c r="F11" s="7">
        <v>26543</v>
      </c>
      <c r="G11" s="6" t="s">
        <v>76</v>
      </c>
      <c r="H11" s="6">
        <v>51434</v>
      </c>
      <c r="I11" s="6" t="s">
        <v>122</v>
      </c>
    </row>
    <row r="12" spans="1:9" ht="16.5" thickBot="1">
      <c r="A12" s="4">
        <v>13</v>
      </c>
      <c r="B12" s="4" t="s">
        <v>73</v>
      </c>
      <c r="C12" s="4" t="s">
        <v>77</v>
      </c>
      <c r="D12" s="4" t="s">
        <v>78</v>
      </c>
      <c r="E12" s="4" t="s">
        <v>8</v>
      </c>
      <c r="F12" s="5">
        <v>27823</v>
      </c>
      <c r="G12" s="4" t="s">
        <v>24</v>
      </c>
      <c r="H12" s="4">
        <v>35563</v>
      </c>
      <c r="I12" s="4"/>
    </row>
    <row r="13" spans="1:9" ht="16.5" thickBot="1">
      <c r="A13" s="4">
        <v>14</v>
      </c>
      <c r="B13" s="4" t="s">
        <v>79</v>
      </c>
      <c r="C13" s="4" t="s">
        <v>80</v>
      </c>
      <c r="D13" s="4" t="s">
        <v>10</v>
      </c>
      <c r="E13" s="4" t="s">
        <v>11</v>
      </c>
      <c r="F13" s="5">
        <v>26723</v>
      </c>
      <c r="G13" s="4" t="s">
        <v>9</v>
      </c>
      <c r="H13" s="4">
        <v>33089</v>
      </c>
      <c r="I13" s="4"/>
    </row>
    <row r="14" spans="1:9" ht="16.5" thickBot="1">
      <c r="A14" s="4">
        <v>15</v>
      </c>
      <c r="B14" s="6" t="s">
        <v>83</v>
      </c>
      <c r="C14" s="6" t="s">
        <v>84</v>
      </c>
      <c r="D14" s="6" t="s">
        <v>17</v>
      </c>
      <c r="E14" s="6" t="s">
        <v>11</v>
      </c>
      <c r="F14" s="7">
        <v>24836</v>
      </c>
      <c r="G14" s="6" t="s">
        <v>72</v>
      </c>
      <c r="H14" s="6">
        <v>41743</v>
      </c>
      <c r="I14" s="6" t="s">
        <v>123</v>
      </c>
    </row>
    <row r="15" spans="1:9" ht="16.5" thickBot="1">
      <c r="A15" s="4">
        <v>17</v>
      </c>
      <c r="B15" s="4" t="s">
        <v>81</v>
      </c>
      <c r="C15" s="4" t="s">
        <v>82</v>
      </c>
      <c r="D15" s="4" t="s">
        <v>75</v>
      </c>
      <c r="E15" s="4" t="s">
        <v>8</v>
      </c>
      <c r="F15" s="5">
        <v>32271</v>
      </c>
      <c r="G15" s="4" t="s">
        <v>26</v>
      </c>
      <c r="H15" s="4">
        <v>48197</v>
      </c>
      <c r="I15" s="4"/>
    </row>
    <row r="16" spans="1:9" ht="16.5" thickBot="1">
      <c r="A16" s="4">
        <v>18</v>
      </c>
      <c r="B16" s="6" t="s">
        <v>85</v>
      </c>
      <c r="C16" s="6" t="s">
        <v>29</v>
      </c>
      <c r="D16" s="6" t="s">
        <v>86</v>
      </c>
      <c r="E16" s="6" t="s">
        <v>8</v>
      </c>
      <c r="F16" s="7">
        <v>29141</v>
      </c>
      <c r="G16" s="6" t="s">
        <v>16</v>
      </c>
      <c r="H16" s="6">
        <v>43457</v>
      </c>
      <c r="I16" s="6" t="s">
        <v>124</v>
      </c>
    </row>
    <row r="17" spans="1:9" ht="16.5" thickBot="1">
      <c r="A17" s="4">
        <v>20</v>
      </c>
      <c r="B17" s="4" t="s">
        <v>87</v>
      </c>
      <c r="C17" s="4" t="s">
        <v>12</v>
      </c>
      <c r="D17" s="4" t="s">
        <v>19</v>
      </c>
      <c r="E17" s="4" t="s">
        <v>8</v>
      </c>
      <c r="F17" s="5">
        <v>29868</v>
      </c>
      <c r="G17" s="4" t="s">
        <v>16</v>
      </c>
      <c r="H17" s="4">
        <v>49470</v>
      </c>
      <c r="I17" s="4"/>
    </row>
    <row r="18" spans="1:9" ht="16.5" thickBot="1">
      <c r="A18" s="4">
        <v>21</v>
      </c>
      <c r="B18" s="4" t="s">
        <v>87</v>
      </c>
      <c r="C18" s="4" t="s">
        <v>27</v>
      </c>
      <c r="D18" s="4" t="s">
        <v>62</v>
      </c>
      <c r="E18" s="4" t="s">
        <v>11</v>
      </c>
      <c r="F18" s="5">
        <v>29050</v>
      </c>
      <c r="G18" s="4" t="s">
        <v>9</v>
      </c>
      <c r="H18" s="4">
        <v>38630</v>
      </c>
      <c r="I18" s="4"/>
    </row>
    <row r="19" spans="1:9" ht="16.5" thickBot="1">
      <c r="A19" s="4">
        <v>22</v>
      </c>
      <c r="B19" s="4" t="s">
        <v>90</v>
      </c>
      <c r="C19" s="4" t="s">
        <v>22</v>
      </c>
      <c r="D19" s="4" t="s">
        <v>23</v>
      </c>
      <c r="E19" s="4" t="s">
        <v>11</v>
      </c>
      <c r="F19" s="5">
        <v>32050</v>
      </c>
      <c r="G19" s="4" t="s">
        <v>9</v>
      </c>
      <c r="H19" s="4">
        <v>53866</v>
      </c>
      <c r="I19" s="4" t="s">
        <v>125</v>
      </c>
    </row>
    <row r="20" spans="1:9" ht="16.5" thickBot="1">
      <c r="A20" s="4">
        <v>23</v>
      </c>
      <c r="B20" s="6" t="s">
        <v>88</v>
      </c>
      <c r="C20" s="6" t="s">
        <v>33</v>
      </c>
      <c r="D20" s="6" t="s">
        <v>89</v>
      </c>
      <c r="E20" s="6" t="s">
        <v>8</v>
      </c>
      <c r="F20" s="7">
        <v>32337</v>
      </c>
      <c r="G20" s="6" t="s">
        <v>30</v>
      </c>
      <c r="H20" s="6">
        <v>38136</v>
      </c>
      <c r="I20" s="6"/>
    </row>
    <row r="21" spans="1:9" ht="16.5" thickBot="1">
      <c r="A21" s="4">
        <v>25</v>
      </c>
      <c r="B21" s="4" t="s">
        <v>91</v>
      </c>
      <c r="C21" s="4" t="s">
        <v>35</v>
      </c>
      <c r="D21" s="4" t="s">
        <v>46</v>
      </c>
      <c r="E21" s="4" t="s">
        <v>11</v>
      </c>
      <c r="F21" s="5">
        <v>33115</v>
      </c>
      <c r="G21" s="4" t="s">
        <v>93</v>
      </c>
      <c r="H21" s="4">
        <v>33246</v>
      </c>
      <c r="I21" s="4"/>
    </row>
    <row r="22" spans="1:9" ht="16.5" thickBot="1">
      <c r="A22" s="4">
        <v>26</v>
      </c>
      <c r="B22" s="4" t="s">
        <v>92</v>
      </c>
      <c r="C22" s="4" t="s">
        <v>94</v>
      </c>
      <c r="D22" s="4" t="s">
        <v>31</v>
      </c>
      <c r="E22" s="4" t="s">
        <v>8</v>
      </c>
      <c r="F22" s="5">
        <v>31321</v>
      </c>
      <c r="G22" s="4" t="s">
        <v>9</v>
      </c>
      <c r="H22" s="4">
        <v>45578</v>
      </c>
      <c r="I22" s="4"/>
    </row>
    <row r="23" spans="1:9" ht="16.5" thickBot="1">
      <c r="A23" s="4">
        <v>27</v>
      </c>
      <c r="B23" s="4" t="s">
        <v>96</v>
      </c>
      <c r="C23" s="4" t="s">
        <v>97</v>
      </c>
      <c r="D23" s="4" t="s">
        <v>20</v>
      </c>
      <c r="E23" s="4" t="s">
        <v>8</v>
      </c>
      <c r="F23" s="5">
        <v>33918</v>
      </c>
      <c r="G23" s="4" t="s">
        <v>9</v>
      </c>
      <c r="H23" s="4">
        <v>31011</v>
      </c>
      <c r="I23" s="4" t="s">
        <v>126</v>
      </c>
    </row>
    <row r="24" spans="1:9" ht="16.5" thickBot="1">
      <c r="A24" s="4">
        <v>28</v>
      </c>
      <c r="B24" s="4" t="s">
        <v>98</v>
      </c>
      <c r="C24" s="4" t="s">
        <v>34</v>
      </c>
      <c r="D24" s="4" t="s">
        <v>23</v>
      </c>
      <c r="E24" s="4" t="s">
        <v>11</v>
      </c>
      <c r="F24" s="5">
        <v>36050</v>
      </c>
      <c r="G24" s="4" t="s">
        <v>32</v>
      </c>
      <c r="H24" s="4">
        <v>32017</v>
      </c>
      <c r="I24" s="4"/>
    </row>
    <row r="25" spans="1:9" ht="16.5" thickBot="1">
      <c r="A25" s="4">
        <v>29</v>
      </c>
      <c r="B25" s="4" t="s">
        <v>95</v>
      </c>
      <c r="C25" s="4" t="s">
        <v>39</v>
      </c>
      <c r="D25" s="4" t="s">
        <v>38</v>
      </c>
      <c r="E25" s="4" t="s">
        <v>8</v>
      </c>
      <c r="F25" s="5">
        <v>30086</v>
      </c>
      <c r="G25" s="4" t="s">
        <v>9</v>
      </c>
      <c r="H25" s="4">
        <v>36384</v>
      </c>
      <c r="I25" s="4"/>
    </row>
    <row r="26" spans="1:9" ht="16.5" thickBot="1">
      <c r="A26" s="4">
        <v>30</v>
      </c>
      <c r="B26" s="4" t="s">
        <v>99</v>
      </c>
      <c r="C26" s="4" t="s">
        <v>100</v>
      </c>
      <c r="D26" s="4" t="s">
        <v>36</v>
      </c>
      <c r="E26" s="4" t="s">
        <v>11</v>
      </c>
      <c r="F26" s="5">
        <v>27344</v>
      </c>
      <c r="G26" s="4" t="s">
        <v>37</v>
      </c>
      <c r="H26" s="4">
        <v>52785</v>
      </c>
      <c r="I26" s="4" t="s">
        <v>127</v>
      </c>
    </row>
    <row r="27" spans="1:9" ht="16.5" thickBot="1">
      <c r="A27" s="4">
        <v>31</v>
      </c>
      <c r="B27" s="4" t="s">
        <v>101</v>
      </c>
      <c r="C27" s="4" t="s">
        <v>40</v>
      </c>
      <c r="D27" s="4" t="s">
        <v>38</v>
      </c>
      <c r="E27" s="4" t="s">
        <v>8</v>
      </c>
      <c r="F27" s="5">
        <v>24172</v>
      </c>
      <c r="G27" s="4" t="s">
        <v>37</v>
      </c>
      <c r="H27" s="4">
        <v>46875</v>
      </c>
      <c r="I27" s="4"/>
    </row>
    <row r="28" spans="1:9" ht="16.5" thickBot="1">
      <c r="A28" s="4">
        <v>32</v>
      </c>
      <c r="B28" s="4" t="s">
        <v>106</v>
      </c>
      <c r="C28" s="4" t="s">
        <v>18</v>
      </c>
      <c r="D28" s="4" t="s">
        <v>13</v>
      </c>
      <c r="E28" s="4" t="s">
        <v>8</v>
      </c>
      <c r="F28" s="5">
        <v>28458</v>
      </c>
      <c r="G28" s="4" t="s">
        <v>9</v>
      </c>
      <c r="H28" s="4">
        <v>43381</v>
      </c>
      <c r="I28" s="4"/>
    </row>
    <row r="29" spans="1:9" ht="16.5" thickBot="1">
      <c r="A29" s="4">
        <v>33</v>
      </c>
      <c r="B29" s="6" t="s">
        <v>102</v>
      </c>
      <c r="C29" s="6" t="s">
        <v>103</v>
      </c>
      <c r="D29" s="6" t="s">
        <v>104</v>
      </c>
      <c r="E29" s="6" t="s">
        <v>11</v>
      </c>
      <c r="F29" s="7">
        <v>28817</v>
      </c>
      <c r="G29" s="6" t="s">
        <v>105</v>
      </c>
      <c r="H29" s="6">
        <v>48543</v>
      </c>
      <c r="I29" s="6" t="s">
        <v>128</v>
      </c>
    </row>
    <row r="30" spans="1:9" ht="16.5" thickBot="1">
      <c r="A30" s="4">
        <v>35</v>
      </c>
      <c r="B30" s="4" t="s">
        <v>107</v>
      </c>
      <c r="C30" s="4" t="s">
        <v>108</v>
      </c>
      <c r="D30" s="4" t="s">
        <v>15</v>
      </c>
      <c r="E30" s="4" t="s">
        <v>11</v>
      </c>
      <c r="F30" s="5">
        <v>24085</v>
      </c>
      <c r="G30" s="4" t="s">
        <v>30</v>
      </c>
      <c r="H30" s="4">
        <v>43635</v>
      </c>
      <c r="I30" s="4"/>
    </row>
    <row r="31" spans="1:9" ht="16.5" thickBot="1">
      <c r="A31" s="4">
        <v>36</v>
      </c>
      <c r="B31" s="4" t="s">
        <v>109</v>
      </c>
      <c r="C31" s="4" t="s">
        <v>18</v>
      </c>
      <c r="D31" s="4" t="s">
        <v>13</v>
      </c>
      <c r="E31" s="4" t="s">
        <v>8</v>
      </c>
      <c r="F31" s="5">
        <v>30662</v>
      </c>
      <c r="G31" s="4" t="s">
        <v>37</v>
      </c>
      <c r="H31" s="4">
        <v>44616</v>
      </c>
      <c r="I31" s="4"/>
    </row>
    <row r="32" spans="1:9" ht="16.5" thickBot="1">
      <c r="A32" s="4">
        <v>37</v>
      </c>
      <c r="B32" s="4" t="s">
        <v>110</v>
      </c>
      <c r="C32" s="4" t="s">
        <v>32</v>
      </c>
      <c r="D32" s="4" t="s">
        <v>41</v>
      </c>
      <c r="E32" s="4" t="s">
        <v>8</v>
      </c>
      <c r="F32" s="5">
        <v>25431</v>
      </c>
      <c r="G32" s="4" t="s">
        <v>9</v>
      </c>
      <c r="H32" s="4">
        <v>44438</v>
      </c>
      <c r="I32" s="4" t="s">
        <v>129</v>
      </c>
    </row>
    <row r="33" spans="1:9" ht="16.5" thickBot="1">
      <c r="A33" s="4">
        <v>38</v>
      </c>
      <c r="B33" s="4" t="s">
        <v>42</v>
      </c>
      <c r="C33" s="4" t="s">
        <v>111</v>
      </c>
      <c r="D33" s="4" t="s">
        <v>38</v>
      </c>
      <c r="E33" s="4" t="s">
        <v>8</v>
      </c>
      <c r="F33" s="5">
        <v>34837</v>
      </c>
      <c r="G33" s="4" t="s">
        <v>66</v>
      </c>
      <c r="H33" s="4">
        <v>39690</v>
      </c>
      <c r="I33" s="4"/>
    </row>
    <row r="34" spans="1:9" ht="16.5" thickBot="1">
      <c r="A34" s="4">
        <v>39</v>
      </c>
      <c r="B34" s="4" t="s">
        <v>112</v>
      </c>
      <c r="C34" s="4" t="s">
        <v>113</v>
      </c>
      <c r="D34" s="4" t="s">
        <v>44</v>
      </c>
      <c r="E34" s="4" t="s">
        <v>11</v>
      </c>
      <c r="F34" s="5">
        <v>30875</v>
      </c>
      <c r="G34" s="4" t="s">
        <v>114</v>
      </c>
      <c r="H34" s="4">
        <v>49969</v>
      </c>
      <c r="I34" s="4"/>
    </row>
    <row r="35" spans="1:9" ht="16.5" thickBot="1">
      <c r="A35" s="4">
        <v>40</v>
      </c>
      <c r="B35" s="4" t="s">
        <v>112</v>
      </c>
      <c r="C35" s="4" t="s">
        <v>43</v>
      </c>
      <c r="D35" s="4" t="s">
        <v>45</v>
      </c>
      <c r="E35" s="4" t="s">
        <v>11</v>
      </c>
      <c r="F35" s="5">
        <v>27649</v>
      </c>
      <c r="G35" s="4" t="s">
        <v>56</v>
      </c>
      <c r="H35" s="4">
        <v>50790</v>
      </c>
      <c r="I35" s="4" t="s">
        <v>130</v>
      </c>
    </row>
    <row r="36" spans="1:9" ht="16.5" thickBot="1">
      <c r="A36" s="4">
        <v>41</v>
      </c>
      <c r="B36" s="6" t="s">
        <v>115</v>
      </c>
      <c r="C36" s="6" t="s">
        <v>25</v>
      </c>
      <c r="D36" s="6" t="s">
        <v>116</v>
      </c>
      <c r="E36" s="6" t="s">
        <v>8</v>
      </c>
      <c r="F36" s="7">
        <v>24746</v>
      </c>
      <c r="G36" s="6" t="s">
        <v>105</v>
      </c>
      <c r="H36" s="6">
        <v>33492</v>
      </c>
      <c r="I36" s="6"/>
    </row>
    <row r="37" spans="1:9" ht="16.5" thickBot="1">
      <c r="A37" s="4">
        <v>43</v>
      </c>
      <c r="B37" s="4" t="s">
        <v>117</v>
      </c>
      <c r="C37" s="4" t="s">
        <v>118</v>
      </c>
      <c r="D37" s="4" t="s">
        <v>28</v>
      </c>
      <c r="E37" s="4" t="s">
        <v>11</v>
      </c>
      <c r="F37" s="5">
        <v>23769</v>
      </c>
      <c r="G37" s="4" t="s">
        <v>66</v>
      </c>
      <c r="H37" s="4">
        <v>38730</v>
      </c>
      <c r="I37" s="4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H44"/>
  <sheetViews>
    <sheetView workbookViewId="0">
      <selection activeCell="H11" sqref="H11"/>
    </sheetView>
  </sheetViews>
  <sheetFormatPr defaultRowHeight="15.75"/>
  <cols>
    <col min="1" max="1" width="9.875" bestFit="1" customWidth="1"/>
    <col min="2" max="2" width="10.625" bestFit="1" customWidth="1"/>
    <col min="3" max="3" width="26.625" bestFit="1" customWidth="1"/>
    <col min="4" max="4" width="11.75" bestFit="1" customWidth="1"/>
    <col min="5" max="5" width="11.875" customWidth="1"/>
    <col min="6" max="6" width="22.25" bestFit="1" customWidth="1"/>
  </cols>
  <sheetData>
    <row r="1" spans="1:8" ht="16.5" thickBot="1">
      <c r="A1" s="3" t="s">
        <v>155</v>
      </c>
      <c r="B1" s="3" t="s">
        <v>156</v>
      </c>
      <c r="C1" s="3" t="s">
        <v>48</v>
      </c>
      <c r="D1" s="3" t="s">
        <v>49</v>
      </c>
      <c r="E1" s="3" t="s">
        <v>52</v>
      </c>
      <c r="F1" s="3" t="s">
        <v>157</v>
      </c>
    </row>
    <row r="2" spans="1:8" ht="16.5" thickBot="1">
      <c r="A2" s="4">
        <v>43079</v>
      </c>
      <c r="B2" s="4" t="s">
        <v>162</v>
      </c>
      <c r="C2" s="4" t="s">
        <v>133</v>
      </c>
      <c r="D2" s="4">
        <f ca="1">RANDBETWEEN(2,10)</f>
        <v>9</v>
      </c>
      <c r="E2" s="4">
        <f ca="1">RANDBETWEEN(500,9000)</f>
        <v>4089</v>
      </c>
      <c r="F2" s="4" t="s">
        <v>158</v>
      </c>
    </row>
    <row r="3" spans="1:8" ht="16.5" thickBot="1">
      <c r="A3" s="4">
        <v>42746</v>
      </c>
      <c r="B3" s="4" t="s">
        <v>163</v>
      </c>
      <c r="C3" s="4" t="s">
        <v>133</v>
      </c>
      <c r="D3" s="4">
        <f t="shared" ref="D3:D44" ca="1" si="0">RANDBETWEEN(2,10)</f>
        <v>8</v>
      </c>
      <c r="E3" s="4">
        <v>4993</v>
      </c>
      <c r="F3" s="4" t="s">
        <v>158</v>
      </c>
    </row>
    <row r="4" spans="1:8" ht="16.5" thickBot="1">
      <c r="A4" s="4">
        <v>43079</v>
      </c>
      <c r="B4" s="4" t="s">
        <v>164</v>
      </c>
      <c r="C4" s="4" t="s">
        <v>134</v>
      </c>
      <c r="D4" s="4">
        <f t="shared" ca="1" si="0"/>
        <v>3</v>
      </c>
      <c r="E4" s="4">
        <v>3686</v>
      </c>
      <c r="F4" s="4" t="s">
        <v>158</v>
      </c>
    </row>
    <row r="5" spans="1:8" ht="16.5" thickBot="1">
      <c r="A5" s="4">
        <v>43079</v>
      </c>
      <c r="B5" s="4" t="s">
        <v>164</v>
      </c>
      <c r="C5" s="4" t="s">
        <v>134</v>
      </c>
      <c r="D5" s="4">
        <f t="shared" ca="1" si="0"/>
        <v>9</v>
      </c>
      <c r="E5" s="4">
        <v>3686</v>
      </c>
      <c r="F5" s="4" t="s">
        <v>158</v>
      </c>
    </row>
    <row r="6" spans="1:8" ht="16.5" thickBot="1">
      <c r="A6" s="4">
        <v>42750</v>
      </c>
      <c r="B6" s="4" t="s">
        <v>165</v>
      </c>
      <c r="C6" s="4" t="s">
        <v>135</v>
      </c>
      <c r="D6" s="4">
        <f t="shared" ca="1" si="0"/>
        <v>9</v>
      </c>
      <c r="E6" s="4">
        <v>4700</v>
      </c>
      <c r="F6" s="4" t="s">
        <v>131</v>
      </c>
    </row>
    <row r="7" spans="1:8" ht="16.5" thickBot="1">
      <c r="A7" s="4">
        <v>42751</v>
      </c>
      <c r="B7" s="4" t="s">
        <v>165</v>
      </c>
      <c r="C7" s="4" t="s">
        <v>135</v>
      </c>
      <c r="D7" s="4">
        <f t="shared" ca="1" si="0"/>
        <v>8</v>
      </c>
      <c r="E7" s="4">
        <v>4700</v>
      </c>
      <c r="F7" s="4" t="s">
        <v>131</v>
      </c>
    </row>
    <row r="8" spans="1:8" ht="16.5" thickBot="1">
      <c r="A8" s="4">
        <v>42754</v>
      </c>
      <c r="B8" s="4" t="s">
        <v>166</v>
      </c>
      <c r="C8" s="4" t="s">
        <v>136</v>
      </c>
      <c r="D8" s="4">
        <f t="shared" ca="1" si="0"/>
        <v>3</v>
      </c>
      <c r="E8" s="4">
        <f t="shared" ref="E8:E44" ca="1" si="1">RANDBETWEEN(500,9000)</f>
        <v>3413</v>
      </c>
      <c r="F8" s="4" t="s">
        <v>161</v>
      </c>
    </row>
    <row r="9" spans="1:8" ht="16.5" thickBot="1">
      <c r="A9" s="4">
        <v>42754</v>
      </c>
      <c r="B9" s="4" t="s">
        <v>167</v>
      </c>
      <c r="C9" s="4" t="s">
        <v>137</v>
      </c>
      <c r="D9" s="4">
        <f t="shared" ca="1" si="0"/>
        <v>2</v>
      </c>
      <c r="E9" s="4">
        <f t="shared" ca="1" si="1"/>
        <v>1218</v>
      </c>
      <c r="F9" s="4" t="s">
        <v>161</v>
      </c>
    </row>
    <row r="10" spans="1:8" ht="16.5" thickBot="1">
      <c r="A10" s="4">
        <v>42755</v>
      </c>
      <c r="B10" s="4" t="s">
        <v>168</v>
      </c>
      <c r="C10" s="4" t="s">
        <v>138</v>
      </c>
      <c r="D10" s="4">
        <f t="shared" ca="1" si="0"/>
        <v>2</v>
      </c>
      <c r="E10" s="4">
        <f t="shared" ca="1" si="1"/>
        <v>568</v>
      </c>
      <c r="F10" s="4" t="s">
        <v>161</v>
      </c>
      <c r="H10" s="1"/>
    </row>
    <row r="11" spans="1:8" ht="16.5" thickBot="1">
      <c r="A11" s="4">
        <v>42758</v>
      </c>
      <c r="B11" s="4" t="s">
        <v>169</v>
      </c>
      <c r="C11" s="4" t="s">
        <v>139</v>
      </c>
      <c r="D11" s="4">
        <f t="shared" ca="1" si="0"/>
        <v>8</v>
      </c>
      <c r="E11" s="4">
        <f t="shared" ca="1" si="1"/>
        <v>2554</v>
      </c>
      <c r="F11" s="4" t="s">
        <v>161</v>
      </c>
      <c r="H11" s="1"/>
    </row>
    <row r="12" spans="1:8" ht="16.5" thickBot="1">
      <c r="A12" s="4">
        <v>42759</v>
      </c>
      <c r="B12" s="4" t="s">
        <v>169</v>
      </c>
      <c r="C12" s="4" t="s">
        <v>139</v>
      </c>
      <c r="D12" s="4">
        <f t="shared" ca="1" si="0"/>
        <v>9</v>
      </c>
      <c r="E12" s="4">
        <f t="shared" ca="1" si="1"/>
        <v>2448</v>
      </c>
      <c r="F12" s="4" t="s">
        <v>161</v>
      </c>
      <c r="H12" s="1"/>
    </row>
    <row r="13" spans="1:8" ht="16.5" thickBot="1">
      <c r="A13" s="4">
        <v>42760</v>
      </c>
      <c r="B13" s="4" t="s">
        <v>170</v>
      </c>
      <c r="C13" s="4" t="s">
        <v>140</v>
      </c>
      <c r="D13" s="4">
        <f t="shared" ca="1" si="0"/>
        <v>3</v>
      </c>
      <c r="E13" s="4">
        <f t="shared" ca="1" si="1"/>
        <v>6283</v>
      </c>
      <c r="F13" s="4" t="s">
        <v>159</v>
      </c>
      <c r="H13" s="1"/>
    </row>
    <row r="14" spans="1:8" ht="16.5" thickBot="1">
      <c r="A14" s="4">
        <v>40934</v>
      </c>
      <c r="B14" s="4" t="s">
        <v>170</v>
      </c>
      <c r="C14" s="4" t="s">
        <v>140</v>
      </c>
      <c r="D14" s="4">
        <f t="shared" ca="1" si="0"/>
        <v>8</v>
      </c>
      <c r="E14" s="4">
        <f t="shared" ca="1" si="1"/>
        <v>4247</v>
      </c>
      <c r="F14" s="4" t="s">
        <v>159</v>
      </c>
      <c r="H14" s="1"/>
    </row>
    <row r="15" spans="1:8" ht="16.5" thickBot="1">
      <c r="A15" s="4">
        <v>42762</v>
      </c>
      <c r="B15" s="4" t="s">
        <v>50</v>
      </c>
      <c r="C15" s="4" t="s">
        <v>137</v>
      </c>
      <c r="D15" s="4">
        <f t="shared" ca="1" si="0"/>
        <v>5</v>
      </c>
      <c r="E15" s="4">
        <f t="shared" ca="1" si="1"/>
        <v>5782</v>
      </c>
      <c r="F15" s="4" t="s">
        <v>161</v>
      </c>
      <c r="H15" s="1"/>
    </row>
    <row r="16" spans="1:8" ht="16.5" thickBot="1">
      <c r="A16" s="4">
        <v>42762</v>
      </c>
      <c r="B16" s="4" t="s">
        <v>50</v>
      </c>
      <c r="C16" s="4" t="s">
        <v>137</v>
      </c>
      <c r="D16" s="4">
        <f t="shared" ca="1" si="0"/>
        <v>9</v>
      </c>
      <c r="E16" s="4">
        <f t="shared" ca="1" si="1"/>
        <v>1656</v>
      </c>
      <c r="F16" s="4" t="s">
        <v>161</v>
      </c>
      <c r="H16" s="1"/>
    </row>
    <row r="17" spans="1:8" ht="16.5" thickBot="1">
      <c r="A17" s="4">
        <v>42766</v>
      </c>
      <c r="B17" s="4" t="s">
        <v>167</v>
      </c>
      <c r="C17" s="4" t="s">
        <v>140</v>
      </c>
      <c r="D17" s="4">
        <f t="shared" ca="1" si="0"/>
        <v>6</v>
      </c>
      <c r="E17" s="4">
        <f t="shared" ca="1" si="1"/>
        <v>7938</v>
      </c>
      <c r="F17" s="4" t="s">
        <v>159</v>
      </c>
      <c r="H17" s="2"/>
    </row>
    <row r="18" spans="1:8" ht="16.5" thickBot="1">
      <c r="A18" s="4">
        <v>42767</v>
      </c>
      <c r="B18" s="4" t="s">
        <v>167</v>
      </c>
      <c r="C18" s="4" t="s">
        <v>140</v>
      </c>
      <c r="D18" s="4">
        <f t="shared" ca="1" si="0"/>
        <v>8</v>
      </c>
      <c r="E18" s="4">
        <f t="shared" ca="1" si="1"/>
        <v>6669</v>
      </c>
      <c r="F18" s="4" t="s">
        <v>159</v>
      </c>
    </row>
    <row r="19" spans="1:8" ht="16.5" thickBot="1">
      <c r="A19" s="4">
        <v>42768</v>
      </c>
      <c r="B19" s="4" t="s">
        <v>171</v>
      </c>
      <c r="C19" s="4" t="s">
        <v>141</v>
      </c>
      <c r="D19" s="4">
        <f t="shared" ca="1" si="0"/>
        <v>4</v>
      </c>
      <c r="E19" s="4">
        <f t="shared" ca="1" si="1"/>
        <v>5688</v>
      </c>
      <c r="F19" s="4" t="s">
        <v>160</v>
      </c>
    </row>
    <row r="20" spans="1:8" ht="16.5" thickBot="1">
      <c r="A20" s="4">
        <v>42769</v>
      </c>
      <c r="B20" s="4" t="s">
        <v>172</v>
      </c>
      <c r="C20" s="4" t="s">
        <v>142</v>
      </c>
      <c r="D20" s="4">
        <f t="shared" ca="1" si="0"/>
        <v>5</v>
      </c>
      <c r="E20" s="4">
        <f t="shared" ca="1" si="1"/>
        <v>1534</v>
      </c>
      <c r="F20" s="4" t="s">
        <v>160</v>
      </c>
    </row>
    <row r="21" spans="1:8" ht="16.5" thickBot="1">
      <c r="A21" s="4">
        <v>42772</v>
      </c>
      <c r="B21" s="4" t="s">
        <v>173</v>
      </c>
      <c r="C21" s="4" t="s">
        <v>143</v>
      </c>
      <c r="D21" s="4">
        <f t="shared" ca="1" si="0"/>
        <v>4</v>
      </c>
      <c r="E21" s="4">
        <f t="shared" ca="1" si="1"/>
        <v>3761</v>
      </c>
      <c r="F21" s="4" t="s">
        <v>160</v>
      </c>
    </row>
    <row r="22" spans="1:8" ht="16.5" thickBot="1">
      <c r="A22" s="4">
        <v>42773</v>
      </c>
      <c r="B22" s="4" t="s">
        <v>173</v>
      </c>
      <c r="C22" s="4" t="s">
        <v>143</v>
      </c>
      <c r="D22" s="4">
        <f t="shared" ca="1" si="0"/>
        <v>6</v>
      </c>
      <c r="E22" s="4">
        <f t="shared" ca="1" si="1"/>
        <v>2314</v>
      </c>
      <c r="F22" s="4" t="s">
        <v>132</v>
      </c>
    </row>
    <row r="23" spans="1:8" ht="16.5" thickBot="1">
      <c r="A23" s="4">
        <v>42774</v>
      </c>
      <c r="B23" s="4" t="s">
        <v>173</v>
      </c>
      <c r="C23" s="4" t="s">
        <v>143</v>
      </c>
      <c r="D23" s="4">
        <f t="shared" ca="1" si="0"/>
        <v>5</v>
      </c>
      <c r="E23" s="4">
        <f t="shared" ca="1" si="1"/>
        <v>5457</v>
      </c>
      <c r="F23" s="4" t="s">
        <v>132</v>
      </c>
    </row>
    <row r="24" spans="1:8" ht="16.5" thickBot="1">
      <c r="A24" s="4">
        <v>42775</v>
      </c>
      <c r="B24" s="4" t="s">
        <v>167</v>
      </c>
      <c r="C24" s="4" t="s">
        <v>140</v>
      </c>
      <c r="D24" s="4">
        <f t="shared" ca="1" si="0"/>
        <v>10</v>
      </c>
      <c r="E24" s="4">
        <f t="shared" ca="1" si="1"/>
        <v>3078</v>
      </c>
      <c r="F24" s="4" t="s">
        <v>159</v>
      </c>
    </row>
    <row r="25" spans="1:8" ht="16.5" thickBot="1">
      <c r="A25" s="4">
        <v>42776</v>
      </c>
      <c r="B25" s="4" t="s">
        <v>167</v>
      </c>
      <c r="C25" s="4" t="s">
        <v>140</v>
      </c>
      <c r="D25" s="4">
        <f t="shared" ca="1" si="0"/>
        <v>2</v>
      </c>
      <c r="E25" s="4">
        <f t="shared" ca="1" si="1"/>
        <v>4641</v>
      </c>
      <c r="F25" s="4" t="s">
        <v>159</v>
      </c>
    </row>
    <row r="26" spans="1:8" ht="16.5" thickBot="1">
      <c r="A26" s="4">
        <v>42779</v>
      </c>
      <c r="B26" s="4" t="s">
        <v>174</v>
      </c>
      <c r="C26" s="4" t="s">
        <v>144</v>
      </c>
      <c r="D26" s="4">
        <f t="shared" ca="1" si="0"/>
        <v>7</v>
      </c>
      <c r="E26" s="4">
        <f t="shared" ca="1" si="1"/>
        <v>6735</v>
      </c>
      <c r="F26" s="4" t="s">
        <v>51</v>
      </c>
    </row>
    <row r="27" spans="1:8" ht="16.5" thickBot="1">
      <c r="A27" s="4">
        <v>42779</v>
      </c>
      <c r="B27" s="4" t="s">
        <v>174</v>
      </c>
      <c r="C27" s="4" t="s">
        <v>144</v>
      </c>
      <c r="D27" s="4">
        <f t="shared" ca="1" si="0"/>
        <v>6</v>
      </c>
      <c r="E27" s="4">
        <f t="shared" ca="1" si="1"/>
        <v>3478</v>
      </c>
      <c r="F27" s="4" t="s">
        <v>51</v>
      </c>
    </row>
    <row r="28" spans="1:8" ht="16.5" thickBot="1">
      <c r="A28" s="4">
        <v>42780</v>
      </c>
      <c r="B28" s="4" t="s">
        <v>175</v>
      </c>
      <c r="C28" s="4" t="s">
        <v>145</v>
      </c>
      <c r="D28" s="4">
        <f t="shared" ca="1" si="0"/>
        <v>3</v>
      </c>
      <c r="E28" s="4">
        <f t="shared" ca="1" si="1"/>
        <v>3500</v>
      </c>
      <c r="F28" s="4" t="s">
        <v>159</v>
      </c>
    </row>
    <row r="29" spans="1:8" ht="16.5" thickBot="1">
      <c r="A29" s="4">
        <v>42780</v>
      </c>
      <c r="B29" s="4" t="s">
        <v>175</v>
      </c>
      <c r="C29" s="4" t="s">
        <v>145</v>
      </c>
      <c r="D29" s="4">
        <f t="shared" ca="1" si="0"/>
        <v>6</v>
      </c>
      <c r="E29" s="4">
        <f t="shared" ca="1" si="1"/>
        <v>6715</v>
      </c>
      <c r="F29" s="4" t="s">
        <v>159</v>
      </c>
    </row>
    <row r="30" spans="1:8" ht="16.5" thickBot="1">
      <c r="A30" s="4">
        <v>42780</v>
      </c>
      <c r="B30" s="4" t="s">
        <v>176</v>
      </c>
      <c r="C30" s="4" t="s">
        <v>146</v>
      </c>
      <c r="D30" s="4">
        <f t="shared" ca="1" si="0"/>
        <v>3</v>
      </c>
      <c r="E30" s="4">
        <f t="shared" ca="1" si="1"/>
        <v>4529</v>
      </c>
      <c r="F30" s="4" t="s">
        <v>158</v>
      </c>
    </row>
    <row r="31" spans="1:8" ht="16.5" thickBot="1">
      <c r="A31" s="4">
        <v>42780</v>
      </c>
      <c r="B31" s="4" t="s">
        <v>176</v>
      </c>
      <c r="C31" s="4" t="s">
        <v>146</v>
      </c>
      <c r="D31" s="4">
        <f t="shared" ca="1" si="0"/>
        <v>6</v>
      </c>
      <c r="E31" s="4">
        <f t="shared" ca="1" si="1"/>
        <v>7439</v>
      </c>
      <c r="F31" s="4" t="s">
        <v>158</v>
      </c>
    </row>
    <row r="32" spans="1:8" ht="16.5" thickBot="1">
      <c r="A32" s="4">
        <v>42780</v>
      </c>
      <c r="B32" s="4" t="s">
        <v>177</v>
      </c>
      <c r="C32" s="4" t="s">
        <v>147</v>
      </c>
      <c r="D32" s="4">
        <f t="shared" ca="1" si="0"/>
        <v>9</v>
      </c>
      <c r="E32" s="4">
        <f t="shared" ca="1" si="1"/>
        <v>3143</v>
      </c>
      <c r="F32" s="4" t="s">
        <v>158</v>
      </c>
    </row>
    <row r="33" spans="1:6" ht="16.5" thickBot="1">
      <c r="A33" s="4">
        <v>42781</v>
      </c>
      <c r="B33" s="4" t="s">
        <v>178</v>
      </c>
      <c r="C33" s="4" t="s">
        <v>148</v>
      </c>
      <c r="D33" s="4">
        <f t="shared" ca="1" si="0"/>
        <v>2</v>
      </c>
      <c r="E33" s="4">
        <f t="shared" ca="1" si="1"/>
        <v>1274</v>
      </c>
      <c r="F33" s="4" t="s">
        <v>131</v>
      </c>
    </row>
    <row r="34" spans="1:6" ht="16.5" thickBot="1">
      <c r="A34" s="4">
        <v>42781</v>
      </c>
      <c r="B34" s="4" t="s">
        <v>178</v>
      </c>
      <c r="C34" s="4" t="s">
        <v>148</v>
      </c>
      <c r="D34" s="4">
        <f t="shared" ca="1" si="0"/>
        <v>5</v>
      </c>
      <c r="E34" s="4">
        <f t="shared" ca="1" si="1"/>
        <v>3359</v>
      </c>
      <c r="F34" s="4" t="s">
        <v>131</v>
      </c>
    </row>
    <row r="35" spans="1:6" ht="16.5" thickBot="1">
      <c r="A35" s="4">
        <v>42781</v>
      </c>
      <c r="B35" s="4" t="s">
        <v>179</v>
      </c>
      <c r="C35" s="4" t="s">
        <v>149</v>
      </c>
      <c r="D35" s="4">
        <f t="shared" ca="1" si="0"/>
        <v>10</v>
      </c>
      <c r="E35" s="4">
        <f t="shared" ca="1" si="1"/>
        <v>8746</v>
      </c>
      <c r="F35" s="4" t="s">
        <v>132</v>
      </c>
    </row>
    <row r="36" spans="1:6" ht="16.5" thickBot="1">
      <c r="A36" s="4">
        <v>42781</v>
      </c>
      <c r="B36" s="4" t="s">
        <v>179</v>
      </c>
      <c r="C36" s="4" t="s">
        <v>149</v>
      </c>
      <c r="D36" s="4">
        <f t="shared" ca="1" si="0"/>
        <v>2</v>
      </c>
      <c r="E36" s="4">
        <f t="shared" ca="1" si="1"/>
        <v>593</v>
      </c>
      <c r="F36" s="4" t="s">
        <v>132</v>
      </c>
    </row>
    <row r="37" spans="1:6" ht="16.5" thickBot="1">
      <c r="A37" s="4">
        <v>42781</v>
      </c>
      <c r="B37" s="4" t="s">
        <v>180</v>
      </c>
      <c r="C37" s="4" t="s">
        <v>150</v>
      </c>
      <c r="D37" s="4">
        <f t="shared" ca="1" si="0"/>
        <v>8</v>
      </c>
      <c r="E37" s="4">
        <f t="shared" ca="1" si="1"/>
        <v>7075</v>
      </c>
      <c r="F37" s="4" t="s">
        <v>132</v>
      </c>
    </row>
    <row r="38" spans="1:6" ht="16.5" thickBot="1">
      <c r="A38" s="4">
        <v>42781</v>
      </c>
      <c r="B38" s="4" t="s">
        <v>181</v>
      </c>
      <c r="C38" s="4" t="s">
        <v>151</v>
      </c>
      <c r="D38" s="4">
        <f t="shared" ca="1" si="0"/>
        <v>8</v>
      </c>
      <c r="E38" s="4">
        <f t="shared" ca="1" si="1"/>
        <v>8672</v>
      </c>
      <c r="F38" s="4" t="s">
        <v>158</v>
      </c>
    </row>
    <row r="39" spans="1:6" ht="16.5" thickBot="1">
      <c r="A39" s="4">
        <v>42781</v>
      </c>
      <c r="B39" s="4" t="s">
        <v>182</v>
      </c>
      <c r="C39" s="4" t="s">
        <v>152</v>
      </c>
      <c r="D39" s="4">
        <f t="shared" ca="1" si="0"/>
        <v>7</v>
      </c>
      <c r="E39" s="4">
        <f t="shared" ca="1" si="1"/>
        <v>8039</v>
      </c>
      <c r="F39" s="4" t="s">
        <v>132</v>
      </c>
    </row>
    <row r="40" spans="1:6" ht="16.5" thickBot="1">
      <c r="A40" s="4">
        <v>42781</v>
      </c>
      <c r="B40" s="4" t="s">
        <v>182</v>
      </c>
      <c r="C40" s="4" t="s">
        <v>152</v>
      </c>
      <c r="D40" s="4">
        <f t="shared" ca="1" si="0"/>
        <v>10</v>
      </c>
      <c r="E40" s="4">
        <f t="shared" ca="1" si="1"/>
        <v>1674</v>
      </c>
      <c r="F40" s="4" t="s">
        <v>132</v>
      </c>
    </row>
    <row r="41" spans="1:6" ht="16.5" thickBot="1">
      <c r="A41" s="4">
        <v>42781</v>
      </c>
      <c r="B41" s="4" t="s">
        <v>183</v>
      </c>
      <c r="C41" s="4" t="s">
        <v>153</v>
      </c>
      <c r="D41" s="4">
        <f t="shared" ca="1" si="0"/>
        <v>3</v>
      </c>
      <c r="E41" s="4">
        <f t="shared" ca="1" si="1"/>
        <v>2146</v>
      </c>
      <c r="F41" s="4" t="s">
        <v>132</v>
      </c>
    </row>
    <row r="42" spans="1:6" ht="16.5" thickBot="1">
      <c r="A42" s="4">
        <v>42781</v>
      </c>
      <c r="B42" s="4" t="s">
        <v>184</v>
      </c>
      <c r="C42" s="4" t="s">
        <v>154</v>
      </c>
      <c r="D42" s="4">
        <f t="shared" ca="1" si="0"/>
        <v>10</v>
      </c>
      <c r="E42" s="4">
        <f t="shared" ca="1" si="1"/>
        <v>8451</v>
      </c>
      <c r="F42" s="4" t="s">
        <v>160</v>
      </c>
    </row>
    <row r="43" spans="1:6" ht="16.5" thickBot="1">
      <c r="A43" s="4">
        <v>42781</v>
      </c>
      <c r="B43" s="4" t="s">
        <v>184</v>
      </c>
      <c r="C43" s="4" t="s">
        <v>154</v>
      </c>
      <c r="D43" s="4">
        <f t="shared" ca="1" si="0"/>
        <v>7</v>
      </c>
      <c r="E43" s="4">
        <f t="shared" ca="1" si="1"/>
        <v>7045</v>
      </c>
      <c r="F43" s="4" t="s">
        <v>160</v>
      </c>
    </row>
    <row r="44" spans="1:6" ht="16.5" thickBot="1">
      <c r="A44" s="4">
        <v>42781</v>
      </c>
      <c r="B44" s="4" t="s">
        <v>184</v>
      </c>
      <c r="C44" s="4" t="s">
        <v>154</v>
      </c>
      <c r="D44" s="4">
        <f t="shared" ca="1" si="0"/>
        <v>7</v>
      </c>
      <c r="E44" s="4">
        <f t="shared" ca="1" si="1"/>
        <v>4464</v>
      </c>
      <c r="F44" s="4" t="s">
        <v>160</v>
      </c>
    </row>
  </sheetData>
  <conditionalFormatting sqref="B1:B1048576">
    <cfRule type="duplicateValues" dxfId="0" priority="1"/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P37"/>
  <sheetViews>
    <sheetView tabSelected="1" topLeftCell="B1" zoomScale="85" zoomScaleNormal="85" workbookViewId="0">
      <selection activeCell="B11" sqref="B11"/>
    </sheetView>
  </sheetViews>
  <sheetFormatPr defaultRowHeight="15.75"/>
  <cols>
    <col min="1" max="1" width="17.25" bestFit="1" customWidth="1"/>
    <col min="2" max="2" width="22.625" bestFit="1" customWidth="1"/>
    <col min="3" max="3" width="13.5" bestFit="1" customWidth="1"/>
    <col min="4" max="4" width="9.875" bestFit="1" customWidth="1"/>
    <col min="5" max="5" width="11.625" bestFit="1" customWidth="1"/>
    <col min="6" max="6" width="16.625" bestFit="1" customWidth="1"/>
    <col min="7" max="7" width="19.25" bestFit="1" customWidth="1"/>
    <col min="8" max="8" width="10.5" bestFit="1" customWidth="1"/>
    <col min="9" max="9" width="9" bestFit="1" customWidth="1"/>
    <col min="10" max="10" width="20.375" bestFit="1" customWidth="1"/>
    <col min="13" max="13" width="22.625" bestFit="1" customWidth="1"/>
  </cols>
  <sheetData>
    <row r="1" spans="1:16" ht="45.75" thickBot="1">
      <c r="A1" s="3" t="s">
        <v>188</v>
      </c>
      <c r="B1" s="3" t="s">
        <v>48</v>
      </c>
      <c r="C1" s="3" t="s">
        <v>189</v>
      </c>
      <c r="D1" s="3" t="s">
        <v>190</v>
      </c>
      <c r="E1" s="8" t="s">
        <v>191</v>
      </c>
      <c r="F1" s="3" t="s">
        <v>192</v>
      </c>
      <c r="G1" s="3" t="s">
        <v>193</v>
      </c>
      <c r="H1" s="3" t="s">
        <v>194</v>
      </c>
      <c r="I1" s="3" t="s">
        <v>195</v>
      </c>
      <c r="J1" s="8" t="s">
        <v>196</v>
      </c>
      <c r="P1" s="3" t="s">
        <v>48</v>
      </c>
    </row>
    <row r="2" spans="1:16" ht="16.5" thickBot="1">
      <c r="A2" s="4" t="s">
        <v>197</v>
      </c>
      <c r="B2" s="4" t="s">
        <v>198</v>
      </c>
      <c r="C2" s="4" t="s">
        <v>199</v>
      </c>
      <c r="D2" s="4">
        <v>100</v>
      </c>
      <c r="E2" s="4">
        <v>15</v>
      </c>
      <c r="F2" s="4">
        <f>D2*E2</f>
        <v>1500</v>
      </c>
      <c r="G2" s="4">
        <f t="shared" ref="G2:G37" si="0">F2*$N$2</f>
        <v>92385</v>
      </c>
      <c r="H2" s="4">
        <f t="shared" ref="H2:H37" si="1">G2*$N$3</f>
        <v>8398.636363636364</v>
      </c>
      <c r="I2" s="4">
        <v>0.06</v>
      </c>
      <c r="J2" s="4">
        <f>G2+H2*(1-I2)</f>
        <v>100279.71818181819</v>
      </c>
      <c r="M2" s="3" t="s">
        <v>186</v>
      </c>
      <c r="N2" s="4">
        <v>61.59</v>
      </c>
      <c r="P2" s="4" t="s">
        <v>198</v>
      </c>
    </row>
    <row r="3" spans="1:16" ht="16.5" thickBot="1">
      <c r="A3" s="4" t="s">
        <v>197</v>
      </c>
      <c r="B3" s="4" t="s">
        <v>200</v>
      </c>
      <c r="C3" s="4" t="s">
        <v>199</v>
      </c>
      <c r="D3" s="4">
        <v>150</v>
      </c>
      <c r="E3" s="4">
        <v>17</v>
      </c>
      <c r="F3" s="4">
        <f t="shared" ref="F3:F37" si="2">D3*E3</f>
        <v>2550</v>
      </c>
      <c r="G3" s="4">
        <f t="shared" si="0"/>
        <v>157054.5</v>
      </c>
      <c r="H3" s="4">
        <f t="shared" si="1"/>
        <v>14277.681818181818</v>
      </c>
      <c r="I3" s="4">
        <v>0.09</v>
      </c>
      <c r="J3" s="4">
        <f t="shared" ref="J3:J37" si="3">G3+H3*(1-I3)</f>
        <v>170047.19045454546</v>
      </c>
      <c r="M3" s="3" t="s">
        <v>187</v>
      </c>
      <c r="N3" s="4">
        <f>10/110</f>
        <v>9.0909090909090912E-2</v>
      </c>
      <c r="P3" s="4" t="s">
        <v>200</v>
      </c>
    </row>
    <row r="4" spans="1:16" ht="16.5" thickBot="1">
      <c r="A4" s="4" t="s">
        <v>197</v>
      </c>
      <c r="B4" s="4" t="s">
        <v>198</v>
      </c>
      <c r="C4" s="4" t="s">
        <v>199</v>
      </c>
      <c r="D4" s="4">
        <v>10</v>
      </c>
      <c r="E4" s="4">
        <v>15</v>
      </c>
      <c r="F4" s="4">
        <f t="shared" si="2"/>
        <v>150</v>
      </c>
      <c r="G4" s="4">
        <f t="shared" si="0"/>
        <v>9238.5</v>
      </c>
      <c r="H4" s="4">
        <f t="shared" si="1"/>
        <v>839.86363636363637</v>
      </c>
      <c r="I4" s="4">
        <v>0.08</v>
      </c>
      <c r="J4" s="4">
        <f t="shared" si="3"/>
        <v>10011.174545454545</v>
      </c>
      <c r="P4" s="4" t="s">
        <v>201</v>
      </c>
    </row>
    <row r="5" spans="1:16" ht="57.75" customHeight="1" thickBot="1">
      <c r="A5" s="4" t="s">
        <v>197</v>
      </c>
      <c r="B5" s="4" t="s">
        <v>201</v>
      </c>
      <c r="C5" s="4" t="s">
        <v>199</v>
      </c>
      <c r="D5" s="4">
        <v>16</v>
      </c>
      <c r="E5" s="4">
        <v>16</v>
      </c>
      <c r="F5" s="4">
        <f t="shared" si="2"/>
        <v>256</v>
      </c>
      <c r="G5" s="4">
        <f t="shared" si="0"/>
        <v>15767.04</v>
      </c>
      <c r="H5" s="4">
        <f t="shared" si="1"/>
        <v>1433.3672727272728</v>
      </c>
      <c r="I5" s="4">
        <v>0.15</v>
      </c>
      <c r="J5" s="4">
        <f t="shared" si="3"/>
        <v>16985.402181818183</v>
      </c>
      <c r="P5" s="4" t="s">
        <v>202</v>
      </c>
    </row>
    <row r="6" spans="1:16" ht="16.5" thickBot="1">
      <c r="A6" s="4" t="s">
        <v>197</v>
      </c>
      <c r="B6" s="4" t="s">
        <v>202</v>
      </c>
      <c r="C6" s="4" t="s">
        <v>199</v>
      </c>
      <c r="D6" s="4">
        <v>200</v>
      </c>
      <c r="E6" s="4">
        <v>13</v>
      </c>
      <c r="F6" s="4">
        <f t="shared" si="2"/>
        <v>2600</v>
      </c>
      <c r="G6" s="4">
        <f t="shared" si="0"/>
        <v>160134</v>
      </c>
      <c r="H6" s="4">
        <f t="shared" si="1"/>
        <v>14557.636363636364</v>
      </c>
      <c r="I6" s="4">
        <v>0.1</v>
      </c>
      <c r="J6" s="4">
        <f t="shared" si="3"/>
        <v>173235.87272727274</v>
      </c>
      <c r="P6" s="4" t="s">
        <v>203</v>
      </c>
    </row>
    <row r="7" spans="1:16" ht="16.5" thickBot="1">
      <c r="A7" s="4" t="s">
        <v>197</v>
      </c>
      <c r="B7" s="4" t="s">
        <v>203</v>
      </c>
      <c r="C7" s="4" t="s">
        <v>199</v>
      </c>
      <c r="D7" s="4">
        <v>321</v>
      </c>
      <c r="E7" s="4">
        <v>24</v>
      </c>
      <c r="F7" s="4">
        <f t="shared" si="2"/>
        <v>7704</v>
      </c>
      <c r="G7" s="4">
        <f t="shared" si="0"/>
        <v>474489.36000000004</v>
      </c>
      <c r="H7" s="4">
        <f t="shared" si="1"/>
        <v>43135.39636363637</v>
      </c>
      <c r="I7" s="4">
        <v>0.09</v>
      </c>
      <c r="J7" s="4">
        <f t="shared" si="3"/>
        <v>513742.57069090917</v>
      </c>
      <c r="P7" s="4" t="s">
        <v>204</v>
      </c>
    </row>
    <row r="8" spans="1:16" ht="16.5" thickBot="1">
      <c r="A8" s="4" t="s">
        <v>197</v>
      </c>
      <c r="B8" s="4" t="s">
        <v>204</v>
      </c>
      <c r="C8" s="4" t="s">
        <v>199</v>
      </c>
      <c r="D8" s="4">
        <v>34</v>
      </c>
      <c r="E8" s="4">
        <v>16</v>
      </c>
      <c r="F8" s="4">
        <f t="shared" si="2"/>
        <v>544</v>
      </c>
      <c r="G8" s="4">
        <f t="shared" si="0"/>
        <v>33504.959999999999</v>
      </c>
      <c r="H8" s="4">
        <f t="shared" si="1"/>
        <v>3045.9054545454546</v>
      </c>
      <c r="I8" s="4">
        <v>0.13</v>
      </c>
      <c r="J8" s="4">
        <f t="shared" si="3"/>
        <v>36154.897745454546</v>
      </c>
      <c r="P8" s="4" t="s">
        <v>205</v>
      </c>
    </row>
    <row r="9" spans="1:16" ht="16.5" thickBot="1">
      <c r="A9" s="4" t="s">
        <v>197</v>
      </c>
      <c r="B9" s="4" t="s">
        <v>205</v>
      </c>
      <c r="C9" s="4" t="s">
        <v>199</v>
      </c>
      <c r="D9" s="4">
        <v>17</v>
      </c>
      <c r="E9" s="4">
        <v>14</v>
      </c>
      <c r="F9" s="4">
        <f t="shared" si="2"/>
        <v>238</v>
      </c>
      <c r="G9" s="4">
        <f t="shared" si="0"/>
        <v>14658.42</v>
      </c>
      <c r="H9" s="4">
        <f t="shared" si="1"/>
        <v>1332.5836363636365</v>
      </c>
      <c r="I9" s="4">
        <v>0.08</v>
      </c>
      <c r="J9" s="4">
        <f t="shared" si="3"/>
        <v>15884.396945454546</v>
      </c>
      <c r="P9" s="4" t="s">
        <v>206</v>
      </c>
    </row>
    <row r="10" spans="1:16" ht="16.5" thickBot="1">
      <c r="A10" s="4" t="s">
        <v>197</v>
      </c>
      <c r="B10" s="4" t="s">
        <v>205</v>
      </c>
      <c r="C10" s="4" t="s">
        <v>199</v>
      </c>
      <c r="D10" s="4">
        <v>76</v>
      </c>
      <c r="E10" s="4">
        <v>14</v>
      </c>
      <c r="F10" s="4">
        <f t="shared" si="2"/>
        <v>1064</v>
      </c>
      <c r="G10" s="4">
        <f t="shared" si="0"/>
        <v>65531.76</v>
      </c>
      <c r="H10" s="4">
        <f t="shared" si="1"/>
        <v>5957.4327272727278</v>
      </c>
      <c r="I10" s="4">
        <v>0.03</v>
      </c>
      <c r="J10" s="4">
        <f t="shared" si="3"/>
        <v>71310.469745454553</v>
      </c>
      <c r="P10" s="4" t="s">
        <v>207</v>
      </c>
    </row>
    <row r="11" spans="1:16" ht="16.5" thickBot="1">
      <c r="A11" s="4" t="s">
        <v>197</v>
      </c>
      <c r="B11" s="4" t="s">
        <v>206</v>
      </c>
      <c r="C11" s="4" t="s">
        <v>199</v>
      </c>
      <c r="D11" s="4">
        <v>90</v>
      </c>
      <c r="E11" s="4">
        <v>62</v>
      </c>
      <c r="F11" s="4">
        <f t="shared" si="2"/>
        <v>5580</v>
      </c>
      <c r="G11" s="4">
        <f t="shared" si="0"/>
        <v>343672.2</v>
      </c>
      <c r="H11" s="4">
        <f t="shared" si="1"/>
        <v>31242.927272727276</v>
      </c>
      <c r="I11" s="4">
        <v>0.03</v>
      </c>
      <c r="J11" s="4">
        <f t="shared" si="3"/>
        <v>373977.83945454546</v>
      </c>
      <c r="P11" s="4" t="s">
        <v>209</v>
      </c>
    </row>
    <row r="12" spans="1:16" ht="16.5" thickBot="1">
      <c r="A12" s="4" t="s">
        <v>197</v>
      </c>
      <c r="B12" s="4" t="s">
        <v>207</v>
      </c>
      <c r="C12" s="4" t="s">
        <v>199</v>
      </c>
      <c r="D12" s="4">
        <v>135</v>
      </c>
      <c r="E12" s="4">
        <v>17</v>
      </c>
      <c r="F12" s="4">
        <f t="shared" si="2"/>
        <v>2295</v>
      </c>
      <c r="G12" s="4">
        <f t="shared" si="0"/>
        <v>141349.05000000002</v>
      </c>
      <c r="H12" s="4">
        <f t="shared" si="1"/>
        <v>12849.913636363639</v>
      </c>
      <c r="I12" s="4">
        <v>0.1</v>
      </c>
      <c r="J12" s="4">
        <f t="shared" si="3"/>
        <v>152913.97227272729</v>
      </c>
      <c r="P12" s="4" t="s">
        <v>211</v>
      </c>
    </row>
    <row r="13" spans="1:16" ht="16.5" thickBot="1">
      <c r="A13" s="4" t="s">
        <v>208</v>
      </c>
      <c r="B13" s="4" t="s">
        <v>209</v>
      </c>
      <c r="C13" s="4" t="s">
        <v>210</v>
      </c>
      <c r="D13" s="4">
        <v>235</v>
      </c>
      <c r="E13" s="4">
        <v>29</v>
      </c>
      <c r="F13" s="4">
        <f t="shared" si="2"/>
        <v>6815</v>
      </c>
      <c r="G13" s="4">
        <f t="shared" si="0"/>
        <v>419735.85000000003</v>
      </c>
      <c r="H13" s="4">
        <f t="shared" si="1"/>
        <v>38157.80454545455</v>
      </c>
      <c r="I13" s="4">
        <v>0.03</v>
      </c>
      <c r="J13" s="4">
        <f t="shared" si="3"/>
        <v>456748.92040909093</v>
      </c>
      <c r="P13" s="4" t="s">
        <v>212</v>
      </c>
    </row>
    <row r="14" spans="1:16" ht="16.5" thickBot="1">
      <c r="A14" s="4" t="s">
        <v>208</v>
      </c>
      <c r="B14" s="4" t="s">
        <v>209</v>
      </c>
      <c r="C14" s="4" t="s">
        <v>210</v>
      </c>
      <c r="D14" s="4">
        <v>678</v>
      </c>
      <c r="E14" s="4">
        <v>40</v>
      </c>
      <c r="F14" s="4">
        <f t="shared" si="2"/>
        <v>27120</v>
      </c>
      <c r="G14" s="4">
        <f t="shared" si="0"/>
        <v>1670320.8</v>
      </c>
      <c r="H14" s="4">
        <f t="shared" si="1"/>
        <v>151847.34545454546</v>
      </c>
      <c r="I14" s="4">
        <v>0.15</v>
      </c>
      <c r="J14" s="4">
        <f t="shared" si="3"/>
        <v>1799391.0436363637</v>
      </c>
      <c r="P14" s="4" t="s">
        <v>214</v>
      </c>
    </row>
    <row r="15" spans="1:16" ht="16.5" thickBot="1">
      <c r="A15" s="4" t="s">
        <v>208</v>
      </c>
      <c r="B15" s="4" t="s">
        <v>211</v>
      </c>
      <c r="C15" s="4" t="s">
        <v>199</v>
      </c>
      <c r="D15" s="4">
        <v>45</v>
      </c>
      <c r="E15" s="4">
        <v>72</v>
      </c>
      <c r="F15" s="4">
        <f t="shared" si="2"/>
        <v>3240</v>
      </c>
      <c r="G15" s="4">
        <f t="shared" si="0"/>
        <v>199551.6</v>
      </c>
      <c r="H15" s="4">
        <f t="shared" si="1"/>
        <v>18141.054545454546</v>
      </c>
      <c r="I15" s="4">
        <v>0.05</v>
      </c>
      <c r="J15" s="4">
        <f t="shared" si="3"/>
        <v>216785.60181818184</v>
      </c>
      <c r="P15" s="4" t="s">
        <v>215</v>
      </c>
    </row>
    <row r="16" spans="1:16" ht="16.5" thickBot="1">
      <c r="A16" s="4" t="s">
        <v>208</v>
      </c>
      <c r="B16" s="4" t="s">
        <v>212</v>
      </c>
      <c r="C16" s="4" t="s">
        <v>213</v>
      </c>
      <c r="D16" s="4">
        <v>897</v>
      </c>
      <c r="E16" s="4">
        <v>110</v>
      </c>
      <c r="F16" s="4">
        <f t="shared" si="2"/>
        <v>98670</v>
      </c>
      <c r="G16" s="4">
        <f t="shared" si="0"/>
        <v>6077085.3000000007</v>
      </c>
      <c r="H16" s="4">
        <f t="shared" si="1"/>
        <v>552462.30000000005</v>
      </c>
      <c r="I16" s="4">
        <v>0.04</v>
      </c>
      <c r="J16" s="4">
        <f t="shared" si="3"/>
        <v>6607449.1080000009</v>
      </c>
      <c r="P16" s="4" t="s">
        <v>216</v>
      </c>
    </row>
    <row r="17" spans="1:16" ht="16.5" thickBot="1">
      <c r="A17" s="4" t="s">
        <v>208</v>
      </c>
      <c r="B17" s="4" t="s">
        <v>214</v>
      </c>
      <c r="C17" s="4" t="s">
        <v>213</v>
      </c>
      <c r="D17" s="4">
        <v>90</v>
      </c>
      <c r="E17" s="4">
        <v>29</v>
      </c>
      <c r="F17" s="4">
        <f t="shared" si="2"/>
        <v>2610</v>
      </c>
      <c r="G17" s="4">
        <f t="shared" si="0"/>
        <v>160749.90000000002</v>
      </c>
      <c r="H17" s="4">
        <f t="shared" si="1"/>
        <v>14613.627272727275</v>
      </c>
      <c r="I17" s="4">
        <v>7.0000000000000007E-2</v>
      </c>
      <c r="J17" s="4">
        <f t="shared" si="3"/>
        <v>174340.57336363639</v>
      </c>
      <c r="P17" s="4" t="s">
        <v>217</v>
      </c>
    </row>
    <row r="18" spans="1:16" ht="16.5" thickBot="1">
      <c r="A18" s="4" t="s">
        <v>208</v>
      </c>
      <c r="B18" s="4" t="s">
        <v>214</v>
      </c>
      <c r="C18" s="4" t="s">
        <v>210</v>
      </c>
      <c r="D18" s="4">
        <v>37</v>
      </c>
      <c r="E18" s="4">
        <v>30</v>
      </c>
      <c r="F18" s="4">
        <f t="shared" si="2"/>
        <v>1110</v>
      </c>
      <c r="G18" s="4">
        <f t="shared" si="0"/>
        <v>68364.900000000009</v>
      </c>
      <c r="H18" s="4">
        <f t="shared" si="1"/>
        <v>6214.9909090909105</v>
      </c>
      <c r="I18" s="4">
        <v>0.08</v>
      </c>
      <c r="J18" s="4">
        <f t="shared" si="3"/>
        <v>74082.691636363641</v>
      </c>
      <c r="P18" s="4" t="s">
        <v>219</v>
      </c>
    </row>
    <row r="19" spans="1:16" ht="16.5" thickBot="1">
      <c r="A19" s="4" t="s">
        <v>208</v>
      </c>
      <c r="B19" s="4" t="s">
        <v>215</v>
      </c>
      <c r="C19" s="4" t="s">
        <v>210</v>
      </c>
      <c r="D19" s="4">
        <v>451</v>
      </c>
      <c r="E19" s="4">
        <v>25</v>
      </c>
      <c r="F19" s="4">
        <f t="shared" si="2"/>
        <v>11275</v>
      </c>
      <c r="G19" s="4">
        <f t="shared" si="0"/>
        <v>694427.25</v>
      </c>
      <c r="H19" s="4">
        <f t="shared" si="1"/>
        <v>63129.75</v>
      </c>
      <c r="I19" s="4">
        <v>0.15</v>
      </c>
      <c r="J19" s="4">
        <f t="shared" si="3"/>
        <v>748087.53749999998</v>
      </c>
      <c r="P19" s="4" t="s">
        <v>220</v>
      </c>
    </row>
    <row r="20" spans="1:16" ht="16.5" thickBot="1">
      <c r="A20" s="4" t="s">
        <v>208</v>
      </c>
      <c r="B20" s="4" t="s">
        <v>216</v>
      </c>
      <c r="C20" s="4" t="s">
        <v>210</v>
      </c>
      <c r="D20" s="4">
        <v>34</v>
      </c>
      <c r="E20" s="4">
        <v>47</v>
      </c>
      <c r="F20" s="4">
        <f t="shared" si="2"/>
        <v>1598</v>
      </c>
      <c r="G20" s="4">
        <f t="shared" si="0"/>
        <v>98420.82</v>
      </c>
      <c r="H20" s="4">
        <f t="shared" si="1"/>
        <v>8947.3472727272729</v>
      </c>
      <c r="I20" s="4">
        <v>0.15</v>
      </c>
      <c r="J20" s="4">
        <f t="shared" si="3"/>
        <v>106026.06518181819</v>
      </c>
      <c r="P20" s="4" t="s">
        <v>221</v>
      </c>
    </row>
    <row r="21" spans="1:16" ht="16.5" thickBot="1">
      <c r="A21" s="4" t="s">
        <v>208</v>
      </c>
      <c r="B21" s="4" t="s">
        <v>217</v>
      </c>
      <c r="C21" s="4" t="s">
        <v>210</v>
      </c>
      <c r="D21" s="4">
        <v>76</v>
      </c>
      <c r="E21" s="4">
        <v>32</v>
      </c>
      <c r="F21" s="4">
        <f t="shared" si="2"/>
        <v>2432</v>
      </c>
      <c r="G21" s="4">
        <f t="shared" si="0"/>
        <v>149786.88</v>
      </c>
      <c r="H21" s="4">
        <f t="shared" si="1"/>
        <v>13616.989090909092</v>
      </c>
      <c r="I21" s="4">
        <v>0.09</v>
      </c>
      <c r="J21" s="4">
        <f t="shared" si="3"/>
        <v>162178.34007272727</v>
      </c>
      <c r="P21" s="4" t="s">
        <v>223</v>
      </c>
    </row>
    <row r="22" spans="1:16" ht="16.5" thickBot="1">
      <c r="A22" s="4" t="s">
        <v>218</v>
      </c>
      <c r="B22" s="4" t="s">
        <v>217</v>
      </c>
      <c r="C22" s="4" t="s">
        <v>210</v>
      </c>
      <c r="D22" s="4">
        <v>138</v>
      </c>
      <c r="E22" s="4">
        <v>103</v>
      </c>
      <c r="F22" s="4">
        <f t="shared" si="2"/>
        <v>14214</v>
      </c>
      <c r="G22" s="4">
        <f t="shared" si="0"/>
        <v>875440.26</v>
      </c>
      <c r="H22" s="4">
        <f t="shared" si="1"/>
        <v>79585.47818181818</v>
      </c>
      <c r="I22" s="4">
        <v>0.14000000000000001</v>
      </c>
      <c r="J22" s="4">
        <f t="shared" si="3"/>
        <v>943883.77123636368</v>
      </c>
      <c r="P22" s="4" t="s">
        <v>225</v>
      </c>
    </row>
    <row r="23" spans="1:16" ht="16.5" thickBot="1">
      <c r="A23" s="4" t="s">
        <v>218</v>
      </c>
      <c r="B23" s="4" t="s">
        <v>219</v>
      </c>
      <c r="C23" s="4" t="s">
        <v>210</v>
      </c>
      <c r="D23" s="4">
        <v>150</v>
      </c>
      <c r="E23" s="4">
        <v>124</v>
      </c>
      <c r="F23" s="4">
        <f t="shared" si="2"/>
        <v>18600</v>
      </c>
      <c r="G23" s="4">
        <f t="shared" si="0"/>
        <v>1145574</v>
      </c>
      <c r="H23" s="4">
        <f t="shared" si="1"/>
        <v>104143.09090909091</v>
      </c>
      <c r="I23" s="4">
        <v>0.11</v>
      </c>
      <c r="J23" s="4">
        <f t="shared" si="3"/>
        <v>1238261.3509090908</v>
      </c>
      <c r="P23" s="4" t="s">
        <v>226</v>
      </c>
    </row>
    <row r="24" spans="1:16" ht="16.5" thickBot="1">
      <c r="A24" s="4" t="s">
        <v>218</v>
      </c>
      <c r="B24" s="4" t="s">
        <v>215</v>
      </c>
      <c r="C24" s="4" t="s">
        <v>210</v>
      </c>
      <c r="D24" s="4">
        <v>200</v>
      </c>
      <c r="E24" s="4">
        <v>256</v>
      </c>
      <c r="F24" s="4">
        <f t="shared" si="2"/>
        <v>51200</v>
      </c>
      <c r="G24" s="4">
        <f t="shared" si="0"/>
        <v>3153408</v>
      </c>
      <c r="H24" s="4">
        <f t="shared" si="1"/>
        <v>286673.45454545453</v>
      </c>
      <c r="I24" s="4">
        <v>0.13</v>
      </c>
      <c r="J24" s="4">
        <f t="shared" si="3"/>
        <v>3402813.9054545453</v>
      </c>
      <c r="P24" s="4" t="s">
        <v>228</v>
      </c>
    </row>
    <row r="25" spans="1:16" ht="16.5" thickBot="1">
      <c r="A25" s="4" t="s">
        <v>218</v>
      </c>
      <c r="B25" s="4" t="s">
        <v>215</v>
      </c>
      <c r="C25" s="4" t="s">
        <v>210</v>
      </c>
      <c r="D25" s="4">
        <v>300</v>
      </c>
      <c r="E25" s="4">
        <v>36008</v>
      </c>
      <c r="F25" s="4">
        <f t="shared" si="2"/>
        <v>10802400</v>
      </c>
      <c r="G25" s="4">
        <f t="shared" si="0"/>
        <v>665319816</v>
      </c>
      <c r="H25" s="4">
        <f t="shared" si="1"/>
        <v>60483619.63636364</v>
      </c>
      <c r="I25" s="4">
        <v>0.02</v>
      </c>
      <c r="J25" s="4">
        <f t="shared" si="3"/>
        <v>724593763.24363637</v>
      </c>
      <c r="P25" s="4" t="s">
        <v>230</v>
      </c>
    </row>
    <row r="26" spans="1:16" ht="16.5" thickBot="1">
      <c r="A26" s="4" t="s">
        <v>218</v>
      </c>
      <c r="B26" s="4" t="s">
        <v>220</v>
      </c>
      <c r="C26" s="4" t="s">
        <v>210</v>
      </c>
      <c r="D26" s="4">
        <v>50</v>
      </c>
      <c r="E26" s="4">
        <v>167</v>
      </c>
      <c r="F26" s="4">
        <f t="shared" si="2"/>
        <v>8350</v>
      </c>
      <c r="G26" s="4">
        <f t="shared" si="0"/>
        <v>514276.5</v>
      </c>
      <c r="H26" s="4">
        <f t="shared" si="1"/>
        <v>46752.409090909096</v>
      </c>
      <c r="I26" s="4">
        <v>0.09</v>
      </c>
      <c r="J26" s="4">
        <f t="shared" si="3"/>
        <v>556821.19227272726</v>
      </c>
    </row>
    <row r="27" spans="1:16" ht="16.5" thickBot="1">
      <c r="A27" s="4" t="s">
        <v>218</v>
      </c>
      <c r="B27" s="4" t="s">
        <v>215</v>
      </c>
      <c r="C27" s="4" t="s">
        <v>210</v>
      </c>
      <c r="D27" s="4">
        <v>70</v>
      </c>
      <c r="E27" s="4">
        <v>280</v>
      </c>
      <c r="F27" s="4">
        <f t="shared" si="2"/>
        <v>19600</v>
      </c>
      <c r="G27" s="4">
        <f t="shared" si="0"/>
        <v>1207164</v>
      </c>
      <c r="H27" s="4">
        <f t="shared" si="1"/>
        <v>109742.18181818182</v>
      </c>
      <c r="I27" s="4">
        <v>0</v>
      </c>
      <c r="J27" s="4">
        <f t="shared" si="3"/>
        <v>1316906.1818181819</v>
      </c>
    </row>
    <row r="28" spans="1:16" ht="16.5" thickBot="1">
      <c r="A28" s="4" t="s">
        <v>218</v>
      </c>
      <c r="B28" s="4" t="s">
        <v>221</v>
      </c>
      <c r="C28" s="4" t="s">
        <v>210</v>
      </c>
      <c r="D28" s="4">
        <v>150</v>
      </c>
      <c r="E28" s="4">
        <v>115</v>
      </c>
      <c r="F28" s="4">
        <f t="shared" si="2"/>
        <v>17250</v>
      </c>
      <c r="G28" s="4">
        <f t="shared" si="0"/>
        <v>1062427.5</v>
      </c>
      <c r="H28" s="4">
        <f t="shared" si="1"/>
        <v>96584.318181818191</v>
      </c>
      <c r="I28" s="4">
        <v>0.04</v>
      </c>
      <c r="J28" s="4">
        <f t="shared" si="3"/>
        <v>1155148.4454545456</v>
      </c>
    </row>
    <row r="29" spans="1:16" ht="16.5" thickBot="1">
      <c r="A29" s="4" t="s">
        <v>218</v>
      </c>
      <c r="B29" s="4" t="s">
        <v>221</v>
      </c>
      <c r="C29" s="4" t="s">
        <v>210</v>
      </c>
      <c r="D29" s="4">
        <v>36</v>
      </c>
      <c r="E29" s="4">
        <v>96</v>
      </c>
      <c r="F29" s="4">
        <f t="shared" si="2"/>
        <v>3456</v>
      </c>
      <c r="G29" s="4">
        <f t="shared" si="0"/>
        <v>212855.04000000001</v>
      </c>
      <c r="H29" s="4">
        <f t="shared" si="1"/>
        <v>19350.458181818183</v>
      </c>
      <c r="I29" s="4">
        <v>0.14000000000000001</v>
      </c>
      <c r="J29" s="4">
        <f t="shared" si="3"/>
        <v>229496.43403636364</v>
      </c>
    </row>
    <row r="30" spans="1:16" ht="16.5" thickBot="1">
      <c r="A30" s="4" t="s">
        <v>222</v>
      </c>
      <c r="B30" s="4" t="s">
        <v>223</v>
      </c>
      <c r="C30" s="4" t="s">
        <v>224</v>
      </c>
      <c r="D30" s="4">
        <v>200</v>
      </c>
      <c r="E30" s="4">
        <v>4</v>
      </c>
      <c r="F30" s="4">
        <f t="shared" si="2"/>
        <v>800</v>
      </c>
      <c r="G30" s="4">
        <f t="shared" si="0"/>
        <v>49272</v>
      </c>
      <c r="H30" s="4">
        <f t="shared" si="1"/>
        <v>4479.272727272727</v>
      </c>
      <c r="I30" s="4">
        <v>7.0000000000000007E-2</v>
      </c>
      <c r="J30" s="4">
        <f t="shared" si="3"/>
        <v>53437.723636363633</v>
      </c>
    </row>
    <row r="31" spans="1:16" ht="16.5" thickBot="1">
      <c r="A31" s="4" t="s">
        <v>222</v>
      </c>
      <c r="B31" s="4" t="s">
        <v>225</v>
      </c>
      <c r="C31" s="4" t="s">
        <v>224</v>
      </c>
      <c r="D31" s="4">
        <v>100</v>
      </c>
      <c r="E31" s="4">
        <v>3</v>
      </c>
      <c r="F31" s="4">
        <f t="shared" si="2"/>
        <v>300</v>
      </c>
      <c r="G31" s="4">
        <f t="shared" si="0"/>
        <v>18477</v>
      </c>
      <c r="H31" s="4">
        <f t="shared" si="1"/>
        <v>1679.7272727272727</v>
      </c>
      <c r="I31" s="4">
        <v>0</v>
      </c>
      <c r="J31" s="4">
        <f t="shared" si="3"/>
        <v>20156.727272727272</v>
      </c>
    </row>
    <row r="32" spans="1:16" ht="16.5" thickBot="1">
      <c r="A32" s="4" t="s">
        <v>222</v>
      </c>
      <c r="B32" s="4" t="s">
        <v>226</v>
      </c>
      <c r="C32" s="4" t="s">
        <v>227</v>
      </c>
      <c r="D32" s="4">
        <v>100</v>
      </c>
      <c r="E32" s="4">
        <v>6</v>
      </c>
      <c r="F32" s="4">
        <f t="shared" si="2"/>
        <v>600</v>
      </c>
      <c r="G32" s="4">
        <f t="shared" si="0"/>
        <v>36954</v>
      </c>
      <c r="H32" s="4">
        <f t="shared" si="1"/>
        <v>3359.4545454545455</v>
      </c>
      <c r="I32" s="4">
        <v>0.06</v>
      </c>
      <c r="J32" s="4">
        <f t="shared" si="3"/>
        <v>40111.887272727276</v>
      </c>
    </row>
    <row r="33" spans="1:10" ht="16.5" thickBot="1">
      <c r="A33" s="4" t="s">
        <v>222</v>
      </c>
      <c r="B33" s="4" t="s">
        <v>226</v>
      </c>
      <c r="C33" s="4" t="s">
        <v>227</v>
      </c>
      <c r="D33" s="4">
        <v>150</v>
      </c>
      <c r="E33" s="4">
        <v>4</v>
      </c>
      <c r="F33" s="4">
        <f t="shared" si="2"/>
        <v>600</v>
      </c>
      <c r="G33" s="4">
        <f t="shared" si="0"/>
        <v>36954</v>
      </c>
      <c r="H33" s="4">
        <f t="shared" si="1"/>
        <v>3359.4545454545455</v>
      </c>
      <c r="I33" s="4">
        <v>0.01</v>
      </c>
      <c r="J33" s="4">
        <f t="shared" si="3"/>
        <v>40279.86</v>
      </c>
    </row>
    <row r="34" spans="1:10" ht="16.5" thickBot="1">
      <c r="A34" s="4" t="s">
        <v>222</v>
      </c>
      <c r="B34" s="4" t="s">
        <v>226</v>
      </c>
      <c r="C34" s="4" t="s">
        <v>227</v>
      </c>
      <c r="D34" s="4">
        <v>50</v>
      </c>
      <c r="E34" s="4">
        <v>8</v>
      </c>
      <c r="F34" s="4">
        <f t="shared" si="2"/>
        <v>400</v>
      </c>
      <c r="G34" s="4">
        <f t="shared" si="0"/>
        <v>24636</v>
      </c>
      <c r="H34" s="4">
        <f t="shared" si="1"/>
        <v>2239.6363636363635</v>
      </c>
      <c r="I34" s="4">
        <v>0.06</v>
      </c>
      <c r="J34" s="4">
        <f t="shared" si="3"/>
        <v>26741.258181818182</v>
      </c>
    </row>
    <row r="35" spans="1:10" ht="16.5" thickBot="1">
      <c r="A35" s="4" t="s">
        <v>222</v>
      </c>
      <c r="B35" s="4" t="s">
        <v>228</v>
      </c>
      <c r="C35" s="4" t="s">
        <v>229</v>
      </c>
      <c r="D35" s="4">
        <v>50</v>
      </c>
      <c r="E35" s="4">
        <v>6</v>
      </c>
      <c r="F35" s="4">
        <f t="shared" si="2"/>
        <v>300</v>
      </c>
      <c r="G35" s="4">
        <f t="shared" si="0"/>
        <v>18477</v>
      </c>
      <c r="H35" s="4">
        <f t="shared" si="1"/>
        <v>1679.7272727272727</v>
      </c>
      <c r="I35" s="4">
        <v>0.06</v>
      </c>
      <c r="J35" s="4">
        <f t="shared" si="3"/>
        <v>20055.943636363638</v>
      </c>
    </row>
    <row r="36" spans="1:10" ht="16.5" thickBot="1">
      <c r="A36" s="4" t="s">
        <v>222</v>
      </c>
      <c r="B36" s="4" t="s">
        <v>230</v>
      </c>
      <c r="C36" s="4" t="s">
        <v>227</v>
      </c>
      <c r="D36" s="4">
        <v>70</v>
      </c>
      <c r="E36" s="4">
        <v>3</v>
      </c>
      <c r="F36" s="4">
        <f t="shared" si="2"/>
        <v>210</v>
      </c>
      <c r="G36" s="4">
        <f t="shared" si="0"/>
        <v>12933.900000000001</v>
      </c>
      <c r="H36" s="4">
        <f t="shared" si="1"/>
        <v>1175.8090909090911</v>
      </c>
      <c r="I36" s="4">
        <v>0.09</v>
      </c>
      <c r="J36" s="4">
        <f t="shared" si="3"/>
        <v>14003.886272727275</v>
      </c>
    </row>
    <row r="37" spans="1:10" ht="16.5" thickBot="1">
      <c r="A37" s="4" t="s">
        <v>222</v>
      </c>
      <c r="B37" s="4" t="s">
        <v>230</v>
      </c>
      <c r="C37" s="4" t="s">
        <v>227</v>
      </c>
      <c r="D37" s="4">
        <v>90</v>
      </c>
      <c r="E37" s="4">
        <v>5</v>
      </c>
      <c r="F37" s="4">
        <f t="shared" si="2"/>
        <v>450</v>
      </c>
      <c r="G37" s="4">
        <f t="shared" si="0"/>
        <v>27715.5</v>
      </c>
      <c r="H37" s="4">
        <f t="shared" si="1"/>
        <v>2519.590909090909</v>
      </c>
      <c r="I37" s="4">
        <v>0.09</v>
      </c>
      <c r="J37" s="4">
        <f t="shared" si="3"/>
        <v>30008.327727272728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Q64"/>
  <sheetViews>
    <sheetView workbookViewId="0">
      <selection activeCell="D7" sqref="D7"/>
    </sheetView>
  </sheetViews>
  <sheetFormatPr defaultColWidth="9" defaultRowHeight="31.5"/>
  <cols>
    <col min="1" max="1" width="32.875" style="9" bestFit="1" customWidth="1"/>
    <col min="2" max="2" width="8.75" style="9" bestFit="1" customWidth="1"/>
    <col min="3" max="3" width="13.375" style="9" customWidth="1"/>
    <col min="4" max="4" width="19.625" style="9" bestFit="1" customWidth="1"/>
    <col min="5" max="16384" width="9" style="9"/>
  </cols>
  <sheetData>
    <row r="1" spans="1:17" ht="45.75" thickBot="1">
      <c r="A1" s="3" t="s">
        <v>320</v>
      </c>
      <c r="B1" s="3" t="s">
        <v>321</v>
      </c>
      <c r="C1" s="8" t="s">
        <v>322</v>
      </c>
      <c r="D1" s="3" t="s">
        <v>323</v>
      </c>
      <c r="E1" s="8" t="s">
        <v>324</v>
      </c>
      <c r="F1" s="8" t="s">
        <v>231</v>
      </c>
      <c r="G1" s="8" t="s">
        <v>232</v>
      </c>
      <c r="H1" s="8" t="s">
        <v>233</v>
      </c>
      <c r="I1" s="8" t="s">
        <v>234</v>
      </c>
      <c r="J1" s="8" t="s">
        <v>325</v>
      </c>
      <c r="K1" s="8" t="s">
        <v>327</v>
      </c>
      <c r="L1" s="8" t="s">
        <v>326</v>
      </c>
      <c r="M1" s="3" t="s">
        <v>235</v>
      </c>
      <c r="N1" s="3" t="s">
        <v>236</v>
      </c>
      <c r="Q1" s="8" t="s">
        <v>328</v>
      </c>
    </row>
    <row r="2" spans="1:17" ht="15" customHeight="1" thickBot="1">
      <c r="A2" s="10" t="s">
        <v>237</v>
      </c>
      <c r="B2" s="10" t="s">
        <v>238</v>
      </c>
      <c r="C2" s="10">
        <v>1</v>
      </c>
      <c r="D2" s="10" t="s">
        <v>239</v>
      </c>
      <c r="E2" s="10">
        <v>70</v>
      </c>
      <c r="F2" s="10">
        <v>6075</v>
      </c>
      <c r="G2" s="10">
        <f>F2/2</f>
        <v>3037.5</v>
      </c>
      <c r="H2" s="10">
        <f>F2/4</f>
        <v>1518.75</v>
      </c>
      <c r="I2" s="10">
        <v>1</v>
      </c>
      <c r="J2" s="11">
        <v>0.25</v>
      </c>
      <c r="K2" s="10">
        <f t="shared" ref="K2:K33" si="0">IF(J2=$Q$2,F2,IF(J2=$Q$3,G2,H2))</f>
        <v>6075</v>
      </c>
      <c r="L2" s="10">
        <f>IF(OR(I2=1,I2=3),K2*20%,K2*30%)</f>
        <v>1215</v>
      </c>
      <c r="M2" s="10">
        <f>IF(K2&lt;3000,K2*15%,IF(K2&lt;=5000,K2*30%,(K2*40%)))</f>
        <v>2430</v>
      </c>
      <c r="N2" s="10">
        <f>K2+L2-M2</f>
        <v>4860</v>
      </c>
      <c r="Q2" s="11">
        <v>0.25</v>
      </c>
    </row>
    <row r="3" spans="1:17" ht="15" customHeight="1" thickBot="1">
      <c r="A3" s="10" t="s">
        <v>240</v>
      </c>
      <c r="B3" s="10" t="s">
        <v>238</v>
      </c>
      <c r="C3" s="10">
        <v>1</v>
      </c>
      <c r="D3" s="10" t="s">
        <v>239</v>
      </c>
      <c r="E3" s="10">
        <v>69</v>
      </c>
      <c r="F3" s="10">
        <v>1167</v>
      </c>
      <c r="G3" s="10">
        <f t="shared" ref="G3:G64" si="1">F3/2</f>
        <v>583.5</v>
      </c>
      <c r="H3" s="10">
        <f t="shared" ref="H3:H64" si="2">F3/4</f>
        <v>291.75</v>
      </c>
      <c r="I3" s="10">
        <v>1</v>
      </c>
      <c r="J3" s="11">
        <v>0.25</v>
      </c>
      <c r="K3" s="10">
        <f t="shared" si="0"/>
        <v>1167</v>
      </c>
      <c r="L3" s="10">
        <f t="shared" ref="L3:L64" si="3">IF(OR(I3=1,I3=3),K3*20%,K3*30%)</f>
        <v>233.4</v>
      </c>
      <c r="M3" s="10">
        <f t="shared" ref="M3:M64" si="4">IF(K3&lt;3000,K3*15%,IF(K3&lt;=5000,K3*30%,(K3*40%)))</f>
        <v>175.04999999999998</v>
      </c>
      <c r="N3" s="10">
        <f t="shared" ref="N3:N64" si="5">K3+L3-M3</f>
        <v>1225.3500000000001</v>
      </c>
      <c r="Q3" s="11">
        <v>0.125</v>
      </c>
    </row>
    <row r="4" spans="1:17" ht="15" customHeight="1" thickBot="1">
      <c r="A4" s="10" t="s">
        <v>241</v>
      </c>
      <c r="B4" s="10" t="s">
        <v>238</v>
      </c>
      <c r="C4" s="10">
        <v>1</v>
      </c>
      <c r="D4" s="10" t="s">
        <v>24</v>
      </c>
      <c r="E4" s="10">
        <v>200</v>
      </c>
      <c r="F4" s="10">
        <v>2850</v>
      </c>
      <c r="G4" s="10">
        <f t="shared" si="1"/>
        <v>1425</v>
      </c>
      <c r="H4" s="10">
        <f t="shared" si="2"/>
        <v>712.5</v>
      </c>
      <c r="I4" s="10">
        <v>2</v>
      </c>
      <c r="J4" s="11">
        <v>0.25</v>
      </c>
      <c r="K4" s="10">
        <f t="shared" si="0"/>
        <v>2850</v>
      </c>
      <c r="L4" s="10">
        <f t="shared" si="3"/>
        <v>855</v>
      </c>
      <c r="M4" s="10">
        <f t="shared" si="4"/>
        <v>427.5</v>
      </c>
      <c r="N4" s="10">
        <f t="shared" si="5"/>
        <v>3277.5</v>
      </c>
      <c r="Q4" s="12">
        <v>0.06</v>
      </c>
    </row>
    <row r="5" spans="1:17" ht="15" customHeight="1" thickBot="1">
      <c r="A5" s="10" t="s">
        <v>242</v>
      </c>
      <c r="B5" s="10" t="s">
        <v>243</v>
      </c>
      <c r="C5" s="10">
        <v>5</v>
      </c>
      <c r="D5" s="10" t="s">
        <v>244</v>
      </c>
      <c r="E5" s="10">
        <v>17</v>
      </c>
      <c r="F5" s="10">
        <v>4800</v>
      </c>
      <c r="G5" s="10">
        <f t="shared" si="1"/>
        <v>2400</v>
      </c>
      <c r="H5" s="10">
        <f t="shared" si="2"/>
        <v>1200</v>
      </c>
      <c r="I5" s="10">
        <v>3</v>
      </c>
      <c r="J5" s="11">
        <v>0.125</v>
      </c>
      <c r="K5" s="10">
        <f t="shared" si="0"/>
        <v>2400</v>
      </c>
      <c r="L5" s="10">
        <f t="shared" si="3"/>
        <v>480</v>
      </c>
      <c r="M5" s="10">
        <f t="shared" si="4"/>
        <v>360</v>
      </c>
      <c r="N5" s="10">
        <f t="shared" si="5"/>
        <v>2520</v>
      </c>
    </row>
    <row r="6" spans="1:17" ht="15" customHeight="1" thickBot="1">
      <c r="A6" s="10" t="s">
        <v>245</v>
      </c>
      <c r="B6" s="10" t="s">
        <v>238</v>
      </c>
      <c r="C6" s="10">
        <v>1</v>
      </c>
      <c r="D6" s="10" t="s">
        <v>244</v>
      </c>
      <c r="E6" s="10">
        <v>18</v>
      </c>
      <c r="F6" s="10">
        <v>1875</v>
      </c>
      <c r="G6" s="10">
        <f t="shared" si="1"/>
        <v>937.5</v>
      </c>
      <c r="H6" s="10">
        <f t="shared" si="2"/>
        <v>468.75</v>
      </c>
      <c r="I6" s="10">
        <v>2</v>
      </c>
      <c r="J6" s="12">
        <v>0.06</v>
      </c>
      <c r="K6" s="10">
        <f t="shared" si="0"/>
        <v>468.75</v>
      </c>
      <c r="L6" s="10">
        <f t="shared" si="3"/>
        <v>140.625</v>
      </c>
      <c r="M6" s="10">
        <f t="shared" si="4"/>
        <v>70.3125</v>
      </c>
      <c r="N6" s="10">
        <f t="shared" si="5"/>
        <v>539.0625</v>
      </c>
    </row>
    <row r="7" spans="1:17" ht="15" customHeight="1" thickBot="1">
      <c r="A7" s="10" t="s">
        <v>246</v>
      </c>
      <c r="B7" s="10" t="s">
        <v>243</v>
      </c>
      <c r="C7" s="10">
        <v>4</v>
      </c>
      <c r="D7" s="10" t="s">
        <v>247</v>
      </c>
      <c r="E7" s="10">
        <v>23</v>
      </c>
      <c r="F7" s="10">
        <v>3036</v>
      </c>
      <c r="G7" s="10">
        <f t="shared" si="1"/>
        <v>1518</v>
      </c>
      <c r="H7" s="10">
        <f t="shared" si="2"/>
        <v>759</v>
      </c>
      <c r="I7" s="10">
        <v>2</v>
      </c>
      <c r="J7" s="12">
        <v>0.06</v>
      </c>
      <c r="K7" s="10">
        <f t="shared" si="0"/>
        <v>759</v>
      </c>
      <c r="L7" s="10">
        <f t="shared" si="3"/>
        <v>227.7</v>
      </c>
      <c r="M7" s="10">
        <f t="shared" si="4"/>
        <v>113.85</v>
      </c>
      <c r="N7" s="10">
        <f t="shared" si="5"/>
        <v>872.85</v>
      </c>
    </row>
    <row r="8" spans="1:17" ht="15" customHeight="1" thickBot="1">
      <c r="A8" s="10" t="s">
        <v>248</v>
      </c>
      <c r="B8" s="10" t="s">
        <v>238</v>
      </c>
      <c r="C8" s="10">
        <v>5</v>
      </c>
      <c r="D8" s="10" t="s">
        <v>247</v>
      </c>
      <c r="E8" s="10">
        <v>83</v>
      </c>
      <c r="F8" s="10">
        <v>3795</v>
      </c>
      <c r="G8" s="10">
        <f t="shared" si="1"/>
        <v>1897.5</v>
      </c>
      <c r="H8" s="10">
        <f t="shared" si="2"/>
        <v>948.75</v>
      </c>
      <c r="I8" s="10">
        <v>2</v>
      </c>
      <c r="J8" s="11">
        <v>0.125</v>
      </c>
      <c r="K8" s="10">
        <f t="shared" si="0"/>
        <v>1897.5</v>
      </c>
      <c r="L8" s="10">
        <f t="shared" si="3"/>
        <v>569.25</v>
      </c>
      <c r="M8" s="10">
        <f t="shared" si="4"/>
        <v>284.625</v>
      </c>
      <c r="N8" s="10">
        <f t="shared" si="5"/>
        <v>2182.125</v>
      </c>
    </row>
    <row r="9" spans="1:17" ht="15" customHeight="1" thickBot="1">
      <c r="A9" s="10" t="s">
        <v>249</v>
      </c>
      <c r="B9" s="10" t="s">
        <v>238</v>
      </c>
      <c r="C9" s="10">
        <v>2</v>
      </c>
      <c r="D9" s="10" t="s">
        <v>250</v>
      </c>
      <c r="E9" s="10">
        <v>43</v>
      </c>
      <c r="F9" s="10">
        <v>1575</v>
      </c>
      <c r="G9" s="10">
        <f t="shared" si="1"/>
        <v>787.5</v>
      </c>
      <c r="H9" s="10">
        <f t="shared" si="2"/>
        <v>393.75</v>
      </c>
      <c r="I9" s="10">
        <v>1</v>
      </c>
      <c r="J9" s="11">
        <v>0.125</v>
      </c>
      <c r="K9" s="10">
        <f t="shared" si="0"/>
        <v>787.5</v>
      </c>
      <c r="L9" s="10">
        <f t="shared" si="3"/>
        <v>157.5</v>
      </c>
      <c r="M9" s="10">
        <f t="shared" si="4"/>
        <v>118.125</v>
      </c>
      <c r="N9" s="10">
        <f t="shared" si="5"/>
        <v>826.875</v>
      </c>
    </row>
    <row r="10" spans="1:17" ht="15" customHeight="1" thickBot="1">
      <c r="A10" s="10" t="s">
        <v>251</v>
      </c>
      <c r="B10" s="10" t="s">
        <v>243</v>
      </c>
      <c r="C10" s="10">
        <v>5</v>
      </c>
      <c r="D10" s="10" t="s">
        <v>105</v>
      </c>
      <c r="E10" s="10">
        <v>166</v>
      </c>
      <c r="F10" s="10">
        <v>8064</v>
      </c>
      <c r="G10" s="10">
        <f t="shared" si="1"/>
        <v>4032</v>
      </c>
      <c r="H10" s="10">
        <f t="shared" si="2"/>
        <v>2016</v>
      </c>
      <c r="I10" s="10">
        <v>1</v>
      </c>
      <c r="J10" s="11">
        <v>0.125</v>
      </c>
      <c r="K10" s="10">
        <f t="shared" si="0"/>
        <v>4032</v>
      </c>
      <c r="L10" s="10">
        <f t="shared" si="3"/>
        <v>806.40000000000009</v>
      </c>
      <c r="M10" s="10">
        <f t="shared" si="4"/>
        <v>1209.5999999999999</v>
      </c>
      <c r="N10" s="10">
        <f t="shared" si="5"/>
        <v>3628.7999999999997</v>
      </c>
    </row>
    <row r="11" spans="1:17" ht="15" customHeight="1" thickBot="1">
      <c r="A11" s="10" t="s">
        <v>252</v>
      </c>
      <c r="B11" s="10" t="s">
        <v>238</v>
      </c>
      <c r="C11" s="10">
        <v>1</v>
      </c>
      <c r="D11" s="10" t="s">
        <v>105</v>
      </c>
      <c r="E11" s="10">
        <v>60</v>
      </c>
      <c r="F11" s="10">
        <v>2324</v>
      </c>
      <c r="G11" s="10">
        <f t="shared" si="1"/>
        <v>1162</v>
      </c>
      <c r="H11" s="10">
        <f t="shared" si="2"/>
        <v>581</v>
      </c>
      <c r="I11" s="10">
        <v>1</v>
      </c>
      <c r="J11" s="11">
        <v>0.125</v>
      </c>
      <c r="K11" s="10">
        <f t="shared" si="0"/>
        <v>1162</v>
      </c>
      <c r="L11" s="10">
        <f t="shared" si="3"/>
        <v>232.4</v>
      </c>
      <c r="M11" s="10">
        <f t="shared" si="4"/>
        <v>174.29999999999998</v>
      </c>
      <c r="N11" s="10">
        <f t="shared" si="5"/>
        <v>1220.1000000000001</v>
      </c>
    </row>
    <row r="12" spans="1:17" ht="15" customHeight="1" thickBot="1">
      <c r="A12" s="10" t="s">
        <v>253</v>
      </c>
      <c r="B12" s="10" t="s">
        <v>238</v>
      </c>
      <c r="C12" s="10">
        <v>2</v>
      </c>
      <c r="D12" s="10" t="s">
        <v>105</v>
      </c>
      <c r="E12" s="10">
        <v>60</v>
      </c>
      <c r="F12" s="10">
        <v>2324</v>
      </c>
      <c r="G12" s="10">
        <f t="shared" si="1"/>
        <v>1162</v>
      </c>
      <c r="H12" s="10">
        <f t="shared" si="2"/>
        <v>581</v>
      </c>
      <c r="I12" s="10">
        <v>3</v>
      </c>
      <c r="J12" s="11">
        <v>0.125</v>
      </c>
      <c r="K12" s="10">
        <f t="shared" si="0"/>
        <v>1162</v>
      </c>
      <c r="L12" s="10">
        <f t="shared" si="3"/>
        <v>232.4</v>
      </c>
      <c r="M12" s="10">
        <f t="shared" si="4"/>
        <v>174.29999999999998</v>
      </c>
      <c r="N12" s="10">
        <f t="shared" si="5"/>
        <v>1220.1000000000001</v>
      </c>
    </row>
    <row r="13" spans="1:17" ht="15" customHeight="1" thickBot="1">
      <c r="A13" s="10" t="s">
        <v>254</v>
      </c>
      <c r="B13" s="10" t="s">
        <v>243</v>
      </c>
      <c r="C13" s="10">
        <v>5</v>
      </c>
      <c r="D13" s="10" t="s">
        <v>93</v>
      </c>
      <c r="E13" s="10">
        <v>16041</v>
      </c>
      <c r="F13" s="10">
        <v>4125</v>
      </c>
      <c r="G13" s="10">
        <f t="shared" si="1"/>
        <v>2062.5</v>
      </c>
      <c r="H13" s="10">
        <f t="shared" si="2"/>
        <v>1031.25</v>
      </c>
      <c r="I13" s="10">
        <v>3</v>
      </c>
      <c r="J13" s="11">
        <v>0.125</v>
      </c>
      <c r="K13" s="10">
        <f t="shared" si="0"/>
        <v>2062.5</v>
      </c>
      <c r="L13" s="10">
        <f t="shared" si="3"/>
        <v>412.5</v>
      </c>
      <c r="M13" s="10">
        <f t="shared" si="4"/>
        <v>309.375</v>
      </c>
      <c r="N13" s="10">
        <f t="shared" si="5"/>
        <v>2165.625</v>
      </c>
    </row>
    <row r="14" spans="1:17" ht="15" customHeight="1" thickBot="1">
      <c r="A14" s="10" t="s">
        <v>255</v>
      </c>
      <c r="B14" s="10" t="s">
        <v>238</v>
      </c>
      <c r="C14" s="10">
        <v>5</v>
      </c>
      <c r="D14" s="10" t="s">
        <v>256</v>
      </c>
      <c r="E14" s="10">
        <v>40</v>
      </c>
      <c r="F14" s="10">
        <v>2430</v>
      </c>
      <c r="G14" s="10">
        <f t="shared" si="1"/>
        <v>1215</v>
      </c>
      <c r="H14" s="10">
        <f t="shared" si="2"/>
        <v>607.5</v>
      </c>
      <c r="I14" s="10">
        <v>3</v>
      </c>
      <c r="J14" s="11">
        <v>0.25</v>
      </c>
      <c r="K14" s="10">
        <f t="shared" si="0"/>
        <v>2430</v>
      </c>
      <c r="L14" s="10">
        <f t="shared" si="3"/>
        <v>486</v>
      </c>
      <c r="M14" s="10">
        <f t="shared" si="4"/>
        <v>364.5</v>
      </c>
      <c r="N14" s="10">
        <f t="shared" si="5"/>
        <v>2551.5</v>
      </c>
    </row>
    <row r="15" spans="1:17" ht="15" customHeight="1" thickBot="1">
      <c r="A15" s="10" t="s">
        <v>257</v>
      </c>
      <c r="B15" s="10" t="s">
        <v>243</v>
      </c>
      <c r="C15" s="10">
        <v>5</v>
      </c>
      <c r="D15" s="10" t="s">
        <v>16</v>
      </c>
      <c r="E15" s="10">
        <v>130</v>
      </c>
      <c r="F15" s="10">
        <v>2400</v>
      </c>
      <c r="G15" s="10">
        <f t="shared" si="1"/>
        <v>1200</v>
      </c>
      <c r="H15" s="10">
        <f t="shared" si="2"/>
        <v>600</v>
      </c>
      <c r="I15" s="10">
        <v>3</v>
      </c>
      <c r="J15" s="11">
        <v>0.25</v>
      </c>
      <c r="K15" s="10">
        <f t="shared" si="0"/>
        <v>2400</v>
      </c>
      <c r="L15" s="10">
        <f t="shared" si="3"/>
        <v>480</v>
      </c>
      <c r="M15" s="10">
        <f t="shared" si="4"/>
        <v>360</v>
      </c>
      <c r="N15" s="10">
        <f t="shared" si="5"/>
        <v>2520</v>
      </c>
    </row>
    <row r="16" spans="1:17" ht="15" customHeight="1" thickBot="1">
      <c r="A16" s="10" t="s">
        <v>258</v>
      </c>
      <c r="B16" s="10" t="s">
        <v>238</v>
      </c>
      <c r="C16" s="10">
        <v>1</v>
      </c>
      <c r="D16" s="10" t="s">
        <v>16</v>
      </c>
      <c r="E16" s="10">
        <v>40</v>
      </c>
      <c r="F16" s="10">
        <v>2595</v>
      </c>
      <c r="G16" s="10">
        <f t="shared" si="1"/>
        <v>1297.5</v>
      </c>
      <c r="H16" s="10">
        <f t="shared" si="2"/>
        <v>648.75</v>
      </c>
      <c r="I16" s="10">
        <v>2</v>
      </c>
      <c r="J16" s="11">
        <v>0.25</v>
      </c>
      <c r="K16" s="10">
        <f t="shared" si="0"/>
        <v>2595</v>
      </c>
      <c r="L16" s="10">
        <f t="shared" si="3"/>
        <v>778.5</v>
      </c>
      <c r="M16" s="10">
        <f t="shared" si="4"/>
        <v>389.25</v>
      </c>
      <c r="N16" s="10">
        <f t="shared" si="5"/>
        <v>2984.25</v>
      </c>
    </row>
    <row r="17" spans="1:14" ht="15" customHeight="1" thickBot="1">
      <c r="A17" s="10" t="s">
        <v>259</v>
      </c>
      <c r="B17" s="10" t="s">
        <v>238</v>
      </c>
      <c r="C17" s="10">
        <v>1</v>
      </c>
      <c r="D17" s="10" t="s">
        <v>16</v>
      </c>
      <c r="E17" s="10">
        <v>40</v>
      </c>
      <c r="F17" s="10">
        <v>2175</v>
      </c>
      <c r="G17" s="10">
        <f t="shared" si="1"/>
        <v>1087.5</v>
      </c>
      <c r="H17" s="10">
        <f t="shared" si="2"/>
        <v>543.75</v>
      </c>
      <c r="I17" s="10">
        <v>1</v>
      </c>
      <c r="J17" s="11">
        <v>0.25</v>
      </c>
      <c r="K17" s="10">
        <f t="shared" si="0"/>
        <v>2175</v>
      </c>
      <c r="L17" s="10">
        <f t="shared" si="3"/>
        <v>435</v>
      </c>
      <c r="M17" s="10">
        <f t="shared" si="4"/>
        <v>326.25</v>
      </c>
      <c r="N17" s="10">
        <f t="shared" si="5"/>
        <v>2283.75</v>
      </c>
    </row>
    <row r="18" spans="1:14" ht="15" customHeight="1" thickBot="1">
      <c r="A18" s="10" t="s">
        <v>260</v>
      </c>
      <c r="B18" s="10" t="s">
        <v>243</v>
      </c>
      <c r="C18" s="10">
        <v>4</v>
      </c>
      <c r="D18" s="10" t="s">
        <v>16</v>
      </c>
      <c r="E18" s="10">
        <v>40</v>
      </c>
      <c r="F18" s="10">
        <v>6937</v>
      </c>
      <c r="G18" s="10">
        <f t="shared" si="1"/>
        <v>3468.5</v>
      </c>
      <c r="H18" s="10">
        <f t="shared" si="2"/>
        <v>1734.25</v>
      </c>
      <c r="I18" s="10">
        <v>2</v>
      </c>
      <c r="J18" s="12">
        <v>0.06</v>
      </c>
      <c r="K18" s="10">
        <f t="shared" si="0"/>
        <v>1734.25</v>
      </c>
      <c r="L18" s="10">
        <f t="shared" si="3"/>
        <v>520.27499999999998</v>
      </c>
      <c r="M18" s="10">
        <f t="shared" si="4"/>
        <v>260.13749999999999</v>
      </c>
      <c r="N18" s="10">
        <f t="shared" si="5"/>
        <v>1994.3875</v>
      </c>
    </row>
    <row r="19" spans="1:14" ht="15" customHeight="1" thickBot="1">
      <c r="A19" s="10" t="s">
        <v>261</v>
      </c>
      <c r="B19" s="10" t="s">
        <v>238</v>
      </c>
      <c r="C19" s="10">
        <v>1</v>
      </c>
      <c r="D19" s="10" t="s">
        <v>16</v>
      </c>
      <c r="E19" s="10">
        <v>40</v>
      </c>
      <c r="F19" s="10">
        <v>3900</v>
      </c>
      <c r="G19" s="10">
        <f t="shared" si="1"/>
        <v>1950</v>
      </c>
      <c r="H19" s="10">
        <f t="shared" si="2"/>
        <v>975</v>
      </c>
      <c r="I19" s="10">
        <v>3</v>
      </c>
      <c r="J19" s="12">
        <v>0.06</v>
      </c>
      <c r="K19" s="10">
        <f t="shared" si="0"/>
        <v>975</v>
      </c>
      <c r="L19" s="10">
        <f t="shared" si="3"/>
        <v>195</v>
      </c>
      <c r="M19" s="10">
        <f t="shared" si="4"/>
        <v>146.25</v>
      </c>
      <c r="N19" s="10">
        <f t="shared" si="5"/>
        <v>1023.75</v>
      </c>
    </row>
    <row r="20" spans="1:14" ht="15" customHeight="1" thickBot="1">
      <c r="A20" s="10" t="s">
        <v>262</v>
      </c>
      <c r="B20" s="10" t="s">
        <v>238</v>
      </c>
      <c r="C20" s="10">
        <v>1</v>
      </c>
      <c r="D20" s="10" t="s">
        <v>16</v>
      </c>
      <c r="E20" s="10">
        <v>40</v>
      </c>
      <c r="F20" s="10">
        <v>3900</v>
      </c>
      <c r="G20" s="10">
        <f t="shared" si="1"/>
        <v>1950</v>
      </c>
      <c r="H20" s="10">
        <f t="shared" si="2"/>
        <v>975</v>
      </c>
      <c r="I20" s="10">
        <v>1</v>
      </c>
      <c r="J20" s="12">
        <v>0.06</v>
      </c>
      <c r="K20" s="10">
        <f t="shared" si="0"/>
        <v>975</v>
      </c>
      <c r="L20" s="10">
        <f t="shared" si="3"/>
        <v>195</v>
      </c>
      <c r="M20" s="10">
        <f t="shared" si="4"/>
        <v>146.25</v>
      </c>
      <c r="N20" s="10">
        <f t="shared" si="5"/>
        <v>1023.75</v>
      </c>
    </row>
    <row r="21" spans="1:14" ht="15" customHeight="1" thickBot="1">
      <c r="A21" s="10" t="s">
        <v>263</v>
      </c>
      <c r="B21" s="10" t="s">
        <v>238</v>
      </c>
      <c r="C21" s="10">
        <v>1</v>
      </c>
      <c r="D21" s="10" t="s">
        <v>16</v>
      </c>
      <c r="E21" s="10">
        <v>30</v>
      </c>
      <c r="F21" s="10">
        <v>3900</v>
      </c>
      <c r="G21" s="10">
        <f t="shared" si="1"/>
        <v>1950</v>
      </c>
      <c r="H21" s="10">
        <f t="shared" si="2"/>
        <v>975</v>
      </c>
      <c r="I21" s="10">
        <v>1</v>
      </c>
      <c r="J21" s="11">
        <v>0.25</v>
      </c>
      <c r="K21" s="10">
        <f t="shared" si="0"/>
        <v>3900</v>
      </c>
      <c r="L21" s="10">
        <f t="shared" si="3"/>
        <v>780</v>
      </c>
      <c r="M21" s="10">
        <f t="shared" si="4"/>
        <v>1170</v>
      </c>
      <c r="N21" s="10">
        <f t="shared" si="5"/>
        <v>3510</v>
      </c>
    </row>
    <row r="22" spans="1:14" ht="15" customHeight="1" thickBot="1">
      <c r="A22" s="10" t="s">
        <v>264</v>
      </c>
      <c r="B22" s="10" t="s">
        <v>238</v>
      </c>
      <c r="C22" s="10">
        <v>1</v>
      </c>
      <c r="D22" s="10" t="s">
        <v>16</v>
      </c>
      <c r="E22" s="10">
        <v>40</v>
      </c>
      <c r="F22" s="10">
        <v>2250</v>
      </c>
      <c r="G22" s="10">
        <f t="shared" si="1"/>
        <v>1125</v>
      </c>
      <c r="H22" s="10">
        <f t="shared" si="2"/>
        <v>562.5</v>
      </c>
      <c r="I22" s="10">
        <v>2</v>
      </c>
      <c r="J22" s="11">
        <v>0.125</v>
      </c>
      <c r="K22" s="10">
        <f t="shared" si="0"/>
        <v>1125</v>
      </c>
      <c r="L22" s="10">
        <f t="shared" si="3"/>
        <v>337.5</v>
      </c>
      <c r="M22" s="10">
        <f t="shared" si="4"/>
        <v>168.75</v>
      </c>
      <c r="N22" s="10">
        <f t="shared" si="5"/>
        <v>1293.75</v>
      </c>
    </row>
    <row r="23" spans="1:14" ht="15" customHeight="1" thickBot="1">
      <c r="A23" s="10" t="s">
        <v>265</v>
      </c>
      <c r="B23" s="10" t="s">
        <v>243</v>
      </c>
      <c r="C23" s="10">
        <v>1</v>
      </c>
      <c r="D23" s="10" t="s">
        <v>266</v>
      </c>
      <c r="E23" s="10">
        <v>60</v>
      </c>
      <c r="F23" s="10">
        <v>3750</v>
      </c>
      <c r="G23" s="10">
        <f t="shared" si="1"/>
        <v>1875</v>
      </c>
      <c r="H23" s="10">
        <f t="shared" si="2"/>
        <v>937.5</v>
      </c>
      <c r="I23" s="10">
        <v>2</v>
      </c>
      <c r="J23" s="12">
        <v>0.06</v>
      </c>
      <c r="K23" s="10">
        <f t="shared" si="0"/>
        <v>937.5</v>
      </c>
      <c r="L23" s="10">
        <f t="shared" si="3"/>
        <v>281.25</v>
      </c>
      <c r="M23" s="10">
        <f t="shared" si="4"/>
        <v>140.625</v>
      </c>
      <c r="N23" s="10">
        <f t="shared" si="5"/>
        <v>1078.125</v>
      </c>
    </row>
    <row r="24" spans="1:14" ht="15" customHeight="1" thickBot="1">
      <c r="A24" s="10" t="s">
        <v>267</v>
      </c>
      <c r="B24" s="10" t="s">
        <v>243</v>
      </c>
      <c r="C24" s="10">
        <v>5</v>
      </c>
      <c r="D24" s="10" t="s">
        <v>268</v>
      </c>
      <c r="E24" s="10">
        <v>70</v>
      </c>
      <c r="F24" s="10">
        <v>6606</v>
      </c>
      <c r="G24" s="10">
        <f t="shared" si="1"/>
        <v>3303</v>
      </c>
      <c r="H24" s="10">
        <f t="shared" si="2"/>
        <v>1651.5</v>
      </c>
      <c r="I24" s="10">
        <v>3</v>
      </c>
      <c r="J24" s="12">
        <v>0.06</v>
      </c>
      <c r="K24" s="10">
        <f t="shared" si="0"/>
        <v>1651.5</v>
      </c>
      <c r="L24" s="10">
        <f t="shared" si="3"/>
        <v>330.3</v>
      </c>
      <c r="M24" s="10">
        <f t="shared" si="4"/>
        <v>247.72499999999999</v>
      </c>
      <c r="N24" s="10">
        <f t="shared" si="5"/>
        <v>1734.075</v>
      </c>
    </row>
    <row r="25" spans="1:14" ht="15" customHeight="1" thickBot="1">
      <c r="A25" s="10" t="s">
        <v>269</v>
      </c>
      <c r="B25" s="10" t="s">
        <v>243</v>
      </c>
      <c r="C25" s="10">
        <v>1</v>
      </c>
      <c r="D25" s="10" t="s">
        <v>268</v>
      </c>
      <c r="E25" s="10">
        <v>50</v>
      </c>
      <c r="F25" s="10">
        <v>7590</v>
      </c>
      <c r="G25" s="10">
        <f t="shared" si="1"/>
        <v>3795</v>
      </c>
      <c r="H25" s="10">
        <f t="shared" si="2"/>
        <v>1897.5</v>
      </c>
      <c r="I25" s="10">
        <v>1</v>
      </c>
      <c r="J25" s="12">
        <v>0.06</v>
      </c>
      <c r="K25" s="10">
        <f t="shared" si="0"/>
        <v>1897.5</v>
      </c>
      <c r="L25" s="10">
        <f t="shared" si="3"/>
        <v>379.5</v>
      </c>
      <c r="M25" s="10">
        <f t="shared" si="4"/>
        <v>284.625</v>
      </c>
      <c r="N25" s="10">
        <f t="shared" si="5"/>
        <v>1992.375</v>
      </c>
    </row>
    <row r="26" spans="1:14" ht="15" customHeight="1" thickBot="1">
      <c r="A26" s="10" t="s">
        <v>270</v>
      </c>
      <c r="B26" s="10" t="s">
        <v>238</v>
      </c>
      <c r="C26" s="10">
        <v>1</v>
      </c>
      <c r="D26" s="10" t="s">
        <v>271</v>
      </c>
      <c r="E26" s="10">
        <v>70</v>
      </c>
      <c r="F26" s="10">
        <v>3320</v>
      </c>
      <c r="G26" s="10">
        <f t="shared" si="1"/>
        <v>1660</v>
      </c>
      <c r="H26" s="10">
        <f t="shared" si="2"/>
        <v>830</v>
      </c>
      <c r="I26" s="10">
        <v>2</v>
      </c>
      <c r="J26" s="12">
        <v>0.06</v>
      </c>
      <c r="K26" s="10">
        <f t="shared" si="0"/>
        <v>830</v>
      </c>
      <c r="L26" s="10">
        <f t="shared" si="3"/>
        <v>249</v>
      </c>
      <c r="M26" s="10">
        <f t="shared" si="4"/>
        <v>124.5</v>
      </c>
      <c r="N26" s="10">
        <f t="shared" si="5"/>
        <v>954.5</v>
      </c>
    </row>
    <row r="27" spans="1:14" ht="15" customHeight="1" thickBot="1">
      <c r="A27" s="10" t="s">
        <v>272</v>
      </c>
      <c r="B27" s="10" t="s">
        <v>238</v>
      </c>
      <c r="C27" s="10">
        <v>1</v>
      </c>
      <c r="D27" s="10" t="s">
        <v>273</v>
      </c>
      <c r="E27" s="10">
        <v>147</v>
      </c>
      <c r="F27" s="10">
        <v>6834</v>
      </c>
      <c r="G27" s="10">
        <f t="shared" si="1"/>
        <v>3417</v>
      </c>
      <c r="H27" s="10">
        <f t="shared" si="2"/>
        <v>1708.5</v>
      </c>
      <c r="I27" s="10">
        <v>1</v>
      </c>
      <c r="J27" s="12">
        <v>0.06</v>
      </c>
      <c r="K27" s="10">
        <f t="shared" si="0"/>
        <v>1708.5</v>
      </c>
      <c r="L27" s="10">
        <f t="shared" si="3"/>
        <v>341.70000000000005</v>
      </c>
      <c r="M27" s="10">
        <f t="shared" si="4"/>
        <v>256.27499999999998</v>
      </c>
      <c r="N27" s="10">
        <f t="shared" si="5"/>
        <v>1793.9249999999997</v>
      </c>
    </row>
    <row r="28" spans="1:14" ht="15" customHeight="1" thickBot="1">
      <c r="A28" s="10" t="s">
        <v>274</v>
      </c>
      <c r="B28" s="10" t="s">
        <v>238</v>
      </c>
      <c r="C28" s="10">
        <v>1</v>
      </c>
      <c r="D28" s="10" t="s">
        <v>274</v>
      </c>
      <c r="E28" s="10">
        <v>45</v>
      </c>
      <c r="F28" s="10">
        <v>9487</v>
      </c>
      <c r="G28" s="10">
        <f t="shared" si="1"/>
        <v>4743.5</v>
      </c>
      <c r="H28" s="10">
        <f t="shared" si="2"/>
        <v>2371.75</v>
      </c>
      <c r="I28" s="10">
        <v>3</v>
      </c>
      <c r="J28" s="11">
        <v>0.125</v>
      </c>
      <c r="K28" s="10">
        <f t="shared" si="0"/>
        <v>4743.5</v>
      </c>
      <c r="L28" s="10">
        <f t="shared" si="3"/>
        <v>948.7</v>
      </c>
      <c r="M28" s="10">
        <f t="shared" si="4"/>
        <v>1423.05</v>
      </c>
      <c r="N28" s="10">
        <f t="shared" si="5"/>
        <v>4269.1499999999996</v>
      </c>
    </row>
    <row r="29" spans="1:14" ht="15" customHeight="1" thickBot="1">
      <c r="A29" s="10" t="s">
        <v>275</v>
      </c>
      <c r="B29" s="10" t="s">
        <v>238</v>
      </c>
      <c r="C29" s="10">
        <v>1</v>
      </c>
      <c r="D29" s="10" t="s">
        <v>274</v>
      </c>
      <c r="E29" s="10">
        <v>65</v>
      </c>
      <c r="F29" s="10">
        <v>6120</v>
      </c>
      <c r="G29" s="10">
        <f t="shared" si="1"/>
        <v>3060</v>
      </c>
      <c r="H29" s="10">
        <f t="shared" si="2"/>
        <v>1530</v>
      </c>
      <c r="I29" s="10">
        <v>2</v>
      </c>
      <c r="J29" s="11">
        <v>0.125</v>
      </c>
      <c r="K29" s="10">
        <f t="shared" si="0"/>
        <v>3060</v>
      </c>
      <c r="L29" s="10">
        <f t="shared" si="3"/>
        <v>918</v>
      </c>
      <c r="M29" s="10">
        <f t="shared" si="4"/>
        <v>918</v>
      </c>
      <c r="N29" s="10">
        <f t="shared" si="5"/>
        <v>3060</v>
      </c>
    </row>
    <row r="30" spans="1:14" ht="15" customHeight="1" thickBot="1">
      <c r="A30" s="10" t="s">
        <v>276</v>
      </c>
      <c r="B30" s="10" t="s">
        <v>238</v>
      </c>
      <c r="C30" s="10">
        <v>1</v>
      </c>
      <c r="D30" s="10" t="s">
        <v>274</v>
      </c>
      <c r="E30" s="10">
        <v>64</v>
      </c>
      <c r="F30" s="10">
        <v>6222</v>
      </c>
      <c r="G30" s="10">
        <f t="shared" si="1"/>
        <v>3111</v>
      </c>
      <c r="H30" s="10">
        <f t="shared" si="2"/>
        <v>1555.5</v>
      </c>
      <c r="I30" s="10">
        <v>3</v>
      </c>
      <c r="J30" s="11">
        <v>0.125</v>
      </c>
      <c r="K30" s="10">
        <f t="shared" si="0"/>
        <v>3111</v>
      </c>
      <c r="L30" s="10">
        <f t="shared" si="3"/>
        <v>622.20000000000005</v>
      </c>
      <c r="M30" s="10">
        <f t="shared" si="4"/>
        <v>933.3</v>
      </c>
      <c r="N30" s="10">
        <f t="shared" si="5"/>
        <v>2799.8999999999996</v>
      </c>
    </row>
    <row r="31" spans="1:14" ht="15" customHeight="1" thickBot="1">
      <c r="A31" s="10" t="s">
        <v>277</v>
      </c>
      <c r="B31" s="10" t="s">
        <v>238</v>
      </c>
      <c r="C31" s="10">
        <v>1</v>
      </c>
      <c r="D31" s="10" t="s">
        <v>60</v>
      </c>
      <c r="E31" s="10">
        <v>10</v>
      </c>
      <c r="F31" s="10">
        <v>675</v>
      </c>
      <c r="G31" s="10">
        <f t="shared" si="1"/>
        <v>337.5</v>
      </c>
      <c r="H31" s="10">
        <f t="shared" si="2"/>
        <v>168.75</v>
      </c>
      <c r="I31" s="10">
        <v>1</v>
      </c>
      <c r="J31" s="11">
        <v>0.125</v>
      </c>
      <c r="K31" s="10">
        <f t="shared" si="0"/>
        <v>337.5</v>
      </c>
      <c r="L31" s="10">
        <f t="shared" si="3"/>
        <v>67.5</v>
      </c>
      <c r="M31" s="10">
        <f t="shared" si="4"/>
        <v>50.625</v>
      </c>
      <c r="N31" s="10">
        <f t="shared" si="5"/>
        <v>354.375</v>
      </c>
    </row>
    <row r="32" spans="1:14" ht="15" customHeight="1" thickBot="1">
      <c r="A32" s="10" t="s">
        <v>278</v>
      </c>
      <c r="B32" s="10" t="s">
        <v>243</v>
      </c>
      <c r="C32" s="10">
        <v>5</v>
      </c>
      <c r="D32" s="10" t="s">
        <v>279</v>
      </c>
      <c r="E32" s="10">
        <v>65</v>
      </c>
      <c r="F32" s="10">
        <v>7590</v>
      </c>
      <c r="G32" s="10">
        <f t="shared" si="1"/>
        <v>3795</v>
      </c>
      <c r="H32" s="10">
        <f t="shared" si="2"/>
        <v>1897.5</v>
      </c>
      <c r="I32" s="10">
        <v>1</v>
      </c>
      <c r="J32" s="11">
        <v>0.25</v>
      </c>
      <c r="K32" s="10">
        <f t="shared" si="0"/>
        <v>7590</v>
      </c>
      <c r="L32" s="10">
        <f t="shared" si="3"/>
        <v>1518</v>
      </c>
      <c r="M32" s="10">
        <f t="shared" si="4"/>
        <v>3036</v>
      </c>
      <c r="N32" s="10">
        <f t="shared" si="5"/>
        <v>6072</v>
      </c>
    </row>
    <row r="33" spans="1:14" ht="15" customHeight="1" thickBot="1">
      <c r="A33" s="10" t="s">
        <v>280</v>
      </c>
      <c r="B33" s="10" t="s">
        <v>238</v>
      </c>
      <c r="C33" s="10">
        <v>1</v>
      </c>
      <c r="D33" s="10" t="s">
        <v>279</v>
      </c>
      <c r="E33" s="10">
        <v>56</v>
      </c>
      <c r="F33" s="10">
        <v>3028</v>
      </c>
      <c r="G33" s="10">
        <f t="shared" si="1"/>
        <v>1514</v>
      </c>
      <c r="H33" s="10">
        <f t="shared" si="2"/>
        <v>757</v>
      </c>
      <c r="I33" s="10">
        <v>1</v>
      </c>
      <c r="J33" s="11">
        <v>0.25</v>
      </c>
      <c r="K33" s="10">
        <f t="shared" si="0"/>
        <v>3028</v>
      </c>
      <c r="L33" s="10">
        <f t="shared" si="3"/>
        <v>605.6</v>
      </c>
      <c r="M33" s="10">
        <f t="shared" si="4"/>
        <v>908.4</v>
      </c>
      <c r="N33" s="10">
        <f t="shared" si="5"/>
        <v>2725.2</v>
      </c>
    </row>
    <row r="34" spans="1:14" ht="15" customHeight="1" thickBot="1">
      <c r="A34" s="10" t="s">
        <v>281</v>
      </c>
      <c r="B34" s="10" t="s">
        <v>243</v>
      </c>
      <c r="C34" s="10">
        <v>3</v>
      </c>
      <c r="D34" s="10" t="s">
        <v>279</v>
      </c>
      <c r="E34" s="10">
        <v>44</v>
      </c>
      <c r="F34" s="10">
        <v>5350</v>
      </c>
      <c r="G34" s="10">
        <f t="shared" si="1"/>
        <v>2675</v>
      </c>
      <c r="H34" s="10">
        <f t="shared" si="2"/>
        <v>1337.5</v>
      </c>
      <c r="I34" s="10">
        <v>3</v>
      </c>
      <c r="J34" s="11">
        <v>0.25</v>
      </c>
      <c r="K34" s="10">
        <f t="shared" ref="K34:K64" si="6">IF(J34=$Q$2,F34,IF(J34=$Q$3,G34,H34))</f>
        <v>5350</v>
      </c>
      <c r="L34" s="10">
        <f t="shared" si="3"/>
        <v>1070</v>
      </c>
      <c r="M34" s="10">
        <f t="shared" si="4"/>
        <v>2140</v>
      </c>
      <c r="N34" s="10">
        <f t="shared" si="5"/>
        <v>4280</v>
      </c>
    </row>
    <row r="35" spans="1:14" ht="15" customHeight="1" thickBot="1">
      <c r="A35" s="10" t="s">
        <v>282</v>
      </c>
      <c r="B35" s="10" t="s">
        <v>238</v>
      </c>
      <c r="C35" s="10">
        <v>4</v>
      </c>
      <c r="D35" s="10" t="s">
        <v>283</v>
      </c>
      <c r="E35" s="10">
        <v>55</v>
      </c>
      <c r="F35" s="10">
        <v>2846</v>
      </c>
      <c r="G35" s="10">
        <f t="shared" si="1"/>
        <v>1423</v>
      </c>
      <c r="H35" s="10">
        <f t="shared" si="2"/>
        <v>711.5</v>
      </c>
      <c r="I35" s="10">
        <v>2</v>
      </c>
      <c r="J35" s="11">
        <v>0.25</v>
      </c>
      <c r="K35" s="10">
        <f t="shared" si="6"/>
        <v>2846</v>
      </c>
      <c r="L35" s="10">
        <f t="shared" si="3"/>
        <v>853.8</v>
      </c>
      <c r="M35" s="10">
        <f t="shared" si="4"/>
        <v>426.9</v>
      </c>
      <c r="N35" s="10">
        <f t="shared" si="5"/>
        <v>3272.9</v>
      </c>
    </row>
    <row r="36" spans="1:14" ht="15" customHeight="1" thickBot="1">
      <c r="A36" s="10" t="s">
        <v>284</v>
      </c>
      <c r="B36" s="10" t="s">
        <v>238</v>
      </c>
      <c r="C36" s="10">
        <v>1</v>
      </c>
      <c r="D36" s="10" t="s">
        <v>283</v>
      </c>
      <c r="E36" s="10">
        <v>49</v>
      </c>
      <c r="F36" s="10">
        <v>5218</v>
      </c>
      <c r="G36" s="10">
        <f t="shared" si="1"/>
        <v>2609</v>
      </c>
      <c r="H36" s="10">
        <f t="shared" si="2"/>
        <v>1304.5</v>
      </c>
      <c r="I36" s="10">
        <v>1</v>
      </c>
      <c r="J36" s="12">
        <v>0.06</v>
      </c>
      <c r="K36" s="10">
        <f t="shared" si="6"/>
        <v>1304.5</v>
      </c>
      <c r="L36" s="10">
        <f t="shared" si="3"/>
        <v>260.90000000000003</v>
      </c>
      <c r="M36" s="10">
        <f t="shared" si="4"/>
        <v>195.67499999999998</v>
      </c>
      <c r="N36" s="10">
        <f t="shared" si="5"/>
        <v>1369.7250000000001</v>
      </c>
    </row>
    <row r="37" spans="1:14" ht="15" customHeight="1" thickBot="1">
      <c r="A37" s="10" t="s">
        <v>285</v>
      </c>
      <c r="B37" s="10" t="s">
        <v>238</v>
      </c>
      <c r="C37" s="10">
        <v>1</v>
      </c>
      <c r="D37" s="10" t="s">
        <v>283</v>
      </c>
      <c r="E37" s="10">
        <v>102</v>
      </c>
      <c r="F37" s="10">
        <v>3000</v>
      </c>
      <c r="G37" s="10">
        <f t="shared" si="1"/>
        <v>1500</v>
      </c>
      <c r="H37" s="10">
        <f t="shared" si="2"/>
        <v>750</v>
      </c>
      <c r="I37" s="10">
        <v>2</v>
      </c>
      <c r="J37" s="12">
        <v>0.06</v>
      </c>
      <c r="K37" s="10">
        <f t="shared" si="6"/>
        <v>750</v>
      </c>
      <c r="L37" s="10">
        <f t="shared" si="3"/>
        <v>225</v>
      </c>
      <c r="M37" s="10">
        <f t="shared" si="4"/>
        <v>112.5</v>
      </c>
      <c r="N37" s="10">
        <f t="shared" si="5"/>
        <v>862.5</v>
      </c>
    </row>
    <row r="38" spans="1:14" ht="15" customHeight="1" thickBot="1">
      <c r="A38" s="10" t="s">
        <v>286</v>
      </c>
      <c r="B38" s="10" t="s">
        <v>238</v>
      </c>
      <c r="C38" s="10">
        <v>1</v>
      </c>
      <c r="D38" s="10" t="s">
        <v>283</v>
      </c>
      <c r="E38" s="10">
        <v>25</v>
      </c>
      <c r="F38" s="10">
        <v>2609</v>
      </c>
      <c r="G38" s="10">
        <f t="shared" si="1"/>
        <v>1304.5</v>
      </c>
      <c r="H38" s="10">
        <f t="shared" si="2"/>
        <v>652.25</v>
      </c>
      <c r="I38" s="10">
        <v>2</v>
      </c>
      <c r="J38" s="12">
        <v>0.06</v>
      </c>
      <c r="K38" s="10">
        <f t="shared" si="6"/>
        <v>652.25</v>
      </c>
      <c r="L38" s="10">
        <f t="shared" si="3"/>
        <v>195.67499999999998</v>
      </c>
      <c r="M38" s="10">
        <f t="shared" si="4"/>
        <v>97.837499999999991</v>
      </c>
      <c r="N38" s="10">
        <f t="shared" si="5"/>
        <v>750.08749999999998</v>
      </c>
    </row>
    <row r="39" spans="1:14" ht="15" customHeight="1" thickBot="1">
      <c r="A39" s="10" t="s">
        <v>287</v>
      </c>
      <c r="B39" s="10" t="s">
        <v>238</v>
      </c>
      <c r="C39" s="10">
        <v>1</v>
      </c>
      <c r="D39" s="10" t="s">
        <v>283</v>
      </c>
      <c r="E39" s="10">
        <v>62</v>
      </c>
      <c r="F39" s="10">
        <v>4269</v>
      </c>
      <c r="G39" s="10">
        <f t="shared" si="1"/>
        <v>2134.5</v>
      </c>
      <c r="H39" s="10">
        <f t="shared" si="2"/>
        <v>1067.25</v>
      </c>
      <c r="I39" s="10">
        <v>1</v>
      </c>
      <c r="J39" s="12">
        <v>0.06</v>
      </c>
      <c r="K39" s="10">
        <f t="shared" si="6"/>
        <v>1067.25</v>
      </c>
      <c r="L39" s="10">
        <f t="shared" si="3"/>
        <v>213.45000000000002</v>
      </c>
      <c r="M39" s="10">
        <f t="shared" si="4"/>
        <v>160.08750000000001</v>
      </c>
      <c r="N39" s="10">
        <f t="shared" si="5"/>
        <v>1120.6125</v>
      </c>
    </row>
    <row r="40" spans="1:14" ht="15" customHeight="1" thickBot="1">
      <c r="A40" s="10" t="s">
        <v>288</v>
      </c>
      <c r="B40" s="10" t="s">
        <v>243</v>
      </c>
      <c r="C40" s="10">
        <v>1</v>
      </c>
      <c r="D40" s="10" t="s">
        <v>283</v>
      </c>
      <c r="E40" s="10">
        <v>40</v>
      </c>
      <c r="F40" s="10">
        <v>2371</v>
      </c>
      <c r="G40" s="10">
        <f t="shared" si="1"/>
        <v>1185.5</v>
      </c>
      <c r="H40" s="10">
        <f t="shared" si="2"/>
        <v>592.75</v>
      </c>
      <c r="I40" s="10">
        <v>1</v>
      </c>
      <c r="J40" s="11">
        <v>0.125</v>
      </c>
      <c r="K40" s="10">
        <f t="shared" si="6"/>
        <v>1185.5</v>
      </c>
      <c r="L40" s="10">
        <f t="shared" si="3"/>
        <v>237.10000000000002</v>
      </c>
      <c r="M40" s="10">
        <f t="shared" si="4"/>
        <v>177.82499999999999</v>
      </c>
      <c r="N40" s="10">
        <f t="shared" si="5"/>
        <v>1244.7749999999999</v>
      </c>
    </row>
    <row r="41" spans="1:14" ht="15" customHeight="1" thickBot="1">
      <c r="A41" s="10" t="s">
        <v>289</v>
      </c>
      <c r="B41" s="10" t="s">
        <v>238</v>
      </c>
      <c r="C41" s="10">
        <v>2</v>
      </c>
      <c r="D41" s="10" t="s">
        <v>290</v>
      </c>
      <c r="E41" s="10">
        <v>200</v>
      </c>
      <c r="F41" s="10">
        <v>3700</v>
      </c>
      <c r="G41" s="10">
        <f t="shared" si="1"/>
        <v>1850</v>
      </c>
      <c r="H41" s="10">
        <f t="shared" si="2"/>
        <v>925</v>
      </c>
      <c r="I41" s="10">
        <v>3</v>
      </c>
      <c r="J41" s="11">
        <v>0.25</v>
      </c>
      <c r="K41" s="10">
        <f t="shared" si="6"/>
        <v>3700</v>
      </c>
      <c r="L41" s="10">
        <f t="shared" si="3"/>
        <v>740</v>
      </c>
      <c r="M41" s="10">
        <f t="shared" si="4"/>
        <v>1110</v>
      </c>
      <c r="N41" s="10">
        <f t="shared" si="5"/>
        <v>3330</v>
      </c>
    </row>
    <row r="42" spans="1:14" ht="15" customHeight="1" thickBot="1">
      <c r="A42" s="10" t="s">
        <v>291</v>
      </c>
      <c r="B42" s="10" t="s">
        <v>238</v>
      </c>
      <c r="C42" s="10">
        <v>1</v>
      </c>
      <c r="D42" s="10" t="s">
        <v>30</v>
      </c>
      <c r="E42" s="10">
        <v>300</v>
      </c>
      <c r="F42" s="10">
        <v>10023</v>
      </c>
      <c r="G42" s="10">
        <f t="shared" si="1"/>
        <v>5011.5</v>
      </c>
      <c r="H42" s="10">
        <f t="shared" si="2"/>
        <v>2505.75</v>
      </c>
      <c r="I42" s="10">
        <v>3</v>
      </c>
      <c r="J42" s="12">
        <v>0.06</v>
      </c>
      <c r="K42" s="10">
        <f t="shared" si="6"/>
        <v>2505.75</v>
      </c>
      <c r="L42" s="10">
        <f t="shared" si="3"/>
        <v>501.15000000000003</v>
      </c>
      <c r="M42" s="10">
        <f t="shared" si="4"/>
        <v>375.86250000000001</v>
      </c>
      <c r="N42" s="10">
        <f t="shared" si="5"/>
        <v>2631.0374999999999</v>
      </c>
    </row>
    <row r="43" spans="1:14" ht="15" customHeight="1" thickBot="1">
      <c r="A43" s="10" t="s">
        <v>292</v>
      </c>
      <c r="B43" s="10" t="s">
        <v>238</v>
      </c>
      <c r="C43" s="10">
        <v>1</v>
      </c>
      <c r="D43" s="10" t="s">
        <v>30</v>
      </c>
      <c r="E43" s="10">
        <v>40</v>
      </c>
      <c r="F43" s="10">
        <v>5412</v>
      </c>
      <c r="G43" s="10">
        <f t="shared" si="1"/>
        <v>2706</v>
      </c>
      <c r="H43" s="10">
        <f t="shared" si="2"/>
        <v>1353</v>
      </c>
      <c r="I43" s="10">
        <v>3</v>
      </c>
      <c r="J43" s="11">
        <v>0.125</v>
      </c>
      <c r="K43" s="10">
        <f t="shared" si="6"/>
        <v>2706</v>
      </c>
      <c r="L43" s="10">
        <f t="shared" si="3"/>
        <v>541.20000000000005</v>
      </c>
      <c r="M43" s="10">
        <f t="shared" si="4"/>
        <v>405.9</v>
      </c>
      <c r="N43" s="10">
        <f t="shared" si="5"/>
        <v>2841.2999999999997</v>
      </c>
    </row>
    <row r="44" spans="1:14" ht="15" customHeight="1" thickBot="1">
      <c r="A44" s="10" t="s">
        <v>293</v>
      </c>
      <c r="B44" s="10" t="s">
        <v>243</v>
      </c>
      <c r="C44" s="10">
        <v>1</v>
      </c>
      <c r="D44" s="10" t="s">
        <v>30</v>
      </c>
      <c r="E44" s="10">
        <v>270</v>
      </c>
      <c r="F44" s="10">
        <v>13966</v>
      </c>
      <c r="G44" s="10">
        <f t="shared" si="1"/>
        <v>6983</v>
      </c>
      <c r="H44" s="10">
        <f t="shared" si="2"/>
        <v>3491.5</v>
      </c>
      <c r="I44" s="10">
        <v>2</v>
      </c>
      <c r="J44" s="11">
        <v>0.25</v>
      </c>
      <c r="K44" s="10">
        <f t="shared" si="6"/>
        <v>13966</v>
      </c>
      <c r="L44" s="10">
        <f t="shared" si="3"/>
        <v>4189.8</v>
      </c>
      <c r="M44" s="10">
        <f t="shared" si="4"/>
        <v>5586.4000000000005</v>
      </c>
      <c r="N44" s="10">
        <f t="shared" si="5"/>
        <v>12569.399999999998</v>
      </c>
    </row>
    <row r="45" spans="1:14" ht="15" customHeight="1" thickBot="1">
      <c r="A45" s="10" t="s">
        <v>294</v>
      </c>
      <c r="B45" s="10" t="s">
        <v>243</v>
      </c>
      <c r="C45" s="10">
        <v>1</v>
      </c>
      <c r="D45" s="10" t="s">
        <v>295</v>
      </c>
      <c r="E45" s="10">
        <v>40</v>
      </c>
      <c r="F45" s="10">
        <v>4375</v>
      </c>
      <c r="G45" s="10">
        <f t="shared" si="1"/>
        <v>2187.5</v>
      </c>
      <c r="H45" s="10">
        <f t="shared" si="2"/>
        <v>1093.75</v>
      </c>
      <c r="I45" s="10">
        <v>3</v>
      </c>
      <c r="J45" s="12">
        <v>0.06</v>
      </c>
      <c r="K45" s="10">
        <f t="shared" si="6"/>
        <v>1093.75</v>
      </c>
      <c r="L45" s="10">
        <f t="shared" si="3"/>
        <v>218.75</v>
      </c>
      <c r="M45" s="10">
        <f t="shared" si="4"/>
        <v>164.0625</v>
      </c>
      <c r="N45" s="10">
        <f t="shared" si="5"/>
        <v>1148.4375</v>
      </c>
    </row>
    <row r="46" spans="1:14" ht="15" customHeight="1" thickBot="1">
      <c r="A46" s="10" t="s">
        <v>296</v>
      </c>
      <c r="B46" s="10" t="s">
        <v>243</v>
      </c>
      <c r="C46" s="10">
        <v>1</v>
      </c>
      <c r="D46" s="10" t="s">
        <v>295</v>
      </c>
      <c r="E46" s="10">
        <v>40</v>
      </c>
      <c r="F46" s="10">
        <v>2850</v>
      </c>
      <c r="G46" s="10">
        <f t="shared" si="1"/>
        <v>1425</v>
      </c>
      <c r="H46" s="10">
        <f t="shared" si="2"/>
        <v>712.5</v>
      </c>
      <c r="I46" s="10">
        <v>2</v>
      </c>
      <c r="J46" s="11">
        <v>0.125</v>
      </c>
      <c r="K46" s="10">
        <f t="shared" si="6"/>
        <v>1425</v>
      </c>
      <c r="L46" s="10">
        <f t="shared" si="3"/>
        <v>427.5</v>
      </c>
      <c r="M46" s="10">
        <f t="shared" si="4"/>
        <v>213.75</v>
      </c>
      <c r="N46" s="10">
        <f t="shared" si="5"/>
        <v>1638.75</v>
      </c>
    </row>
    <row r="47" spans="1:14" ht="15" customHeight="1" thickBot="1">
      <c r="A47" s="10" t="s">
        <v>297</v>
      </c>
      <c r="B47" s="10" t="s">
        <v>243</v>
      </c>
      <c r="C47" s="10">
        <v>1</v>
      </c>
      <c r="D47" s="10" t="s">
        <v>295</v>
      </c>
      <c r="E47" s="10">
        <v>10</v>
      </c>
      <c r="F47" s="10">
        <v>948</v>
      </c>
      <c r="G47" s="10">
        <f t="shared" si="1"/>
        <v>474</v>
      </c>
      <c r="H47" s="10">
        <f t="shared" si="2"/>
        <v>237</v>
      </c>
      <c r="I47" s="10">
        <v>3</v>
      </c>
      <c r="J47" s="11">
        <v>0.25</v>
      </c>
      <c r="K47" s="10">
        <f t="shared" si="6"/>
        <v>948</v>
      </c>
      <c r="L47" s="10">
        <f t="shared" si="3"/>
        <v>189.60000000000002</v>
      </c>
      <c r="M47" s="10">
        <f t="shared" si="4"/>
        <v>142.19999999999999</v>
      </c>
      <c r="N47" s="10">
        <f t="shared" si="5"/>
        <v>995.39999999999986</v>
      </c>
    </row>
    <row r="48" spans="1:14" ht="15" customHeight="1" thickBot="1">
      <c r="A48" s="10" t="s">
        <v>298</v>
      </c>
      <c r="B48" s="10" t="s">
        <v>238</v>
      </c>
      <c r="C48" s="10">
        <v>1</v>
      </c>
      <c r="D48" s="10" t="s">
        <v>295</v>
      </c>
      <c r="E48" s="10">
        <v>30</v>
      </c>
      <c r="F48" s="10">
        <v>683</v>
      </c>
      <c r="G48" s="10">
        <f t="shared" si="1"/>
        <v>341.5</v>
      </c>
      <c r="H48" s="10">
        <f t="shared" si="2"/>
        <v>170.75</v>
      </c>
      <c r="I48" s="10">
        <v>1</v>
      </c>
      <c r="J48" s="12">
        <v>0.06</v>
      </c>
      <c r="K48" s="10">
        <f t="shared" si="6"/>
        <v>170.75</v>
      </c>
      <c r="L48" s="10">
        <f t="shared" si="3"/>
        <v>34.15</v>
      </c>
      <c r="M48" s="10">
        <f t="shared" si="4"/>
        <v>25.612500000000001</v>
      </c>
      <c r="N48" s="10">
        <f t="shared" si="5"/>
        <v>179.28749999999999</v>
      </c>
    </row>
    <row r="49" spans="1:14" ht="15" customHeight="1" thickBot="1">
      <c r="A49" s="10" t="s">
        <v>299</v>
      </c>
      <c r="B49" s="10" t="s">
        <v>243</v>
      </c>
      <c r="C49" s="10">
        <v>5</v>
      </c>
      <c r="D49" s="10" t="s">
        <v>300</v>
      </c>
      <c r="E49" s="10">
        <v>23</v>
      </c>
      <c r="F49" s="10">
        <v>3795</v>
      </c>
      <c r="G49" s="10">
        <f t="shared" si="1"/>
        <v>1897.5</v>
      </c>
      <c r="H49" s="10">
        <f t="shared" si="2"/>
        <v>948.75</v>
      </c>
      <c r="I49" s="10">
        <v>2</v>
      </c>
      <c r="J49" s="11">
        <v>0.125</v>
      </c>
      <c r="K49" s="10">
        <f t="shared" si="6"/>
        <v>1897.5</v>
      </c>
      <c r="L49" s="10">
        <f t="shared" si="3"/>
        <v>569.25</v>
      </c>
      <c r="M49" s="10">
        <f t="shared" si="4"/>
        <v>284.625</v>
      </c>
      <c r="N49" s="10">
        <f t="shared" si="5"/>
        <v>2182.125</v>
      </c>
    </row>
    <row r="50" spans="1:14" ht="15" customHeight="1" thickBot="1">
      <c r="A50" s="10" t="s">
        <v>301</v>
      </c>
      <c r="B50" s="10" t="s">
        <v>238</v>
      </c>
      <c r="C50" s="10">
        <v>1</v>
      </c>
      <c r="D50" s="10" t="s">
        <v>300</v>
      </c>
      <c r="E50" s="10">
        <v>21</v>
      </c>
      <c r="F50" s="10">
        <v>1897</v>
      </c>
      <c r="G50" s="10">
        <f t="shared" si="1"/>
        <v>948.5</v>
      </c>
      <c r="H50" s="10">
        <f t="shared" si="2"/>
        <v>474.25</v>
      </c>
      <c r="I50" s="10">
        <v>3</v>
      </c>
      <c r="J50" s="11">
        <v>0.25</v>
      </c>
      <c r="K50" s="10">
        <f t="shared" si="6"/>
        <v>1897</v>
      </c>
      <c r="L50" s="10">
        <f t="shared" si="3"/>
        <v>379.40000000000003</v>
      </c>
      <c r="M50" s="10">
        <f t="shared" si="4"/>
        <v>284.55</v>
      </c>
      <c r="N50" s="10">
        <f t="shared" si="5"/>
        <v>1991.8500000000001</v>
      </c>
    </row>
    <row r="51" spans="1:14" ht="15" customHeight="1" thickBot="1">
      <c r="A51" s="10" t="s">
        <v>302</v>
      </c>
      <c r="B51" s="10" t="s">
        <v>243</v>
      </c>
      <c r="C51" s="10">
        <v>1</v>
      </c>
      <c r="D51" s="10" t="s">
        <v>72</v>
      </c>
      <c r="E51" s="10">
        <v>26</v>
      </c>
      <c r="F51" s="10">
        <v>3321</v>
      </c>
      <c r="G51" s="10">
        <f t="shared" si="1"/>
        <v>1660.5</v>
      </c>
      <c r="H51" s="10">
        <f t="shared" si="2"/>
        <v>830.25</v>
      </c>
      <c r="I51" s="10">
        <v>1</v>
      </c>
      <c r="J51" s="12">
        <v>0.06</v>
      </c>
      <c r="K51" s="10">
        <f t="shared" si="6"/>
        <v>830.25</v>
      </c>
      <c r="L51" s="10">
        <f t="shared" si="3"/>
        <v>166.05</v>
      </c>
      <c r="M51" s="10">
        <f t="shared" si="4"/>
        <v>124.53749999999999</v>
      </c>
      <c r="N51" s="10">
        <f t="shared" si="5"/>
        <v>871.76249999999993</v>
      </c>
    </row>
    <row r="52" spans="1:14" ht="15" customHeight="1" thickBot="1">
      <c r="A52" s="10" t="s">
        <v>303</v>
      </c>
      <c r="B52" s="10" t="s">
        <v>238</v>
      </c>
      <c r="C52" s="10">
        <v>1</v>
      </c>
      <c r="D52" s="10" t="s">
        <v>72</v>
      </c>
      <c r="E52" s="10">
        <v>30</v>
      </c>
      <c r="F52" s="10">
        <v>2400</v>
      </c>
      <c r="G52" s="10">
        <f t="shared" si="1"/>
        <v>1200</v>
      </c>
      <c r="H52" s="10">
        <f t="shared" si="2"/>
        <v>600</v>
      </c>
      <c r="I52" s="10">
        <v>3</v>
      </c>
      <c r="J52" s="11">
        <v>0.125</v>
      </c>
      <c r="K52" s="10">
        <f t="shared" si="6"/>
        <v>1200</v>
      </c>
      <c r="L52" s="10">
        <f t="shared" si="3"/>
        <v>240</v>
      </c>
      <c r="M52" s="10">
        <f t="shared" si="4"/>
        <v>180</v>
      </c>
      <c r="N52" s="10">
        <f t="shared" si="5"/>
        <v>1260</v>
      </c>
    </row>
    <row r="53" spans="1:14" ht="15" customHeight="1" thickBot="1">
      <c r="A53" s="10" t="s">
        <v>304</v>
      </c>
      <c r="B53" s="10" t="s">
        <v>238</v>
      </c>
      <c r="C53" s="10">
        <v>4</v>
      </c>
      <c r="D53" s="10" t="s">
        <v>72</v>
      </c>
      <c r="E53" s="10">
        <v>30</v>
      </c>
      <c r="F53" s="10">
        <v>972</v>
      </c>
      <c r="G53" s="10">
        <f t="shared" si="1"/>
        <v>486</v>
      </c>
      <c r="H53" s="10">
        <f t="shared" si="2"/>
        <v>243</v>
      </c>
      <c r="I53" s="10">
        <v>1</v>
      </c>
      <c r="J53" s="11">
        <v>0.125</v>
      </c>
      <c r="K53" s="10">
        <f t="shared" si="6"/>
        <v>486</v>
      </c>
      <c r="L53" s="10">
        <f t="shared" si="3"/>
        <v>97.2</v>
      </c>
      <c r="M53" s="10">
        <f t="shared" si="4"/>
        <v>72.899999999999991</v>
      </c>
      <c r="N53" s="10">
        <f t="shared" si="5"/>
        <v>510.30000000000007</v>
      </c>
    </row>
    <row r="54" spans="1:14" ht="15" customHeight="1" thickBot="1">
      <c r="A54" s="10" t="s">
        <v>305</v>
      </c>
      <c r="B54" s="10" t="s">
        <v>238</v>
      </c>
      <c r="C54" s="10">
        <v>1</v>
      </c>
      <c r="D54" s="10" t="s">
        <v>72</v>
      </c>
      <c r="E54" s="10">
        <v>15</v>
      </c>
      <c r="F54" s="10">
        <v>948</v>
      </c>
      <c r="G54" s="10">
        <f t="shared" si="1"/>
        <v>474</v>
      </c>
      <c r="H54" s="10">
        <f t="shared" si="2"/>
        <v>237</v>
      </c>
      <c r="I54" s="10">
        <v>2</v>
      </c>
      <c r="J54" s="11">
        <v>0.125</v>
      </c>
      <c r="K54" s="10">
        <f t="shared" si="6"/>
        <v>474</v>
      </c>
      <c r="L54" s="10">
        <f t="shared" si="3"/>
        <v>142.19999999999999</v>
      </c>
      <c r="M54" s="10">
        <f t="shared" si="4"/>
        <v>71.099999999999994</v>
      </c>
      <c r="N54" s="10">
        <f t="shared" si="5"/>
        <v>545.1</v>
      </c>
    </row>
    <row r="55" spans="1:14" ht="15" customHeight="1" thickBot="1">
      <c r="A55" s="10" t="s">
        <v>306</v>
      </c>
      <c r="B55" s="10" t="s">
        <v>243</v>
      </c>
      <c r="C55" s="10">
        <v>1</v>
      </c>
      <c r="D55" s="10" t="s">
        <v>72</v>
      </c>
      <c r="E55" s="10">
        <v>24</v>
      </c>
      <c r="F55" s="10">
        <v>3320</v>
      </c>
      <c r="G55" s="10">
        <f t="shared" si="1"/>
        <v>1660</v>
      </c>
      <c r="H55" s="10">
        <f t="shared" si="2"/>
        <v>830</v>
      </c>
      <c r="I55" s="10">
        <v>3</v>
      </c>
      <c r="J55" s="11">
        <v>0.25</v>
      </c>
      <c r="K55" s="10">
        <f t="shared" si="6"/>
        <v>3320</v>
      </c>
      <c r="L55" s="10">
        <f t="shared" si="3"/>
        <v>664</v>
      </c>
      <c r="M55" s="10">
        <f t="shared" si="4"/>
        <v>996</v>
      </c>
      <c r="N55" s="10">
        <f t="shared" si="5"/>
        <v>2988</v>
      </c>
    </row>
    <row r="56" spans="1:14" ht="15" customHeight="1" thickBot="1">
      <c r="A56" s="10" t="s">
        <v>307</v>
      </c>
      <c r="B56" s="10" t="s">
        <v>238</v>
      </c>
      <c r="C56" s="10">
        <v>5</v>
      </c>
      <c r="D56" s="10" t="s">
        <v>308</v>
      </c>
      <c r="E56" s="10">
        <v>100</v>
      </c>
      <c r="F56" s="10">
        <v>4162</v>
      </c>
      <c r="G56" s="10">
        <f t="shared" si="1"/>
        <v>2081</v>
      </c>
      <c r="H56" s="10">
        <f t="shared" si="2"/>
        <v>1040.5</v>
      </c>
      <c r="I56" s="10">
        <v>1</v>
      </c>
      <c r="J56" s="11">
        <v>0.25</v>
      </c>
      <c r="K56" s="10">
        <f t="shared" si="6"/>
        <v>4162</v>
      </c>
      <c r="L56" s="10">
        <f t="shared" si="3"/>
        <v>832.40000000000009</v>
      </c>
      <c r="M56" s="10">
        <f t="shared" si="4"/>
        <v>1248.5999999999999</v>
      </c>
      <c r="N56" s="10">
        <f t="shared" si="5"/>
        <v>3745.7999999999997</v>
      </c>
    </row>
    <row r="57" spans="1:14" ht="15" customHeight="1" thickBot="1">
      <c r="A57" s="10" t="s">
        <v>309</v>
      </c>
      <c r="B57" s="10" t="s">
        <v>238</v>
      </c>
      <c r="C57" s="10">
        <v>5</v>
      </c>
      <c r="D57" s="10" t="s">
        <v>308</v>
      </c>
      <c r="E57" s="10">
        <v>80</v>
      </c>
      <c r="F57" s="10">
        <v>3562</v>
      </c>
      <c r="G57" s="10">
        <f t="shared" si="1"/>
        <v>1781</v>
      </c>
      <c r="H57" s="10">
        <f t="shared" si="2"/>
        <v>890.5</v>
      </c>
      <c r="I57" s="10">
        <v>3</v>
      </c>
      <c r="J57" s="11">
        <v>0.25</v>
      </c>
      <c r="K57" s="10">
        <f t="shared" si="6"/>
        <v>3562</v>
      </c>
      <c r="L57" s="10">
        <f t="shared" si="3"/>
        <v>712.40000000000009</v>
      </c>
      <c r="M57" s="10">
        <f t="shared" si="4"/>
        <v>1068.5999999999999</v>
      </c>
      <c r="N57" s="10">
        <f t="shared" si="5"/>
        <v>3205.7999999999997</v>
      </c>
    </row>
    <row r="58" spans="1:14" ht="15" customHeight="1" thickBot="1">
      <c r="A58" s="10" t="s">
        <v>310</v>
      </c>
      <c r="B58" s="10" t="s">
        <v>243</v>
      </c>
      <c r="C58" s="10">
        <v>4</v>
      </c>
      <c r="D58" s="10" t="s">
        <v>311</v>
      </c>
      <c r="E58" s="10">
        <v>44</v>
      </c>
      <c r="F58" s="10">
        <v>5700</v>
      </c>
      <c r="G58" s="10">
        <f t="shared" si="1"/>
        <v>2850</v>
      </c>
      <c r="H58" s="10">
        <f t="shared" si="2"/>
        <v>1425</v>
      </c>
      <c r="I58" s="10">
        <v>1</v>
      </c>
      <c r="J58" s="12">
        <v>0.06</v>
      </c>
      <c r="K58" s="10">
        <f t="shared" si="6"/>
        <v>1425</v>
      </c>
      <c r="L58" s="10">
        <f t="shared" si="3"/>
        <v>285</v>
      </c>
      <c r="M58" s="10">
        <f t="shared" si="4"/>
        <v>213.75</v>
      </c>
      <c r="N58" s="10">
        <f t="shared" si="5"/>
        <v>1496.25</v>
      </c>
    </row>
    <row r="59" spans="1:14" ht="15" customHeight="1" thickBot="1">
      <c r="A59" s="10" t="s">
        <v>312</v>
      </c>
      <c r="B59" s="10" t="s">
        <v>243</v>
      </c>
      <c r="C59" s="10">
        <v>5</v>
      </c>
      <c r="D59" s="10" t="s">
        <v>311</v>
      </c>
      <c r="E59" s="10">
        <v>26</v>
      </c>
      <c r="F59" s="10">
        <v>5882</v>
      </c>
      <c r="G59" s="10">
        <f t="shared" si="1"/>
        <v>2941</v>
      </c>
      <c r="H59" s="10">
        <f t="shared" si="2"/>
        <v>1470.5</v>
      </c>
      <c r="I59" s="10">
        <v>1</v>
      </c>
      <c r="J59" s="12">
        <v>0.06</v>
      </c>
      <c r="K59" s="10">
        <f t="shared" si="6"/>
        <v>1470.5</v>
      </c>
      <c r="L59" s="10">
        <f t="shared" si="3"/>
        <v>294.10000000000002</v>
      </c>
      <c r="M59" s="10">
        <f t="shared" si="4"/>
        <v>220.57499999999999</v>
      </c>
      <c r="N59" s="10">
        <f t="shared" si="5"/>
        <v>1544.0249999999999</v>
      </c>
    </row>
    <row r="60" spans="1:14" ht="15" customHeight="1" thickBot="1">
      <c r="A60" s="10" t="s">
        <v>313</v>
      </c>
      <c r="B60" s="10" t="s">
        <v>238</v>
      </c>
      <c r="C60" s="10">
        <v>3</v>
      </c>
      <c r="D60" s="10" t="s">
        <v>114</v>
      </c>
      <c r="E60" s="10">
        <v>20</v>
      </c>
      <c r="F60" s="10">
        <v>2250</v>
      </c>
      <c r="G60" s="10">
        <f t="shared" si="1"/>
        <v>1125</v>
      </c>
      <c r="H60" s="10">
        <f t="shared" si="2"/>
        <v>562.5</v>
      </c>
      <c r="I60" s="10">
        <v>2</v>
      </c>
      <c r="J60" s="11">
        <v>0.25</v>
      </c>
      <c r="K60" s="10">
        <f t="shared" si="6"/>
        <v>2250</v>
      </c>
      <c r="L60" s="10">
        <f t="shared" si="3"/>
        <v>675</v>
      </c>
      <c r="M60" s="10">
        <f t="shared" si="4"/>
        <v>337.5</v>
      </c>
      <c r="N60" s="10">
        <f t="shared" si="5"/>
        <v>2587.5</v>
      </c>
    </row>
    <row r="61" spans="1:14" ht="15" customHeight="1" thickBot="1">
      <c r="A61" s="10" t="s">
        <v>314</v>
      </c>
      <c r="B61" s="10" t="s">
        <v>238</v>
      </c>
      <c r="C61" s="10">
        <v>1</v>
      </c>
      <c r="D61" s="10" t="s">
        <v>114</v>
      </c>
      <c r="E61" s="10">
        <v>40</v>
      </c>
      <c r="F61" s="10">
        <v>1302</v>
      </c>
      <c r="G61" s="10">
        <f t="shared" si="1"/>
        <v>651</v>
      </c>
      <c r="H61" s="10">
        <f t="shared" si="2"/>
        <v>325.5</v>
      </c>
      <c r="I61" s="10">
        <v>3</v>
      </c>
      <c r="J61" s="11">
        <v>0.25</v>
      </c>
      <c r="K61" s="10">
        <f t="shared" si="6"/>
        <v>1302</v>
      </c>
      <c r="L61" s="10">
        <f t="shared" si="3"/>
        <v>260.40000000000003</v>
      </c>
      <c r="M61" s="10">
        <f t="shared" si="4"/>
        <v>195.29999999999998</v>
      </c>
      <c r="N61" s="10">
        <f t="shared" si="5"/>
        <v>1367.1000000000001</v>
      </c>
    </row>
    <row r="62" spans="1:14" ht="15" customHeight="1" thickBot="1">
      <c r="A62" s="10" t="s">
        <v>315</v>
      </c>
      <c r="B62" s="10" t="s">
        <v>243</v>
      </c>
      <c r="C62" s="10">
        <v>5</v>
      </c>
      <c r="D62" s="10" t="s">
        <v>316</v>
      </c>
      <c r="E62" s="10">
        <v>90</v>
      </c>
      <c r="F62" s="10">
        <v>11250</v>
      </c>
      <c r="G62" s="10">
        <f t="shared" si="1"/>
        <v>5625</v>
      </c>
      <c r="H62" s="10">
        <f t="shared" si="2"/>
        <v>2812.5</v>
      </c>
      <c r="I62" s="10">
        <v>3</v>
      </c>
      <c r="J62" s="11">
        <v>0.125</v>
      </c>
      <c r="K62" s="10">
        <f t="shared" si="6"/>
        <v>5625</v>
      </c>
      <c r="L62" s="10">
        <f t="shared" si="3"/>
        <v>1125</v>
      </c>
      <c r="M62" s="10">
        <f t="shared" si="4"/>
        <v>2250</v>
      </c>
      <c r="N62" s="10">
        <f t="shared" si="5"/>
        <v>4500</v>
      </c>
    </row>
    <row r="63" spans="1:14" ht="15" customHeight="1" thickBot="1">
      <c r="A63" s="10" t="s">
        <v>317</v>
      </c>
      <c r="B63" s="10" t="s">
        <v>238</v>
      </c>
      <c r="C63" s="10">
        <v>1</v>
      </c>
      <c r="D63" s="10" t="s">
        <v>316</v>
      </c>
      <c r="E63" s="10">
        <v>160</v>
      </c>
      <c r="F63" s="10">
        <v>5218</v>
      </c>
      <c r="G63" s="10">
        <f t="shared" si="1"/>
        <v>2609</v>
      </c>
      <c r="H63" s="10">
        <f t="shared" si="2"/>
        <v>1304.5</v>
      </c>
      <c r="I63" s="10">
        <v>2</v>
      </c>
      <c r="J63" s="11">
        <v>0.125</v>
      </c>
      <c r="K63" s="10">
        <f t="shared" si="6"/>
        <v>2609</v>
      </c>
      <c r="L63" s="10">
        <f t="shared" si="3"/>
        <v>782.69999999999993</v>
      </c>
      <c r="M63" s="10">
        <f t="shared" si="4"/>
        <v>391.34999999999997</v>
      </c>
      <c r="N63" s="10">
        <f t="shared" si="5"/>
        <v>3000.35</v>
      </c>
    </row>
    <row r="64" spans="1:14" ht="15" customHeight="1" thickBot="1">
      <c r="A64" s="10" t="s">
        <v>318</v>
      </c>
      <c r="B64" s="10" t="s">
        <v>238</v>
      </c>
      <c r="C64" s="10">
        <v>1</v>
      </c>
      <c r="D64" s="10" t="s">
        <v>319</v>
      </c>
      <c r="E64" s="10">
        <v>457</v>
      </c>
      <c r="F64" s="10">
        <v>10206</v>
      </c>
      <c r="G64" s="10">
        <f t="shared" si="1"/>
        <v>5103</v>
      </c>
      <c r="H64" s="10">
        <f t="shared" si="2"/>
        <v>2551.5</v>
      </c>
      <c r="I64" s="10">
        <v>2</v>
      </c>
      <c r="J64" s="11">
        <v>0.125</v>
      </c>
      <c r="K64" s="10">
        <f t="shared" si="6"/>
        <v>5103</v>
      </c>
      <c r="L64" s="10">
        <f t="shared" si="3"/>
        <v>1530.8999999999999</v>
      </c>
      <c r="M64" s="10">
        <f t="shared" si="4"/>
        <v>2041.2</v>
      </c>
      <c r="N64" s="10">
        <f t="shared" si="5"/>
        <v>4592.7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1</vt:lpstr>
      <vt:lpstr>2</vt:lpstr>
      <vt:lpstr>3</vt:lpstr>
      <vt:lpstr>4</vt:lpstr>
      <vt:lpstr>'3'!Извлечь</vt:lpstr>
    </vt:vector>
  </TitlesOfParts>
  <Company>Specialist.ru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Olga Kuleshova</dc:creator>
  <cp:lastModifiedBy>user</cp:lastModifiedBy>
  <dcterms:created xsi:type="dcterms:W3CDTF">2015-05-16T20:57:32Z</dcterms:created>
  <dcterms:modified xsi:type="dcterms:W3CDTF">2018-10-15T13:38:56Z</dcterms:modified>
</cp:coreProperties>
</file>