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onso Vigil\Desktop\"/>
    </mc:Choice>
  </mc:AlternateContent>
  <xr:revisionPtr revIDLastSave="0" documentId="8_{15B5EDCE-9D9B-4F73-8C18-E4EC49447E05}" xr6:coauthVersionLast="47" xr6:coauthVersionMax="47" xr10:uidLastSave="{00000000-0000-0000-0000-000000000000}"/>
  <bookViews>
    <workbookView xWindow="-110" yWindow="-110" windowWidth="19420" windowHeight="10300" xr2:uid="{59074FB6-9096-45E0-B980-37DE3CE52703}"/>
  </bookViews>
  <sheets>
    <sheet name="Precios MAY22" sheetId="1" r:id="rId1"/>
  </sheets>
  <definedNames>
    <definedName name="_xlnm._FilterDatabase" localSheetId="0" hidden="1">'Precios MAY22'!$B$10:$N$35</definedName>
    <definedName name="_xlnm.Print_Area" localSheetId="0">'Precios MAY22'!$A$1:$N$36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1" l="1"/>
  <c r="B14" i="1"/>
  <c r="B16" i="1"/>
  <c r="B18" i="1"/>
  <c r="B20" i="1"/>
  <c r="B2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30" i="1"/>
  <c r="M31" i="1"/>
  <c r="M32" i="1"/>
  <c r="M33" i="1"/>
  <c r="M34" i="1"/>
  <c r="M12" i="1"/>
  <c r="K29" i="1" l="1"/>
  <c r="M29" i="1" s="1"/>
  <c r="K28" i="1"/>
  <c r="M28" i="1" s="1"/>
  <c r="I34" i="1"/>
  <c r="I33" i="1"/>
  <c r="I32" i="1"/>
  <c r="I31" i="1"/>
  <c r="I30" i="1"/>
  <c r="I29" i="1"/>
  <c r="I28" i="1"/>
  <c r="I27" i="1"/>
  <c r="I26" i="1"/>
  <c r="I25" i="1"/>
  <c r="I24" i="1"/>
  <c r="I23" i="1"/>
  <c r="K35" i="1" l="1"/>
  <c r="M35" i="1" l="1"/>
  <c r="H35" i="1" l="1"/>
  <c r="G35" i="1"/>
  <c r="I22" i="1"/>
  <c r="I21" i="1"/>
  <c r="I20" i="1"/>
  <c r="I19" i="1"/>
  <c r="I18" i="1"/>
  <c r="I17" i="1"/>
  <c r="I16" i="1"/>
  <c r="I15" i="1"/>
  <c r="I14" i="1"/>
  <c r="I13" i="1"/>
  <c r="I12" i="1"/>
  <c r="B12" i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I11" i="1"/>
  <c r="J16" i="1" l="1"/>
  <c r="J20" i="1"/>
  <c r="J13" i="1"/>
  <c r="J17" i="1"/>
  <c r="J15" i="1"/>
  <c r="J21" i="1"/>
  <c r="J19" i="1"/>
  <c r="J22" i="1"/>
  <c r="J12" i="1"/>
  <c r="J11" i="1"/>
  <c r="J18" i="1"/>
  <c r="J14" i="1"/>
  <c r="I35" i="1"/>
</calcChain>
</file>

<file path=xl/sharedStrings.xml><?xml version="1.0" encoding="utf-8"?>
<sst xmlns="http://schemas.openxmlformats.org/spreadsheetml/2006/main" count="118" uniqueCount="47">
  <si>
    <t>Expresado en dólares</t>
  </si>
  <si>
    <t>N°</t>
  </si>
  <si>
    <t>Vista</t>
  </si>
  <si>
    <t>% DSCTO</t>
  </si>
  <si>
    <t>S01</t>
  </si>
  <si>
    <t>Vista Interior</t>
  </si>
  <si>
    <t>1D</t>
  </si>
  <si>
    <t>Disponible</t>
  </si>
  <si>
    <t>S02</t>
  </si>
  <si>
    <t>S03</t>
  </si>
  <si>
    <t>Loft</t>
  </si>
  <si>
    <t>Vista Calle</t>
  </si>
  <si>
    <t>2D</t>
  </si>
  <si>
    <t>Separado</t>
  </si>
  <si>
    <t>Duplex</t>
  </si>
  <si>
    <t>ESTADO</t>
  </si>
  <si>
    <t>Lanzamiento</t>
  </si>
  <si>
    <t>Sotano 01</t>
  </si>
  <si>
    <t>Sotano 02</t>
  </si>
  <si>
    <t>N° UI</t>
  </si>
  <si>
    <t>Depósito</t>
  </si>
  <si>
    <t>Flat</t>
  </si>
  <si>
    <t>PVP X M2 (US$)</t>
  </si>
  <si>
    <t>PRECIO DE LISTA US$</t>
  </si>
  <si>
    <t>E-02</t>
  </si>
  <si>
    <t>E-01</t>
  </si>
  <si>
    <t>E-05</t>
  </si>
  <si>
    <t>D-01</t>
  </si>
  <si>
    <t>D-02</t>
  </si>
  <si>
    <t>D-03</t>
  </si>
  <si>
    <t>Estac.</t>
  </si>
  <si>
    <t>Estac. + D</t>
  </si>
  <si>
    <t>E-16</t>
  </si>
  <si>
    <t>E-15</t>
  </si>
  <si>
    <t>E-11</t>
  </si>
  <si>
    <t>E-09</t>
  </si>
  <si>
    <t>E-08</t>
  </si>
  <si>
    <t>E-03</t>
  </si>
  <si>
    <t>-</t>
  </si>
  <si>
    <t>TIPOLOGIA</t>
  </si>
  <si>
    <t>TIPO U.I</t>
  </si>
  <si>
    <t>AREA TECHADA</t>
  </si>
  <si>
    <t>AREA SIN TECHAR</t>
  </si>
  <si>
    <t>AREA OCUPADA</t>
  </si>
  <si>
    <t>LISTA DE PRECIOS - PROYECTO MMXX</t>
  </si>
  <si>
    <t>DESCUENTO COMERCIAL (FF.VV)</t>
  </si>
  <si>
    <t>PRECIO DE LISTA S/.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</si>
</sst>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(* #,##0.00_);_(* \(#,##0.00\);_(* &quot;-&quot;??_);_(@_)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33CC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indexed="64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</borders>
  <cellStyleXfs count="6">
    <xf numFmtId="0" fontId="0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</cellStyleXfs>
  <cellXfs count="123">
    <xf numFmtId="0" fontId="0" fillId="0" borderId="0" xfId="0"/>
    <xf numFmtId="0" fontId="5" fillId="0" borderId="0" xfId="3" applyFont="1"/>
    <xf numFmtId="165" fontId="5" fillId="0" borderId="0" xfId="1" applyFont="1"/>
    <xf numFmtId="165" fontId="2" fillId="3" borderId="0" xfId="1" applyFont="1" applyFill="1" applyBorder="1"/>
    <xf numFmtId="0" fontId="5" fillId="3" borderId="0" xfId="3" applyFont="1" applyFill="1"/>
    <xf numFmtId="0" fontId="6" fillId="0" borderId="0" xfId="3" applyFont="1"/>
    <xf numFmtId="164" fontId="5" fillId="0" borderId="0" xfId="3" applyNumberFormat="1" applyFont="1"/>
    <xf numFmtId="1" fontId="5" fillId="0" borderId="0" xfId="3" applyNumberFormat="1" applyFont="1"/>
    <xf numFmtId="0" fontId="6" fillId="0" borderId="0" xfId="3" applyFont="1" applyAlignment="1">
      <alignment vertical="center" wrapText="1"/>
    </xf>
    <xf numFmtId="0" fontId="3" fillId="0" borderId="1" xfId="3" applyFont="1" applyBorder="1"/>
    <xf numFmtId="0" fontId="2" fillId="3" borderId="0" xfId="3" applyFont="1" applyFill="1"/>
    <xf numFmtId="0" fontId="2" fillId="3" borderId="0" xfId="3" applyFont="1" applyFill="1" applyAlignment="1">
      <alignment horizontal="center"/>
    </xf>
    <xf numFmtId="165" fontId="7" fillId="3" borderId="0" xfId="1" applyFont="1" applyFill="1" applyBorder="1"/>
    <xf numFmtId="0" fontId="3" fillId="0" borderId="1" xfId="3" applyFont="1" applyFill="1" applyBorder="1"/>
    <xf numFmtId="0" fontId="5" fillId="0" borderId="0" xfId="3" applyFont="1" applyAlignment="1">
      <alignment vertical="center" wrapText="1"/>
    </xf>
    <xf numFmtId="0" fontId="3" fillId="0" borderId="0" xfId="3" applyFont="1" applyBorder="1"/>
    <xf numFmtId="0" fontId="5" fillId="0" borderId="0" xfId="3" applyFont="1" applyAlignment="1">
      <alignment horizontal="left" indent="1"/>
    </xf>
    <xf numFmtId="10" fontId="5" fillId="0" borderId="0" xfId="2" applyNumberFormat="1" applyFont="1" applyFill="1" applyBorder="1" applyAlignment="1">
      <alignment horizontal="left" indent="1"/>
    </xf>
    <xf numFmtId="0" fontId="2" fillId="3" borderId="0" xfId="3" applyFont="1" applyFill="1" applyAlignment="1">
      <alignment horizontal="left" indent="1"/>
    </xf>
    <xf numFmtId="0" fontId="5" fillId="0" borderId="2" xfId="3" applyFont="1" applyBorder="1" applyAlignment="1">
      <alignment horizontal="center" vertical="center"/>
    </xf>
    <xf numFmtId="164" fontId="5" fillId="0" borderId="2" xfId="4" applyNumberFormat="1" applyFont="1" applyBorder="1" applyAlignment="1">
      <alignment horizontal="center" vertical="center"/>
    </xf>
    <xf numFmtId="165" fontId="5" fillId="0" borderId="2" xfId="1" applyFont="1" applyFill="1" applyBorder="1" applyAlignment="1">
      <alignment horizontal="center" vertical="center"/>
    </xf>
    <xf numFmtId="165" fontId="1" fillId="0" borderId="2" xfId="1" applyFont="1" applyFill="1" applyBorder="1" applyAlignment="1">
      <alignment horizontal="center" vertical="center"/>
    </xf>
    <xf numFmtId="0" fontId="5" fillId="0" borderId="2" xfId="3" applyFont="1" applyFill="1" applyBorder="1" applyAlignment="1">
      <alignment horizontal="center" vertical="center"/>
    </xf>
    <xf numFmtId="165" fontId="1" fillId="0" borderId="2" xfId="1" applyFont="1" applyFill="1" applyBorder="1" applyAlignment="1">
      <alignment horizontal="center"/>
    </xf>
    <xf numFmtId="165" fontId="5" fillId="0" borderId="2" xfId="1" applyFont="1" applyFill="1" applyBorder="1" applyAlignment="1">
      <alignment horizontal="center"/>
    </xf>
    <xf numFmtId="0" fontId="5" fillId="0" borderId="4" xfId="3" applyFont="1" applyBorder="1" applyAlignment="1">
      <alignment horizontal="center" vertical="center"/>
    </xf>
    <xf numFmtId="165" fontId="1" fillId="0" borderId="4" xfId="1" applyFont="1" applyFill="1" applyBorder="1" applyAlignment="1">
      <alignment horizontal="center" vertical="center"/>
    </xf>
    <xf numFmtId="165" fontId="5" fillId="0" borderId="4" xfId="1" applyFont="1" applyFill="1" applyBorder="1" applyAlignment="1">
      <alignment horizontal="center" vertical="center"/>
    </xf>
    <xf numFmtId="165" fontId="5" fillId="0" borderId="3" xfId="1" applyFont="1" applyFill="1" applyBorder="1" applyAlignment="1">
      <alignment horizontal="center" vertical="center"/>
    </xf>
    <xf numFmtId="165" fontId="1" fillId="0" borderId="3" xfId="1" applyFont="1" applyFill="1" applyBorder="1" applyAlignment="1">
      <alignment horizontal="center" vertical="center"/>
    </xf>
    <xf numFmtId="0" fontId="5" fillId="0" borderId="2" xfId="3" applyFont="1" applyBorder="1" applyAlignment="1">
      <alignment horizontal="left" vertical="center" indent="1"/>
    </xf>
    <xf numFmtId="0" fontId="5" fillId="0" borderId="2" xfId="3" applyFont="1" applyFill="1" applyBorder="1" applyAlignment="1">
      <alignment horizontal="left" vertical="center" indent="1"/>
    </xf>
    <xf numFmtId="164" fontId="5" fillId="0" borderId="2" xfId="4" applyNumberFormat="1" applyFont="1" applyFill="1" applyBorder="1" applyAlignment="1">
      <alignment horizontal="center" vertical="center"/>
    </xf>
    <xf numFmtId="0" fontId="5" fillId="0" borderId="3" xfId="3" applyFont="1" applyFill="1" applyBorder="1" applyAlignment="1">
      <alignment horizontal="left" vertical="center" indent="1"/>
    </xf>
    <xf numFmtId="164" fontId="5" fillId="0" borderId="3" xfId="4" applyNumberFormat="1" applyFont="1" applyFill="1" applyBorder="1" applyAlignment="1">
      <alignment horizontal="center" vertical="center"/>
    </xf>
    <xf numFmtId="0" fontId="5" fillId="0" borderId="4" xfId="3" applyFont="1" applyFill="1" applyBorder="1" applyAlignment="1">
      <alignment horizontal="center" vertical="center"/>
    </xf>
    <xf numFmtId="165" fontId="1" fillId="0" borderId="4" xfId="1" applyFont="1" applyFill="1" applyBorder="1" applyAlignment="1">
      <alignment horizontal="center"/>
    </xf>
    <xf numFmtId="0" fontId="1" fillId="0" borderId="4" xfId="3" applyFont="1" applyFill="1" applyBorder="1" applyAlignment="1">
      <alignment horizontal="left" vertical="center" indent="1"/>
    </xf>
    <xf numFmtId="0" fontId="1" fillId="0" borderId="2" xfId="3" applyFont="1" applyFill="1" applyBorder="1" applyAlignment="1">
      <alignment horizontal="left" vertical="center" indent="1"/>
    </xf>
    <xf numFmtId="0" fontId="5" fillId="0" borderId="2" xfId="3" applyNumberFormat="1" applyFont="1" applyBorder="1" applyAlignment="1">
      <alignment horizontal="left" vertical="center" wrapText="1"/>
    </xf>
    <xf numFmtId="0" fontId="5" fillId="0" borderId="2" xfId="3" applyNumberFormat="1" applyFont="1" applyFill="1" applyBorder="1" applyAlignment="1">
      <alignment horizontal="left" vertical="center" wrapText="1"/>
    </xf>
    <xf numFmtId="0" fontId="5" fillId="0" borderId="3" xfId="3" applyNumberFormat="1" applyFont="1" applyFill="1" applyBorder="1" applyAlignment="1">
      <alignment horizontal="left" vertical="center" wrapText="1"/>
    </xf>
    <xf numFmtId="0" fontId="1" fillId="0" borderId="4" xfId="1" applyNumberFormat="1" applyFont="1" applyFill="1" applyBorder="1" applyAlignment="1">
      <alignment horizontal="left" vertical="center"/>
    </xf>
    <xf numFmtId="0" fontId="1" fillId="0" borderId="2" xfId="1" applyNumberFormat="1" applyFont="1" applyFill="1" applyBorder="1" applyAlignment="1">
      <alignment horizontal="left" vertical="center"/>
    </xf>
    <xf numFmtId="0" fontId="5" fillId="0" borderId="2" xfId="3" applyNumberFormat="1" applyFont="1" applyBorder="1" applyAlignment="1">
      <alignment horizontal="left" vertical="center" indent="1"/>
    </xf>
    <xf numFmtId="0" fontId="5" fillId="0" borderId="2" xfId="3" applyNumberFormat="1" applyFont="1" applyFill="1" applyBorder="1" applyAlignment="1">
      <alignment horizontal="left" vertical="center" indent="1"/>
    </xf>
    <xf numFmtId="0" fontId="5" fillId="0" borderId="3" xfId="3" applyNumberFormat="1" applyFont="1" applyFill="1" applyBorder="1" applyAlignment="1">
      <alignment horizontal="left" vertical="center" indent="1"/>
    </xf>
    <xf numFmtId="0" fontId="1" fillId="0" borderId="4" xfId="1" applyNumberFormat="1" applyFont="1" applyFill="1" applyBorder="1" applyAlignment="1">
      <alignment horizontal="left" vertical="center" indent="1"/>
    </xf>
    <xf numFmtId="0" fontId="1" fillId="0" borderId="2" xfId="1" applyNumberFormat="1" applyFont="1" applyFill="1" applyBorder="1" applyAlignment="1">
      <alignment horizontal="left" vertical="center" indent="1"/>
    </xf>
    <xf numFmtId="9" fontId="5" fillId="0" borderId="2" xfId="3" applyNumberFormat="1" applyFont="1" applyFill="1" applyBorder="1" applyAlignment="1">
      <alignment horizontal="left" vertical="center" indent="1"/>
    </xf>
    <xf numFmtId="0" fontId="6" fillId="4" borderId="9" xfId="3" applyFont="1" applyFill="1" applyBorder="1" applyAlignment="1">
      <alignment horizontal="center" vertical="center" wrapText="1"/>
    </xf>
    <xf numFmtId="0" fontId="5" fillId="0" borderId="4" xfId="3" applyFont="1" applyBorder="1" applyAlignment="1">
      <alignment horizontal="left" vertical="center" indent="1"/>
    </xf>
    <xf numFmtId="0" fontId="5" fillId="0" borderId="4" xfId="3" applyNumberFormat="1" applyFont="1" applyBorder="1" applyAlignment="1">
      <alignment horizontal="left" vertical="center" wrapText="1"/>
    </xf>
    <xf numFmtId="0" fontId="5" fillId="0" borderId="4" xfId="3" applyNumberFormat="1" applyFont="1" applyBorder="1" applyAlignment="1">
      <alignment horizontal="left" vertical="center" indent="1"/>
    </xf>
    <xf numFmtId="164" fontId="5" fillId="0" borderId="4" xfId="4" applyNumberFormat="1" applyFont="1" applyBorder="1" applyAlignment="1">
      <alignment horizontal="center" vertical="center"/>
    </xf>
    <xf numFmtId="0" fontId="3" fillId="2" borderId="10" xfId="3" applyFont="1" applyFill="1" applyBorder="1" applyAlignment="1">
      <alignment horizontal="center" vertical="center" wrapText="1"/>
    </xf>
    <xf numFmtId="0" fontId="2" fillId="2" borderId="1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 vertical="center" wrapText="1"/>
    </xf>
    <xf numFmtId="165" fontId="3" fillId="2" borderId="11" xfId="1" applyFont="1" applyFill="1" applyBorder="1" applyAlignment="1">
      <alignment horizontal="center" vertical="center" wrapText="1"/>
    </xf>
    <xf numFmtId="0" fontId="2" fillId="2" borderId="12" xfId="3" applyFont="1" applyFill="1" applyBorder="1" applyAlignment="1">
      <alignment horizontal="center" vertical="center" wrapText="1"/>
    </xf>
    <xf numFmtId="165" fontId="1" fillId="0" borderId="13" xfId="1" applyFont="1" applyFill="1" applyBorder="1" applyAlignment="1">
      <alignment horizontal="center" vertical="center"/>
    </xf>
    <xf numFmtId="165" fontId="1" fillId="0" borderId="14" xfId="1" applyFont="1" applyFill="1" applyBorder="1" applyAlignment="1">
      <alignment horizontal="center" vertical="center"/>
    </xf>
    <xf numFmtId="165" fontId="5" fillId="0" borderId="14" xfId="1" applyFont="1" applyFill="1" applyBorder="1" applyAlignment="1">
      <alignment horizontal="center" vertical="center"/>
    </xf>
    <xf numFmtId="165" fontId="1" fillId="0" borderId="15" xfId="1" applyFont="1" applyFill="1" applyBorder="1" applyAlignment="1">
      <alignment horizontal="center" vertical="center"/>
    </xf>
    <xf numFmtId="10" fontId="9" fillId="0" borderId="16" xfId="2" applyNumberFormat="1" applyFont="1" applyFill="1" applyBorder="1" applyAlignment="1">
      <alignment horizontal="center" vertical="center"/>
    </xf>
    <xf numFmtId="10" fontId="9" fillId="0" borderId="17" xfId="2" applyNumberFormat="1" applyFont="1" applyFill="1" applyBorder="1" applyAlignment="1">
      <alignment horizontal="center" vertical="center"/>
    </xf>
    <xf numFmtId="10" fontId="9" fillId="0" borderId="9" xfId="2" applyNumberFormat="1" applyFont="1" applyFill="1" applyBorder="1" applyAlignment="1">
      <alignment horizontal="center" vertical="center"/>
    </xf>
    <xf numFmtId="0" fontId="5" fillId="0" borderId="18" xfId="3" applyFont="1" applyFill="1" applyBorder="1" applyAlignment="1">
      <alignment horizontal="center" vertical="center"/>
    </xf>
    <xf numFmtId="0" fontId="1" fillId="0" borderId="18" xfId="3" applyFont="1" applyFill="1" applyBorder="1" applyAlignment="1">
      <alignment horizontal="left" vertical="center" indent="1"/>
    </xf>
    <xf numFmtId="0" fontId="1" fillId="0" borderId="18" xfId="1" applyNumberFormat="1" applyFont="1" applyFill="1" applyBorder="1" applyAlignment="1">
      <alignment horizontal="left" vertical="center"/>
    </xf>
    <xf numFmtId="0" fontId="1" fillId="0" borderId="18" xfId="1" applyNumberFormat="1" applyFont="1" applyFill="1" applyBorder="1" applyAlignment="1">
      <alignment horizontal="left" vertical="center" indent="1"/>
    </xf>
    <xf numFmtId="165" fontId="1" fillId="0" borderId="18" xfId="1" applyFont="1" applyFill="1" applyBorder="1" applyAlignment="1">
      <alignment horizontal="center" vertical="center"/>
    </xf>
    <xf numFmtId="165" fontId="5" fillId="0" borderId="18" xfId="1" applyFont="1" applyFill="1" applyBorder="1" applyAlignment="1">
      <alignment horizontal="center"/>
    </xf>
    <xf numFmtId="165" fontId="1" fillId="0" borderId="19" xfId="1" applyFont="1" applyFill="1" applyBorder="1" applyAlignment="1">
      <alignment horizontal="center" vertical="center"/>
    </xf>
    <xf numFmtId="10" fontId="9" fillId="0" borderId="20" xfId="2" applyNumberFormat="1" applyFont="1" applyFill="1" applyBorder="1" applyAlignment="1">
      <alignment horizontal="center" vertical="center"/>
    </xf>
    <xf numFmtId="0" fontId="3" fillId="2" borderId="21" xfId="3" applyFont="1" applyFill="1" applyBorder="1"/>
    <xf numFmtId="0" fontId="3" fillId="2" borderId="22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left" indent="1"/>
    </xf>
    <xf numFmtId="0" fontId="3" fillId="2" borderId="22" xfId="3" applyFont="1" applyFill="1" applyBorder="1"/>
    <xf numFmtId="165" fontId="3" fillId="2" borderId="22" xfId="1" applyFont="1" applyFill="1" applyBorder="1"/>
    <xf numFmtId="0" fontId="2" fillId="2" borderId="18" xfId="3" applyFont="1" applyFill="1" applyBorder="1" applyAlignment="1">
      <alignment horizontal="center" vertical="center" wrapText="1"/>
    </xf>
    <xf numFmtId="165" fontId="3" fillId="2" borderId="23" xfId="1" applyFont="1" applyFill="1" applyBorder="1" applyAlignment="1">
      <alignment horizontal="left" indent="1"/>
    </xf>
    <xf numFmtId="9" fontId="5" fillId="0" borderId="2" xfId="3" applyNumberFormat="1" applyFont="1" applyBorder="1" applyAlignment="1">
      <alignment horizontal="left" vertical="center" indent="1"/>
    </xf>
    <xf numFmtId="9" fontId="5" fillId="0" borderId="8" xfId="3" applyNumberFormat="1" applyFont="1" applyBorder="1" applyAlignment="1">
      <alignment horizontal="left" vertical="center" indent="1"/>
    </xf>
    <xf numFmtId="9" fontId="5" fillId="0" borderId="18" xfId="3" applyNumberFormat="1" applyFont="1" applyFill="1" applyBorder="1" applyAlignment="1">
      <alignment horizontal="left" vertical="center" indent="1"/>
    </xf>
    <xf numFmtId="0" fontId="1" fillId="0" borderId="0" xfId="0" applyFont="1"/>
    <xf numFmtId="0" fontId="1" fillId="0" borderId="0" xfId="0" applyFont="1" applyAlignment="1">
      <alignment horizontal="left" indent="1"/>
    </xf>
    <xf numFmtId="0" fontId="8" fillId="0" borderId="4" xfId="3" applyNumberFormat="1" applyFont="1" applyBorder="1" applyAlignment="1">
      <alignment horizontal="left" vertical="center"/>
    </xf>
    <xf numFmtId="0" fontId="8" fillId="0" borderId="2" xfId="3" applyNumberFormat="1" applyFont="1" applyBorder="1" applyAlignment="1">
      <alignment horizontal="left" vertical="center"/>
    </xf>
    <xf numFmtId="0" fontId="8" fillId="0" borderId="2" xfId="3" applyNumberFormat="1" applyFont="1" applyFill="1" applyBorder="1" applyAlignment="1">
      <alignment horizontal="left" vertical="center"/>
    </xf>
    <xf numFmtId="0" fontId="8" fillId="0" borderId="3" xfId="3" applyNumberFormat="1" applyFont="1" applyFill="1" applyBorder="1" applyAlignment="1">
      <alignment horizontal="left" vertical="center"/>
    </xf>
    <xf numFmtId="0" fontId="10" fillId="0" borderId="4" xfId="1" applyNumberFormat="1" applyFont="1" applyFill="1" applyBorder="1" applyAlignment="1">
      <alignment horizontal="left" vertical="center"/>
    </xf>
    <xf numFmtId="0" fontId="10" fillId="0" borderId="2" xfId="1" applyNumberFormat="1" applyFont="1" applyFill="1" applyBorder="1" applyAlignment="1">
      <alignment horizontal="left" vertical="center"/>
    </xf>
    <xf numFmtId="0" fontId="10" fillId="0" borderId="18" xfId="1" applyNumberFormat="1" applyFont="1" applyFill="1" applyBorder="1" applyAlignment="1">
      <alignment horizontal="left" vertical="center"/>
    </xf>
    <xf numFmtId="165" fontId="5" fillId="3" borderId="2" xfId="1" applyFont="1" applyFill="1" applyBorder="1" applyAlignment="1">
      <alignment horizontal="center" vertical="center"/>
    </xf>
    <xf numFmtId="166" fontId="1" fillId="0" borderId="2" xfId="2" applyNumberFormat="1" applyFont="1" applyFill="1" applyBorder="1" applyAlignment="1">
      <alignment horizontal="left" vertical="center" indent="1"/>
    </xf>
    <xf numFmtId="0" fontId="1" fillId="0" borderId="8" xfId="3" applyFont="1" applyFill="1" applyBorder="1" applyAlignment="1">
      <alignment horizontal="left" vertical="center" indent="1"/>
    </xf>
    <xf numFmtId="0" fontId="1" fillId="0" borderId="3" xfId="3" applyFont="1" applyFill="1" applyBorder="1" applyAlignment="1">
      <alignment horizontal="left" vertical="center" indent="1"/>
    </xf>
    <xf numFmtId="0" fontId="5" fillId="3" borderId="2" xfId="3" applyNumberFormat="1" applyFont="1" applyFill="1" applyBorder="1" applyAlignment="1">
      <alignment horizontal="left" vertical="center" indent="1"/>
    </xf>
    <xf numFmtId="0" fontId="5" fillId="5" borderId="0" xfId="3" applyFont="1" applyFill="1"/>
    <xf numFmtId="0" fontId="0" fillId="3" borderId="2" xfId="3" applyFont="1" applyFill="1" applyBorder="1" applyAlignment="1">
      <alignment horizontal="left" vertical="center" indent="1"/>
    </xf>
    <xf numFmtId="164" fontId="2" fillId="3" borderId="0" xfId="3" applyNumberFormat="1" applyFont="1" applyFill="1" applyAlignment="1">
      <alignment horizontal="center" vertical="center"/>
    </xf>
    <xf numFmtId="0" fontId="5" fillId="3" borderId="2" xfId="3" applyFont="1" applyFill="1" applyBorder="1" applyAlignment="1">
      <alignment horizontal="left" vertical="center" indent="1"/>
    </xf>
    <xf numFmtId="0" fontId="5" fillId="3" borderId="2" xfId="3" applyNumberFormat="1" applyFont="1" applyFill="1" applyBorder="1" applyAlignment="1">
      <alignment horizontal="left" vertical="center" wrapText="1"/>
    </xf>
    <xf numFmtId="0" fontId="8" fillId="3" borderId="2" xfId="3" applyNumberFormat="1" applyFont="1" applyFill="1" applyBorder="1" applyAlignment="1">
      <alignment horizontal="left" vertical="center"/>
    </xf>
    <xf numFmtId="164" fontId="5" fillId="3" borderId="2" xfId="4" applyNumberFormat="1" applyFont="1" applyFill="1" applyBorder="1" applyAlignment="1">
      <alignment horizontal="center" vertical="center"/>
    </xf>
    <xf numFmtId="165" fontId="1" fillId="3" borderId="2" xfId="1" applyFont="1" applyFill="1" applyBorder="1" applyAlignment="1">
      <alignment horizontal="center" vertical="center"/>
    </xf>
    <xf numFmtId="165" fontId="1" fillId="3" borderId="14" xfId="1" applyFont="1" applyFill="1" applyBorder="1" applyAlignment="1">
      <alignment horizontal="center" vertical="center"/>
    </xf>
    <xf numFmtId="10" fontId="9" fillId="3" borderId="17" xfId="2" applyNumberFormat="1" applyFont="1" applyFill="1" applyBorder="1" applyAlignment="1">
      <alignment horizontal="center" vertical="center"/>
    </xf>
    <xf numFmtId="9" fontId="5" fillId="3" borderId="2" xfId="3" applyNumberFormat="1" applyFont="1" applyFill="1" applyBorder="1" applyAlignment="1">
      <alignment horizontal="left" vertical="center" indent="1"/>
    </xf>
    <xf numFmtId="0" fontId="5" fillId="3" borderId="2" xfId="1" applyNumberFormat="1" applyFont="1" applyFill="1" applyBorder="1" applyAlignment="1">
      <alignment horizontal="left" vertical="center"/>
    </xf>
    <xf numFmtId="0" fontId="8" fillId="3" borderId="2" xfId="1" applyNumberFormat="1" applyFont="1" applyFill="1" applyBorder="1" applyAlignment="1">
      <alignment horizontal="left" vertical="center"/>
    </xf>
    <xf numFmtId="0" fontId="5" fillId="3" borderId="2" xfId="1" applyNumberFormat="1" applyFont="1" applyFill="1" applyBorder="1" applyAlignment="1">
      <alignment horizontal="left" vertical="center" indent="1"/>
    </xf>
    <xf numFmtId="165" fontId="5" fillId="3" borderId="2" xfId="1" applyFont="1" applyFill="1" applyBorder="1" applyAlignment="1">
      <alignment horizontal="center"/>
    </xf>
    <xf numFmtId="165" fontId="5" fillId="3" borderId="14" xfId="1" applyFont="1" applyFill="1" applyBorder="1" applyAlignment="1">
      <alignment horizontal="center" vertical="center"/>
    </xf>
    <xf numFmtId="166" fontId="9" fillId="3" borderId="17" xfId="2" applyNumberFormat="1" applyFont="1" applyFill="1" applyBorder="1" applyAlignment="1">
      <alignment horizontal="center" vertical="center"/>
    </xf>
    <xf numFmtId="165" fontId="2" fillId="2" borderId="8" xfId="1" applyFont="1" applyFill="1" applyBorder="1" applyAlignment="1">
      <alignment horizontal="center" vertical="center"/>
    </xf>
    <xf numFmtId="0" fontId="2" fillId="2" borderId="5" xfId="3" applyFont="1" applyFill="1" applyBorder="1" applyAlignment="1">
      <alignment horizontal="center" vertical="center"/>
    </xf>
    <xf numFmtId="0" fontId="2" fillId="2" borderId="6" xfId="3" applyFont="1" applyFill="1" applyBorder="1" applyAlignment="1">
      <alignment horizontal="center" vertical="center"/>
    </xf>
    <xf numFmtId="0" fontId="6" fillId="4" borderId="7" xfId="3" applyFont="1" applyFill="1" applyBorder="1" applyAlignment="1">
      <alignment horizontal="center" vertical="center"/>
    </xf>
    <xf numFmtId="0" fontId="6" fillId="4" borderId="8" xfId="3" applyFont="1" applyFill="1" applyBorder="1" applyAlignment="1">
      <alignment horizontal="center" vertical="center"/>
    </xf>
    <xf numFmtId="0" fontId="5" fillId="6" borderId="0" xfId="3" applyFont="1" applyFill="1"/>
  </cellXfs>
  <cellStyles count="6">
    <cellStyle name="Millares" xfId="1" builtinId="3"/>
    <cellStyle name="Millares 3" xfId="5" xr:uid="{0CE6E959-5887-42CA-9C4B-D9D3F259AE1C}"/>
    <cellStyle name="Normal" xfId="0" builtinId="0"/>
    <cellStyle name="Normal 11 5" xfId="4" xr:uid="{55E259B3-F071-41FA-A224-FDB5199AB27C}"/>
    <cellStyle name="Normal 2 2" xfId="3" xr:uid="{2003FB5A-478E-40EB-A8F4-E08C7CA95010}"/>
    <cellStyle name="Porcentaje" xfId="2" builtinId="5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100569</xdr:colOff>
      <xdr:row>3</xdr:row>
      <xdr:rowOff>177424</xdr:rowOff>
    </xdr:from>
    <xdr:to>
      <xdr:col>4</xdr:col>
      <xdr:colOff>151939</xdr:colOff>
      <xdr:row>6</xdr:row>
      <xdr:rowOff>130946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F1AE47D-4307-4AB4-A808-D36318BFF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275" y="849777"/>
          <a:ext cx="2552075" cy="69311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0</xdr:row>
      <xdr:rowOff>211257</xdr:rowOff>
    </xdr:from>
    <xdr:to>
      <xdr:col>3</xdr:col>
      <xdr:colOff>136152</xdr:colOff>
      <xdr:row>3</xdr:row>
      <xdr:rowOff>56030</xdr:rowOff>
    </xdr:to>
    <xdr:pic>
      <xdr:nvPicPr>
        <xdr:cNvPr id="4" name="Imagen 3" descr="Dibujo en blanco y negro&#10;&#10;Descripción generada automáticamente con confianza media">
          <a:extLst>
            <a:ext uri="{FF2B5EF4-FFF2-40B4-BE49-F238E27FC236}">
              <a16:creationId xmlns:a16="http://schemas.microsoft.com/office/drawing/2014/main" id="{5A26A9C4-A038-43A7-BC0F-77222478C3E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206" y="211257"/>
          <a:ext cx="1434353" cy="58436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0</xdr:colOff>
      <xdr:row>1</xdr:row>
      <xdr:rowOff>61969</xdr:rowOff>
    </xdr:from>
    <xdr:to>
      <xdr:col>15</xdr:col>
      <xdr:colOff>738130</xdr:colOff>
      <xdr:row>4</xdr:row>
      <xdr:rowOff>34961</xdr:rowOff>
    </xdr:to>
    <xdr:pic>
      <xdr:nvPicPr>
        <xdr:cNvPr id="5" name="Imagen 4" descr="Imagen que contiene Logotipo&#10;&#10;Descripción generada automáticamente">
          <a:extLst>
            <a:ext uri="{FF2B5EF4-FFF2-40B4-BE49-F238E27FC236}">
              <a16:creationId xmlns:a16="http://schemas.microsoft.com/office/drawing/2014/main" id="{1613DB32-E85F-4984-85A4-1A1F23F6D403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82138" y="308498"/>
          <a:ext cx="1485338" cy="71258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30880-CC9B-493F-91B8-0A1A60E4174C}">
  <sheetPr>
    <pageSetUpPr fitToPage="1"/>
  </sheetPr>
  <dimension ref="A1:O45"/>
  <sheetViews>
    <sheetView showGridLines="0" tabSelected="1" zoomScale="40" zoomScaleNormal="40" zoomScaleSheetLayoutView="85" workbookViewId="0">
      <selection activeCell="T20" sqref="T20"/>
    </sheetView>
  </sheetViews>
  <sheetFormatPr baseColWidth="10" defaultColWidth="11.453125" defaultRowHeight="20" customHeight="1" outlineLevelCol="1" x14ac:dyDescent="0.35"/>
  <cols>
    <col min="1" max="1" width="2.90625" style="1" customWidth="1"/>
    <col min="2" max="3" width="10.81640625" style="1" customWidth="1"/>
    <col min="4" max="4" width="15.08984375" style="16" customWidth="1"/>
    <col min="5" max="5" width="17.6328125" style="1" bestFit="1" customWidth="1"/>
    <col min="6" max="6" width="9.453125" style="1" customWidth="1"/>
    <col min="7" max="7" width="10.81640625" style="1" hidden="1" customWidth="1" outlineLevel="1"/>
    <col min="8" max="8" width="10.81640625" style="2" hidden="1" customWidth="1" outlineLevel="1"/>
    <col min="9" max="9" width="10.81640625" style="1" customWidth="1" collapsed="1"/>
    <col min="10" max="10" width="13.81640625" style="1" customWidth="1"/>
    <col min="11" max="11" width="26.90625" style="1" bestFit="1" customWidth="1"/>
    <col min="12" max="12" width="13.81640625" style="1" hidden="1" customWidth="1"/>
    <col min="13" max="13" width="29" style="1" customWidth="1"/>
    <col min="14" max="14" width="13.81640625" style="1" customWidth="1"/>
    <col min="15" max="16384" width="11.453125" style="1"/>
  </cols>
  <sheetData>
    <row r="1" spans="1:15" ht="20" customHeight="1" thickBot="1" x14ac:dyDescent="0.4"/>
    <row r="2" spans="1:15" ht="20" customHeight="1" thickBot="1" x14ac:dyDescent="0.4">
      <c r="J2" s="118" t="s">
        <v>44</v>
      </c>
      <c r="K2" s="119"/>
      <c r="L2" s="119"/>
      <c r="M2" s="119"/>
      <c r="N2" s="3"/>
    </row>
    <row r="3" spans="1:15" ht="20" customHeight="1" x14ac:dyDescent="0.35">
      <c r="H3" s="1"/>
      <c r="N3" s="4"/>
    </row>
    <row r="4" spans="1:15" ht="20" customHeight="1" x14ac:dyDescent="0.35">
      <c r="G4" s="5"/>
    </row>
    <row r="6" spans="1:15" ht="20" customHeight="1" x14ac:dyDescent="0.35">
      <c r="B6" s="86"/>
      <c r="C6" s="86"/>
      <c r="D6" s="87"/>
      <c r="E6" s="86"/>
      <c r="F6" s="86"/>
      <c r="G6" s="86"/>
      <c r="M6" s="122">
        <v>3.8</v>
      </c>
    </row>
    <row r="7" spans="1:15" ht="20" customHeight="1" x14ac:dyDescent="0.35">
      <c r="C7" s="86"/>
      <c r="D7" s="87"/>
      <c r="F7" s="86"/>
      <c r="G7" s="86"/>
    </row>
    <row r="8" spans="1:15" ht="20" customHeight="1" thickBot="1" x14ac:dyDescent="0.4">
      <c r="D8" s="17"/>
      <c r="J8" s="6"/>
      <c r="K8" s="6"/>
      <c r="L8" s="6"/>
      <c r="M8" s="6"/>
    </row>
    <row r="9" spans="1:15" ht="20" customHeight="1" thickBot="1" x14ac:dyDescent="0.4">
      <c r="C9" s="1" t="s">
        <v>0</v>
      </c>
      <c r="J9" s="7"/>
      <c r="K9" s="102" t="s">
        <v>16</v>
      </c>
      <c r="L9" s="120" t="s">
        <v>45</v>
      </c>
      <c r="M9" s="121"/>
      <c r="N9" s="117"/>
    </row>
    <row r="10" spans="1:15" s="8" customFormat="1" ht="29.5" thickBot="1" x14ac:dyDescent="0.4">
      <c r="A10" s="14"/>
      <c r="B10" s="56" t="s">
        <v>1</v>
      </c>
      <c r="C10" s="57" t="s">
        <v>19</v>
      </c>
      <c r="D10" s="58" t="s">
        <v>40</v>
      </c>
      <c r="E10" s="58" t="s">
        <v>2</v>
      </c>
      <c r="F10" s="58" t="s">
        <v>39</v>
      </c>
      <c r="G10" s="59" t="s">
        <v>41</v>
      </c>
      <c r="H10" s="58" t="s">
        <v>42</v>
      </c>
      <c r="I10" s="58" t="s">
        <v>43</v>
      </c>
      <c r="J10" s="57" t="s">
        <v>22</v>
      </c>
      <c r="K10" s="60" t="s">
        <v>23</v>
      </c>
      <c r="L10" s="51" t="s">
        <v>3</v>
      </c>
      <c r="M10" s="60" t="s">
        <v>46</v>
      </c>
      <c r="N10" s="81" t="s">
        <v>15</v>
      </c>
    </row>
    <row r="11" spans="1:15" ht="20" customHeight="1" x14ac:dyDescent="0.35">
      <c r="A11" s="9">
        <v>1</v>
      </c>
      <c r="B11" s="26">
        <v>1</v>
      </c>
      <c r="C11" s="52" t="s">
        <v>4</v>
      </c>
      <c r="D11" s="53" t="s">
        <v>10</v>
      </c>
      <c r="E11" s="88" t="s">
        <v>5</v>
      </c>
      <c r="F11" s="54" t="s">
        <v>6</v>
      </c>
      <c r="G11" s="55">
        <v>53.71</v>
      </c>
      <c r="H11" s="55"/>
      <c r="I11" s="28">
        <f t="shared" ref="I11:I16" si="0">G11+H11</f>
        <v>53.71</v>
      </c>
      <c r="J11" s="27">
        <f>+K11/I11</f>
        <v>2550.04837506073</v>
      </c>
      <c r="K11" s="61">
        <v>136963.09822451181</v>
      </c>
      <c r="L11" s="65">
        <v>-0.05</v>
      </c>
      <c r="M11" s="27">
        <f>+K11*M6</f>
        <v>520459.77325314481</v>
      </c>
      <c r="N11" s="84" t="s">
        <v>7</v>
      </c>
    </row>
    <row r="12" spans="1:15" ht="20" customHeight="1" x14ac:dyDescent="0.35">
      <c r="A12" s="9">
        <v>2</v>
      </c>
      <c r="B12" s="19">
        <f t="shared" ref="B12:B34" si="1">+B11+1</f>
        <v>2</v>
      </c>
      <c r="C12" s="31" t="s">
        <v>8</v>
      </c>
      <c r="D12" s="40" t="s">
        <v>21</v>
      </c>
      <c r="E12" s="89" t="s">
        <v>5</v>
      </c>
      <c r="F12" s="45" t="s">
        <v>6</v>
      </c>
      <c r="G12" s="20">
        <v>47.73</v>
      </c>
      <c r="H12" s="20">
        <v>8.51</v>
      </c>
      <c r="I12" s="21">
        <f t="shared" si="0"/>
        <v>56.239999999999995</v>
      </c>
      <c r="J12" s="22">
        <f t="shared" ref="J12:J22" si="2">+K12/I12</f>
        <v>2550.04837506073</v>
      </c>
      <c r="K12" s="62">
        <v>143414.72061341544</v>
      </c>
      <c r="L12" s="66">
        <v>-0.05</v>
      </c>
      <c r="M12" s="27">
        <f>+K12*$M$6</f>
        <v>544975.93833097862</v>
      </c>
      <c r="N12" s="83" t="s">
        <v>7</v>
      </c>
    </row>
    <row r="13" spans="1:15" ht="20" customHeight="1" x14ac:dyDescent="0.35">
      <c r="A13" s="9">
        <v>3</v>
      </c>
      <c r="B13" s="26">
        <v>2</v>
      </c>
      <c r="C13" s="31" t="s">
        <v>9</v>
      </c>
      <c r="D13" s="40" t="s">
        <v>21</v>
      </c>
      <c r="E13" s="89" t="s">
        <v>5</v>
      </c>
      <c r="F13" s="45" t="s">
        <v>6</v>
      </c>
      <c r="G13" s="20">
        <v>44.95</v>
      </c>
      <c r="H13" s="20">
        <v>8.51</v>
      </c>
      <c r="I13" s="21">
        <f t="shared" si="0"/>
        <v>53.46</v>
      </c>
      <c r="J13" s="22">
        <f t="shared" si="2"/>
        <v>2550.0483750607305</v>
      </c>
      <c r="K13" s="62">
        <v>136325.58613074664</v>
      </c>
      <c r="L13" s="66">
        <v>-0.05</v>
      </c>
      <c r="M13" s="27">
        <f t="shared" ref="M13:M34" si="3">+K13*$M$6</f>
        <v>518037.2272968372</v>
      </c>
      <c r="N13" s="83" t="s">
        <v>7</v>
      </c>
    </row>
    <row r="14" spans="1:15" ht="20" customHeight="1" x14ac:dyDescent="0.35">
      <c r="A14" s="9">
        <v>5</v>
      </c>
      <c r="B14" s="19">
        <f t="shared" si="1"/>
        <v>3</v>
      </c>
      <c r="C14" s="31">
        <v>102</v>
      </c>
      <c r="D14" s="40" t="s">
        <v>21</v>
      </c>
      <c r="E14" s="89" t="s">
        <v>5</v>
      </c>
      <c r="F14" s="45" t="s">
        <v>6</v>
      </c>
      <c r="G14" s="20">
        <v>57.17</v>
      </c>
      <c r="H14" s="20"/>
      <c r="I14" s="21">
        <f t="shared" si="0"/>
        <v>57.17</v>
      </c>
      <c r="J14" s="22">
        <f t="shared" si="2"/>
        <v>2550.04837506073</v>
      </c>
      <c r="K14" s="62">
        <v>145786.26560222195</v>
      </c>
      <c r="L14" s="66">
        <v>-0.05</v>
      </c>
      <c r="M14" s="27">
        <f t="shared" si="3"/>
        <v>553987.80928844342</v>
      </c>
      <c r="N14" s="83" t="s">
        <v>7</v>
      </c>
    </row>
    <row r="15" spans="1:15" ht="20" customHeight="1" x14ac:dyDescent="0.35">
      <c r="A15" s="9">
        <v>6</v>
      </c>
      <c r="B15" s="26">
        <v>3</v>
      </c>
      <c r="C15" s="31">
        <v>103</v>
      </c>
      <c r="D15" s="40" t="s">
        <v>21</v>
      </c>
      <c r="E15" s="89" t="s">
        <v>5</v>
      </c>
      <c r="F15" s="45" t="s">
        <v>6</v>
      </c>
      <c r="G15" s="20">
        <v>47.73</v>
      </c>
      <c r="H15" s="20"/>
      <c r="I15" s="21">
        <f t="shared" si="0"/>
        <v>47.73</v>
      </c>
      <c r="J15" s="22">
        <f t="shared" si="2"/>
        <v>2550.04837506073</v>
      </c>
      <c r="K15" s="62">
        <v>121713.80894164863</v>
      </c>
      <c r="L15" s="66">
        <v>-0.05</v>
      </c>
      <c r="M15" s="27">
        <f t="shared" si="3"/>
        <v>462512.47397826478</v>
      </c>
      <c r="N15" s="83" t="s">
        <v>7</v>
      </c>
      <c r="O15" s="100"/>
    </row>
    <row r="16" spans="1:15" ht="20" customHeight="1" x14ac:dyDescent="0.35">
      <c r="A16" s="9">
        <v>7</v>
      </c>
      <c r="B16" s="19">
        <f t="shared" si="1"/>
        <v>4</v>
      </c>
      <c r="C16" s="31">
        <v>104</v>
      </c>
      <c r="D16" s="40" t="s">
        <v>21</v>
      </c>
      <c r="E16" s="89" t="s">
        <v>5</v>
      </c>
      <c r="F16" s="45" t="s">
        <v>6</v>
      </c>
      <c r="G16" s="20">
        <v>44.95</v>
      </c>
      <c r="H16" s="20"/>
      <c r="I16" s="21">
        <f t="shared" si="0"/>
        <v>44.95</v>
      </c>
      <c r="J16" s="22">
        <f t="shared" si="2"/>
        <v>2550.04837506073</v>
      </c>
      <c r="K16" s="62">
        <v>114624.67445897982</v>
      </c>
      <c r="L16" s="66">
        <v>0</v>
      </c>
      <c r="M16" s="27">
        <f t="shared" si="3"/>
        <v>435573.7629441233</v>
      </c>
      <c r="N16" s="83" t="s">
        <v>7</v>
      </c>
      <c r="O16" s="100"/>
    </row>
    <row r="17" spans="1:15" ht="20" customHeight="1" x14ac:dyDescent="0.35">
      <c r="A17" s="9">
        <v>9</v>
      </c>
      <c r="B17" s="26">
        <v>4</v>
      </c>
      <c r="C17" s="32">
        <v>202</v>
      </c>
      <c r="D17" s="41" t="s">
        <v>21</v>
      </c>
      <c r="E17" s="90" t="s">
        <v>11</v>
      </c>
      <c r="F17" s="46" t="s">
        <v>12</v>
      </c>
      <c r="G17" s="33">
        <v>63.67</v>
      </c>
      <c r="H17" s="33"/>
      <c r="I17" s="21">
        <f>G17+H17</f>
        <v>63.67</v>
      </c>
      <c r="J17" s="22">
        <f t="shared" si="2"/>
        <v>2550.04837506073</v>
      </c>
      <c r="K17" s="62">
        <v>162361.58004011668</v>
      </c>
      <c r="L17" s="66">
        <v>-0.05</v>
      </c>
      <c r="M17" s="27">
        <f t="shared" si="3"/>
        <v>616974.00415244338</v>
      </c>
      <c r="N17" s="50" t="s">
        <v>7</v>
      </c>
      <c r="O17" s="100"/>
    </row>
    <row r="18" spans="1:15" ht="20" customHeight="1" x14ac:dyDescent="0.35">
      <c r="A18" s="9">
        <v>9</v>
      </c>
      <c r="B18" s="19">
        <f t="shared" si="1"/>
        <v>5</v>
      </c>
      <c r="C18" s="103">
        <v>302</v>
      </c>
      <c r="D18" s="104" t="s">
        <v>21</v>
      </c>
      <c r="E18" s="105" t="s">
        <v>11</v>
      </c>
      <c r="F18" s="99" t="s">
        <v>12</v>
      </c>
      <c r="G18" s="106">
        <v>63.67</v>
      </c>
      <c r="H18" s="106"/>
      <c r="I18" s="95">
        <f t="shared" ref="I18:I22" si="4">G18+H18</f>
        <v>63.67</v>
      </c>
      <c r="J18" s="107">
        <f t="shared" si="2"/>
        <v>2550.04837506073</v>
      </c>
      <c r="K18" s="108">
        <v>162361.58004011668</v>
      </c>
      <c r="L18" s="109">
        <v>-0.05</v>
      </c>
      <c r="M18" s="27">
        <f t="shared" si="3"/>
        <v>616974.00415244338</v>
      </c>
      <c r="N18" s="110" t="s">
        <v>7</v>
      </c>
      <c r="O18" s="100"/>
    </row>
    <row r="19" spans="1:15" ht="20" customHeight="1" x14ac:dyDescent="0.35">
      <c r="A19" s="13">
        <v>7</v>
      </c>
      <c r="B19" s="26">
        <v>5</v>
      </c>
      <c r="C19" s="103">
        <v>404</v>
      </c>
      <c r="D19" s="111" t="s">
        <v>21</v>
      </c>
      <c r="E19" s="112" t="s">
        <v>5</v>
      </c>
      <c r="F19" s="113" t="s">
        <v>6</v>
      </c>
      <c r="G19" s="95">
        <v>44.95</v>
      </c>
      <c r="H19" s="114"/>
      <c r="I19" s="95">
        <f t="shared" si="4"/>
        <v>44.95</v>
      </c>
      <c r="J19" s="95">
        <f t="shared" si="2"/>
        <v>2639.0361392431587</v>
      </c>
      <c r="K19" s="115">
        <v>118624.67445897999</v>
      </c>
      <c r="L19" s="116">
        <v>0</v>
      </c>
      <c r="M19" s="27">
        <f t="shared" si="3"/>
        <v>450773.76294412394</v>
      </c>
      <c r="N19" s="103" t="s">
        <v>7</v>
      </c>
      <c r="O19" s="100"/>
    </row>
    <row r="20" spans="1:15" ht="20" customHeight="1" x14ac:dyDescent="0.35">
      <c r="A20" s="9">
        <v>7</v>
      </c>
      <c r="B20" s="19">
        <f t="shared" si="1"/>
        <v>6</v>
      </c>
      <c r="C20" s="103">
        <v>504</v>
      </c>
      <c r="D20" s="104" t="s">
        <v>21</v>
      </c>
      <c r="E20" s="105" t="s">
        <v>5</v>
      </c>
      <c r="F20" s="99" t="s">
        <v>6</v>
      </c>
      <c r="G20" s="106">
        <v>44.95</v>
      </c>
      <c r="H20" s="106"/>
      <c r="I20" s="95">
        <f t="shared" si="4"/>
        <v>44.95</v>
      </c>
      <c r="J20" s="107">
        <f t="shared" si="2"/>
        <v>2550.04837506073</v>
      </c>
      <c r="K20" s="108">
        <v>114624.67445897982</v>
      </c>
      <c r="L20" s="109">
        <v>-0.05</v>
      </c>
      <c r="M20" s="27">
        <f t="shared" si="3"/>
        <v>435573.7629441233</v>
      </c>
      <c r="N20" s="110" t="s">
        <v>13</v>
      </c>
      <c r="O20" s="100"/>
    </row>
    <row r="21" spans="1:15" ht="20" customHeight="1" x14ac:dyDescent="0.35">
      <c r="A21" s="9">
        <v>13</v>
      </c>
      <c r="B21" s="26">
        <v>6</v>
      </c>
      <c r="C21" s="32">
        <v>603</v>
      </c>
      <c r="D21" s="41" t="s">
        <v>14</v>
      </c>
      <c r="E21" s="90" t="s">
        <v>5</v>
      </c>
      <c r="F21" s="46" t="s">
        <v>12</v>
      </c>
      <c r="G21" s="33">
        <v>78.19</v>
      </c>
      <c r="H21" s="33">
        <v>14.34</v>
      </c>
      <c r="I21" s="21">
        <f t="shared" si="4"/>
        <v>92.53</v>
      </c>
      <c r="J21" s="22">
        <f t="shared" si="2"/>
        <v>2550.04837506073</v>
      </c>
      <c r="K21" s="62">
        <v>235955.97614436934</v>
      </c>
      <c r="L21" s="66">
        <v>-0.05</v>
      </c>
      <c r="M21" s="27">
        <f t="shared" si="3"/>
        <v>896632.7093486035</v>
      </c>
      <c r="N21" s="50" t="s">
        <v>7</v>
      </c>
      <c r="O21" s="100"/>
    </row>
    <row r="22" spans="1:15" ht="20" customHeight="1" thickBot="1" x14ac:dyDescent="0.4">
      <c r="A22" s="9">
        <v>14</v>
      </c>
      <c r="B22" s="19">
        <f t="shared" si="1"/>
        <v>7</v>
      </c>
      <c r="C22" s="34">
        <v>604</v>
      </c>
      <c r="D22" s="42" t="s">
        <v>14</v>
      </c>
      <c r="E22" s="91" t="s">
        <v>5</v>
      </c>
      <c r="F22" s="47" t="s">
        <v>12</v>
      </c>
      <c r="G22" s="35">
        <v>76.98</v>
      </c>
      <c r="H22" s="35">
        <v>14.3</v>
      </c>
      <c r="I22" s="29">
        <f t="shared" si="4"/>
        <v>91.28</v>
      </c>
      <c r="J22" s="30">
        <f t="shared" si="2"/>
        <v>2550.04837506073</v>
      </c>
      <c r="K22" s="64">
        <v>232768.41567554342</v>
      </c>
      <c r="L22" s="67">
        <v>-0.05</v>
      </c>
      <c r="M22" s="27">
        <f t="shared" si="3"/>
        <v>884519.97956706502</v>
      </c>
      <c r="N22" s="85" t="s">
        <v>7</v>
      </c>
      <c r="O22" s="100"/>
    </row>
    <row r="23" spans="1:15" ht="20" customHeight="1" x14ac:dyDescent="0.35">
      <c r="A23" s="15"/>
      <c r="B23" s="36">
        <f t="shared" si="1"/>
        <v>8</v>
      </c>
      <c r="C23" s="38" t="s">
        <v>25</v>
      </c>
      <c r="D23" s="43" t="s">
        <v>30</v>
      </c>
      <c r="E23" s="92" t="s">
        <v>17</v>
      </c>
      <c r="F23" s="48" t="s">
        <v>38</v>
      </c>
      <c r="G23" s="27">
        <v>15.6</v>
      </c>
      <c r="H23" s="37"/>
      <c r="I23" s="27">
        <f>SUM(G23:H23)</f>
        <v>15.6</v>
      </c>
      <c r="J23" s="27">
        <v>0</v>
      </c>
      <c r="K23" s="61">
        <v>14000</v>
      </c>
      <c r="L23" s="65">
        <v>0</v>
      </c>
      <c r="M23" s="27">
        <f t="shared" si="3"/>
        <v>53200</v>
      </c>
      <c r="N23" s="97" t="s">
        <v>7</v>
      </c>
    </row>
    <row r="24" spans="1:15" ht="20" customHeight="1" x14ac:dyDescent="0.35">
      <c r="A24" s="15"/>
      <c r="B24" s="23">
        <f t="shared" si="1"/>
        <v>9</v>
      </c>
      <c r="C24" s="39" t="s">
        <v>24</v>
      </c>
      <c r="D24" s="44" t="s">
        <v>30</v>
      </c>
      <c r="E24" s="93" t="s">
        <v>17</v>
      </c>
      <c r="F24" s="49" t="s">
        <v>38</v>
      </c>
      <c r="G24" s="22">
        <v>13.77</v>
      </c>
      <c r="H24" s="24"/>
      <c r="I24" s="22">
        <f t="shared" ref="I24:I34" si="5">SUM(G24:H24)</f>
        <v>13.77</v>
      </c>
      <c r="J24" s="22">
        <v>0</v>
      </c>
      <c r="K24" s="63">
        <v>14000</v>
      </c>
      <c r="L24" s="66">
        <v>0</v>
      </c>
      <c r="M24" s="27">
        <f t="shared" si="3"/>
        <v>53200</v>
      </c>
      <c r="N24" s="39" t="s">
        <v>7</v>
      </c>
    </row>
    <row r="25" spans="1:15" ht="20" customHeight="1" x14ac:dyDescent="0.35">
      <c r="A25" s="15"/>
      <c r="B25" s="23">
        <f t="shared" si="1"/>
        <v>10</v>
      </c>
      <c r="C25" s="39" t="s">
        <v>37</v>
      </c>
      <c r="D25" s="44" t="s">
        <v>31</v>
      </c>
      <c r="E25" s="93" t="s">
        <v>17</v>
      </c>
      <c r="F25" s="49"/>
      <c r="G25" s="22">
        <v>13.020000000000001</v>
      </c>
      <c r="H25" s="24">
        <v>3.99</v>
      </c>
      <c r="I25" s="22">
        <f t="shared" si="5"/>
        <v>17.010000000000002</v>
      </c>
      <c r="J25" s="22">
        <v>0</v>
      </c>
      <c r="K25" s="62">
        <v>16000</v>
      </c>
      <c r="L25" s="66">
        <v>0</v>
      </c>
      <c r="M25" s="27">
        <f t="shared" si="3"/>
        <v>60800</v>
      </c>
      <c r="N25" s="39" t="s">
        <v>7</v>
      </c>
    </row>
    <row r="26" spans="1:15" ht="20" customHeight="1" x14ac:dyDescent="0.35">
      <c r="A26" s="15"/>
      <c r="B26" s="23" t="e">
        <f>+#REF!+1</f>
        <v>#REF!</v>
      </c>
      <c r="C26" s="39" t="s">
        <v>26</v>
      </c>
      <c r="D26" s="44" t="s">
        <v>30</v>
      </c>
      <c r="E26" s="93" t="s">
        <v>17</v>
      </c>
      <c r="F26" s="49"/>
      <c r="G26" s="22">
        <v>14.52</v>
      </c>
      <c r="H26" s="24"/>
      <c r="I26" s="22">
        <f t="shared" si="5"/>
        <v>14.52</v>
      </c>
      <c r="J26" s="22">
        <v>0</v>
      </c>
      <c r="K26" s="62">
        <v>14000</v>
      </c>
      <c r="L26" s="66">
        <v>0</v>
      </c>
      <c r="M26" s="27">
        <f t="shared" si="3"/>
        <v>53200</v>
      </c>
      <c r="N26" s="39" t="s">
        <v>7</v>
      </c>
    </row>
    <row r="27" spans="1:15" ht="20" customHeight="1" x14ac:dyDescent="0.35">
      <c r="A27" s="15"/>
      <c r="B27" s="23" t="e">
        <f>+#REF!+1</f>
        <v>#REF!</v>
      </c>
      <c r="C27" s="39" t="s">
        <v>36</v>
      </c>
      <c r="D27" s="44" t="s">
        <v>31</v>
      </c>
      <c r="E27" s="93" t="s">
        <v>17</v>
      </c>
      <c r="F27" s="49"/>
      <c r="G27" s="22">
        <v>15.08</v>
      </c>
      <c r="H27" s="24">
        <v>4.9000000000000004</v>
      </c>
      <c r="I27" s="22">
        <f t="shared" si="5"/>
        <v>19.98</v>
      </c>
      <c r="J27" s="22">
        <v>0</v>
      </c>
      <c r="K27" s="62">
        <v>16000</v>
      </c>
      <c r="L27" s="66">
        <v>0</v>
      </c>
      <c r="M27" s="27">
        <f t="shared" si="3"/>
        <v>60800</v>
      </c>
      <c r="N27" s="101" t="s">
        <v>7</v>
      </c>
    </row>
    <row r="28" spans="1:15" ht="20" customHeight="1" x14ac:dyDescent="0.35">
      <c r="A28" s="15"/>
      <c r="B28" s="23" t="e">
        <f t="shared" si="1"/>
        <v>#REF!</v>
      </c>
      <c r="C28" s="39" t="s">
        <v>35</v>
      </c>
      <c r="D28" s="44" t="s">
        <v>31</v>
      </c>
      <c r="E28" s="93" t="s">
        <v>18</v>
      </c>
      <c r="F28" s="49"/>
      <c r="G28" s="22">
        <v>14.68</v>
      </c>
      <c r="H28" s="24">
        <v>6.62</v>
      </c>
      <c r="I28" s="22">
        <f t="shared" si="5"/>
        <v>21.3</v>
      </c>
      <c r="J28" s="22">
        <v>0</v>
      </c>
      <c r="K28" s="62">
        <f>12500+2000</f>
        <v>14500</v>
      </c>
      <c r="L28" s="66">
        <v>0</v>
      </c>
      <c r="M28" s="27">
        <f t="shared" si="3"/>
        <v>55100</v>
      </c>
      <c r="N28" s="96" t="s">
        <v>7</v>
      </c>
    </row>
    <row r="29" spans="1:15" ht="20" customHeight="1" x14ac:dyDescent="0.35">
      <c r="A29" s="15"/>
      <c r="B29" s="23" t="e">
        <f>+#REF!+1</f>
        <v>#REF!</v>
      </c>
      <c r="C29" s="39" t="s">
        <v>34</v>
      </c>
      <c r="D29" s="44" t="s">
        <v>30</v>
      </c>
      <c r="E29" s="93" t="s">
        <v>18</v>
      </c>
      <c r="F29" s="49"/>
      <c r="G29" s="22">
        <v>13.020000000000001</v>
      </c>
      <c r="H29" s="24">
        <v>3.99</v>
      </c>
      <c r="I29" s="22">
        <f t="shared" si="5"/>
        <v>17.010000000000002</v>
      </c>
      <c r="J29" s="22">
        <v>0</v>
      </c>
      <c r="K29" s="62">
        <f>12500+2000</f>
        <v>14500</v>
      </c>
      <c r="L29" s="66">
        <v>0</v>
      </c>
      <c r="M29" s="27">
        <f t="shared" si="3"/>
        <v>55100</v>
      </c>
      <c r="N29" s="39" t="s">
        <v>7</v>
      </c>
    </row>
    <row r="30" spans="1:15" ht="20" customHeight="1" x14ac:dyDescent="0.35">
      <c r="A30" s="15"/>
      <c r="B30" s="23" t="e">
        <f>+#REF!+1</f>
        <v>#REF!</v>
      </c>
      <c r="C30" s="39" t="s">
        <v>33</v>
      </c>
      <c r="D30" s="44" t="s">
        <v>31</v>
      </c>
      <c r="E30" s="93" t="s">
        <v>18</v>
      </c>
      <c r="F30" s="49"/>
      <c r="G30" s="22">
        <v>13.260000000000002</v>
      </c>
      <c r="H30" s="24">
        <v>4.72</v>
      </c>
      <c r="I30" s="22">
        <f t="shared" si="5"/>
        <v>17.98</v>
      </c>
      <c r="J30" s="22">
        <v>0</v>
      </c>
      <c r="K30" s="62">
        <v>15500</v>
      </c>
      <c r="L30" s="66">
        <v>0</v>
      </c>
      <c r="M30" s="27">
        <f t="shared" si="3"/>
        <v>58900</v>
      </c>
      <c r="N30" s="39" t="s">
        <v>7</v>
      </c>
    </row>
    <row r="31" spans="1:15" ht="20" customHeight="1" x14ac:dyDescent="0.35">
      <c r="A31" s="15"/>
      <c r="B31" s="23" t="e">
        <f t="shared" si="1"/>
        <v>#REF!</v>
      </c>
      <c r="C31" s="39" t="s">
        <v>32</v>
      </c>
      <c r="D31" s="44" t="s">
        <v>31</v>
      </c>
      <c r="E31" s="93" t="s">
        <v>18</v>
      </c>
      <c r="F31" s="49"/>
      <c r="G31" s="22">
        <v>15.08</v>
      </c>
      <c r="H31" s="24">
        <v>4.9000000000000004</v>
      </c>
      <c r="I31" s="22">
        <f t="shared" si="5"/>
        <v>19.98</v>
      </c>
      <c r="J31" s="22">
        <v>0</v>
      </c>
      <c r="K31" s="62">
        <v>15500</v>
      </c>
      <c r="L31" s="66">
        <v>0</v>
      </c>
      <c r="M31" s="27">
        <f t="shared" si="3"/>
        <v>58900</v>
      </c>
      <c r="N31" s="39" t="s">
        <v>7</v>
      </c>
    </row>
    <row r="32" spans="1:15" ht="20" customHeight="1" x14ac:dyDescent="0.35">
      <c r="A32" s="15"/>
      <c r="B32" s="23" t="e">
        <f t="shared" si="1"/>
        <v>#REF!</v>
      </c>
      <c r="C32" s="39" t="s">
        <v>27</v>
      </c>
      <c r="D32" s="44" t="s">
        <v>20</v>
      </c>
      <c r="E32" s="93" t="s">
        <v>17</v>
      </c>
      <c r="F32" s="49"/>
      <c r="G32" s="22">
        <v>0</v>
      </c>
      <c r="H32" s="25">
        <v>3.77</v>
      </c>
      <c r="I32" s="22">
        <f t="shared" si="5"/>
        <v>3.77</v>
      </c>
      <c r="J32" s="22">
        <v>0</v>
      </c>
      <c r="K32" s="62">
        <v>2000</v>
      </c>
      <c r="L32" s="66">
        <v>0</v>
      </c>
      <c r="M32" s="27">
        <f t="shared" si="3"/>
        <v>7600</v>
      </c>
      <c r="N32" s="39" t="s">
        <v>7</v>
      </c>
    </row>
    <row r="33" spans="1:14" ht="20" customHeight="1" x14ac:dyDescent="0.35">
      <c r="A33" s="15"/>
      <c r="B33" s="23" t="e">
        <f t="shared" si="1"/>
        <v>#REF!</v>
      </c>
      <c r="C33" s="39" t="s">
        <v>28</v>
      </c>
      <c r="D33" s="44" t="s">
        <v>20</v>
      </c>
      <c r="E33" s="93" t="s">
        <v>18</v>
      </c>
      <c r="F33" s="49"/>
      <c r="G33" s="22">
        <v>0</v>
      </c>
      <c r="H33" s="25">
        <v>3.77</v>
      </c>
      <c r="I33" s="22">
        <f t="shared" si="5"/>
        <v>3.77</v>
      </c>
      <c r="J33" s="22">
        <v>0</v>
      </c>
      <c r="K33" s="62">
        <v>2000</v>
      </c>
      <c r="L33" s="66">
        <v>0</v>
      </c>
      <c r="M33" s="27">
        <f t="shared" si="3"/>
        <v>7600</v>
      </c>
      <c r="N33" s="39" t="s">
        <v>7</v>
      </c>
    </row>
    <row r="34" spans="1:14" ht="20" customHeight="1" thickBot="1" x14ac:dyDescent="0.4">
      <c r="A34" s="15"/>
      <c r="B34" s="68" t="e">
        <f t="shared" si="1"/>
        <v>#REF!</v>
      </c>
      <c r="C34" s="69" t="s">
        <v>29</v>
      </c>
      <c r="D34" s="70" t="s">
        <v>20</v>
      </c>
      <c r="E34" s="94" t="s">
        <v>18</v>
      </c>
      <c r="F34" s="71"/>
      <c r="G34" s="72">
        <v>0</v>
      </c>
      <c r="H34" s="73">
        <v>7.54</v>
      </c>
      <c r="I34" s="72">
        <f t="shared" si="5"/>
        <v>7.54</v>
      </c>
      <c r="J34" s="72">
        <v>0</v>
      </c>
      <c r="K34" s="74">
        <v>2000</v>
      </c>
      <c r="L34" s="75">
        <v>0</v>
      </c>
      <c r="M34" s="27">
        <f t="shared" si="3"/>
        <v>7600</v>
      </c>
      <c r="N34" s="98" t="s">
        <v>7</v>
      </c>
    </row>
    <row r="35" spans="1:14" ht="20" customHeight="1" thickBot="1" x14ac:dyDescent="0.4">
      <c r="B35" s="76"/>
      <c r="C35" s="77"/>
      <c r="D35" s="78"/>
      <c r="E35" s="79"/>
      <c r="F35" s="77"/>
      <c r="G35" s="80">
        <f>SUM(G11:G22)</f>
        <v>668.65000000000009</v>
      </c>
      <c r="H35" s="80">
        <f>SUM(H11:H22)</f>
        <v>45.66</v>
      </c>
      <c r="I35" s="80">
        <f>SUM(I11:I22)</f>
        <v>714.31</v>
      </c>
      <c r="J35" s="80">
        <v>2712.9532226045208</v>
      </c>
      <c r="K35" s="80">
        <f>SUM(K11:K34)</f>
        <v>1965525.0547896305</v>
      </c>
      <c r="L35" s="80"/>
      <c r="M35" s="80">
        <f>SUM(M11:M34)</f>
        <v>7468995.2082005944</v>
      </c>
      <c r="N35" s="82"/>
    </row>
    <row r="36" spans="1:14" s="4" customFormat="1" ht="20" customHeight="1" x14ac:dyDescent="0.35">
      <c r="B36" s="10"/>
      <c r="C36" s="10"/>
      <c r="D36" s="18"/>
      <c r="E36" s="10"/>
      <c r="F36" s="10"/>
      <c r="G36" s="11"/>
      <c r="H36" s="3"/>
      <c r="I36" s="12"/>
      <c r="J36" s="3"/>
      <c r="K36" s="12"/>
      <c r="L36" s="12"/>
      <c r="M36" s="12"/>
      <c r="N36" s="3"/>
    </row>
    <row r="37" spans="1:14" ht="20" customHeight="1" x14ac:dyDescent="0.35">
      <c r="N37" s="3"/>
    </row>
    <row r="38" spans="1:14" ht="20" customHeight="1" x14ac:dyDescent="0.35">
      <c r="N38" s="3"/>
    </row>
    <row r="39" spans="1:14" ht="20" customHeight="1" x14ac:dyDescent="0.35">
      <c r="N39" s="3"/>
    </row>
    <row r="40" spans="1:14" ht="20" customHeight="1" x14ac:dyDescent="0.35">
      <c r="N40" s="3"/>
    </row>
    <row r="41" spans="1:14" ht="20" customHeight="1" x14ac:dyDescent="0.35">
      <c r="N41" s="3"/>
    </row>
    <row r="42" spans="1:14" ht="20" customHeight="1" x14ac:dyDescent="0.35">
      <c r="N42" s="3"/>
    </row>
    <row r="43" spans="1:14" ht="20" customHeight="1" x14ac:dyDescent="0.35">
      <c r="N43" s="3"/>
    </row>
    <row r="44" spans="1:14" ht="20" customHeight="1" x14ac:dyDescent="0.35">
      <c r="N44" s="3"/>
    </row>
    <row r="45" spans="1:14" ht="20" customHeight="1" x14ac:dyDescent="0.35">
      <c r="N45" s="4"/>
    </row>
  </sheetData>
  <autoFilter ref="B10:N35" xr:uid="{E0730880-CC9B-493F-91B8-0A1A60E4174C}"/>
  <mergeCells count="2">
    <mergeCell ref="J2:M2"/>
    <mergeCell ref="L9:M9"/>
  </mergeCells>
  <pageMargins left="0.25" right="0.25" top="0.75" bottom="0.75" header="0.3" footer="0.3"/>
  <pageSetup paperSize="9" scale="4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Precios MAY22</vt:lpstr>
      <vt:lpstr>'Precios MAY22'!Área_de_impresión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Agurto</dc:creator>
  <cp:lastModifiedBy>Alfonso Vigil</cp:lastModifiedBy>
  <cp:lastPrinted>2022-05-04T20:29:52Z</cp:lastPrinted>
  <dcterms:created xsi:type="dcterms:W3CDTF">2022-01-29T18:53:38Z</dcterms:created>
  <dcterms:modified xsi:type="dcterms:W3CDTF">2022-06-24T12:16:31Z</dcterms:modified>
</cp:coreProperties>
</file>