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d689ea935ecf4af/Git/racunalniski-praktikum/10-razpredelnice/"/>
    </mc:Choice>
  </mc:AlternateContent>
  <xr:revisionPtr revIDLastSave="2" documentId="8_{8A674371-9D9B-4342-8248-E38E027148FE}" xr6:coauthVersionLast="47" xr6:coauthVersionMax="47" xr10:uidLastSave="{DC73B824-6D65-4B58-A1E7-ABBDBB1B1038}"/>
  <bookViews>
    <workbookView xWindow="-108" yWindow="-108" windowWidth="23256" windowHeight="12456" xr2:uid="{00000000-000D-0000-FFFF-FFFF00000000}"/>
  </bookViews>
  <sheets>
    <sheet name="Rezultati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J5" i="1"/>
  <c r="I5" i="1"/>
  <c r="F5" i="1"/>
  <c r="J4" i="1"/>
  <c r="I4" i="1"/>
  <c r="F4" i="1"/>
  <c r="J3" i="1"/>
  <c r="I3" i="1"/>
  <c r="F3" i="1"/>
</calcChain>
</file>

<file path=xl/sharedStrings.xml><?xml version="1.0" encoding="utf-8"?>
<sst xmlns="http://schemas.openxmlformats.org/spreadsheetml/2006/main" count="104" uniqueCount="68">
  <si>
    <t>Priimek</t>
  </si>
  <si>
    <t>Ime</t>
  </si>
  <si>
    <t>Skupina</t>
  </si>
  <si>
    <t>Točke</t>
  </si>
  <si>
    <t>Opravil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</si>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</sst>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</font>
    </dxf>
    <dxf>
      <font>
        <b val="0"/>
        <i val="0"/>
        <strike val="0"/>
        <color rgb="FFC00000"/>
      </font>
    </dxf>
    <dxf>
      <numFmt numFmtId="2" formatCode="0.0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932263814616754E-2"/>
          <c:y val="0.25570150887537157"/>
          <c:w val="0.79608123850828805"/>
          <c:h val="0.61569018920028373"/>
        </c:manualLayout>
      </c:layout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480-4517-9E4F-FF9ADC2E7626}"/>
              </c:ext>
            </c:extLst>
          </c:dPt>
          <c:dPt>
            <c:idx val="1"/>
            <c:bubble3D val="0"/>
            <c:explosion val="33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B1C-4A66-A34D-7D407AF666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480-4517-9E4F-FF9ADC2E76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1C-4A66-A34D-7D407AF666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14199896135977"/>
          <c:y val="0.38730081725566295"/>
          <c:w val="0.1031111213737579"/>
          <c:h val="0.34299020549260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D-4CB2-A8F0-4C4B9782B43F}"/>
            </c:ext>
          </c:extLst>
        </c:ser>
        <c:ser>
          <c:idx val="2"/>
          <c:order val="2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D-4CB2-A8F0-4C4B9782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720623"/>
        <c:axId val="10787211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'Rezultati'!$I$2</c15:sqref>
                        </c15:formulaRef>
                      </c:ext>
                    </c:extLst>
                    <c:strCache>
                      <c:ptCount val="1"/>
                      <c:pt idx="0">
                        <c:v>Udeležba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'Rezultati'!$H$3:$H$5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'Rezultati'!$I$3:$I$5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12</c:v>
                      </c:pt>
                      <c:pt idx="2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1D-4CB2-A8F0-4C4B9782B43F}"/>
                  </c:ext>
                </c:extLst>
              </c15:ser>
            </c15:filteredBarSeries>
          </c:ext>
        </c:extLst>
      </c:barChart>
      <c:catAx>
        <c:axId val="107872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1103"/>
        <c:crosses val="autoZero"/>
        <c:auto val="1"/>
        <c:lblAlgn val="ctr"/>
        <c:lblOffset val="100"/>
        <c:noMultiLvlLbl val="0"/>
      </c:catAx>
      <c:valAx>
        <c:axId val="10787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Povprečje</a:t>
                </a:r>
              </a:p>
            </c:rich>
          </c:tx>
          <c:layout>
            <c:manualLayout>
              <c:xMode val="edge"/>
              <c:yMode val="edge"/>
              <c:x val="2.9175784099197667E-2"/>
              <c:y val="0.34681730392620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2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0</xdr:rowOff>
    </xdr:from>
    <xdr:to>
      <xdr:col>10</xdr:col>
      <xdr:colOff>662940</xdr:colOff>
      <xdr:row>23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73138-283F-7DAF-4884-3CF13BC2A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23</xdr:row>
      <xdr:rowOff>160020</xdr:rowOff>
    </xdr:from>
    <xdr:to>
      <xdr:col>10</xdr:col>
      <xdr:colOff>480060</xdr:colOff>
      <xdr:row>36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162C-45EF-ECE5-93D5-F00734FF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kara" refreshedDate="45655.906296064815" createdVersion="8" refreshedVersion="8" minRefreshableVersion="3" recordCount="28" xr:uid="{279EBCC9-5DF5-4DFE-9D6F-6DF7E8E77D36}">
  <cacheSource type="worksheet">
    <worksheetSource name="Rezultati[[Skupina]:[Točke]]"/>
  </cacheSource>
  <cacheFields count="2"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38"/>
  </r>
  <r>
    <x v="0"/>
    <n v="39"/>
  </r>
  <r>
    <x v="0"/>
    <n v="36"/>
  </r>
  <r>
    <x v="1"/>
    <n v="93"/>
  </r>
  <r>
    <x v="1"/>
    <n v="77"/>
  </r>
  <r>
    <x v="0"/>
    <n v="100"/>
  </r>
  <r>
    <x v="1"/>
    <n v="94"/>
  </r>
  <r>
    <x v="2"/>
    <n v="26"/>
  </r>
  <r>
    <x v="0"/>
    <n v="44"/>
  </r>
  <r>
    <x v="2"/>
    <n v="34"/>
  </r>
  <r>
    <x v="0"/>
    <n v="86"/>
  </r>
  <r>
    <x v="0"/>
    <n v="90"/>
  </r>
  <r>
    <x v="0"/>
    <n v="67"/>
  </r>
  <r>
    <x v="1"/>
    <n v="42"/>
  </r>
  <r>
    <x v="2"/>
    <n v="44"/>
  </r>
  <r>
    <x v="0"/>
    <n v="64"/>
  </r>
  <r>
    <x v="2"/>
    <n v="30"/>
  </r>
  <r>
    <x v="1"/>
    <n v="57"/>
  </r>
  <r>
    <x v="1"/>
    <n v="43"/>
  </r>
  <r>
    <x v="1"/>
    <n v="38"/>
  </r>
  <r>
    <x v="0"/>
    <n v="85"/>
  </r>
  <r>
    <x v="2"/>
    <n v="76"/>
  </r>
  <r>
    <x v="1"/>
    <n v="34"/>
  </r>
  <r>
    <x v="0"/>
    <n v="79"/>
  </r>
  <r>
    <x v="0"/>
    <n v="70"/>
  </r>
  <r>
    <x v="2"/>
    <n v="66"/>
  </r>
  <r>
    <x v="2"/>
    <n v="58"/>
  </r>
  <r>
    <x v="1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C1F90-1AA7-4415-BBF8-29D13BA82C67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Skupina">
  <location ref="H9:L12" firstHeaderRow="0" firstDataRow="1" firstDataCol="1"/>
  <pivotFields count="2">
    <pivotField axis="axisRow" dataField="1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0" baseItem="0"/>
    <dataField name="Povprečje" fld="1" subtotal="average" baseField="0" baseItem="0" numFmtId="2"/>
    <dataField name="Maksimum" fld="1" subtotal="max" baseField="0" baseItem="0"/>
    <dataField name="Minimum" fld="1" subtotal="min" baseField="0" baseItem="0"/>
  </dataFields>
  <formats count="2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 dataDxfId="6"/>
    <tableColumn id="4" xr3:uid="{D7BCD06B-AAB1-E14C-9780-EB9AFE9CDDAF}" name="Točke"/>
    <tableColumn id="5" xr3:uid="{A572DA5B-37ED-FF49-A08A-839E55F45206}" name="Opravil" dataDxfId="5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Skupina" dataDxfId="4"/>
    <tableColumn id="2" xr3:uid="{EA7356A2-0D38-5D42-A1AC-E30DC5D5C796}" name="Udeležba" dataDxfId="3">
      <calculatedColumnFormula>COUNTIF(Rezultati[Skupina],"A")</calculatedColumnFormula>
    </tableColumn>
    <tableColumn id="3" xr3:uid="{49F9352C-9597-4E44-8122-AF1CE6CE856F}" name="2022" dataDxfId="2">
      <calculatedColumnFormula>AVERAGEIF(Rezultati[Skupina],"A",D3:D30)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F4" sqref="F4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" bestFit="1" customWidth="1"/>
    <col min="9" max="9" width="8.77734375" bestFit="1" customWidth="1"/>
    <col min="10" max="10" width="9.44140625" bestFit="1" customWidth="1"/>
    <col min="11" max="11" width="10.44140625" bestFit="1" customWidth="1"/>
    <col min="12" max="13" width="9.21875" bestFit="1" customWidth="1"/>
    <col min="14" max="32" width="3" bestFit="1" customWidth="1"/>
    <col min="33" max="33" width="4" bestFit="1" customWidth="1"/>
    <col min="34" max="34" width="10.77734375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2</v>
      </c>
      <c r="I2" t="s">
        <v>5</v>
      </c>
      <c r="J2" t="s">
        <v>64</v>
      </c>
      <c r="K2" t="s">
        <v>63</v>
      </c>
    </row>
    <row r="3" spans="2:12" x14ac:dyDescent="0.3">
      <c r="B3" t="s">
        <v>61</v>
      </c>
      <c r="C3" t="s">
        <v>62</v>
      </c>
      <c r="D3" s="3" t="s">
        <v>11</v>
      </c>
      <c r="E3">
        <v>38</v>
      </c>
      <c r="F3" s="3" t="str">
        <f>IF(Rezultati[[#This Row],[Točke]]&lt;50,"ne","da")</f>
        <v>ne</v>
      </c>
      <c r="H3" s="3" t="s">
        <v>8</v>
      </c>
      <c r="I3">
        <f>COUNTIF(Rezultati[Skupina],"A")</f>
        <v>9</v>
      </c>
      <c r="J3" s="1">
        <f>AVERAGEIF(Rezultati[Skupina],"A",Rezultati[Točke])</f>
        <v>58.222222222222221</v>
      </c>
      <c r="K3">
        <v>66.84</v>
      </c>
    </row>
    <row r="4" spans="2:12" x14ac:dyDescent="0.3">
      <c r="B4" t="s">
        <v>33</v>
      </c>
      <c r="C4" t="s">
        <v>34</v>
      </c>
      <c r="D4" s="3" t="s">
        <v>11</v>
      </c>
      <c r="E4">
        <v>39</v>
      </c>
      <c r="F4" s="3" t="str">
        <f>IF(Rezultati[[#This Row],[Točke]]&lt;50,"ne","da")</f>
        <v>ne</v>
      </c>
      <c r="H4" s="3" t="s">
        <v>11</v>
      </c>
      <c r="I4">
        <f>COUNTIF(Rezultati[Skupina],"B")</f>
        <v>12</v>
      </c>
      <c r="J4" s="1">
        <f>AVERAGEIF(Rezultati[Skupina],"B",Rezultati[Točke])</f>
        <v>66.5</v>
      </c>
      <c r="K4">
        <v>52.35</v>
      </c>
    </row>
    <row r="5" spans="2:12" x14ac:dyDescent="0.3">
      <c r="B5" t="s">
        <v>6</v>
      </c>
      <c r="C5" t="s">
        <v>35</v>
      </c>
      <c r="D5" s="3" t="s">
        <v>11</v>
      </c>
      <c r="E5">
        <v>36</v>
      </c>
      <c r="F5" s="3" t="str">
        <f>IF(Rezultati[[#This Row],[Točke]]&lt;50,"ne","da")</f>
        <v>ne</v>
      </c>
      <c r="H5" s="3" t="s">
        <v>14</v>
      </c>
      <c r="I5">
        <f>COUNTIF(Rezultati[Skupina],"C")</f>
        <v>7</v>
      </c>
      <c r="J5" s="1">
        <f>AVERAGEIF(Rezultati[Skupina],"C",Rezultati[Točke])</f>
        <v>47.714285714285715</v>
      </c>
      <c r="K5">
        <v>49.66</v>
      </c>
    </row>
    <row r="6" spans="2:12" x14ac:dyDescent="0.3">
      <c r="B6" t="s">
        <v>6</v>
      </c>
      <c r="C6" t="s">
        <v>7</v>
      </c>
      <c r="D6" s="3" t="s">
        <v>8</v>
      </c>
      <c r="E6">
        <v>93</v>
      </c>
      <c r="F6" s="3" t="str">
        <f>IF(Rezultati[[#This Row],[Točke]]&lt;50,"ne","da")</f>
        <v>da</v>
      </c>
    </row>
    <row r="7" spans="2:12" x14ac:dyDescent="0.3">
      <c r="B7" t="s">
        <v>36</v>
      </c>
      <c r="C7" t="s">
        <v>37</v>
      </c>
      <c r="D7" s="3" t="s">
        <v>8</v>
      </c>
      <c r="E7">
        <v>77</v>
      </c>
      <c r="F7" s="3" t="str">
        <f>IF(Rezultati[[#This Row],[Točke]]&lt;50,"ne","da")</f>
        <v>da</v>
      </c>
    </row>
    <row r="8" spans="2:12" x14ac:dyDescent="0.3">
      <c r="B8" t="s">
        <v>38</v>
      </c>
      <c r="C8" t="s">
        <v>39</v>
      </c>
      <c r="D8" s="3" t="s">
        <v>11</v>
      </c>
      <c r="E8">
        <v>100</v>
      </c>
      <c r="F8" s="3" t="str">
        <f>IF(Rezultati[[#This Row],[Točke]]&lt;50,"ne","da")</f>
        <v>da</v>
      </c>
    </row>
    <row r="9" spans="2:12" x14ac:dyDescent="0.3">
      <c r="B9" t="s">
        <v>9</v>
      </c>
      <c r="C9" t="s">
        <v>10</v>
      </c>
      <c r="D9" s="3" t="s">
        <v>8</v>
      </c>
      <c r="E9">
        <v>94</v>
      </c>
      <c r="F9" s="3" t="str">
        <f>IF(Rezultati[[#This Row],[Točke]]&lt;50,"ne","da")</f>
        <v>da</v>
      </c>
      <c r="H9" s="2" t="s">
        <v>2</v>
      </c>
      <c r="I9" t="s">
        <v>5</v>
      </c>
      <c r="J9" t="s">
        <v>65</v>
      </c>
      <c r="K9" t="s">
        <v>66</v>
      </c>
      <c r="L9" t="s">
        <v>67</v>
      </c>
    </row>
    <row r="10" spans="2:12" x14ac:dyDescent="0.3">
      <c r="B10" t="s">
        <v>40</v>
      </c>
      <c r="C10" t="s">
        <v>41</v>
      </c>
      <c r="D10" s="3" t="s">
        <v>14</v>
      </c>
      <c r="E10">
        <v>26</v>
      </c>
      <c r="F10" s="3" t="str">
        <f>IF(Rezultati[[#This Row],[Točke]]&lt;50,"ne","da")</f>
        <v>ne</v>
      </c>
      <c r="H10" s="3" t="s">
        <v>8</v>
      </c>
      <c r="I10">
        <v>9</v>
      </c>
      <c r="J10" s="1">
        <v>58.222222222222221</v>
      </c>
      <c r="K10">
        <v>94</v>
      </c>
      <c r="L10">
        <v>34</v>
      </c>
    </row>
    <row r="11" spans="2:12" x14ac:dyDescent="0.3">
      <c r="B11" t="s">
        <v>12</v>
      </c>
      <c r="C11" t="s">
        <v>13</v>
      </c>
      <c r="D11" s="3" t="s">
        <v>11</v>
      </c>
      <c r="E11">
        <v>44</v>
      </c>
      <c r="F11" s="3" t="str">
        <f>IF(Rezultati[[#This Row],[Točke]]&lt;50,"ne","da")</f>
        <v>ne</v>
      </c>
      <c r="H11" s="3" t="s">
        <v>11</v>
      </c>
      <c r="I11">
        <v>12</v>
      </c>
      <c r="J11" s="1">
        <v>66.5</v>
      </c>
      <c r="K11">
        <v>100</v>
      </c>
      <c r="L11">
        <v>36</v>
      </c>
    </row>
    <row r="12" spans="2:12" x14ac:dyDescent="0.3">
      <c r="B12" t="s">
        <v>15</v>
      </c>
      <c r="C12" t="s">
        <v>16</v>
      </c>
      <c r="D12" s="3" t="s">
        <v>14</v>
      </c>
      <c r="E12">
        <v>34</v>
      </c>
      <c r="F12" s="3" t="str">
        <f>IF(Rezultati[[#This Row],[Točke]]&lt;50,"ne","da")</f>
        <v>ne</v>
      </c>
      <c r="H12" s="3" t="s">
        <v>14</v>
      </c>
      <c r="I12">
        <v>7</v>
      </c>
      <c r="J12" s="1">
        <v>47.714285714285715</v>
      </c>
      <c r="K12">
        <v>76</v>
      </c>
      <c r="L12">
        <v>26</v>
      </c>
    </row>
    <row r="13" spans="2:12" x14ac:dyDescent="0.3">
      <c r="B13" t="s">
        <v>42</v>
      </c>
      <c r="C13" t="s">
        <v>43</v>
      </c>
      <c r="D13" s="3" t="s">
        <v>11</v>
      </c>
      <c r="E13">
        <v>86</v>
      </c>
      <c r="F13" s="3" t="str">
        <f>IF(Rezultati[[#This Row],[Točke]]&lt;50,"ne","da")</f>
        <v>da</v>
      </c>
    </row>
    <row r="14" spans="2:12" x14ac:dyDescent="0.3">
      <c r="B14" t="s">
        <v>44</v>
      </c>
      <c r="C14" t="s">
        <v>45</v>
      </c>
      <c r="D14" s="3" t="s">
        <v>11</v>
      </c>
      <c r="E14">
        <v>90</v>
      </c>
      <c r="F14" s="3" t="str">
        <f>IF(Rezultati[[#This Row],[Točke]]&lt;50,"ne","da")</f>
        <v>da</v>
      </c>
    </row>
    <row r="15" spans="2:12" x14ac:dyDescent="0.3">
      <c r="B15" t="s">
        <v>17</v>
      </c>
      <c r="C15" t="s">
        <v>18</v>
      </c>
      <c r="D15" s="3" t="s">
        <v>11</v>
      </c>
      <c r="E15">
        <v>67</v>
      </c>
      <c r="F15" s="3" t="str">
        <f>IF(Rezultati[[#This Row],[Točke]]&lt;50,"ne","da")</f>
        <v>da</v>
      </c>
    </row>
    <row r="16" spans="2:12" x14ac:dyDescent="0.3">
      <c r="B16" t="s">
        <v>19</v>
      </c>
      <c r="C16" t="s">
        <v>20</v>
      </c>
      <c r="D16" s="3" t="s">
        <v>8</v>
      </c>
      <c r="E16">
        <v>42</v>
      </c>
      <c r="F16" s="3" t="str">
        <f>IF(Rezultati[[#This Row],[Točke]]&lt;50,"ne","da")</f>
        <v>ne</v>
      </c>
    </row>
    <row r="17" spans="2:6" x14ac:dyDescent="0.3">
      <c r="B17" t="s">
        <v>46</v>
      </c>
      <c r="C17" t="s">
        <v>47</v>
      </c>
      <c r="D17" s="3" t="s">
        <v>14</v>
      </c>
      <c r="E17">
        <v>44</v>
      </c>
      <c r="F17" s="3" t="str">
        <f>IF(Rezultati[[#This Row],[Točke]]&lt;50,"ne","da")</f>
        <v>ne</v>
      </c>
    </row>
    <row r="18" spans="2:6" x14ac:dyDescent="0.3">
      <c r="B18" t="s">
        <v>21</v>
      </c>
      <c r="C18" t="s">
        <v>22</v>
      </c>
      <c r="D18" s="3" t="s">
        <v>11</v>
      </c>
      <c r="E18">
        <v>64</v>
      </c>
      <c r="F18" s="3" t="str">
        <f>IF(Rezultati[[#This Row],[Točke]]&lt;50,"ne","da")</f>
        <v>da</v>
      </c>
    </row>
    <row r="19" spans="2:6" x14ac:dyDescent="0.3">
      <c r="B19" t="s">
        <v>23</v>
      </c>
      <c r="C19" t="s">
        <v>24</v>
      </c>
      <c r="D19" s="3" t="s">
        <v>14</v>
      </c>
      <c r="E19">
        <v>30</v>
      </c>
      <c r="F19" s="3" t="str">
        <f>IF(Rezultati[[#This Row],[Točke]]&lt;50,"ne","da")</f>
        <v>ne</v>
      </c>
    </row>
    <row r="20" spans="2:6" x14ac:dyDescent="0.3">
      <c r="B20" t="s">
        <v>48</v>
      </c>
      <c r="C20" t="s">
        <v>28</v>
      </c>
      <c r="D20" s="3" t="s">
        <v>8</v>
      </c>
      <c r="E20">
        <v>57</v>
      </c>
      <c r="F20" s="3" t="str">
        <f>IF(Rezultati[[#This Row],[Točke]]&lt;50,"ne","da")</f>
        <v>da</v>
      </c>
    </row>
    <row r="21" spans="2:6" x14ac:dyDescent="0.3">
      <c r="B21" t="s">
        <v>49</v>
      </c>
      <c r="C21" t="s">
        <v>50</v>
      </c>
      <c r="D21" s="3" t="s">
        <v>8</v>
      </c>
      <c r="E21">
        <v>43</v>
      </c>
      <c r="F21" s="3" t="str">
        <f>IF(Rezultati[[#This Row],[Točke]]&lt;50,"ne","da")</f>
        <v>ne</v>
      </c>
    </row>
    <row r="22" spans="2:6" x14ac:dyDescent="0.3">
      <c r="B22" t="s">
        <v>59</v>
      </c>
      <c r="C22" t="s">
        <v>60</v>
      </c>
      <c r="D22" s="3" t="s">
        <v>8</v>
      </c>
      <c r="E22">
        <v>38</v>
      </c>
      <c r="F22" s="3" t="str">
        <f>IF(Rezultati[[#This Row],[Točke]]&lt;50,"ne","da")</f>
        <v>ne</v>
      </c>
    </row>
    <row r="23" spans="2:6" x14ac:dyDescent="0.3">
      <c r="B23" t="s">
        <v>51</v>
      </c>
      <c r="C23" t="s">
        <v>52</v>
      </c>
      <c r="D23" s="3" t="s">
        <v>11</v>
      </c>
      <c r="E23">
        <v>85</v>
      </c>
      <c r="F23" s="3" t="str">
        <f>IF(Rezultati[[#This Row],[Točke]]&lt;50,"ne","da")</f>
        <v>da</v>
      </c>
    </row>
    <row r="24" spans="2:6" x14ac:dyDescent="0.3">
      <c r="B24" t="s">
        <v>53</v>
      </c>
      <c r="C24" t="s">
        <v>54</v>
      </c>
      <c r="D24" s="3" t="s">
        <v>14</v>
      </c>
      <c r="E24">
        <v>76</v>
      </c>
      <c r="F24" s="3" t="str">
        <f>IF(Rezultati[[#This Row],[Točke]]&lt;50,"ne","da")</f>
        <v>da</v>
      </c>
    </row>
    <row r="25" spans="2:6" x14ac:dyDescent="0.3">
      <c r="B25" t="s">
        <v>55</v>
      </c>
      <c r="C25" t="s">
        <v>56</v>
      </c>
      <c r="D25" s="3" t="s">
        <v>8</v>
      </c>
      <c r="E25">
        <v>34</v>
      </c>
      <c r="F25" s="3" t="str">
        <f>IF(Rezultati[[#This Row],[Točke]]&lt;50,"ne","da")</f>
        <v>ne</v>
      </c>
    </row>
    <row r="26" spans="2:6" x14ac:dyDescent="0.3">
      <c r="B26" t="s">
        <v>57</v>
      </c>
      <c r="C26" t="s">
        <v>58</v>
      </c>
      <c r="D26" s="3" t="s">
        <v>11</v>
      </c>
      <c r="E26">
        <v>79</v>
      </c>
      <c r="F26" s="3" t="str">
        <f>IF(Rezultati[[#This Row],[Točke]]&lt;50,"ne","da")</f>
        <v>da</v>
      </c>
    </row>
    <row r="27" spans="2:6" x14ac:dyDescent="0.3">
      <c r="B27" t="s">
        <v>25</v>
      </c>
      <c r="C27" t="s">
        <v>26</v>
      </c>
      <c r="D27" s="3" t="s">
        <v>11</v>
      </c>
      <c r="E27">
        <v>70</v>
      </c>
      <c r="F27" s="3" t="str">
        <f>IF(Rezultati[[#This Row],[Točke]]&lt;50,"ne","da")</f>
        <v>da</v>
      </c>
    </row>
    <row r="28" spans="2:6" x14ac:dyDescent="0.3">
      <c r="B28" t="s">
        <v>29</v>
      </c>
      <c r="C28" t="s">
        <v>30</v>
      </c>
      <c r="D28" s="3" t="s">
        <v>14</v>
      </c>
      <c r="E28">
        <v>66</v>
      </c>
      <c r="F28" s="3" t="str">
        <f>IF(Rezultati[[#This Row],[Točke]]&lt;50,"ne","da")</f>
        <v>da</v>
      </c>
    </row>
    <row r="29" spans="2:6" x14ac:dyDescent="0.3">
      <c r="B29" t="s">
        <v>27</v>
      </c>
      <c r="C29" t="s">
        <v>28</v>
      </c>
      <c r="D29" s="3" t="s">
        <v>14</v>
      </c>
      <c r="E29">
        <v>58</v>
      </c>
      <c r="F29" s="3" t="str">
        <f>IF(Rezultati[[#This Row],[Točke]]&lt;50,"ne","da")</f>
        <v>da</v>
      </c>
    </row>
    <row r="30" spans="2:6" x14ac:dyDescent="0.3">
      <c r="B30" t="s">
        <v>31</v>
      </c>
      <c r="C30" t="s">
        <v>32</v>
      </c>
      <c r="D30" s="3" t="s">
        <v>8</v>
      </c>
      <c r="E30">
        <v>46</v>
      </c>
      <c r="F30" s="3" t="str">
        <f>IF(Rezultati[[#This Row],[Točke]]&lt;50,"ne","da")</f>
        <v>ne</v>
      </c>
    </row>
  </sheetData>
  <conditionalFormatting sqref="B3:C30 E3:E30">
    <cfRule type="expression" dxfId="1" priority="1">
      <formula>$E3&lt;50</formula>
    </cfRule>
    <cfRule type="expression" dxfId="0" priority="3">
      <formula>"$E3&lt;50"</formula>
    </cfRule>
  </conditionalFormatting>
  <conditionalFormatting sqref="G7">
    <cfRule type="expression" priority="5">
      <formula>"$E3&lt;50"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tinkara bostič</cp:lastModifiedBy>
  <dcterms:created xsi:type="dcterms:W3CDTF">2007-11-10T02:36:44Z</dcterms:created>
  <dcterms:modified xsi:type="dcterms:W3CDTF">2024-12-30T19:09:05Z</dcterms:modified>
</cp:coreProperties>
</file>