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stonengineering.sharepoint.us/sites/WPI002_VentilatorInnovation/Shared Documents/Worcester Polytechnic Institute (WPI)/Engineering/Working Project Documents/Testing/Flow Testing/"/>
    </mc:Choice>
  </mc:AlternateContent>
  <xr:revisionPtr revIDLastSave="115" documentId="13_ncr:1_{EEBA47BA-5DDD-1744-8F18-7C3E74E7EB67}" xr6:coauthVersionLast="47" xr6:coauthVersionMax="47" xr10:uidLastSave="{0A3F3590-7F80-4F34-AA19-2E976B2337CB}"/>
  <bookViews>
    <workbookView xWindow="28800" yWindow="0" windowWidth="38400" windowHeight="24000" xr2:uid="{8A189C32-45F7-A142-8A81-61778A80DA5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01" i="1" l="1"/>
  <c r="W102" i="1"/>
  <c r="I38" i="1"/>
  <c r="P21" i="1"/>
  <c r="P22" i="1"/>
  <c r="P23" i="1"/>
  <c r="P24" i="1"/>
  <c r="P25" i="1"/>
  <c r="P26" i="1"/>
  <c r="P27" i="1"/>
  <c r="P28" i="1"/>
  <c r="P29" i="1"/>
  <c r="P20" i="1"/>
  <c r="AX20" i="1"/>
  <c r="AX21" i="1"/>
  <c r="AX22" i="1"/>
  <c r="AX23" i="1"/>
  <c r="AX24" i="1"/>
  <c r="AX25" i="1"/>
  <c r="AX26" i="1"/>
  <c r="AX27" i="1"/>
  <c r="AX28" i="1"/>
  <c r="AX19" i="1"/>
  <c r="AH20" i="1"/>
  <c r="AH21" i="1"/>
  <c r="AH22" i="1"/>
  <c r="AH23" i="1"/>
  <c r="AH24" i="1"/>
  <c r="AH25" i="1"/>
  <c r="AH26" i="1"/>
  <c r="AH27" i="1"/>
  <c r="AH28" i="1"/>
  <c r="AH19" i="1"/>
  <c r="AP20" i="1"/>
  <c r="AP21" i="1"/>
  <c r="AP22" i="1"/>
  <c r="AP23" i="1"/>
  <c r="AP24" i="1"/>
  <c r="AP25" i="1"/>
  <c r="AP26" i="1"/>
  <c r="AP27" i="1"/>
  <c r="AP28" i="1"/>
  <c r="AP19" i="1"/>
  <c r="Z20" i="1"/>
  <c r="Z21" i="1"/>
  <c r="Z22" i="1"/>
  <c r="Z23" i="1"/>
  <c r="Z24" i="1"/>
  <c r="Z25" i="1"/>
  <c r="Z26" i="1"/>
  <c r="Z27" i="1"/>
  <c r="Z28" i="1"/>
  <c r="Z19" i="1"/>
  <c r="H21" i="1"/>
  <c r="H22" i="1"/>
  <c r="H23" i="1"/>
  <c r="H24" i="1"/>
  <c r="H25" i="1"/>
  <c r="H26" i="1"/>
  <c r="H27" i="1"/>
  <c r="H28" i="1"/>
  <c r="H29" i="1"/>
</calcChain>
</file>

<file path=xl/sharedStrings.xml><?xml version="1.0" encoding="utf-8"?>
<sst xmlns="http://schemas.openxmlformats.org/spreadsheetml/2006/main" count="106" uniqueCount="31">
  <si>
    <t>PADDLE POSITION(deg) vs BAG VOLUME(l)</t>
  </si>
  <si>
    <t>Test Setup</t>
  </si>
  <si>
    <t>Ambu bag model: AMBU SPUR II</t>
  </si>
  <si>
    <t>Ventilator-&gt;Ambu Bag-&gt;Pneumotach(Unused, but in loop)-&gt;Fluke-&gt;Lung</t>
  </si>
  <si>
    <t>Bag exhaust port closed.</t>
  </si>
  <si>
    <t>Run following steps for No Lung, C=50, C=20</t>
  </si>
  <si>
    <t>Step 1</t>
  </si>
  <si>
    <t>Take 5 sets of readings @20 deg/sec and 100 deg/sec of the paddle</t>
  </si>
  <si>
    <t>Step 2</t>
  </si>
  <si>
    <t>Average the readings</t>
  </si>
  <si>
    <t>Step 3</t>
  </si>
  <si>
    <t>Curve fit the average</t>
  </si>
  <si>
    <t>Step 4</t>
  </si>
  <si>
    <t>Curve fit for inverse Volume vs Degree</t>
  </si>
  <si>
    <t>Speed (20 deg/sec)</t>
  </si>
  <si>
    <t>Speed (100 deg/sec)</t>
  </si>
  <si>
    <t xml:space="preserve">With Lung, C = 50 (mL/cmH20) </t>
  </si>
  <si>
    <t>With Lung, C = 50 (mL/cmH20)</t>
  </si>
  <si>
    <t>With Lung, C = 20 (mL/cmH20)</t>
  </si>
  <si>
    <t>No Lung</t>
  </si>
  <si>
    <t>test 1</t>
  </si>
  <si>
    <t>test 2</t>
  </si>
  <si>
    <t>test 3</t>
  </si>
  <si>
    <t>test 4</t>
  </si>
  <si>
    <t>test 5</t>
  </si>
  <si>
    <t>Average</t>
  </si>
  <si>
    <t>degrees</t>
  </si>
  <si>
    <t>Volume (liters)</t>
  </si>
  <si>
    <t>Volume(liters)</t>
  </si>
  <si>
    <t xml:space="preserve">degree 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</si>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</sst>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9CDCFE"/>
      <name val="Menlo"/>
      <family val="2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 applyAlignment="1"/>
    <xf numFmtId="0" fontId="0" fillId="0" borderId="0" xfId="0" applyBorder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0" xfId="0" applyFont="1" applyFill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2" borderId="0" xfId="0" applyFill="1" applyBorder="1" applyAlignment="1"/>
    <xf numFmtId="0" fontId="0" fillId="2" borderId="0" xfId="0" applyFill="1"/>
    <xf numFmtId="0" fontId="2" fillId="2" borderId="0" xfId="0" applyFont="1" applyFill="1"/>
    <xf numFmtId="0" fontId="3" fillId="3" borderId="0" xfId="0" applyFont="1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Degree vs Volume (No Lung, Speed 20 deg/sec)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4th Order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degree/sec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4221711637250909"/>
                  <c:y val="3.65708430941982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2888158190929663"/>
                  <c:y val="1.5517702666547758E-3"/>
                </c:manualLayout>
              </c:layout>
              <c:numFmt formatCode="#,##0.00000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Sheet1!$B$20:$B$29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Sheet1!$H$20:$H$29</c:f>
              <c:numCache>
                <c:formatCode>General</c:formatCode>
                <c:ptCount val="10"/>
                <c:pt idx="0">
                  <c:v>0</c:v>
                </c:pt>
                <c:pt idx="1">
                  <c:v>2.7999999999999995E-3</c:v>
                </c:pt>
                <c:pt idx="2">
                  <c:v>2.2799999999999997E-2</c:v>
                </c:pt>
                <c:pt idx="3">
                  <c:v>0.10880000000000001</c:v>
                </c:pt>
                <c:pt idx="4">
                  <c:v>0.27160000000000001</c:v>
                </c:pt>
                <c:pt idx="5">
                  <c:v>0.47219999999999995</c:v>
                </c:pt>
                <c:pt idx="6">
                  <c:v>0.74360000000000004</c:v>
                </c:pt>
                <c:pt idx="7">
                  <c:v>1.0253999999999999</c:v>
                </c:pt>
                <c:pt idx="8">
                  <c:v>1.1473999999999998</c:v>
                </c:pt>
                <c:pt idx="9">
                  <c:v>1.1818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D-0143-AA6A-A639A11C8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941807"/>
        <c:axId val="1809594911"/>
      </c:scatterChart>
      <c:valAx>
        <c:axId val="180894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94911"/>
        <c:crosses val="autoZero"/>
        <c:crossBetween val="midCat"/>
      </c:valAx>
      <c:valAx>
        <c:axId val="180959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4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vs Degree C=50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Sheet1!$Z$20:$Z$28</c:f>
              <c:numCache>
                <c:formatCode>General</c:formatCode>
                <c:ptCount val="9"/>
                <c:pt idx="0">
                  <c:v>1.2000000000000001E-3</c:v>
                </c:pt>
                <c:pt idx="1">
                  <c:v>1.2399999999999998E-2</c:v>
                </c:pt>
                <c:pt idx="2">
                  <c:v>7.7800000000000008E-2</c:v>
                </c:pt>
                <c:pt idx="3">
                  <c:v>0.21760000000000002</c:v>
                </c:pt>
                <c:pt idx="4">
                  <c:v>0.39900000000000002</c:v>
                </c:pt>
                <c:pt idx="5">
                  <c:v>0.61319999999999997</c:v>
                </c:pt>
                <c:pt idx="6">
                  <c:v>0.8303999999999998</c:v>
                </c:pt>
                <c:pt idx="7">
                  <c:v>0.9827999999999999</c:v>
                </c:pt>
                <c:pt idx="8">
                  <c:v>1.0615999999999999</c:v>
                </c:pt>
              </c:numCache>
            </c:numRef>
          </c:xVal>
          <c:yVal>
            <c:numRef>
              <c:f>Sheet1!$T$20:$T$28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3-6640-9E51-0A32B2FC9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44448"/>
        <c:axId val="401446096"/>
      </c:scatterChart>
      <c:valAx>
        <c:axId val="401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46096"/>
        <c:crosses val="autoZero"/>
        <c:crossBetween val="midCat"/>
      </c:valAx>
      <c:valAx>
        <c:axId val="4014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Vs</a:t>
            </a:r>
            <a:r>
              <a:rPr lang="en-US" baseline="0"/>
              <a:t> degree </a:t>
            </a:r>
            <a:r>
              <a:rPr lang="en-US"/>
              <a:t> C=20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Sheet1!$AP$20:$AP$28</c:f>
              <c:numCache>
                <c:formatCode>General</c:formatCode>
                <c:ptCount val="9"/>
                <c:pt idx="0">
                  <c:v>6.0000000000000006E-4</c:v>
                </c:pt>
                <c:pt idx="1">
                  <c:v>3.0000000000000001E-3</c:v>
                </c:pt>
                <c:pt idx="2">
                  <c:v>3.3399999999999999E-2</c:v>
                </c:pt>
                <c:pt idx="3">
                  <c:v>0.12520000000000001</c:v>
                </c:pt>
                <c:pt idx="4">
                  <c:v>0.26939999999999997</c:v>
                </c:pt>
                <c:pt idx="5">
                  <c:v>0.43820000000000003</c:v>
                </c:pt>
                <c:pt idx="6">
                  <c:v>0.60640000000000005</c:v>
                </c:pt>
                <c:pt idx="7">
                  <c:v>0.73659999999999992</c:v>
                </c:pt>
                <c:pt idx="8">
                  <c:v>0.8123999999999999</c:v>
                </c:pt>
              </c:numCache>
            </c:numRef>
          </c:xVal>
          <c:yVal>
            <c:numRef>
              <c:f>Sheet1!$AJ$20:$AJ$28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D-AE48-A507-F6703685B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44448"/>
        <c:axId val="401446096"/>
      </c:scatterChart>
      <c:valAx>
        <c:axId val="401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46096"/>
        <c:crosses val="autoZero"/>
        <c:crossBetween val="midCat"/>
      </c:valAx>
      <c:valAx>
        <c:axId val="4014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Volume vs Degree, No lung, 20 deg/sec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Sheet1!$H$21:$H$29</c:f>
              <c:numCache>
                <c:formatCode>General</c:formatCode>
                <c:ptCount val="9"/>
                <c:pt idx="0">
                  <c:v>2.7999999999999995E-3</c:v>
                </c:pt>
                <c:pt idx="1">
                  <c:v>2.2799999999999997E-2</c:v>
                </c:pt>
                <c:pt idx="2">
                  <c:v>0.10880000000000001</c:v>
                </c:pt>
                <c:pt idx="3">
                  <c:v>0.27160000000000001</c:v>
                </c:pt>
                <c:pt idx="4">
                  <c:v>0.47219999999999995</c:v>
                </c:pt>
                <c:pt idx="5">
                  <c:v>0.74360000000000004</c:v>
                </c:pt>
                <c:pt idx="6">
                  <c:v>1.0253999999999999</c:v>
                </c:pt>
                <c:pt idx="7">
                  <c:v>1.1473999999999998</c:v>
                </c:pt>
                <c:pt idx="8">
                  <c:v>1.1818</c:v>
                </c:pt>
              </c:numCache>
            </c:numRef>
          </c:xVal>
          <c:yVal>
            <c:numRef>
              <c:f>Sheet1!$B$21:$B$29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6-3C48-8500-E9E9F8F7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42991"/>
        <c:axId val="466690911"/>
      </c:scatterChart>
      <c:valAx>
        <c:axId val="52544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90911"/>
        <c:crosses val="autoZero"/>
        <c:crossBetween val="midCat"/>
      </c:valAx>
      <c:valAx>
        <c:axId val="4666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4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vs Volume (No Lung, Speed 100 deg/sec)</a:t>
            </a:r>
          </a:p>
          <a:p>
            <a:pPr>
              <a:defRPr/>
            </a:pPr>
            <a:r>
              <a:rPr lang="en-US"/>
              <a:t>4th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4th Order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21367344706911637"/>
                  <c:y val="2.413240011665208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Sheet1!$J$20:$J$29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Sheet1!$P$20:$P$29</c:f>
              <c:numCache>
                <c:formatCode>General</c:formatCode>
                <c:ptCount val="10"/>
                <c:pt idx="0">
                  <c:v>0</c:v>
                </c:pt>
                <c:pt idx="1">
                  <c:v>4.0000000000000002E-4</c:v>
                </c:pt>
                <c:pt idx="2">
                  <c:v>1.8400000000000003E-2</c:v>
                </c:pt>
                <c:pt idx="3">
                  <c:v>6.5799999999999997E-2</c:v>
                </c:pt>
                <c:pt idx="4">
                  <c:v>0.186</c:v>
                </c:pt>
                <c:pt idx="5">
                  <c:v>0.40679999999999994</c:v>
                </c:pt>
                <c:pt idx="6">
                  <c:v>0.65600000000000003</c:v>
                </c:pt>
                <c:pt idx="7">
                  <c:v>0.91920000000000002</c:v>
                </c:pt>
                <c:pt idx="8">
                  <c:v>1.0958000000000001</c:v>
                </c:pt>
                <c:pt idx="9">
                  <c:v>1.1583999999999999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3-C14B-A728-E03F33595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746975"/>
        <c:axId val="1783617727"/>
      </c:scatterChart>
      <c:valAx>
        <c:axId val="178174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17727"/>
        <c:crosses val="autoZero"/>
        <c:crossBetween val="midCat"/>
      </c:valAx>
      <c:valAx>
        <c:axId val="17836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4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deg/sec vs 100 deg/sec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deg/sec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Sheet1!$B$20:$B$29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Sheet1!$H$20:$H$29</c:f>
              <c:numCache>
                <c:formatCode>General</c:formatCode>
                <c:ptCount val="10"/>
                <c:pt idx="0">
                  <c:v>0</c:v>
                </c:pt>
                <c:pt idx="1">
                  <c:v>2.7999999999999995E-3</c:v>
                </c:pt>
                <c:pt idx="2">
                  <c:v>2.2799999999999997E-2</c:v>
                </c:pt>
                <c:pt idx="3">
                  <c:v>0.10880000000000001</c:v>
                </c:pt>
                <c:pt idx="4">
                  <c:v>0.27160000000000001</c:v>
                </c:pt>
                <c:pt idx="5">
                  <c:v>0.47219999999999995</c:v>
                </c:pt>
                <c:pt idx="6">
                  <c:v>0.74360000000000004</c:v>
                </c:pt>
                <c:pt idx="7">
                  <c:v>1.0253999999999999</c:v>
                </c:pt>
                <c:pt idx="8">
                  <c:v>1.1473999999999998</c:v>
                </c:pt>
                <c:pt idx="9">
                  <c:v>1.1818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3-584A-A061-DB931B2FC21A}"/>
            </c:ext>
          </c:extLst>
        </c:ser>
        <c:ser>
          <c:idx val="1"/>
          <c:order val="1"/>
          <c:tx>
            <c:v>100 deg/sec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Sheet1!$J$20:$J$29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Sheet1!$P$20:$P$29</c:f>
              <c:numCache>
                <c:formatCode>General</c:formatCode>
                <c:ptCount val="10"/>
                <c:pt idx="0">
                  <c:v>0</c:v>
                </c:pt>
                <c:pt idx="1">
                  <c:v>4.0000000000000002E-4</c:v>
                </c:pt>
                <c:pt idx="2">
                  <c:v>1.8400000000000003E-2</c:v>
                </c:pt>
                <c:pt idx="3">
                  <c:v>6.5799999999999997E-2</c:v>
                </c:pt>
                <c:pt idx="4">
                  <c:v>0.186</c:v>
                </c:pt>
                <c:pt idx="5">
                  <c:v>0.40679999999999994</c:v>
                </c:pt>
                <c:pt idx="6">
                  <c:v>0.65600000000000003</c:v>
                </c:pt>
                <c:pt idx="7">
                  <c:v>0.91920000000000002</c:v>
                </c:pt>
                <c:pt idx="8">
                  <c:v>1.0958000000000001</c:v>
                </c:pt>
                <c:pt idx="9">
                  <c:v>1.1583999999999999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D3-584A-A061-DB931B2F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460815"/>
        <c:axId val="1782491551"/>
      </c:scatterChart>
      <c:valAx>
        <c:axId val="180946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91551"/>
        <c:crosses val="autoZero"/>
        <c:crossBetween val="midCat"/>
      </c:valAx>
      <c:valAx>
        <c:axId val="17824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6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Degree vs Volume (C = 50, Speed 20 deg/sec)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4th Order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3.8148705693470432E-2"/>
                  <c:y val="1.6809134004004545E-4"/>
                </c:manualLayout>
              </c:layout>
              <c:numFmt formatCode="#,##0.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Sheet1!$T$19:$T$28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Sheet1!$Z$19:$Z$28</c:f>
              <c:numCache>
                <c:formatCode>General</c:formatCode>
                <c:ptCount val="10"/>
                <c:pt idx="0">
                  <c:v>0</c:v>
                </c:pt>
                <c:pt idx="1">
                  <c:v>1.2000000000000001E-3</c:v>
                </c:pt>
                <c:pt idx="2">
                  <c:v>1.2399999999999998E-2</c:v>
                </c:pt>
                <c:pt idx="3">
                  <c:v>7.7800000000000008E-2</c:v>
                </c:pt>
                <c:pt idx="4">
                  <c:v>0.21760000000000002</c:v>
                </c:pt>
                <c:pt idx="5">
                  <c:v>0.39900000000000002</c:v>
                </c:pt>
                <c:pt idx="6">
                  <c:v>0.61319999999999997</c:v>
                </c:pt>
                <c:pt idx="7">
                  <c:v>0.8303999999999998</c:v>
                </c:pt>
                <c:pt idx="8">
                  <c:v>0.9827999999999999</c:v>
                </c:pt>
                <c:pt idx="9">
                  <c:v>1.0615999999999999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E-6E4A-B2EC-5568906CE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253375"/>
        <c:axId val="2116882927"/>
      </c:scatterChart>
      <c:valAx>
        <c:axId val="168725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82927"/>
        <c:crosses val="autoZero"/>
        <c:crossBetween val="midCat"/>
      </c:valAx>
      <c:valAx>
        <c:axId val="21168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5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Degree vs Volume (C = 50, Speed 100 deg/sec)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4th Order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3627803339499866"/>
                  <c:y val="4.51370820743835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Sheet1!$AB$19:$AB$28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Sheet1!$AH$19:$AH$28</c:f>
              <c:numCache>
                <c:formatCode>General</c:formatCode>
                <c:ptCount val="10"/>
                <c:pt idx="0">
                  <c:v>0</c:v>
                </c:pt>
                <c:pt idx="1">
                  <c:v>2.0000000000000001E-4</c:v>
                </c:pt>
                <c:pt idx="2">
                  <c:v>4.0000000000000001E-3</c:v>
                </c:pt>
                <c:pt idx="3">
                  <c:v>4.4600000000000008E-2</c:v>
                </c:pt>
                <c:pt idx="4">
                  <c:v>0.1542</c:v>
                </c:pt>
                <c:pt idx="5">
                  <c:v>0.32680000000000003</c:v>
                </c:pt>
                <c:pt idx="6">
                  <c:v>0.53100000000000003</c:v>
                </c:pt>
                <c:pt idx="7">
                  <c:v>0.73619999999999997</c:v>
                </c:pt>
                <c:pt idx="8">
                  <c:v>0.9164000000000001</c:v>
                </c:pt>
                <c:pt idx="9">
                  <c:v>1.0154000000000001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3-9E49-804B-C51BC3EE1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35247"/>
        <c:axId val="2035835999"/>
      </c:scatterChart>
      <c:valAx>
        <c:axId val="211683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35999"/>
        <c:crosses val="autoZero"/>
        <c:crossBetween val="midCat"/>
      </c:valAx>
      <c:valAx>
        <c:axId val="20358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20 deg/sec vs 100 deg/sec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deg/sec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Sheet1!$T$19:$T$28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Sheet1!$Z$19:$Z$28</c:f>
              <c:numCache>
                <c:formatCode>General</c:formatCode>
                <c:ptCount val="10"/>
                <c:pt idx="0">
                  <c:v>0</c:v>
                </c:pt>
                <c:pt idx="1">
                  <c:v>1.2000000000000001E-3</c:v>
                </c:pt>
                <c:pt idx="2">
                  <c:v>1.2399999999999998E-2</c:v>
                </c:pt>
                <c:pt idx="3">
                  <c:v>7.7800000000000008E-2</c:v>
                </c:pt>
                <c:pt idx="4">
                  <c:v>0.21760000000000002</c:v>
                </c:pt>
                <c:pt idx="5">
                  <c:v>0.39900000000000002</c:v>
                </c:pt>
                <c:pt idx="6">
                  <c:v>0.61319999999999997</c:v>
                </c:pt>
                <c:pt idx="7">
                  <c:v>0.8303999999999998</c:v>
                </c:pt>
                <c:pt idx="8">
                  <c:v>0.9827999999999999</c:v>
                </c:pt>
                <c:pt idx="9">
                  <c:v>1.0615999999999999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A-B64F-9CD3-AA22A8DC06AE}"/>
            </c:ext>
          </c:extLst>
        </c:ser>
        <c:ser>
          <c:idx val="1"/>
          <c:order val="1"/>
          <c:tx>
            <c:v>100 deg/sec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Sheet1!$AB$19:$AB$28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Sheet1!$AH$19:$AH$28</c:f>
              <c:numCache>
                <c:formatCode>General</c:formatCode>
                <c:ptCount val="10"/>
                <c:pt idx="0">
                  <c:v>0</c:v>
                </c:pt>
                <c:pt idx="1">
                  <c:v>2.0000000000000001E-4</c:v>
                </c:pt>
                <c:pt idx="2">
                  <c:v>4.0000000000000001E-3</c:v>
                </c:pt>
                <c:pt idx="3">
                  <c:v>4.4600000000000008E-2</c:v>
                </c:pt>
                <c:pt idx="4">
                  <c:v>0.1542</c:v>
                </c:pt>
                <c:pt idx="5">
                  <c:v>0.32680000000000003</c:v>
                </c:pt>
                <c:pt idx="6">
                  <c:v>0.53100000000000003</c:v>
                </c:pt>
                <c:pt idx="7">
                  <c:v>0.73619999999999997</c:v>
                </c:pt>
                <c:pt idx="8">
                  <c:v>0.9164000000000001</c:v>
                </c:pt>
                <c:pt idx="9">
                  <c:v>1.0154000000000001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BA-B64F-9CD3-AA22A8DC0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39775"/>
        <c:axId val="2116627631"/>
      </c:scatterChart>
      <c:valAx>
        <c:axId val="21161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27631"/>
        <c:crosses val="autoZero"/>
        <c:crossBetween val="midCat"/>
      </c:valAx>
      <c:valAx>
        <c:axId val="21166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3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Degree vs Volume (C = 20, Speed 20 deg/sec)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4th Order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022271905462913"/>
                  <c:y val="3.7132145989776093E-2"/>
                </c:manualLayout>
              </c:layout>
              <c:numFmt formatCode="#,##0.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Sheet1!$AJ$19:$AJ$28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Sheet1!$AP$19:$AP$28</c:f>
              <c:numCache>
                <c:formatCode>General</c:formatCode>
                <c:ptCount val="10"/>
                <c:pt idx="0">
                  <c:v>0</c:v>
                </c:pt>
                <c:pt idx="1">
                  <c:v>6.0000000000000006E-4</c:v>
                </c:pt>
                <c:pt idx="2">
                  <c:v>3.0000000000000001E-3</c:v>
                </c:pt>
                <c:pt idx="3">
                  <c:v>3.3399999999999999E-2</c:v>
                </c:pt>
                <c:pt idx="4">
                  <c:v>0.12520000000000001</c:v>
                </c:pt>
                <c:pt idx="5">
                  <c:v>0.26939999999999997</c:v>
                </c:pt>
                <c:pt idx="6">
                  <c:v>0.43820000000000003</c:v>
                </c:pt>
                <c:pt idx="7">
                  <c:v>0.60640000000000005</c:v>
                </c:pt>
                <c:pt idx="8">
                  <c:v>0.73659999999999992</c:v>
                </c:pt>
                <c:pt idx="9">
                  <c:v>0.8123999999999999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7-F04C-B1C3-C3B8B9B8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31631"/>
        <c:axId val="1731053551"/>
      </c:scatterChart>
      <c:valAx>
        <c:axId val="211643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053551"/>
        <c:crosses val="autoZero"/>
        <c:crossBetween val="midCat"/>
      </c:valAx>
      <c:valAx>
        <c:axId val="173105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43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Degree vs Volume (C = 20, Speed 100 deg/sec)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4th Order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44450697130689032"/>
                  <c:y val="5.8775693409197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Sheet1!$AR$19:$AR$28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Sheet1!$AX$19:$AX$28</c:f>
              <c:numCache>
                <c:formatCode>General</c:formatCode>
                <c:ptCount val="10"/>
                <c:pt idx="0">
                  <c:v>0</c:v>
                </c:pt>
                <c:pt idx="1">
                  <c:v>6.0000000000000006E-4</c:v>
                </c:pt>
                <c:pt idx="2">
                  <c:v>3.8E-3</c:v>
                </c:pt>
                <c:pt idx="3">
                  <c:v>3.5400000000000001E-2</c:v>
                </c:pt>
                <c:pt idx="4">
                  <c:v>0.10352000000000001</c:v>
                </c:pt>
                <c:pt idx="5">
                  <c:v>0.26319999999999999</c:v>
                </c:pt>
                <c:pt idx="6">
                  <c:v>0.4234</c:v>
                </c:pt>
                <c:pt idx="7">
                  <c:v>0.58219999999999994</c:v>
                </c:pt>
                <c:pt idx="8">
                  <c:v>0.71079999999999999</c:v>
                </c:pt>
                <c:pt idx="9">
                  <c:v>0.78620000000000012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8-E84C-A4A0-DF6AD6E8A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047695"/>
        <c:axId val="2009229967"/>
      </c:scatterChart>
      <c:valAx>
        <c:axId val="201004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229967"/>
        <c:crosses val="autoZero"/>
        <c:crossBetween val="midCat"/>
      </c:valAx>
      <c:valAx>
        <c:axId val="200922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4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20 deg/sec vs 100 deg/sec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deg/sec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0"/>
            <c:dispRSqr val="0"/>
            <c:dispEq val="0"/>
          </c:trendline>
          <c:xVal>
            <c:numRef>
              <c:f>Sheet1!$AJ$19:$AJ$28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Sheet1!$AP$19:$AP$28</c:f>
              <c:numCache>
                <c:formatCode>General</c:formatCode>
                <c:ptCount val="10"/>
                <c:pt idx="0">
                  <c:v>0</c:v>
                </c:pt>
                <c:pt idx="1">
                  <c:v>6.0000000000000006E-4</c:v>
                </c:pt>
                <c:pt idx="2">
                  <c:v>3.0000000000000001E-3</c:v>
                </c:pt>
                <c:pt idx="3">
                  <c:v>3.3399999999999999E-2</c:v>
                </c:pt>
                <c:pt idx="4">
                  <c:v>0.12520000000000001</c:v>
                </c:pt>
                <c:pt idx="5">
                  <c:v>0.26939999999999997</c:v>
                </c:pt>
                <c:pt idx="6">
                  <c:v>0.43820000000000003</c:v>
                </c:pt>
                <c:pt idx="7">
                  <c:v>0.60640000000000005</c:v>
                </c:pt>
                <c:pt idx="8">
                  <c:v>0.73659999999999992</c:v>
                </c:pt>
                <c:pt idx="9">
                  <c:v>0.8123999999999999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7-3149-BD7A-82554031835D}"/>
            </c:ext>
          </c:extLst>
        </c:ser>
        <c:ser>
          <c:idx val="1"/>
          <c:order val="1"/>
          <c:tx>
            <c:v>100 deg/sec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Sheet1!$AR$19:$AR$28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Sheet1!$AX$19:$AX$28</c:f>
              <c:numCache>
                <c:formatCode>General</c:formatCode>
                <c:ptCount val="10"/>
                <c:pt idx="0">
                  <c:v>0</c:v>
                </c:pt>
                <c:pt idx="1">
                  <c:v>6.0000000000000006E-4</c:v>
                </c:pt>
                <c:pt idx="2">
                  <c:v>3.8E-3</c:v>
                </c:pt>
                <c:pt idx="3">
                  <c:v>3.5400000000000001E-2</c:v>
                </c:pt>
                <c:pt idx="4">
                  <c:v>0.10352000000000001</c:v>
                </c:pt>
                <c:pt idx="5">
                  <c:v>0.26319999999999999</c:v>
                </c:pt>
                <c:pt idx="6">
                  <c:v>0.4234</c:v>
                </c:pt>
                <c:pt idx="7">
                  <c:v>0.58219999999999994</c:v>
                </c:pt>
                <c:pt idx="8">
                  <c:v>0.71079999999999999</c:v>
                </c:pt>
                <c:pt idx="9">
                  <c:v>0.78620000000000012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F7-3149-BD7A-825540318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371439"/>
        <c:axId val="1781705295"/>
      </c:scatterChart>
      <c:valAx>
        <c:axId val="189737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05295"/>
        <c:crosses val="autoZero"/>
        <c:crossBetween val="midCat"/>
      </c:valAx>
      <c:valAx>
        <c:axId val="17817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7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32</xdr:row>
      <xdr:rowOff>50800</xdr:rowOff>
    </xdr:from>
    <xdr:to>
      <xdr:col>7</xdr:col>
      <xdr:colOff>736600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4F882-5B18-6F46-8094-68A2E0931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32</xdr:row>
      <xdr:rowOff>76200</xdr:rowOff>
    </xdr:from>
    <xdr:to>
      <xdr:col>15</xdr:col>
      <xdr:colOff>990600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4C42FA-2D1C-6844-BB2A-3542661CD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50</xdr:row>
      <xdr:rowOff>107950</xdr:rowOff>
    </xdr:from>
    <xdr:to>
      <xdr:col>15</xdr:col>
      <xdr:colOff>952500</xdr:colOff>
      <xdr:row>71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65F578-C83D-9449-BD10-4274FC558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21165</xdr:colOff>
      <xdr:row>28</xdr:row>
      <xdr:rowOff>183063</xdr:rowOff>
    </xdr:from>
    <xdr:to>
      <xdr:col>26</xdr:col>
      <xdr:colOff>22882</xdr:colOff>
      <xdr:row>50</xdr:row>
      <xdr:rowOff>80090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8A944C-EF45-9047-9929-1B239496A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32252</xdr:colOff>
      <xdr:row>30</xdr:row>
      <xdr:rowOff>69748</xdr:rowOff>
    </xdr:from>
    <xdr:to>
      <xdr:col>33</xdr:col>
      <xdr:colOff>967618</xdr:colOff>
      <xdr:row>48</xdr:row>
      <xdr:rowOff>181427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B64652-6FDD-E048-9712-56DC8B6C6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52412</xdr:colOff>
      <xdr:row>50</xdr:row>
      <xdr:rowOff>177800</xdr:rowOff>
    </xdr:from>
    <xdr:to>
      <xdr:col>33</xdr:col>
      <xdr:colOff>889000</xdr:colOff>
      <xdr:row>72</xdr:row>
      <xdr:rowOff>40316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7503BE-4167-9B49-82D9-A9C997A56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45982</xdr:colOff>
      <xdr:row>29</xdr:row>
      <xdr:rowOff>0</xdr:rowOff>
    </xdr:from>
    <xdr:to>
      <xdr:col>42</xdr:col>
      <xdr:colOff>606397</xdr:colOff>
      <xdr:row>52</xdr:row>
      <xdr:rowOff>68648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D9868A-3159-F940-A4F2-05A8CF1E3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734220</xdr:colOff>
      <xdr:row>29</xdr:row>
      <xdr:rowOff>139261</xdr:rowOff>
    </xdr:from>
    <xdr:to>
      <xdr:col>49</xdr:col>
      <xdr:colOff>810172</xdr:colOff>
      <xdr:row>49</xdr:row>
      <xdr:rowOff>99218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453D64-E7A1-5344-8158-F475DC0BE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344101</xdr:colOff>
      <xdr:row>53</xdr:row>
      <xdr:rowOff>124278</xdr:rowOff>
    </xdr:from>
    <xdr:to>
      <xdr:col>49</xdr:col>
      <xdr:colOff>923539</xdr:colOff>
      <xdr:row>73</xdr:row>
      <xdr:rowOff>65609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4E24BF-BC03-F041-9491-E78E7F9DF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114300</xdr:colOff>
      <xdr:row>74</xdr:row>
      <xdr:rowOff>165100</xdr:rowOff>
    </xdr:from>
    <xdr:to>
      <xdr:col>26</xdr:col>
      <xdr:colOff>114300</xdr:colOff>
      <xdr:row>96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5C850D-67D2-FA44-AA87-C8FD2C48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0</xdr:colOff>
      <xdr:row>75</xdr:row>
      <xdr:rowOff>0</xdr:rowOff>
    </xdr:from>
    <xdr:to>
      <xdr:col>43</xdr:col>
      <xdr:colOff>229518</xdr:colOff>
      <xdr:row>97</xdr:row>
      <xdr:rowOff>25399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CA53657-BC3F-D64D-9AE0-54E885B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16830</xdr:colOff>
      <xdr:row>74</xdr:row>
      <xdr:rowOff>196773</xdr:rowOff>
    </xdr:from>
    <xdr:to>
      <xdr:col>11</xdr:col>
      <xdr:colOff>504939</xdr:colOff>
      <xdr:row>98</xdr:row>
      <xdr:rowOff>91808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AB790B2-8865-B34B-AEBB-D4D37B09B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984A-E2D8-6E43-8F02-73AD27428DEB}">
  <dimension ref="A1:BQ379"/>
  <sheetViews>
    <sheetView tabSelected="1" zoomScale="83" zoomScaleNormal="83" workbookViewId="0">
      <selection activeCell="N1" sqref="N1"/>
    </sheetView>
  </sheetViews>
  <sheetFormatPr defaultColWidth="11" defaultRowHeight="15.95"/>
  <cols>
    <col min="1" max="1" width="14" customWidth="1"/>
    <col min="3" max="3" width="13.5" bestFit="1" customWidth="1"/>
    <col min="6" max="10" width="13.5" bestFit="1" customWidth="1"/>
    <col min="11" max="11" width="13.5" customWidth="1"/>
    <col min="12" max="12" width="13.5" bestFit="1" customWidth="1"/>
    <col min="13" max="13" width="7.625" bestFit="1" customWidth="1"/>
    <col min="14" max="19" width="13.5" bestFit="1" customWidth="1"/>
    <col min="20" max="20" width="8.125" bestFit="1" customWidth="1"/>
    <col min="21" max="21" width="14" bestFit="1" customWidth="1"/>
    <col min="22" max="22" width="15.875" customWidth="1"/>
    <col min="23" max="26" width="13.5" bestFit="1" customWidth="1"/>
    <col min="28" max="28" width="10.875" customWidth="1"/>
    <col min="29" max="29" width="14" bestFit="1" customWidth="1"/>
    <col min="30" max="30" width="15.125" customWidth="1"/>
    <col min="31" max="34" width="14" bestFit="1" customWidth="1"/>
    <col min="37" max="42" width="13.5" bestFit="1" customWidth="1"/>
    <col min="45" max="50" width="13.5" bestFit="1" customWidth="1"/>
    <col min="55" max="55" width="12.375" bestFit="1" customWidth="1"/>
    <col min="56" max="56" width="13.375" bestFit="1" customWidth="1"/>
  </cols>
  <sheetData>
    <row r="1" spans="1:69" ht="26.25">
      <c r="J1" s="22" t="s">
        <v>0</v>
      </c>
      <c r="K1" s="21"/>
      <c r="L1" s="21"/>
      <c r="M1" s="21"/>
      <c r="N1" s="21"/>
    </row>
    <row r="3" spans="1:69" ht="15.75"/>
    <row r="4" spans="1:69" ht="23.25">
      <c r="A4" s="23" t="s">
        <v>1</v>
      </c>
      <c r="B4" s="24"/>
      <c r="C4" s="24"/>
      <c r="D4" s="24"/>
    </row>
    <row r="5" spans="1:69" ht="23.25">
      <c r="A5" s="24"/>
      <c r="B5" s="24" t="s">
        <v>2</v>
      </c>
      <c r="C5" s="24"/>
      <c r="D5" s="24"/>
    </row>
    <row r="6" spans="1:69" ht="23.25">
      <c r="A6" s="24"/>
      <c r="B6" s="24" t="s">
        <v>3</v>
      </c>
    </row>
    <row r="7" spans="1:69" ht="23.25">
      <c r="A7" s="24"/>
      <c r="B7" s="24" t="s">
        <v>4</v>
      </c>
    </row>
    <row r="8" spans="1:69" ht="23.25">
      <c r="A8" s="24"/>
      <c r="B8" s="24"/>
    </row>
    <row r="9" spans="1:69" ht="23.25">
      <c r="A9" s="24"/>
      <c r="B9" s="24" t="s">
        <v>5</v>
      </c>
    </row>
    <row r="10" spans="1:69" ht="23.25">
      <c r="A10" s="24" t="s">
        <v>6</v>
      </c>
      <c r="B10" s="24" t="s">
        <v>7</v>
      </c>
    </row>
    <row r="11" spans="1:69" ht="23.25">
      <c r="A11" s="24" t="s">
        <v>8</v>
      </c>
      <c r="B11" s="24" t="s">
        <v>9</v>
      </c>
    </row>
    <row r="12" spans="1:69" ht="23.25">
      <c r="A12" s="24" t="s">
        <v>10</v>
      </c>
      <c r="B12" s="24" t="s">
        <v>11</v>
      </c>
    </row>
    <row r="13" spans="1:69" ht="23.25">
      <c r="A13" s="24" t="s">
        <v>12</v>
      </c>
      <c r="B13" s="24" t="s">
        <v>13</v>
      </c>
    </row>
    <row r="14" spans="1:69" ht="15.75"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</row>
    <row r="15" spans="1:69" ht="15.7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8"/>
      <c r="R15" s="4"/>
      <c r="S15" s="16"/>
      <c r="T15" s="25" t="s">
        <v>14</v>
      </c>
      <c r="U15" s="26"/>
      <c r="V15" s="26"/>
      <c r="W15" s="26"/>
      <c r="X15" s="26"/>
      <c r="Y15" s="26"/>
      <c r="Z15" s="27"/>
      <c r="AA15" s="17"/>
      <c r="AB15" s="25" t="s">
        <v>15</v>
      </c>
      <c r="AC15" s="26"/>
      <c r="AD15" s="26"/>
      <c r="AE15" s="26"/>
      <c r="AF15" s="26"/>
      <c r="AG15" s="26"/>
      <c r="AH15" s="27"/>
      <c r="AJ15" s="25" t="s">
        <v>14</v>
      </c>
      <c r="AK15" s="26"/>
      <c r="AL15" s="26"/>
      <c r="AM15" s="26"/>
      <c r="AN15" s="26"/>
      <c r="AO15" s="26"/>
      <c r="AP15" s="27"/>
      <c r="AQ15" s="17"/>
      <c r="AR15" s="25" t="s">
        <v>15</v>
      </c>
      <c r="AS15" s="26"/>
      <c r="AT15" s="26"/>
      <c r="AU15" s="26"/>
      <c r="AV15" s="26"/>
      <c r="AW15" s="26"/>
      <c r="AX15" s="27"/>
      <c r="AY15" s="18"/>
      <c r="BA15" s="14"/>
      <c r="BB15" s="14"/>
      <c r="BC15" s="14"/>
      <c r="BD15" s="14"/>
      <c r="BE15" s="14"/>
      <c r="BF15" s="14"/>
      <c r="BG15" s="14"/>
      <c r="BH15" s="9"/>
      <c r="BI15" s="14"/>
      <c r="BJ15" s="14"/>
      <c r="BK15" s="14"/>
      <c r="BL15" s="14"/>
      <c r="BM15" s="14"/>
      <c r="BN15" s="14"/>
      <c r="BO15" s="14"/>
      <c r="BP15" s="9"/>
      <c r="BQ15" s="9"/>
    </row>
    <row r="16" spans="1:69" ht="15.75">
      <c r="A16" s="3"/>
      <c r="B16" s="20" t="s">
        <v>14</v>
      </c>
      <c r="C16" s="20"/>
      <c r="D16" s="2"/>
      <c r="E16" s="2"/>
      <c r="F16" s="2"/>
      <c r="G16" s="2"/>
      <c r="H16" s="2"/>
      <c r="I16" s="4"/>
      <c r="J16" s="20" t="s">
        <v>15</v>
      </c>
      <c r="K16" s="20"/>
      <c r="L16" s="2"/>
      <c r="M16" s="2"/>
      <c r="N16" s="2"/>
      <c r="O16" s="2"/>
      <c r="P16" s="2"/>
      <c r="Q16" s="5"/>
      <c r="S16" s="3"/>
      <c r="T16" s="28" t="s">
        <v>16</v>
      </c>
      <c r="U16" s="29"/>
      <c r="V16" s="29"/>
      <c r="W16" s="29"/>
      <c r="X16" s="29"/>
      <c r="Y16" s="29"/>
      <c r="Z16" s="30"/>
      <c r="AA16" s="4"/>
      <c r="AB16" s="28" t="s">
        <v>17</v>
      </c>
      <c r="AC16" s="29"/>
      <c r="AD16" s="29"/>
      <c r="AE16" s="29"/>
      <c r="AF16" s="29"/>
      <c r="AG16" s="29"/>
      <c r="AH16" s="30"/>
      <c r="AJ16" s="28" t="s">
        <v>18</v>
      </c>
      <c r="AK16" s="29"/>
      <c r="AL16" s="29"/>
      <c r="AM16" s="29"/>
      <c r="AN16" s="29"/>
      <c r="AO16" s="29"/>
      <c r="AP16" s="30"/>
      <c r="AQ16" s="4"/>
      <c r="AR16" s="28" t="s">
        <v>18</v>
      </c>
      <c r="AS16" s="29"/>
      <c r="AT16" s="29"/>
      <c r="AU16" s="29"/>
      <c r="AV16" s="29"/>
      <c r="AW16" s="29"/>
      <c r="AX16" s="30"/>
      <c r="AY16" s="5"/>
      <c r="BA16" s="14"/>
      <c r="BB16" s="14"/>
      <c r="BC16" s="14"/>
      <c r="BD16" s="14"/>
      <c r="BE16" s="14"/>
      <c r="BF16" s="14"/>
      <c r="BG16" s="14"/>
      <c r="BH16" s="9"/>
      <c r="BI16" s="14"/>
      <c r="BJ16" s="14"/>
      <c r="BK16" s="14"/>
      <c r="BL16" s="14"/>
      <c r="BM16" s="14"/>
      <c r="BN16" s="14"/>
      <c r="BO16" s="14"/>
      <c r="BP16" s="9"/>
      <c r="BQ16" s="9"/>
    </row>
    <row r="17" spans="1:69" ht="15.75">
      <c r="A17" s="3"/>
      <c r="B17" s="20" t="s">
        <v>19</v>
      </c>
      <c r="C17" s="20"/>
      <c r="D17" s="2"/>
      <c r="E17" s="2"/>
      <c r="F17" s="2"/>
      <c r="G17" s="2"/>
      <c r="H17" s="2"/>
      <c r="I17" s="4"/>
      <c r="J17" s="20" t="s">
        <v>19</v>
      </c>
      <c r="K17" s="20"/>
      <c r="L17" s="2"/>
      <c r="M17" s="2"/>
      <c r="N17" s="2"/>
      <c r="O17" s="2"/>
      <c r="P17" s="2"/>
      <c r="Q17" s="5"/>
      <c r="S17" s="3"/>
      <c r="T17" s="1"/>
      <c r="U17" s="2" t="s">
        <v>20</v>
      </c>
      <c r="V17" s="2" t="s">
        <v>21</v>
      </c>
      <c r="W17" s="2" t="s">
        <v>22</v>
      </c>
      <c r="X17" s="2" t="s">
        <v>23</v>
      </c>
      <c r="Y17" s="2" t="s">
        <v>24</v>
      </c>
      <c r="Z17" s="15" t="s">
        <v>25</v>
      </c>
      <c r="AA17" s="4"/>
      <c r="AB17" s="1"/>
      <c r="AC17" s="2" t="s">
        <v>20</v>
      </c>
      <c r="AD17" s="2" t="s">
        <v>21</v>
      </c>
      <c r="AE17" s="2" t="s">
        <v>22</v>
      </c>
      <c r="AF17" s="2" t="s">
        <v>23</v>
      </c>
      <c r="AG17" s="2" t="s">
        <v>24</v>
      </c>
      <c r="AH17" s="15" t="s">
        <v>25</v>
      </c>
      <c r="AJ17" s="1"/>
      <c r="AK17" s="2" t="s">
        <v>20</v>
      </c>
      <c r="AL17" s="2" t="s">
        <v>21</v>
      </c>
      <c r="AM17" s="2" t="s">
        <v>22</v>
      </c>
      <c r="AN17" s="2" t="s">
        <v>23</v>
      </c>
      <c r="AO17" s="2" t="s">
        <v>24</v>
      </c>
      <c r="AP17" s="15" t="s">
        <v>25</v>
      </c>
      <c r="AQ17" s="4"/>
      <c r="AR17" s="1"/>
      <c r="AS17" s="2" t="s">
        <v>20</v>
      </c>
      <c r="AT17" s="2" t="s">
        <v>21</v>
      </c>
      <c r="AU17" s="2" t="s">
        <v>22</v>
      </c>
      <c r="AV17" s="2" t="s">
        <v>23</v>
      </c>
      <c r="AW17" s="2" t="s">
        <v>24</v>
      </c>
      <c r="AX17" s="15" t="s">
        <v>25</v>
      </c>
      <c r="AY17" s="5"/>
      <c r="BA17" s="14"/>
      <c r="BB17" s="14"/>
      <c r="BC17" s="14"/>
      <c r="BD17" s="14"/>
      <c r="BE17" s="14"/>
      <c r="BF17" s="14"/>
      <c r="BG17" s="14"/>
      <c r="BH17" s="9"/>
      <c r="BI17" s="14"/>
      <c r="BJ17" s="14"/>
      <c r="BK17" s="14"/>
      <c r="BL17" s="14"/>
      <c r="BM17" s="14"/>
      <c r="BN17" s="14"/>
      <c r="BO17" s="9"/>
      <c r="BP17" s="9"/>
      <c r="BQ17" s="9"/>
    </row>
    <row r="18" spans="1:69" ht="15.75">
      <c r="A18" s="3"/>
      <c r="B18" s="2"/>
      <c r="C18" s="2" t="s">
        <v>20</v>
      </c>
      <c r="D18" s="2" t="s">
        <v>21</v>
      </c>
      <c r="E18" s="2" t="s">
        <v>22</v>
      </c>
      <c r="F18" s="2" t="s">
        <v>23</v>
      </c>
      <c r="G18" s="2" t="s">
        <v>24</v>
      </c>
      <c r="H18" s="9" t="s">
        <v>25</v>
      </c>
      <c r="I18" s="4"/>
      <c r="J18" s="2"/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4" t="s">
        <v>25</v>
      </c>
      <c r="Q18" s="5"/>
      <c r="S18" s="3"/>
      <c r="T18" s="3" t="s">
        <v>26</v>
      </c>
      <c r="U18" s="4" t="s">
        <v>27</v>
      </c>
      <c r="V18" s="4" t="s">
        <v>27</v>
      </c>
      <c r="W18" s="4" t="s">
        <v>27</v>
      </c>
      <c r="X18" s="4" t="s">
        <v>27</v>
      </c>
      <c r="Y18" s="4" t="s">
        <v>27</v>
      </c>
      <c r="Z18" s="11" t="s">
        <v>27</v>
      </c>
      <c r="AA18" s="4"/>
      <c r="AB18" s="3" t="s">
        <v>26</v>
      </c>
      <c r="AC18" s="4" t="s">
        <v>27</v>
      </c>
      <c r="AD18" s="4" t="s">
        <v>27</v>
      </c>
      <c r="AE18" s="4" t="s">
        <v>27</v>
      </c>
      <c r="AF18" s="4" t="s">
        <v>27</v>
      </c>
      <c r="AG18" s="4" t="s">
        <v>27</v>
      </c>
      <c r="AH18" s="11" t="s">
        <v>28</v>
      </c>
      <c r="AJ18" s="3" t="s">
        <v>26</v>
      </c>
      <c r="AK18" s="4" t="s">
        <v>27</v>
      </c>
      <c r="AL18" s="4" t="s">
        <v>27</v>
      </c>
      <c r="AM18" s="4" t="s">
        <v>27</v>
      </c>
      <c r="AN18" s="4" t="s">
        <v>27</v>
      </c>
      <c r="AO18" s="4" t="s">
        <v>27</v>
      </c>
      <c r="AP18" s="11" t="s">
        <v>27</v>
      </c>
      <c r="AQ18" s="4"/>
      <c r="AR18" s="3" t="s">
        <v>26</v>
      </c>
      <c r="AS18" s="4" t="s">
        <v>27</v>
      </c>
      <c r="AT18" s="4" t="s">
        <v>27</v>
      </c>
      <c r="AU18" s="4" t="s">
        <v>27</v>
      </c>
      <c r="AV18" s="4" t="s">
        <v>27</v>
      </c>
      <c r="AW18" s="4" t="s">
        <v>27</v>
      </c>
      <c r="AX18" s="11" t="s">
        <v>27</v>
      </c>
      <c r="AY18" s="5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</row>
    <row r="19" spans="1:69">
      <c r="A19" s="3"/>
      <c r="B19" s="4" t="s">
        <v>26</v>
      </c>
      <c r="C19" s="4" t="s">
        <v>27</v>
      </c>
      <c r="D19" s="4" t="s">
        <v>27</v>
      </c>
      <c r="E19" s="4" t="s">
        <v>27</v>
      </c>
      <c r="F19" s="4" t="s">
        <v>27</v>
      </c>
      <c r="G19" s="4" t="s">
        <v>27</v>
      </c>
      <c r="H19" s="9" t="s">
        <v>27</v>
      </c>
      <c r="I19" s="4"/>
      <c r="J19" s="4" t="s">
        <v>26</v>
      </c>
      <c r="K19" s="4" t="s">
        <v>27</v>
      </c>
      <c r="L19" s="4" t="s">
        <v>27</v>
      </c>
      <c r="M19" s="4" t="s">
        <v>27</v>
      </c>
      <c r="N19" s="4" t="s">
        <v>27</v>
      </c>
      <c r="O19" s="4" t="s">
        <v>27</v>
      </c>
      <c r="P19" s="4" t="s">
        <v>27</v>
      </c>
      <c r="Q19" s="5"/>
      <c r="S19" s="3"/>
      <c r="T19" s="3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5">
        <f>AVERAGE(U19:Y19)</f>
        <v>0</v>
      </c>
      <c r="AA19" s="4"/>
      <c r="AB19" s="3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5">
        <f>AVERAGE(AC19:AG19)</f>
        <v>0</v>
      </c>
      <c r="AJ19" s="3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5">
        <f>AVERAGE(AK19:AO19)</f>
        <v>0</v>
      </c>
      <c r="AQ19" s="4"/>
      <c r="AR19" s="3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5">
        <f>AVERAGE(AS19:AW19)</f>
        <v>0</v>
      </c>
      <c r="AY19" s="5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</row>
    <row r="20" spans="1:69">
      <c r="A20" s="3"/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/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f>AVERAGE(K20:O20)</f>
        <v>0</v>
      </c>
      <c r="Q20" s="5"/>
      <c r="S20" s="3"/>
      <c r="T20" s="3">
        <v>20</v>
      </c>
      <c r="U20" s="4">
        <v>1E-3</v>
      </c>
      <c r="V20" s="4">
        <v>2E-3</v>
      </c>
      <c r="W20" s="9">
        <v>1E-3</v>
      </c>
      <c r="X20" s="9">
        <v>1E-3</v>
      </c>
      <c r="Y20" s="4">
        <v>1E-3</v>
      </c>
      <c r="Z20" s="5">
        <f t="shared" ref="Z20:Z28" si="0">AVERAGE(U20:Y20)</f>
        <v>1.2000000000000001E-3</v>
      </c>
      <c r="AA20" s="4"/>
      <c r="AB20" s="3">
        <v>20</v>
      </c>
      <c r="AC20" s="9">
        <v>0</v>
      </c>
      <c r="AD20" s="9">
        <v>0</v>
      </c>
      <c r="AE20" s="9">
        <v>0</v>
      </c>
      <c r="AF20" s="9">
        <v>0</v>
      </c>
      <c r="AG20" s="4">
        <v>1E-3</v>
      </c>
      <c r="AH20" s="5">
        <f t="shared" ref="AH20:AH28" si="1">AVERAGE(AC20:AG20)</f>
        <v>2.0000000000000001E-4</v>
      </c>
      <c r="AJ20" s="3">
        <v>20</v>
      </c>
      <c r="AK20" s="4">
        <v>0</v>
      </c>
      <c r="AL20" s="4">
        <v>1E-3</v>
      </c>
      <c r="AM20" s="9">
        <v>0</v>
      </c>
      <c r="AN20" s="9">
        <v>1E-3</v>
      </c>
      <c r="AO20" s="4">
        <v>1E-3</v>
      </c>
      <c r="AP20" s="5">
        <f t="shared" ref="AP20:AP28" si="2">AVERAGE(AK20:AO20)</f>
        <v>6.0000000000000006E-4</v>
      </c>
      <c r="AQ20" s="4"/>
      <c r="AR20" s="3">
        <v>20</v>
      </c>
      <c r="AS20" s="4">
        <v>1E-3</v>
      </c>
      <c r="AT20" s="4">
        <v>1E-3</v>
      </c>
      <c r="AU20" s="9">
        <v>1E-3</v>
      </c>
      <c r="AV20" s="9">
        <v>0</v>
      </c>
      <c r="AW20" s="4">
        <v>0</v>
      </c>
      <c r="AX20" s="5">
        <f t="shared" ref="AX20:AX28" si="3">AVERAGE(AS20:AW20)</f>
        <v>6.0000000000000006E-4</v>
      </c>
      <c r="AY20" s="5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</row>
    <row r="21" spans="1:69">
      <c r="A21" s="3"/>
      <c r="B21" s="4">
        <v>20</v>
      </c>
      <c r="C21" s="4">
        <v>3.0000000000000001E-3</v>
      </c>
      <c r="D21" s="4">
        <v>2E-3</v>
      </c>
      <c r="E21" s="4">
        <v>3.0000000000000001E-3</v>
      </c>
      <c r="F21" s="4">
        <v>3.0000000000000001E-3</v>
      </c>
      <c r="G21" s="4">
        <v>3.0000000000000001E-3</v>
      </c>
      <c r="H21" s="4">
        <f>AVERAGE(C21:G21)</f>
        <v>2.7999999999999995E-3</v>
      </c>
      <c r="I21" s="4"/>
      <c r="J21" s="4">
        <v>20</v>
      </c>
      <c r="K21" s="9">
        <v>0</v>
      </c>
      <c r="L21" s="9">
        <v>1E-3</v>
      </c>
      <c r="M21" s="9">
        <v>1E-3</v>
      </c>
      <c r="N21" s="9">
        <v>0</v>
      </c>
      <c r="O21" s="9">
        <v>0</v>
      </c>
      <c r="P21" s="4">
        <f t="shared" ref="P21:P29" si="4">AVERAGE(K21:O21)</f>
        <v>4.0000000000000002E-4</v>
      </c>
      <c r="Q21" s="5"/>
      <c r="S21" s="3"/>
      <c r="T21" s="3">
        <v>40</v>
      </c>
      <c r="U21" s="4">
        <v>1.2999999999999999E-2</v>
      </c>
      <c r="V21" s="4">
        <v>1.4999999999999999E-2</v>
      </c>
      <c r="W21" s="9">
        <v>1.2E-2</v>
      </c>
      <c r="X21" s="9">
        <v>1.0999999999999999E-2</v>
      </c>
      <c r="Y21" s="4">
        <v>1.0999999999999999E-2</v>
      </c>
      <c r="Z21" s="5">
        <f t="shared" si="0"/>
        <v>1.2399999999999998E-2</v>
      </c>
      <c r="AA21" s="4"/>
      <c r="AB21" s="3">
        <v>40</v>
      </c>
      <c r="AC21" s="9">
        <v>4.0000000000000001E-3</v>
      </c>
      <c r="AD21" s="9">
        <v>5.0000000000000001E-3</v>
      </c>
      <c r="AE21" s="9">
        <v>4.0000000000000001E-3</v>
      </c>
      <c r="AF21" s="9">
        <v>3.0000000000000001E-3</v>
      </c>
      <c r="AG21" s="4">
        <v>4.0000000000000001E-3</v>
      </c>
      <c r="AH21" s="5">
        <f t="shared" si="1"/>
        <v>4.0000000000000001E-3</v>
      </c>
      <c r="AJ21" s="3">
        <v>40</v>
      </c>
      <c r="AK21" s="4">
        <v>3.0000000000000001E-3</v>
      </c>
      <c r="AL21" s="4">
        <v>3.0000000000000001E-3</v>
      </c>
      <c r="AM21" s="9">
        <v>2E-3</v>
      </c>
      <c r="AN21" s="9">
        <v>4.0000000000000001E-3</v>
      </c>
      <c r="AO21" s="4">
        <v>3.0000000000000001E-3</v>
      </c>
      <c r="AP21" s="5">
        <f t="shared" si="2"/>
        <v>3.0000000000000001E-3</v>
      </c>
      <c r="AQ21" s="4"/>
      <c r="AR21" s="3">
        <v>40</v>
      </c>
      <c r="AS21" s="4">
        <v>4.0000000000000001E-3</v>
      </c>
      <c r="AT21" s="4">
        <v>4.0000000000000001E-3</v>
      </c>
      <c r="AU21" s="9">
        <v>3.0000000000000001E-3</v>
      </c>
      <c r="AV21" s="9">
        <v>4.0000000000000001E-3</v>
      </c>
      <c r="AW21" s="4">
        <v>4.0000000000000001E-3</v>
      </c>
      <c r="AX21" s="5">
        <f t="shared" si="3"/>
        <v>3.8E-3</v>
      </c>
      <c r="AY21" s="5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</row>
    <row r="22" spans="1:69">
      <c r="A22" s="3"/>
      <c r="B22" s="4">
        <v>40</v>
      </c>
      <c r="C22" s="4">
        <v>2.3E-2</v>
      </c>
      <c r="D22" s="4">
        <v>2.3E-2</v>
      </c>
      <c r="E22" s="4">
        <v>2.1999999999999999E-2</v>
      </c>
      <c r="F22" s="4">
        <v>2.4E-2</v>
      </c>
      <c r="G22" s="4">
        <v>2.1999999999999999E-2</v>
      </c>
      <c r="H22" s="4">
        <f t="shared" ref="H22:H29" si="5">AVERAGE(C22:G22)</f>
        <v>2.2799999999999997E-2</v>
      </c>
      <c r="I22" s="4"/>
      <c r="J22" s="4">
        <v>40</v>
      </c>
      <c r="K22" s="9">
        <v>1.0999999999999999E-2</v>
      </c>
      <c r="L22" s="9">
        <v>2.3E-2</v>
      </c>
      <c r="M22" s="9">
        <v>2.1000000000000001E-2</v>
      </c>
      <c r="N22" s="9">
        <v>1.7999999999999999E-2</v>
      </c>
      <c r="O22" s="9">
        <v>1.9E-2</v>
      </c>
      <c r="P22" s="4">
        <f t="shared" si="4"/>
        <v>1.8400000000000003E-2</v>
      </c>
      <c r="Q22" s="5"/>
      <c r="S22" s="3"/>
      <c r="T22" s="3">
        <v>60</v>
      </c>
      <c r="U22" s="9">
        <v>7.8E-2</v>
      </c>
      <c r="V22" s="9">
        <v>8.2000000000000003E-2</v>
      </c>
      <c r="W22" s="9">
        <v>7.6999999999999999E-2</v>
      </c>
      <c r="X22" s="9">
        <v>7.4999999999999997E-2</v>
      </c>
      <c r="Y22" s="4">
        <v>7.6999999999999999E-2</v>
      </c>
      <c r="Z22" s="5">
        <f t="shared" si="0"/>
        <v>7.7800000000000008E-2</v>
      </c>
      <c r="AA22" s="4"/>
      <c r="AB22" s="3">
        <v>60</v>
      </c>
      <c r="AC22" s="9">
        <v>3.9E-2</v>
      </c>
      <c r="AD22" s="9">
        <v>4.7E-2</v>
      </c>
      <c r="AE22" s="9">
        <v>4.4999999999999998E-2</v>
      </c>
      <c r="AF22" s="9">
        <v>4.2000000000000003E-2</v>
      </c>
      <c r="AG22" s="4">
        <v>0.05</v>
      </c>
      <c r="AH22" s="5">
        <f t="shared" si="1"/>
        <v>4.4600000000000008E-2</v>
      </c>
      <c r="AJ22" s="3">
        <v>60</v>
      </c>
      <c r="AK22" s="9">
        <v>3.2000000000000001E-2</v>
      </c>
      <c r="AL22" s="9">
        <v>3.5999999999999997E-2</v>
      </c>
      <c r="AM22" s="9">
        <v>2.5999999999999999E-2</v>
      </c>
      <c r="AN22" s="9">
        <v>3.5999999999999997E-2</v>
      </c>
      <c r="AO22" s="4">
        <v>3.6999999999999998E-2</v>
      </c>
      <c r="AP22" s="5">
        <f t="shared" si="2"/>
        <v>3.3399999999999999E-2</v>
      </c>
      <c r="AQ22" s="4"/>
      <c r="AR22" s="3">
        <v>60</v>
      </c>
      <c r="AS22" s="9">
        <v>3.7999999999999999E-2</v>
      </c>
      <c r="AT22" s="9">
        <v>3.5000000000000003E-2</v>
      </c>
      <c r="AU22" s="9">
        <v>3.5000000000000003E-2</v>
      </c>
      <c r="AV22" s="9">
        <v>3.3000000000000002E-2</v>
      </c>
      <c r="AW22" s="4">
        <v>3.5999999999999997E-2</v>
      </c>
      <c r="AX22" s="5">
        <f t="shared" si="3"/>
        <v>3.5400000000000001E-2</v>
      </c>
      <c r="AY22" s="5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</row>
    <row r="23" spans="1:69">
      <c r="A23" s="3"/>
      <c r="B23" s="4">
        <v>60</v>
      </c>
      <c r="C23" s="4">
        <v>0.109</v>
      </c>
      <c r="D23" s="4">
        <v>0.109</v>
      </c>
      <c r="E23" s="4">
        <v>0.108</v>
      </c>
      <c r="F23" s="4">
        <v>0.112</v>
      </c>
      <c r="G23" s="4">
        <v>0.106</v>
      </c>
      <c r="H23" s="4">
        <f t="shared" si="5"/>
        <v>0.10880000000000001</v>
      </c>
      <c r="I23" s="4"/>
      <c r="J23" s="4">
        <v>60</v>
      </c>
      <c r="K23" s="9">
        <v>5.5E-2</v>
      </c>
      <c r="L23" s="9">
        <v>6.8000000000000005E-2</v>
      </c>
      <c r="M23" s="9">
        <v>7.0000000000000007E-2</v>
      </c>
      <c r="N23" s="9">
        <v>6.7000000000000004E-2</v>
      </c>
      <c r="O23" s="9">
        <v>6.9000000000000006E-2</v>
      </c>
      <c r="P23" s="4">
        <f t="shared" si="4"/>
        <v>6.5799999999999997E-2</v>
      </c>
      <c r="Q23" s="5"/>
      <c r="S23" s="3"/>
      <c r="T23" s="3">
        <v>80</v>
      </c>
      <c r="U23" s="9">
        <v>0.22</v>
      </c>
      <c r="V23" s="9">
        <v>0.224</v>
      </c>
      <c r="W23" s="9">
        <v>0.215</v>
      </c>
      <c r="X23" s="9">
        <v>0.215</v>
      </c>
      <c r="Y23" s="4">
        <v>0.214</v>
      </c>
      <c r="Z23" s="5">
        <f t="shared" si="0"/>
        <v>0.21760000000000002</v>
      </c>
      <c r="AA23" s="4"/>
      <c r="AB23" s="3">
        <v>80</v>
      </c>
      <c r="AC23" s="9">
        <v>0.14699999999999999</v>
      </c>
      <c r="AD23" s="9">
        <v>0.156</v>
      </c>
      <c r="AE23" s="9">
        <v>0.154</v>
      </c>
      <c r="AF23" s="9">
        <v>0.151</v>
      </c>
      <c r="AG23" s="4">
        <v>0.16300000000000001</v>
      </c>
      <c r="AH23" s="5">
        <f t="shared" si="1"/>
        <v>0.1542</v>
      </c>
      <c r="AJ23" s="3">
        <v>80</v>
      </c>
      <c r="AK23" s="9">
        <v>0.125</v>
      </c>
      <c r="AL23" s="9">
        <v>0.128</v>
      </c>
      <c r="AM23" s="9">
        <v>0.11700000000000001</v>
      </c>
      <c r="AN23" s="9">
        <v>0.127</v>
      </c>
      <c r="AO23" s="4">
        <v>0.129</v>
      </c>
      <c r="AP23" s="5">
        <f t="shared" si="2"/>
        <v>0.12520000000000001</v>
      </c>
      <c r="AQ23" s="4"/>
      <c r="AR23" s="3">
        <v>80</v>
      </c>
      <c r="AS23" s="9">
        <v>0.128</v>
      </c>
      <c r="AT23" s="9">
        <v>0.126</v>
      </c>
      <c r="AU23" s="9">
        <v>1.26E-2</v>
      </c>
      <c r="AV23" s="9">
        <v>0.124</v>
      </c>
      <c r="AW23" s="4">
        <v>0.127</v>
      </c>
      <c r="AX23" s="5">
        <f t="shared" si="3"/>
        <v>0.10352000000000001</v>
      </c>
      <c r="AY23" s="5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</row>
    <row r="24" spans="1:69">
      <c r="A24" s="3"/>
      <c r="B24" s="4">
        <v>80</v>
      </c>
      <c r="C24" s="4">
        <v>0.27</v>
      </c>
      <c r="D24" s="4">
        <v>0.27300000000000002</v>
      </c>
      <c r="E24" s="4">
        <v>0.27</v>
      </c>
      <c r="F24" s="4">
        <v>0.27500000000000002</v>
      </c>
      <c r="G24" s="4">
        <v>0.27</v>
      </c>
      <c r="H24" s="4">
        <f t="shared" si="5"/>
        <v>0.27160000000000001</v>
      </c>
      <c r="I24" s="4"/>
      <c r="J24" s="4">
        <v>80</v>
      </c>
      <c r="K24" s="9">
        <v>0.17199999999999999</v>
      </c>
      <c r="L24" s="9">
        <v>0.188</v>
      </c>
      <c r="M24" s="9">
        <v>0.193</v>
      </c>
      <c r="N24" s="9">
        <v>0.187</v>
      </c>
      <c r="O24" s="9">
        <v>0.19</v>
      </c>
      <c r="P24" s="4">
        <f t="shared" si="4"/>
        <v>0.186</v>
      </c>
      <c r="Q24" s="5"/>
      <c r="S24" s="3"/>
      <c r="T24" s="3">
        <v>100</v>
      </c>
      <c r="U24" s="9">
        <v>0.39800000000000002</v>
      </c>
      <c r="V24" s="9">
        <v>0.40600000000000003</v>
      </c>
      <c r="W24" s="9">
        <v>0.39700000000000002</v>
      </c>
      <c r="X24" s="9">
        <v>0.39700000000000002</v>
      </c>
      <c r="Y24" s="4">
        <v>0.39700000000000002</v>
      </c>
      <c r="Z24" s="5">
        <f t="shared" si="0"/>
        <v>0.39900000000000002</v>
      </c>
      <c r="AA24" s="4"/>
      <c r="AB24" s="3">
        <v>100</v>
      </c>
      <c r="AC24" s="9">
        <v>0.31900000000000001</v>
      </c>
      <c r="AD24" s="9">
        <v>0.33</v>
      </c>
      <c r="AE24" s="9">
        <v>0.32500000000000001</v>
      </c>
      <c r="AF24" s="9">
        <v>0.32400000000000001</v>
      </c>
      <c r="AG24" s="4">
        <v>0.33600000000000002</v>
      </c>
      <c r="AH24" s="5">
        <f t="shared" si="1"/>
        <v>0.32680000000000003</v>
      </c>
      <c r="AJ24" s="3">
        <v>100</v>
      </c>
      <c r="AK24" s="9">
        <v>0.27</v>
      </c>
      <c r="AL24" s="9">
        <v>0.27100000000000002</v>
      </c>
      <c r="AM24" s="9">
        <v>0.26200000000000001</v>
      </c>
      <c r="AN24" s="9">
        <v>0.27100000000000002</v>
      </c>
      <c r="AO24" s="4">
        <v>0.27300000000000002</v>
      </c>
      <c r="AP24" s="5">
        <f t="shared" si="2"/>
        <v>0.26939999999999997</v>
      </c>
      <c r="AQ24" s="4"/>
      <c r="AR24" s="3">
        <v>100</v>
      </c>
      <c r="AS24" s="9">
        <v>0.26400000000000001</v>
      </c>
      <c r="AT24" s="9">
        <v>0.26400000000000001</v>
      </c>
      <c r="AU24" s="9">
        <v>0.26100000000000001</v>
      </c>
      <c r="AV24" s="9">
        <v>0.26100000000000001</v>
      </c>
      <c r="AW24" s="4">
        <v>0.26600000000000001</v>
      </c>
      <c r="AX24" s="5">
        <f t="shared" si="3"/>
        <v>0.26319999999999999</v>
      </c>
      <c r="AY24" s="5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69">
      <c r="A25" s="3"/>
      <c r="B25" s="4">
        <v>100</v>
      </c>
      <c r="C25" s="4">
        <v>0.46899999999999997</v>
      </c>
      <c r="D25" s="4">
        <v>0.47399999999999998</v>
      </c>
      <c r="E25" s="4">
        <v>0.47</v>
      </c>
      <c r="F25" s="4">
        <v>0.47799999999999998</v>
      </c>
      <c r="G25" s="4">
        <v>0.47</v>
      </c>
      <c r="H25" s="4">
        <f t="shared" si="5"/>
        <v>0.47219999999999995</v>
      </c>
      <c r="I25" s="4"/>
      <c r="J25" s="4">
        <v>100</v>
      </c>
      <c r="K25" s="9">
        <v>0.38700000000000001</v>
      </c>
      <c r="L25" s="9">
        <v>0.41199999999999998</v>
      </c>
      <c r="M25" s="9">
        <v>0.41499999999999998</v>
      </c>
      <c r="N25" s="9">
        <v>0.40699999999999997</v>
      </c>
      <c r="O25" s="9">
        <v>0.41299999999999998</v>
      </c>
      <c r="P25" s="4">
        <f t="shared" si="4"/>
        <v>0.40679999999999994</v>
      </c>
      <c r="Q25" s="5"/>
      <c r="S25" s="3"/>
      <c r="T25" s="10">
        <v>120</v>
      </c>
      <c r="U25" s="9">
        <v>0.61099999999999999</v>
      </c>
      <c r="V25" s="9">
        <v>0.622</v>
      </c>
      <c r="W25" s="9">
        <v>0.61199999999999999</v>
      </c>
      <c r="X25" s="9">
        <v>0.61</v>
      </c>
      <c r="Y25" s="9">
        <v>0.61099999999999999</v>
      </c>
      <c r="Z25" s="5">
        <f t="shared" si="0"/>
        <v>0.61319999999999997</v>
      </c>
      <c r="AA25" s="4"/>
      <c r="AB25" s="10">
        <v>120</v>
      </c>
      <c r="AC25" s="9">
        <v>0.52100000000000002</v>
      </c>
      <c r="AD25" s="9">
        <v>0.53400000000000003</v>
      </c>
      <c r="AE25" s="9">
        <v>0.53</v>
      </c>
      <c r="AF25" s="9">
        <v>0.52800000000000002</v>
      </c>
      <c r="AG25" s="9">
        <v>0.54200000000000004</v>
      </c>
      <c r="AH25" s="5">
        <f t="shared" si="1"/>
        <v>0.53100000000000003</v>
      </c>
      <c r="AJ25" s="10">
        <v>120</v>
      </c>
      <c r="AK25" s="9">
        <v>0.439</v>
      </c>
      <c r="AL25" s="9">
        <v>0.441</v>
      </c>
      <c r="AM25" s="9">
        <v>0.43</v>
      </c>
      <c r="AN25" s="9">
        <v>0.439</v>
      </c>
      <c r="AO25" s="9">
        <v>0.442</v>
      </c>
      <c r="AP25" s="5">
        <f t="shared" si="2"/>
        <v>0.43820000000000003</v>
      </c>
      <c r="AQ25" s="4"/>
      <c r="AR25" s="10">
        <v>120</v>
      </c>
      <c r="AS25" s="9">
        <v>0.42399999999999999</v>
      </c>
      <c r="AT25" s="9">
        <v>0.42399999999999999</v>
      </c>
      <c r="AU25" s="9">
        <v>0.42</v>
      </c>
      <c r="AV25" s="9">
        <v>0.42199999999999999</v>
      </c>
      <c r="AW25" s="9">
        <v>0.42699999999999999</v>
      </c>
      <c r="AX25" s="5">
        <f t="shared" si="3"/>
        <v>0.4234</v>
      </c>
      <c r="AY25" s="5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</row>
    <row r="26" spans="1:69">
      <c r="A26" s="3"/>
      <c r="B26" s="4">
        <v>120</v>
      </c>
      <c r="C26" s="4">
        <v>0.73</v>
      </c>
      <c r="D26" s="4">
        <v>0.74</v>
      </c>
      <c r="E26" s="4">
        <v>0.75600000000000001</v>
      </c>
      <c r="F26" s="4">
        <v>0.745</v>
      </c>
      <c r="G26" s="4">
        <v>0.747</v>
      </c>
      <c r="H26" s="4">
        <f t="shared" si="5"/>
        <v>0.74360000000000004</v>
      </c>
      <c r="I26" s="4"/>
      <c r="J26" s="4">
        <v>120</v>
      </c>
      <c r="K26" s="9">
        <v>0.63200000000000001</v>
      </c>
      <c r="L26" s="9">
        <v>0.65700000000000003</v>
      </c>
      <c r="M26" s="9">
        <v>0.66500000000000004</v>
      </c>
      <c r="N26" s="9">
        <v>0.66100000000000003</v>
      </c>
      <c r="O26" s="9">
        <v>0.66500000000000004</v>
      </c>
      <c r="P26" s="4">
        <f t="shared" si="4"/>
        <v>0.65600000000000003</v>
      </c>
      <c r="Q26" s="5"/>
      <c r="S26" s="3"/>
      <c r="T26" s="3">
        <v>140</v>
      </c>
      <c r="U26" s="9">
        <v>0.82499999999999996</v>
      </c>
      <c r="V26" s="9">
        <v>0.84199999999999997</v>
      </c>
      <c r="W26" s="9">
        <v>0.83099999999999996</v>
      </c>
      <c r="X26" s="9">
        <v>0.82399999999999995</v>
      </c>
      <c r="Y26" s="4">
        <v>0.83</v>
      </c>
      <c r="Z26" s="5">
        <f t="shared" si="0"/>
        <v>0.8303999999999998</v>
      </c>
      <c r="AA26" s="4"/>
      <c r="AB26" s="3">
        <v>140</v>
      </c>
      <c r="AC26" s="9">
        <v>0.72699999999999998</v>
      </c>
      <c r="AD26" s="9">
        <v>0.73699999999999999</v>
      </c>
      <c r="AE26" s="9">
        <v>0.73499999999999999</v>
      </c>
      <c r="AF26" s="9">
        <v>0.73399999999999999</v>
      </c>
      <c r="AG26" s="4">
        <v>0.748</v>
      </c>
      <c r="AH26" s="5">
        <f t="shared" si="1"/>
        <v>0.73619999999999997</v>
      </c>
      <c r="AJ26" s="3">
        <v>140</v>
      </c>
      <c r="AK26" s="9">
        <v>0.60699999999999998</v>
      </c>
      <c r="AL26" s="9">
        <v>0.61</v>
      </c>
      <c r="AM26" s="9">
        <v>0.59699999999999998</v>
      </c>
      <c r="AN26" s="9">
        <v>0.60799999999999998</v>
      </c>
      <c r="AO26" s="4">
        <v>0.61</v>
      </c>
      <c r="AP26" s="5">
        <f t="shared" si="2"/>
        <v>0.60640000000000005</v>
      </c>
      <c r="AQ26" s="4"/>
      <c r="AR26" s="3">
        <v>140</v>
      </c>
      <c r="AS26" s="9">
        <v>0.58299999999999996</v>
      </c>
      <c r="AT26" s="9">
        <v>0.58299999999999996</v>
      </c>
      <c r="AU26" s="9">
        <v>0.57899999999999996</v>
      </c>
      <c r="AV26" s="9">
        <v>0.58099999999999996</v>
      </c>
      <c r="AW26" s="4">
        <v>0.58499999999999996</v>
      </c>
      <c r="AX26" s="5">
        <f t="shared" si="3"/>
        <v>0.58219999999999994</v>
      </c>
      <c r="AY26" s="5"/>
      <c r="BA26" s="9"/>
      <c r="BB26" s="9"/>
      <c r="BC26" s="9"/>
      <c r="BD26" s="9"/>
      <c r="BE26" s="9"/>
      <c r="BF26" s="9"/>
      <c r="BG26" s="9"/>
      <c r="BH26" s="9"/>
      <c r="BI26" s="13"/>
      <c r="BJ26" s="13"/>
      <c r="BK26" s="13"/>
      <c r="BL26" s="13"/>
      <c r="BM26" s="13"/>
      <c r="BN26" s="13"/>
      <c r="BO26" s="9"/>
      <c r="BP26" s="9"/>
      <c r="BQ26" s="9"/>
    </row>
    <row r="27" spans="1:69">
      <c r="A27" s="3"/>
      <c r="B27" s="4">
        <v>140</v>
      </c>
      <c r="C27" s="4">
        <v>1.03</v>
      </c>
      <c r="D27" s="4">
        <v>1.028</v>
      </c>
      <c r="E27" s="4">
        <v>1.0209999999999999</v>
      </c>
      <c r="F27" s="4">
        <v>1.0269999999999999</v>
      </c>
      <c r="G27" s="4">
        <v>1.0209999999999999</v>
      </c>
      <c r="H27" s="4">
        <f t="shared" si="5"/>
        <v>1.0253999999999999</v>
      </c>
      <c r="I27" s="4"/>
      <c r="J27" s="4">
        <v>140</v>
      </c>
      <c r="K27" s="9">
        <v>0.89200000000000002</v>
      </c>
      <c r="L27" s="9">
        <v>0.92700000000000005</v>
      </c>
      <c r="M27" s="9">
        <v>0.93100000000000005</v>
      </c>
      <c r="N27" s="9">
        <v>0.92100000000000004</v>
      </c>
      <c r="O27" s="9">
        <v>0.92500000000000004</v>
      </c>
      <c r="P27" s="4">
        <f t="shared" si="4"/>
        <v>0.91920000000000002</v>
      </c>
      <c r="Q27" s="5"/>
      <c r="S27" s="3"/>
      <c r="T27" s="3">
        <v>160</v>
      </c>
      <c r="U27" s="9">
        <v>0.98699999999999999</v>
      </c>
      <c r="V27" s="9">
        <v>1.004</v>
      </c>
      <c r="W27" s="9">
        <v>0.99399999999999999</v>
      </c>
      <c r="X27" s="9">
        <v>0.98899999999999999</v>
      </c>
      <c r="Y27" s="4">
        <v>0.94</v>
      </c>
      <c r="Z27" s="5">
        <f t="shared" si="0"/>
        <v>0.9827999999999999</v>
      </c>
      <c r="AA27" s="4"/>
      <c r="AB27" s="3">
        <v>160</v>
      </c>
      <c r="AC27" s="9">
        <v>0.90300000000000002</v>
      </c>
      <c r="AD27" s="9">
        <v>0.91800000000000004</v>
      </c>
      <c r="AE27" s="9">
        <v>0.91700000000000004</v>
      </c>
      <c r="AF27" s="9">
        <v>0.91400000000000003</v>
      </c>
      <c r="AG27" s="4">
        <v>0.93</v>
      </c>
      <c r="AH27" s="5">
        <f t="shared" si="1"/>
        <v>0.9164000000000001</v>
      </c>
      <c r="AJ27" s="3">
        <v>160</v>
      </c>
      <c r="AK27" s="9">
        <v>0.73799999999999999</v>
      </c>
      <c r="AL27" s="9">
        <v>0.74</v>
      </c>
      <c r="AM27" s="9">
        <v>0.72599999999999998</v>
      </c>
      <c r="AN27" s="9">
        <v>0.73899999999999999</v>
      </c>
      <c r="AO27" s="4">
        <v>0.74</v>
      </c>
      <c r="AP27" s="5">
        <f t="shared" si="2"/>
        <v>0.73659999999999992</v>
      </c>
      <c r="AQ27" s="4"/>
      <c r="AR27" s="3">
        <v>160</v>
      </c>
      <c r="AS27" s="9">
        <v>0.71199999999999997</v>
      </c>
      <c r="AT27" s="9">
        <v>0.71299999999999997</v>
      </c>
      <c r="AU27" s="9">
        <v>0.70599999999999996</v>
      </c>
      <c r="AV27" s="9">
        <v>0.71</v>
      </c>
      <c r="AW27" s="4">
        <v>0.71299999999999997</v>
      </c>
      <c r="AX27" s="5">
        <f t="shared" si="3"/>
        <v>0.71079999999999999</v>
      </c>
      <c r="AY27" s="5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</row>
    <row r="28" spans="1:69" ht="17.100000000000001" thickBot="1">
      <c r="A28" s="3"/>
      <c r="B28" s="4">
        <v>160</v>
      </c>
      <c r="C28" s="4">
        <v>1.159</v>
      </c>
      <c r="D28" s="4">
        <v>1.1439999999999999</v>
      </c>
      <c r="E28" s="4">
        <v>1.145</v>
      </c>
      <c r="F28" s="4">
        <v>1.1459999999999999</v>
      </c>
      <c r="G28" s="4">
        <v>1.143</v>
      </c>
      <c r="H28" s="4">
        <f t="shared" si="5"/>
        <v>1.1473999999999998</v>
      </c>
      <c r="I28" s="4"/>
      <c r="J28" s="4">
        <v>160</v>
      </c>
      <c r="K28" s="9">
        <v>1.0760000000000001</v>
      </c>
      <c r="L28" s="9">
        <v>1.1000000000000001</v>
      </c>
      <c r="M28" s="9">
        <v>1.105</v>
      </c>
      <c r="N28" s="9">
        <v>1.097</v>
      </c>
      <c r="O28" s="9">
        <v>1.101</v>
      </c>
      <c r="P28" s="4">
        <f t="shared" si="4"/>
        <v>1.0958000000000001</v>
      </c>
      <c r="Q28" s="5"/>
      <c r="S28" s="3"/>
      <c r="T28" s="6">
        <v>180</v>
      </c>
      <c r="U28" s="7">
        <v>1.0529999999999999</v>
      </c>
      <c r="V28" s="7">
        <v>1.071</v>
      </c>
      <c r="W28" s="7">
        <v>1.0640000000000001</v>
      </c>
      <c r="X28" s="7">
        <v>1.0549999999999999</v>
      </c>
      <c r="Y28" s="7">
        <v>1.0649999999999999</v>
      </c>
      <c r="Z28" s="8">
        <f t="shared" si="0"/>
        <v>1.0615999999999999</v>
      </c>
      <c r="AA28" s="4"/>
      <c r="AB28" s="6">
        <v>180</v>
      </c>
      <c r="AC28" s="7">
        <v>1.002</v>
      </c>
      <c r="AD28" s="7">
        <v>1.0149999999999999</v>
      </c>
      <c r="AE28" s="7">
        <v>1.0169999999999999</v>
      </c>
      <c r="AF28" s="7">
        <v>1.014</v>
      </c>
      <c r="AG28" s="7">
        <v>1.0289999999999999</v>
      </c>
      <c r="AH28" s="8">
        <f t="shared" si="1"/>
        <v>1.0154000000000001</v>
      </c>
      <c r="AJ28" s="6">
        <v>180</v>
      </c>
      <c r="AK28" s="12">
        <v>0.81499999999999995</v>
      </c>
      <c r="AL28" s="7">
        <v>0.81699999999999995</v>
      </c>
      <c r="AM28" s="7">
        <v>0.80100000000000005</v>
      </c>
      <c r="AN28" s="7">
        <v>0.81599999999999995</v>
      </c>
      <c r="AO28" s="7">
        <v>0.81299999999999994</v>
      </c>
      <c r="AP28" s="8">
        <f t="shared" si="2"/>
        <v>0.8123999999999999</v>
      </c>
      <c r="AQ28" s="4"/>
      <c r="AR28" s="6">
        <v>180</v>
      </c>
      <c r="AS28" s="12">
        <v>0.78800000000000003</v>
      </c>
      <c r="AT28" s="7">
        <v>0.78800000000000003</v>
      </c>
      <c r="AU28" s="7">
        <v>0.78400000000000003</v>
      </c>
      <c r="AV28" s="7">
        <v>0.78500000000000003</v>
      </c>
      <c r="AW28" s="7">
        <v>0.78600000000000003</v>
      </c>
      <c r="AX28" s="8">
        <f t="shared" si="3"/>
        <v>0.78620000000000012</v>
      </c>
      <c r="AY28" s="5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</row>
    <row r="29" spans="1:69">
      <c r="A29" s="3"/>
      <c r="B29" s="4">
        <v>180</v>
      </c>
      <c r="C29" s="4">
        <v>1.1839999999999999</v>
      </c>
      <c r="D29" s="4">
        <v>1.1779999999999999</v>
      </c>
      <c r="E29" s="4">
        <v>1.181</v>
      </c>
      <c r="F29" s="4">
        <v>1.1830000000000001</v>
      </c>
      <c r="G29" s="4">
        <v>1.1830000000000001</v>
      </c>
      <c r="H29" s="4">
        <f t="shared" si="5"/>
        <v>1.1818</v>
      </c>
      <c r="I29" s="4"/>
      <c r="J29" s="4">
        <v>180</v>
      </c>
      <c r="K29" s="4">
        <v>1.1439999999999999</v>
      </c>
      <c r="L29" s="4">
        <v>1.159</v>
      </c>
      <c r="M29" s="4">
        <v>1.1659999999999999</v>
      </c>
      <c r="N29" s="4">
        <v>1.161</v>
      </c>
      <c r="O29" s="4">
        <v>1.1619999999999999</v>
      </c>
      <c r="P29" s="4">
        <f t="shared" si="4"/>
        <v>1.1583999999999999</v>
      </c>
      <c r="Q29" s="5"/>
      <c r="S29" s="3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5"/>
      <c r="AJ29" s="3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5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</row>
    <row r="30" spans="1:69">
      <c r="A30" s="3"/>
      <c r="B30" s="9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5"/>
      <c r="R30" s="4"/>
      <c r="S30" s="3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5"/>
      <c r="AJ30" s="3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5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</row>
    <row r="31" spans="1:69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5"/>
      <c r="S31" s="3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5"/>
      <c r="AJ31" s="3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5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</row>
    <row r="32" spans="1:69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5"/>
      <c r="S32" s="3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5"/>
      <c r="AJ32" s="3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5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</row>
    <row r="33" spans="1:56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5"/>
      <c r="S33" s="3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5"/>
      <c r="AJ33" s="3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5"/>
      <c r="BC33" s="9"/>
      <c r="BD33" s="9"/>
    </row>
    <row r="34" spans="1:56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5"/>
      <c r="S34" s="3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5"/>
      <c r="AJ34" s="3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5"/>
      <c r="BC34" s="9"/>
      <c r="BD34" s="9"/>
    </row>
    <row r="35" spans="1:56">
      <c r="A35" s="3"/>
      <c r="B35" s="4"/>
      <c r="C35" s="4"/>
      <c r="D35" s="4"/>
      <c r="E35" s="4"/>
      <c r="F35" s="4"/>
      <c r="G35" s="4"/>
      <c r="H35" s="4"/>
      <c r="I35" s="4" t="s">
        <v>29</v>
      </c>
      <c r="J35" s="4"/>
      <c r="K35" s="4"/>
      <c r="L35" s="4"/>
      <c r="M35" s="4"/>
      <c r="N35" s="4"/>
      <c r="O35" s="4"/>
      <c r="P35" s="4"/>
      <c r="Q35" s="5"/>
      <c r="S35" s="3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5"/>
      <c r="AJ35" s="3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5"/>
      <c r="BC35" s="9"/>
      <c r="BD35" s="9"/>
    </row>
    <row r="36" spans="1:56">
      <c r="A36" s="3"/>
      <c r="B36" s="4"/>
      <c r="C36" s="4"/>
      <c r="D36" s="4"/>
      <c r="E36" s="4"/>
      <c r="F36" s="4"/>
      <c r="G36" s="4"/>
      <c r="H36" s="4"/>
      <c r="I36" s="4">
        <v>16</v>
      </c>
      <c r="J36" s="4"/>
      <c r="K36" s="4"/>
      <c r="L36" s="4"/>
      <c r="M36" s="4"/>
      <c r="N36" s="4"/>
      <c r="O36" s="4"/>
      <c r="P36" s="4"/>
      <c r="Q36" s="5"/>
      <c r="S36" s="3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5"/>
      <c r="AJ36" s="3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5"/>
      <c r="BC36" s="9"/>
      <c r="BD36" s="9"/>
    </row>
    <row r="37" spans="1:56">
      <c r="A37" s="3"/>
      <c r="B37" s="4"/>
      <c r="C37" s="4"/>
      <c r="D37" s="4"/>
      <c r="E37" s="4"/>
      <c r="F37" s="4"/>
      <c r="G37" s="4"/>
      <c r="H37" s="4"/>
      <c r="I37" s="4" t="s">
        <v>30</v>
      </c>
      <c r="J37" s="4"/>
      <c r="K37" s="4"/>
      <c r="L37" s="4"/>
      <c r="M37" s="4"/>
      <c r="N37" s="4"/>
      <c r="O37" s="4"/>
      <c r="P37" s="4"/>
      <c r="Q37" s="5"/>
      <c r="S37" s="3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5"/>
      <c r="AJ37" s="3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5"/>
      <c r="BC37" s="9"/>
      <c r="BD37" s="9"/>
    </row>
    <row r="38" spans="1:56" ht="18.95">
      <c r="A38" s="3"/>
      <c r="B38" s="4"/>
      <c r="C38" s="4"/>
      <c r="D38" s="4"/>
      <c r="E38" s="4"/>
      <c r="F38" s="4"/>
      <c r="G38" s="4"/>
      <c r="H38" s="4"/>
      <c r="I38">
        <f xml:space="preserve"> -5.39259422946378E-09 * I36^ 4 + 1.37006464979886E-06 * I36^3 - 0.0000370548541166471 * I36 ^2 + 0.000260254960634754 * I36</f>
        <v>-6.3587533551600836E-5</v>
      </c>
      <c r="J38" s="4"/>
      <c r="K38" s="4"/>
      <c r="L38" s="4"/>
      <c r="M38" s="4"/>
      <c r="N38" s="4"/>
      <c r="O38" s="4"/>
      <c r="P38" s="4"/>
      <c r="Q38" s="5"/>
      <c r="S38" s="3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5"/>
      <c r="AJ38" s="3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5"/>
      <c r="BC38" s="9"/>
      <c r="BD38" s="9"/>
    </row>
    <row r="39" spans="1:56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5"/>
      <c r="S39" s="3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5"/>
      <c r="AJ39" s="3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5"/>
      <c r="BC39" s="9"/>
      <c r="BD39" s="9"/>
    </row>
    <row r="40" spans="1:5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5"/>
      <c r="S40" s="3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5"/>
      <c r="AJ40" s="3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5"/>
      <c r="BC40" s="9"/>
      <c r="BD40" s="9"/>
    </row>
    <row r="41" spans="1:5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5"/>
      <c r="S41" s="3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5"/>
      <c r="AJ41" s="3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5"/>
      <c r="BC41" s="9"/>
      <c r="BD41" s="9"/>
    </row>
    <row r="42" spans="1:56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5"/>
      <c r="S42" s="3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5"/>
      <c r="AJ42" s="3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5"/>
      <c r="BC42" s="9"/>
      <c r="BD42" s="9"/>
    </row>
    <row r="43" spans="1:56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5"/>
      <c r="S43" s="3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5"/>
      <c r="AJ43" s="3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5"/>
      <c r="BC43" s="9"/>
      <c r="BD43" s="9"/>
    </row>
    <row r="44" spans="1:56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5"/>
      <c r="S44" s="3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5"/>
      <c r="AJ44" s="3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5"/>
      <c r="BC44" s="9"/>
      <c r="BD44" s="9"/>
    </row>
    <row r="45" spans="1:5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5"/>
      <c r="S45" s="3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5"/>
      <c r="AJ45" s="3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5"/>
      <c r="BC45" s="9"/>
      <c r="BD45" s="9"/>
    </row>
    <row r="46" spans="1:5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5"/>
      <c r="S46" s="3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5"/>
      <c r="AJ46" s="3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5"/>
      <c r="BC46" s="9"/>
      <c r="BD46" s="9"/>
    </row>
    <row r="47" spans="1:5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5"/>
      <c r="S47" s="3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5"/>
      <c r="AJ47" s="3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5"/>
      <c r="BC47" s="9"/>
      <c r="BD47" s="9"/>
    </row>
    <row r="48" spans="1:5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5"/>
      <c r="S48" s="3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5"/>
      <c r="AJ48" s="3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5"/>
      <c r="BC48" s="9"/>
      <c r="BD48" s="9"/>
    </row>
    <row r="49" spans="1:5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5"/>
      <c r="S49" s="3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5"/>
      <c r="AJ49" s="3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5"/>
      <c r="BC49" s="9"/>
      <c r="BD49" s="9"/>
    </row>
    <row r="50" spans="1:5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5"/>
      <c r="S50" s="3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5"/>
      <c r="AJ50" s="3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5"/>
      <c r="BC50" s="9"/>
      <c r="BD50" s="9"/>
    </row>
    <row r="51" spans="1:5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5"/>
      <c r="S51" s="3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5"/>
      <c r="AJ51" s="3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5"/>
      <c r="BC51" s="9"/>
      <c r="BD51" s="9"/>
    </row>
    <row r="52" spans="1:5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5"/>
      <c r="S52" s="3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5"/>
      <c r="AJ52" s="3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5"/>
      <c r="BC52" s="9"/>
      <c r="BD52" s="9"/>
    </row>
    <row r="53" spans="1:5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5"/>
      <c r="S53" s="3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5"/>
      <c r="AJ53" s="3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5"/>
      <c r="BC53" s="9"/>
      <c r="BD53" s="9"/>
    </row>
    <row r="54" spans="1:5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5"/>
      <c r="S54" s="3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5"/>
      <c r="AJ54" s="3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5"/>
      <c r="BC54" s="9"/>
      <c r="BD54" s="9"/>
    </row>
    <row r="55" spans="1:5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5"/>
      <c r="S55" s="3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5"/>
      <c r="AJ55" s="3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5"/>
      <c r="BC55" s="9"/>
      <c r="BD55" s="9"/>
    </row>
    <row r="56" spans="1: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5"/>
      <c r="S56" s="3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5"/>
      <c r="AJ56" s="3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5"/>
      <c r="BC56" s="9"/>
      <c r="BD56" s="9"/>
    </row>
    <row r="57" spans="1:5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5"/>
      <c r="S57" s="3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5"/>
      <c r="AJ57" s="3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5"/>
      <c r="BC57" s="9"/>
      <c r="BD57" s="9"/>
    </row>
    <row r="58" spans="1:56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5"/>
      <c r="S58" s="3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5"/>
      <c r="AJ58" s="3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5"/>
      <c r="BC58" s="9"/>
      <c r="BD58" s="9"/>
    </row>
    <row r="59" spans="1:5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5"/>
      <c r="S59" s="3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5"/>
      <c r="AJ59" s="3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5"/>
      <c r="BC59" s="9"/>
      <c r="BD59" s="9"/>
    </row>
    <row r="60" spans="1:5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5"/>
      <c r="R60" s="4"/>
      <c r="S60" s="3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5"/>
      <c r="AJ60" s="3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5"/>
      <c r="BC60" s="9"/>
      <c r="BD60" s="9"/>
    </row>
    <row r="61" spans="1:5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5"/>
      <c r="S61" s="3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5"/>
      <c r="AJ61" s="3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5"/>
      <c r="BC61" s="9"/>
      <c r="BD61" s="9"/>
    </row>
    <row r="62" spans="1:5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5"/>
      <c r="S62" s="3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5"/>
      <c r="AJ62" s="3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5"/>
      <c r="BC62" s="9"/>
      <c r="BD62" s="9"/>
    </row>
    <row r="63" spans="1:5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5"/>
      <c r="S63" s="3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5"/>
      <c r="AJ63" s="3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5"/>
      <c r="BC63" s="9"/>
      <c r="BD63" s="9"/>
    </row>
    <row r="64" spans="1:5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5"/>
      <c r="S64" s="3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5"/>
      <c r="AJ64" s="3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5"/>
      <c r="BC64" s="9"/>
      <c r="BD64" s="9"/>
    </row>
    <row r="65" spans="1:5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5"/>
      <c r="S65" s="3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5"/>
      <c r="AJ65" s="3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5"/>
      <c r="BC65" s="9"/>
      <c r="BD65" s="9"/>
    </row>
    <row r="66" spans="1:5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5"/>
      <c r="S66" s="3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5"/>
      <c r="AJ66" s="3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5"/>
      <c r="BC66" s="9"/>
      <c r="BD66" s="9"/>
    </row>
    <row r="67" spans="1:5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5"/>
      <c r="S67" s="3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5"/>
      <c r="AJ67" s="3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5"/>
      <c r="BC67" s="9"/>
      <c r="BD67" s="9"/>
    </row>
    <row r="68" spans="1:56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5"/>
      <c r="S68" s="3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5"/>
      <c r="AJ68" s="3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5"/>
      <c r="BC68" s="9"/>
      <c r="BD68" s="9"/>
    </row>
    <row r="69" spans="1:56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5"/>
      <c r="S69" s="3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5"/>
      <c r="AJ69" s="3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5"/>
      <c r="BC69" s="9"/>
      <c r="BD69" s="9"/>
    </row>
    <row r="70" spans="1:56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5"/>
      <c r="S70" s="3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5"/>
      <c r="AJ70" s="3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5"/>
      <c r="BC70" s="9"/>
      <c r="BD70" s="9"/>
    </row>
    <row r="71" spans="1:56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5"/>
      <c r="S71" s="3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5"/>
      <c r="AJ71" s="3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5"/>
      <c r="BC71" s="9"/>
      <c r="BD71" s="9"/>
    </row>
    <row r="72" spans="1:56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5"/>
      <c r="S72" s="3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5"/>
      <c r="AJ72" s="3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5"/>
      <c r="BC72" s="9"/>
      <c r="BD72" s="9"/>
    </row>
    <row r="73" spans="1:56" ht="17.100000000000001" thickBot="1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8"/>
      <c r="S73" s="3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5"/>
      <c r="AJ73" s="3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5"/>
      <c r="BC73" s="9"/>
      <c r="BD73" s="9"/>
    </row>
    <row r="74" spans="1:56" ht="17.100000000000001" thickBot="1">
      <c r="S74" s="6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8"/>
      <c r="AJ74" s="6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8"/>
      <c r="BC74" s="9"/>
      <c r="BD74" s="9"/>
    </row>
    <row r="75" spans="1:56">
      <c r="R75" s="4"/>
      <c r="BC75" s="9"/>
      <c r="BD75" s="9"/>
    </row>
    <row r="76" spans="1:56">
      <c r="R76" s="4"/>
      <c r="BC76" s="9"/>
      <c r="BD76" s="9"/>
    </row>
    <row r="77" spans="1:56">
      <c r="BC77" s="9"/>
      <c r="BD77" s="9"/>
    </row>
    <row r="78" spans="1:56">
      <c r="BC78" s="9"/>
      <c r="BD78" s="9"/>
    </row>
    <row r="79" spans="1:56">
      <c r="BC79" s="9"/>
      <c r="BD79" s="9"/>
    </row>
    <row r="80" spans="1:56">
      <c r="BC80" s="9"/>
      <c r="BD80" s="9"/>
    </row>
    <row r="81" spans="14:56">
      <c r="BC81" s="9"/>
      <c r="BD81" s="9"/>
    </row>
    <row r="82" spans="14:56">
      <c r="BC82" s="9"/>
      <c r="BD82" s="9"/>
    </row>
    <row r="83" spans="14:56">
      <c r="BC83" s="9"/>
      <c r="BD83" s="9"/>
    </row>
    <row r="84" spans="14:56">
      <c r="BC84" s="9"/>
      <c r="BD84" s="9"/>
    </row>
    <row r="85" spans="14:56">
      <c r="BC85" s="9"/>
      <c r="BD85" s="9"/>
    </row>
    <row r="86" spans="14:56">
      <c r="BC86" s="9"/>
      <c r="BD86" s="9"/>
    </row>
    <row r="87" spans="14:56">
      <c r="BC87" s="9"/>
      <c r="BD87" s="9"/>
    </row>
    <row r="88" spans="14:56">
      <c r="BC88" s="9"/>
      <c r="BD88" s="9"/>
    </row>
    <row r="89" spans="14:56">
      <c r="BC89" s="9"/>
      <c r="BD89" s="9"/>
    </row>
    <row r="90" spans="14:56">
      <c r="BC90" s="9"/>
      <c r="BD90" s="9"/>
    </row>
    <row r="91" spans="14:56">
      <c r="N91" s="19"/>
      <c r="BC91" s="9"/>
      <c r="BD91" s="9"/>
    </row>
    <row r="92" spans="14:56">
      <c r="BC92" s="9"/>
      <c r="BD92" s="9"/>
    </row>
    <row r="93" spans="14:56">
      <c r="BC93" s="9"/>
      <c r="BD93" s="9"/>
    </row>
    <row r="94" spans="14:56">
      <c r="BC94" s="9"/>
      <c r="BD94" s="9"/>
    </row>
    <row r="95" spans="14:56">
      <c r="BC95" s="9"/>
      <c r="BD95" s="9"/>
    </row>
    <row r="96" spans="14:56">
      <c r="BC96" s="9"/>
      <c r="BD96" s="9"/>
    </row>
    <row r="97" spans="23:56">
      <c r="BC97" s="9"/>
      <c r="BD97" s="9"/>
    </row>
    <row r="98" spans="23:56">
      <c r="BC98" s="9"/>
      <c r="BD98" s="9"/>
    </row>
    <row r="99" spans="23:56">
      <c r="BC99" s="9"/>
      <c r="BD99" s="9"/>
    </row>
    <row r="100" spans="23:56">
      <c r="AJ100">
        <v>1.06</v>
      </c>
      <c r="BC100" s="9"/>
      <c r="BD100" s="9"/>
    </row>
    <row r="101" spans="23:56">
      <c r="W101">
        <v>1.06</v>
      </c>
      <c r="AJ101">
        <f>(612.61*AJ100^3)+(-812.82*AJ100^2)+(436.56*AJ100)+34.416</f>
        <v>313.51335976000001</v>
      </c>
      <c r="BC101" s="9"/>
      <c r="BD101" s="9"/>
    </row>
    <row r="102" spans="23:56">
      <c r="W102">
        <f>(263.07*W101^3)+(-449.69*W101^2)+(321.88*W101)+30.01</f>
        <v>179.25169512000002</v>
      </c>
      <c r="BC102" s="9"/>
      <c r="BD102" s="9"/>
    </row>
    <row r="103" spans="23:56">
      <c r="BC103" s="9"/>
      <c r="BD103" s="9"/>
    </row>
    <row r="104" spans="23:56">
      <c r="BC104" s="9"/>
      <c r="BD104" s="9"/>
    </row>
    <row r="105" spans="23:56">
      <c r="BC105" s="9"/>
      <c r="BD105" s="9"/>
    </row>
    <row r="106" spans="23:56">
      <c r="BC106" s="9"/>
      <c r="BD106" s="9"/>
    </row>
    <row r="107" spans="23:56">
      <c r="BC107" s="9"/>
      <c r="BD107" s="9"/>
    </row>
    <row r="108" spans="23:56">
      <c r="BC108" s="9"/>
      <c r="BD108" s="9"/>
    </row>
    <row r="109" spans="23:56">
      <c r="BC109" s="9"/>
      <c r="BD109" s="9"/>
    </row>
    <row r="110" spans="23:56">
      <c r="BC110" s="9"/>
      <c r="BD110" s="9"/>
    </row>
    <row r="111" spans="23:56">
      <c r="BC111" s="9"/>
      <c r="BD111" s="9"/>
    </row>
    <row r="112" spans="23:56">
      <c r="BC112" s="9"/>
      <c r="BD112" s="9"/>
    </row>
    <row r="113" spans="55:56">
      <c r="BC113" s="9"/>
      <c r="BD113" s="9"/>
    </row>
    <row r="114" spans="55:56">
      <c r="BC114" s="9"/>
      <c r="BD114" s="9"/>
    </row>
    <row r="115" spans="55:56">
      <c r="BC115" s="9"/>
      <c r="BD115" s="9"/>
    </row>
    <row r="116" spans="55:56">
      <c r="BC116" s="9"/>
      <c r="BD116" s="9"/>
    </row>
    <row r="117" spans="55:56">
      <c r="BC117" s="9"/>
      <c r="BD117" s="9"/>
    </row>
    <row r="118" spans="55:56">
      <c r="BC118" s="9"/>
      <c r="BD118" s="9"/>
    </row>
    <row r="119" spans="55:56">
      <c r="BC119" s="9"/>
      <c r="BD119" s="9"/>
    </row>
    <row r="120" spans="55:56">
      <c r="BC120" s="9"/>
      <c r="BD120" s="9"/>
    </row>
    <row r="121" spans="55:56">
      <c r="BC121" s="9"/>
      <c r="BD121" s="9"/>
    </row>
    <row r="122" spans="55:56">
      <c r="BC122" s="9"/>
      <c r="BD122" s="9"/>
    </row>
    <row r="123" spans="55:56">
      <c r="BC123" s="9"/>
      <c r="BD123" s="9"/>
    </row>
    <row r="124" spans="55:56">
      <c r="BC124" s="9"/>
      <c r="BD124" s="9"/>
    </row>
    <row r="125" spans="55:56">
      <c r="BC125" s="9"/>
      <c r="BD125" s="9"/>
    </row>
    <row r="126" spans="55:56">
      <c r="BC126" s="9"/>
      <c r="BD126" s="9"/>
    </row>
    <row r="127" spans="55:56">
      <c r="BC127" s="9"/>
      <c r="BD127" s="9"/>
    </row>
    <row r="128" spans="55:56">
      <c r="BC128" s="9"/>
      <c r="BD128" s="9"/>
    </row>
    <row r="129" spans="55:56">
      <c r="BC129" s="9"/>
      <c r="BD129" s="9"/>
    </row>
    <row r="130" spans="55:56">
      <c r="BC130" s="9"/>
      <c r="BD130" s="9"/>
    </row>
    <row r="131" spans="55:56">
      <c r="BC131" s="9"/>
      <c r="BD131" s="9"/>
    </row>
    <row r="132" spans="55:56">
      <c r="BC132" s="9"/>
      <c r="BD132" s="9"/>
    </row>
    <row r="133" spans="55:56">
      <c r="BC133" s="9"/>
      <c r="BD133" s="9"/>
    </row>
    <row r="134" spans="55:56">
      <c r="BC134" s="9"/>
      <c r="BD134" s="9"/>
    </row>
    <row r="135" spans="55:56">
      <c r="BC135" s="9"/>
      <c r="BD135" s="9"/>
    </row>
    <row r="136" spans="55:56">
      <c r="BC136" s="9"/>
      <c r="BD136" s="9"/>
    </row>
    <row r="137" spans="55:56">
      <c r="BC137" s="9"/>
      <c r="BD137" s="9"/>
    </row>
    <row r="138" spans="55:56">
      <c r="BC138" s="9"/>
      <c r="BD138" s="9"/>
    </row>
    <row r="139" spans="55:56">
      <c r="BC139" s="9"/>
      <c r="BD139" s="9"/>
    </row>
    <row r="140" spans="55:56">
      <c r="BC140" s="9"/>
      <c r="BD140" s="9"/>
    </row>
    <row r="141" spans="55:56">
      <c r="BC141" s="9"/>
      <c r="BD141" s="9"/>
    </row>
    <row r="142" spans="55:56">
      <c r="BC142" s="9"/>
      <c r="BD142" s="9"/>
    </row>
    <row r="143" spans="55:56">
      <c r="BC143" s="9"/>
      <c r="BD143" s="9"/>
    </row>
    <row r="144" spans="55:56">
      <c r="BC144" s="9"/>
      <c r="BD144" s="9"/>
    </row>
    <row r="145" spans="55:56">
      <c r="BC145" s="9"/>
      <c r="BD145" s="9"/>
    </row>
    <row r="146" spans="55:56">
      <c r="BC146" s="9"/>
      <c r="BD146" s="9"/>
    </row>
    <row r="147" spans="55:56">
      <c r="BC147" s="9"/>
      <c r="BD147" s="9"/>
    </row>
    <row r="148" spans="55:56">
      <c r="BC148" s="9"/>
      <c r="BD148" s="9"/>
    </row>
    <row r="149" spans="55:56">
      <c r="BC149" s="9"/>
      <c r="BD149" s="9"/>
    </row>
    <row r="150" spans="55:56">
      <c r="BC150" s="9"/>
      <c r="BD150" s="9"/>
    </row>
    <row r="151" spans="55:56">
      <c r="BC151" s="9"/>
      <c r="BD151" s="9"/>
    </row>
    <row r="152" spans="55:56">
      <c r="BC152" s="9"/>
      <c r="BD152" s="9"/>
    </row>
    <row r="153" spans="55:56">
      <c r="BC153" s="9"/>
      <c r="BD153" s="9"/>
    </row>
    <row r="154" spans="55:56">
      <c r="BC154" s="9"/>
      <c r="BD154" s="9"/>
    </row>
    <row r="155" spans="55:56">
      <c r="BC155" s="9"/>
      <c r="BD155" s="9"/>
    </row>
    <row r="156" spans="55:56">
      <c r="BC156" s="9"/>
      <c r="BD156" s="9"/>
    </row>
    <row r="157" spans="55:56">
      <c r="BC157" s="9"/>
      <c r="BD157" s="9"/>
    </row>
    <row r="158" spans="55:56">
      <c r="BC158" s="9"/>
      <c r="BD158" s="9"/>
    </row>
    <row r="159" spans="55:56">
      <c r="BC159" s="9"/>
      <c r="BD159" s="9"/>
    </row>
    <row r="160" spans="55:56">
      <c r="BC160" s="9"/>
      <c r="BD160" s="9"/>
    </row>
    <row r="161" spans="55:56">
      <c r="BC161" s="9"/>
      <c r="BD161" s="9"/>
    </row>
    <row r="162" spans="55:56">
      <c r="BC162" s="9"/>
      <c r="BD162" s="9"/>
    </row>
    <row r="163" spans="55:56">
      <c r="BC163" s="9"/>
      <c r="BD163" s="9"/>
    </row>
    <row r="164" spans="55:56">
      <c r="BC164" s="9"/>
      <c r="BD164" s="9"/>
    </row>
    <row r="165" spans="55:56">
      <c r="BC165" s="9"/>
      <c r="BD165" s="9"/>
    </row>
    <row r="166" spans="55:56">
      <c r="BC166" s="9"/>
      <c r="BD166" s="9"/>
    </row>
    <row r="167" spans="55:56">
      <c r="BC167" s="9"/>
      <c r="BD167" s="9"/>
    </row>
    <row r="168" spans="55:56">
      <c r="BC168" s="9"/>
      <c r="BD168" s="9"/>
    </row>
    <row r="169" spans="55:56">
      <c r="BC169" s="9"/>
      <c r="BD169" s="9"/>
    </row>
    <row r="170" spans="55:56">
      <c r="BC170" s="9"/>
      <c r="BD170" s="9"/>
    </row>
    <row r="171" spans="55:56">
      <c r="BC171" s="9"/>
      <c r="BD171" s="9"/>
    </row>
    <row r="172" spans="55:56">
      <c r="BC172" s="9"/>
      <c r="BD172" s="9"/>
    </row>
    <row r="173" spans="55:56">
      <c r="BC173" s="9"/>
      <c r="BD173" s="9"/>
    </row>
    <row r="174" spans="55:56">
      <c r="BC174" s="9"/>
      <c r="BD174" s="9"/>
    </row>
    <row r="175" spans="55:56">
      <c r="BC175" s="9"/>
      <c r="BD175" s="9"/>
    </row>
    <row r="176" spans="55:56">
      <c r="BC176" s="9"/>
      <c r="BD176" s="9"/>
    </row>
    <row r="177" spans="55:56">
      <c r="BC177" s="9"/>
      <c r="BD177" s="9"/>
    </row>
    <row r="178" spans="55:56">
      <c r="BC178" s="9"/>
      <c r="BD178" s="9"/>
    </row>
    <row r="179" spans="55:56">
      <c r="BC179" s="9"/>
      <c r="BD179" s="9"/>
    </row>
    <row r="180" spans="55:56">
      <c r="BC180" s="9"/>
      <c r="BD180" s="9"/>
    </row>
    <row r="181" spans="55:56">
      <c r="BC181" s="9"/>
      <c r="BD181" s="9"/>
    </row>
    <row r="182" spans="55:56">
      <c r="BC182" s="9"/>
      <c r="BD182" s="9"/>
    </row>
    <row r="183" spans="55:56">
      <c r="BC183" s="9"/>
      <c r="BD183" s="9"/>
    </row>
    <row r="184" spans="55:56">
      <c r="BC184" s="9"/>
      <c r="BD184" s="9"/>
    </row>
    <row r="185" spans="55:56">
      <c r="BC185" s="9"/>
      <c r="BD185" s="9"/>
    </row>
    <row r="186" spans="55:56">
      <c r="BC186" s="9"/>
      <c r="BD186" s="9"/>
    </row>
    <row r="187" spans="55:56">
      <c r="BC187" s="9"/>
      <c r="BD187" s="9"/>
    </row>
    <row r="188" spans="55:56">
      <c r="BC188" s="9"/>
      <c r="BD188" s="9"/>
    </row>
    <row r="189" spans="55:56">
      <c r="BC189" s="9"/>
      <c r="BD189" s="9"/>
    </row>
    <row r="190" spans="55:56">
      <c r="BC190" s="9"/>
      <c r="BD190" s="9"/>
    </row>
    <row r="191" spans="55:56">
      <c r="BC191" s="9"/>
      <c r="BD191" s="9"/>
    </row>
    <row r="192" spans="55:56">
      <c r="BC192" s="9"/>
      <c r="BD192" s="9"/>
    </row>
    <row r="193" spans="55:56">
      <c r="BC193" s="9"/>
      <c r="BD193" s="9"/>
    </row>
    <row r="194" spans="55:56">
      <c r="BC194" s="9"/>
      <c r="BD194" s="9"/>
    </row>
    <row r="195" spans="55:56">
      <c r="BC195" s="9"/>
      <c r="BD195" s="9"/>
    </row>
    <row r="196" spans="55:56">
      <c r="BC196" s="9"/>
      <c r="BD196" s="9"/>
    </row>
    <row r="197" spans="55:56">
      <c r="BC197" s="9"/>
      <c r="BD197" s="9"/>
    </row>
    <row r="198" spans="55:56">
      <c r="BC198" s="9"/>
      <c r="BD198" s="9"/>
    </row>
    <row r="199" spans="55:56">
      <c r="BC199" s="9"/>
      <c r="BD199" s="9"/>
    </row>
    <row r="200" spans="55:56">
      <c r="BC200" s="9"/>
      <c r="BD200" s="9"/>
    </row>
    <row r="201" spans="55:56">
      <c r="BC201" s="9"/>
      <c r="BD201" s="9"/>
    </row>
    <row r="202" spans="55:56">
      <c r="BC202" s="9"/>
      <c r="BD202" s="9"/>
    </row>
    <row r="203" spans="55:56">
      <c r="BC203" s="9"/>
      <c r="BD203" s="9"/>
    </row>
    <row r="204" spans="55:56">
      <c r="BC204" s="9"/>
      <c r="BD204" s="9"/>
    </row>
    <row r="205" spans="55:56">
      <c r="BC205" s="9"/>
      <c r="BD205" s="9"/>
    </row>
    <row r="206" spans="55:56">
      <c r="BC206" s="9"/>
      <c r="BD206" s="9"/>
    </row>
    <row r="207" spans="55:56">
      <c r="BC207" s="9"/>
      <c r="BD207" s="9"/>
    </row>
    <row r="208" spans="55:56">
      <c r="BC208" s="9"/>
      <c r="BD208" s="9"/>
    </row>
    <row r="209" spans="55:56">
      <c r="BC209" s="9"/>
      <c r="BD209" s="9"/>
    </row>
    <row r="210" spans="55:56">
      <c r="BC210" s="9"/>
      <c r="BD210" s="9"/>
    </row>
    <row r="211" spans="55:56">
      <c r="BC211" s="9"/>
      <c r="BD211" s="9"/>
    </row>
    <row r="212" spans="55:56">
      <c r="BC212" s="9"/>
      <c r="BD212" s="9"/>
    </row>
    <row r="213" spans="55:56">
      <c r="BC213" s="9"/>
      <c r="BD213" s="9"/>
    </row>
    <row r="214" spans="55:56">
      <c r="BC214" s="9"/>
      <c r="BD214" s="9"/>
    </row>
    <row r="215" spans="55:56">
      <c r="BC215" s="9"/>
      <c r="BD215" s="9"/>
    </row>
    <row r="216" spans="55:56">
      <c r="BC216" s="9"/>
      <c r="BD216" s="9"/>
    </row>
    <row r="217" spans="55:56">
      <c r="BC217" s="9"/>
      <c r="BD217" s="9"/>
    </row>
    <row r="218" spans="55:56">
      <c r="BC218" s="9"/>
      <c r="BD218" s="9"/>
    </row>
    <row r="219" spans="55:56">
      <c r="BC219" s="9"/>
      <c r="BD219" s="9"/>
    </row>
    <row r="220" spans="55:56">
      <c r="BC220" s="9"/>
      <c r="BD220" s="9"/>
    </row>
    <row r="221" spans="55:56">
      <c r="BC221" s="9"/>
      <c r="BD221" s="9"/>
    </row>
    <row r="222" spans="55:56">
      <c r="BC222" s="9"/>
      <c r="BD222" s="9"/>
    </row>
    <row r="223" spans="55:56">
      <c r="BC223" s="9"/>
      <c r="BD223" s="9"/>
    </row>
    <row r="224" spans="55:56">
      <c r="BC224" s="9"/>
      <c r="BD224" s="9"/>
    </row>
    <row r="225" spans="55:56">
      <c r="BC225" s="9"/>
      <c r="BD225" s="9"/>
    </row>
    <row r="226" spans="55:56">
      <c r="BC226" s="9"/>
      <c r="BD226" s="9"/>
    </row>
    <row r="227" spans="55:56">
      <c r="BC227" s="9"/>
      <c r="BD227" s="9"/>
    </row>
    <row r="228" spans="55:56">
      <c r="BC228" s="9"/>
      <c r="BD228" s="9"/>
    </row>
    <row r="229" spans="55:56">
      <c r="BC229" s="9"/>
      <c r="BD229" s="9"/>
    </row>
    <row r="230" spans="55:56">
      <c r="BC230" s="9"/>
      <c r="BD230" s="9"/>
    </row>
    <row r="231" spans="55:56">
      <c r="BC231" s="9"/>
      <c r="BD231" s="9"/>
    </row>
    <row r="232" spans="55:56">
      <c r="BC232" s="9"/>
      <c r="BD232" s="9"/>
    </row>
    <row r="233" spans="55:56">
      <c r="BC233" s="9"/>
      <c r="BD233" s="9"/>
    </row>
    <row r="234" spans="55:56">
      <c r="BC234" s="9"/>
      <c r="BD234" s="9"/>
    </row>
    <row r="235" spans="55:56">
      <c r="BC235" s="9"/>
      <c r="BD235" s="9"/>
    </row>
    <row r="236" spans="55:56">
      <c r="BC236" s="9"/>
      <c r="BD236" s="9"/>
    </row>
    <row r="237" spans="55:56">
      <c r="BC237" s="9"/>
      <c r="BD237" s="9"/>
    </row>
    <row r="238" spans="55:56">
      <c r="BC238" s="9"/>
      <c r="BD238" s="9"/>
    </row>
    <row r="239" spans="55:56">
      <c r="BC239" s="9"/>
      <c r="BD239" s="9"/>
    </row>
    <row r="240" spans="55:56">
      <c r="BC240" s="9"/>
      <c r="BD240" s="9"/>
    </row>
    <row r="241" spans="55:56">
      <c r="BC241" s="9"/>
      <c r="BD241" s="9"/>
    </row>
    <row r="242" spans="55:56">
      <c r="BC242" s="9"/>
      <c r="BD242" s="9"/>
    </row>
    <row r="243" spans="55:56">
      <c r="BC243" s="9"/>
      <c r="BD243" s="9"/>
    </row>
    <row r="244" spans="55:56">
      <c r="BC244" s="9"/>
      <c r="BD244" s="9"/>
    </row>
    <row r="245" spans="55:56">
      <c r="BC245" s="9"/>
      <c r="BD245" s="9"/>
    </row>
    <row r="246" spans="55:56">
      <c r="BC246" s="9"/>
      <c r="BD246" s="9"/>
    </row>
    <row r="247" spans="55:56">
      <c r="BC247" s="9"/>
      <c r="BD247" s="9"/>
    </row>
    <row r="248" spans="55:56">
      <c r="BC248" s="9"/>
      <c r="BD248" s="9"/>
    </row>
    <row r="249" spans="55:56">
      <c r="BC249" s="9"/>
      <c r="BD249" s="9"/>
    </row>
    <row r="250" spans="55:56">
      <c r="BC250" s="9"/>
      <c r="BD250" s="9"/>
    </row>
    <row r="251" spans="55:56">
      <c r="BC251" s="9"/>
      <c r="BD251" s="9"/>
    </row>
    <row r="252" spans="55:56">
      <c r="BC252" s="9"/>
      <c r="BD252" s="9"/>
    </row>
    <row r="253" spans="55:56">
      <c r="BC253" s="9"/>
      <c r="BD253" s="9"/>
    </row>
    <row r="254" spans="55:56">
      <c r="BC254" s="9"/>
      <c r="BD254" s="9"/>
    </row>
    <row r="255" spans="55:56">
      <c r="BC255" s="9"/>
      <c r="BD255" s="9"/>
    </row>
    <row r="256" spans="55:56">
      <c r="BC256" s="9"/>
      <c r="BD256" s="9"/>
    </row>
    <row r="257" spans="55:56">
      <c r="BC257" s="9"/>
      <c r="BD257" s="9"/>
    </row>
    <row r="258" spans="55:56">
      <c r="BC258" s="9"/>
      <c r="BD258" s="9"/>
    </row>
    <row r="259" spans="55:56">
      <c r="BC259" s="9"/>
      <c r="BD259" s="9"/>
    </row>
    <row r="260" spans="55:56">
      <c r="BC260" s="9"/>
      <c r="BD260" s="9"/>
    </row>
    <row r="261" spans="55:56">
      <c r="BC261" s="9"/>
      <c r="BD261" s="9"/>
    </row>
    <row r="262" spans="55:56">
      <c r="BC262" s="9"/>
      <c r="BD262" s="9"/>
    </row>
    <row r="263" spans="55:56">
      <c r="BC263" s="9"/>
      <c r="BD263" s="9"/>
    </row>
    <row r="264" spans="55:56">
      <c r="BC264" s="9"/>
      <c r="BD264" s="9"/>
    </row>
    <row r="265" spans="55:56">
      <c r="BC265" s="9"/>
      <c r="BD265" s="9"/>
    </row>
    <row r="266" spans="55:56">
      <c r="BC266" s="9"/>
      <c r="BD266" s="9"/>
    </row>
    <row r="267" spans="55:56">
      <c r="BC267" s="9"/>
      <c r="BD267" s="9"/>
    </row>
    <row r="268" spans="55:56">
      <c r="BC268" s="9"/>
      <c r="BD268" s="9"/>
    </row>
    <row r="269" spans="55:56">
      <c r="BC269" s="9"/>
      <c r="BD269" s="9"/>
    </row>
    <row r="270" spans="55:56">
      <c r="BC270" s="9"/>
      <c r="BD270" s="9"/>
    </row>
    <row r="271" spans="55:56">
      <c r="BC271" s="9"/>
      <c r="BD271" s="9"/>
    </row>
    <row r="272" spans="55:56">
      <c r="BC272" s="9"/>
      <c r="BD272" s="9"/>
    </row>
    <row r="273" spans="55:56">
      <c r="BC273" s="9"/>
      <c r="BD273" s="9"/>
    </row>
    <row r="274" spans="55:56">
      <c r="BC274" s="9"/>
      <c r="BD274" s="9"/>
    </row>
    <row r="275" spans="55:56">
      <c r="BC275" s="9"/>
      <c r="BD275" s="9"/>
    </row>
    <row r="276" spans="55:56">
      <c r="BC276" s="9"/>
      <c r="BD276" s="9"/>
    </row>
    <row r="277" spans="55:56">
      <c r="BC277" s="9"/>
      <c r="BD277" s="9"/>
    </row>
    <row r="278" spans="55:56">
      <c r="BC278" s="9"/>
      <c r="BD278" s="9"/>
    </row>
    <row r="279" spans="55:56">
      <c r="BC279" s="9"/>
      <c r="BD279" s="9"/>
    </row>
    <row r="280" spans="55:56">
      <c r="BC280" s="9"/>
      <c r="BD280" s="9"/>
    </row>
    <row r="281" spans="55:56">
      <c r="BC281" s="9"/>
      <c r="BD281" s="9"/>
    </row>
    <row r="282" spans="55:56">
      <c r="BC282" s="9"/>
      <c r="BD282" s="9"/>
    </row>
    <row r="283" spans="55:56">
      <c r="BC283" s="9"/>
      <c r="BD283" s="9"/>
    </row>
    <row r="284" spans="55:56">
      <c r="BC284" s="9"/>
      <c r="BD284" s="9"/>
    </row>
    <row r="285" spans="55:56">
      <c r="BC285" s="9"/>
      <c r="BD285" s="9"/>
    </row>
    <row r="286" spans="55:56">
      <c r="BC286" s="9"/>
      <c r="BD286" s="9"/>
    </row>
    <row r="287" spans="55:56">
      <c r="BC287" s="9"/>
      <c r="BD287" s="9"/>
    </row>
    <row r="288" spans="55:56">
      <c r="BC288" s="9"/>
      <c r="BD288" s="9"/>
    </row>
    <row r="289" spans="55:56">
      <c r="BC289" s="9"/>
      <c r="BD289" s="9"/>
    </row>
    <row r="290" spans="55:56">
      <c r="BC290" s="9"/>
      <c r="BD290" s="9"/>
    </row>
    <row r="291" spans="55:56">
      <c r="BC291" s="9"/>
      <c r="BD291" s="9"/>
    </row>
    <row r="292" spans="55:56">
      <c r="BC292" s="9"/>
      <c r="BD292" s="9"/>
    </row>
    <row r="293" spans="55:56">
      <c r="BC293" s="9"/>
      <c r="BD293" s="9"/>
    </row>
    <row r="294" spans="55:56">
      <c r="BC294" s="9"/>
      <c r="BD294" s="9"/>
    </row>
    <row r="295" spans="55:56">
      <c r="BC295" s="9"/>
      <c r="BD295" s="9"/>
    </row>
    <row r="296" spans="55:56">
      <c r="BC296" s="9"/>
      <c r="BD296" s="9"/>
    </row>
    <row r="297" spans="55:56">
      <c r="BC297" s="9"/>
      <c r="BD297" s="9"/>
    </row>
    <row r="298" spans="55:56">
      <c r="BC298" s="9"/>
      <c r="BD298" s="9"/>
    </row>
    <row r="299" spans="55:56">
      <c r="BC299" s="9"/>
      <c r="BD299" s="9"/>
    </row>
    <row r="300" spans="55:56">
      <c r="BC300" s="9"/>
      <c r="BD300" s="9"/>
    </row>
    <row r="301" spans="55:56">
      <c r="BC301" s="9"/>
      <c r="BD301" s="9"/>
    </row>
    <row r="302" spans="55:56">
      <c r="BC302" s="9"/>
      <c r="BD302" s="9"/>
    </row>
    <row r="303" spans="55:56">
      <c r="BC303" s="9"/>
      <c r="BD303" s="9"/>
    </row>
    <row r="304" spans="55:56">
      <c r="BC304" s="9"/>
      <c r="BD304" s="9"/>
    </row>
    <row r="305" spans="55:56">
      <c r="BC305" s="9"/>
      <c r="BD305" s="9"/>
    </row>
    <row r="306" spans="55:56">
      <c r="BC306" s="9"/>
      <c r="BD306" s="9"/>
    </row>
    <row r="307" spans="55:56">
      <c r="BC307" s="9"/>
      <c r="BD307" s="9"/>
    </row>
    <row r="308" spans="55:56">
      <c r="BC308" s="9"/>
      <c r="BD308" s="9"/>
    </row>
    <row r="309" spans="55:56">
      <c r="BC309" s="9"/>
      <c r="BD309" s="9"/>
    </row>
    <row r="310" spans="55:56">
      <c r="BC310" s="9"/>
      <c r="BD310" s="9"/>
    </row>
    <row r="311" spans="55:56">
      <c r="BC311" s="9"/>
      <c r="BD311" s="9"/>
    </row>
    <row r="312" spans="55:56">
      <c r="BC312" s="9"/>
      <c r="BD312" s="9"/>
    </row>
    <row r="313" spans="55:56">
      <c r="BC313" s="9"/>
      <c r="BD313" s="9"/>
    </row>
    <row r="314" spans="55:56">
      <c r="BC314" s="9"/>
      <c r="BD314" s="9"/>
    </row>
    <row r="315" spans="55:56">
      <c r="BC315" s="9"/>
      <c r="BD315" s="9"/>
    </row>
    <row r="316" spans="55:56">
      <c r="BC316" s="9"/>
      <c r="BD316" s="9"/>
    </row>
    <row r="317" spans="55:56">
      <c r="BC317" s="9"/>
      <c r="BD317" s="9"/>
    </row>
    <row r="318" spans="55:56">
      <c r="BC318" s="9"/>
      <c r="BD318" s="9"/>
    </row>
    <row r="319" spans="55:56">
      <c r="BC319" s="9"/>
      <c r="BD319" s="9"/>
    </row>
    <row r="320" spans="55:56">
      <c r="BC320" s="9"/>
      <c r="BD320" s="9"/>
    </row>
    <row r="321" spans="55:56">
      <c r="BC321" s="9"/>
      <c r="BD321" s="9"/>
    </row>
    <row r="322" spans="55:56">
      <c r="BC322" s="9"/>
      <c r="BD322" s="9"/>
    </row>
    <row r="323" spans="55:56">
      <c r="BC323" s="9"/>
      <c r="BD323" s="9"/>
    </row>
    <row r="324" spans="55:56">
      <c r="BC324" s="9"/>
      <c r="BD324" s="9"/>
    </row>
    <row r="325" spans="55:56">
      <c r="BC325" s="9"/>
      <c r="BD325" s="9"/>
    </row>
    <row r="326" spans="55:56">
      <c r="BC326" s="9"/>
      <c r="BD326" s="9"/>
    </row>
    <row r="327" spans="55:56">
      <c r="BC327" s="9"/>
      <c r="BD327" s="9"/>
    </row>
    <row r="328" spans="55:56">
      <c r="BC328" s="9"/>
      <c r="BD328" s="9"/>
    </row>
    <row r="329" spans="55:56">
      <c r="BC329" s="9"/>
      <c r="BD329" s="9"/>
    </row>
    <row r="330" spans="55:56">
      <c r="BC330" s="9"/>
      <c r="BD330" s="9"/>
    </row>
    <row r="331" spans="55:56">
      <c r="BC331" s="9"/>
      <c r="BD331" s="9"/>
    </row>
    <row r="332" spans="55:56">
      <c r="BC332" s="9"/>
      <c r="BD332" s="9"/>
    </row>
    <row r="333" spans="55:56">
      <c r="BC333" s="9"/>
      <c r="BD333" s="9"/>
    </row>
    <row r="334" spans="55:56">
      <c r="BC334" s="9"/>
      <c r="BD334" s="9"/>
    </row>
    <row r="335" spans="55:56">
      <c r="BC335" s="9"/>
      <c r="BD335" s="9"/>
    </row>
    <row r="336" spans="55:56">
      <c r="BC336" s="9"/>
      <c r="BD336" s="9"/>
    </row>
    <row r="337" spans="55:56">
      <c r="BC337" s="9"/>
      <c r="BD337" s="9"/>
    </row>
    <row r="338" spans="55:56">
      <c r="BC338" s="9"/>
      <c r="BD338" s="9"/>
    </row>
    <row r="339" spans="55:56">
      <c r="BC339" s="9"/>
      <c r="BD339" s="9"/>
    </row>
    <row r="340" spans="55:56">
      <c r="BC340" s="9"/>
      <c r="BD340" s="9"/>
    </row>
    <row r="341" spans="55:56">
      <c r="BC341" s="9"/>
      <c r="BD341" s="9"/>
    </row>
    <row r="342" spans="55:56">
      <c r="BC342" s="9"/>
      <c r="BD342" s="9"/>
    </row>
    <row r="343" spans="55:56">
      <c r="BC343" s="9"/>
      <c r="BD343" s="9"/>
    </row>
    <row r="344" spans="55:56">
      <c r="BC344" s="9"/>
      <c r="BD344" s="9"/>
    </row>
    <row r="345" spans="55:56">
      <c r="BC345" s="9"/>
      <c r="BD345" s="9"/>
    </row>
    <row r="346" spans="55:56">
      <c r="BC346" s="9"/>
      <c r="BD346" s="9"/>
    </row>
    <row r="347" spans="55:56">
      <c r="BC347" s="9"/>
      <c r="BD347" s="9"/>
    </row>
    <row r="348" spans="55:56">
      <c r="BC348" s="9"/>
      <c r="BD348" s="9"/>
    </row>
    <row r="349" spans="55:56">
      <c r="BC349" s="9"/>
      <c r="BD349" s="9"/>
    </row>
    <row r="350" spans="55:56">
      <c r="BC350" s="9"/>
      <c r="BD350" s="9"/>
    </row>
    <row r="351" spans="55:56">
      <c r="BC351" s="9"/>
      <c r="BD351" s="9"/>
    </row>
    <row r="352" spans="55:56">
      <c r="BC352" s="9"/>
      <c r="BD352" s="9"/>
    </row>
    <row r="353" spans="55:56">
      <c r="BC353" s="9"/>
      <c r="BD353" s="9"/>
    </row>
    <row r="354" spans="55:56">
      <c r="BC354" s="9"/>
      <c r="BD354" s="9"/>
    </row>
    <row r="355" spans="55:56">
      <c r="BC355" s="9"/>
      <c r="BD355" s="9"/>
    </row>
    <row r="356" spans="55:56">
      <c r="BC356" s="9"/>
      <c r="BD356" s="9"/>
    </row>
    <row r="357" spans="55:56">
      <c r="BC357" s="9"/>
      <c r="BD357" s="9"/>
    </row>
    <row r="358" spans="55:56">
      <c r="BC358" s="9"/>
      <c r="BD358" s="9"/>
    </row>
    <row r="359" spans="55:56">
      <c r="BC359" s="9"/>
      <c r="BD359" s="9"/>
    </row>
    <row r="360" spans="55:56">
      <c r="BC360" s="9"/>
      <c r="BD360" s="9"/>
    </row>
    <row r="361" spans="55:56">
      <c r="BC361" s="9"/>
      <c r="BD361" s="9"/>
    </row>
    <row r="362" spans="55:56">
      <c r="BC362" s="9"/>
      <c r="BD362" s="9"/>
    </row>
    <row r="363" spans="55:56">
      <c r="BC363" s="9"/>
      <c r="BD363" s="9"/>
    </row>
    <row r="364" spans="55:56">
      <c r="BC364" s="9"/>
      <c r="BD364" s="9"/>
    </row>
    <row r="365" spans="55:56">
      <c r="BC365" s="9"/>
      <c r="BD365" s="9"/>
    </row>
    <row r="366" spans="55:56">
      <c r="BC366" s="9"/>
      <c r="BD366" s="9"/>
    </row>
    <row r="367" spans="55:56">
      <c r="BC367" s="9"/>
      <c r="BD367" s="9"/>
    </row>
    <row r="368" spans="55:56">
      <c r="BC368" s="9"/>
      <c r="BD368" s="9"/>
    </row>
    <row r="369" spans="55:56">
      <c r="BC369" s="9"/>
      <c r="BD369" s="9"/>
    </row>
    <row r="370" spans="55:56">
      <c r="BC370" s="9"/>
      <c r="BD370" s="9"/>
    </row>
    <row r="371" spans="55:56">
      <c r="BC371" s="9"/>
      <c r="BD371" s="9"/>
    </row>
    <row r="372" spans="55:56">
      <c r="BC372" s="9"/>
      <c r="BD372" s="9"/>
    </row>
    <row r="373" spans="55:56">
      <c r="BC373" s="9"/>
      <c r="BD373" s="9"/>
    </row>
    <row r="374" spans="55:56">
      <c r="BC374" s="9"/>
      <c r="BD374" s="9"/>
    </row>
    <row r="375" spans="55:56">
      <c r="BC375" s="9"/>
      <c r="BD375" s="9"/>
    </row>
    <row r="376" spans="55:56">
      <c r="BC376" s="9"/>
      <c r="BD376" s="9"/>
    </row>
    <row r="377" spans="55:56">
      <c r="BC377" s="9"/>
      <c r="BD377" s="9"/>
    </row>
    <row r="378" spans="55:56">
      <c r="BC378" s="9"/>
      <c r="BD378" s="9"/>
    </row>
    <row r="379" spans="55:56">
      <c r="BC379" s="9"/>
      <c r="BD379" s="9"/>
    </row>
  </sheetData>
  <mergeCells count="8">
    <mergeCell ref="AR15:AX15"/>
    <mergeCell ref="AR16:AX16"/>
    <mergeCell ref="T15:Z15"/>
    <mergeCell ref="T16:Z16"/>
    <mergeCell ref="AB15:AH15"/>
    <mergeCell ref="AB16:AH16"/>
    <mergeCell ref="AJ15:AP15"/>
    <mergeCell ref="AJ16:AP1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6BCB6CE548A44BBF3576E22AE71710" ma:contentTypeVersion="7" ma:contentTypeDescription="Create a new document." ma:contentTypeScope="" ma:versionID="229757ee4be3bdffadefd497732d0327">
  <xsd:schema xmlns:xsd="http://www.w3.org/2001/XMLSchema" xmlns:xs="http://www.w3.org/2001/XMLSchema" xmlns:p="http://schemas.microsoft.com/office/2006/metadata/properties" xmlns:ns2="4799f4df-f0c0-42b3-9449-c1e8cc6c254c" targetNamespace="http://schemas.microsoft.com/office/2006/metadata/properties" ma:root="true" ma:fieldsID="538b318da881370e0bb911921b694093" ns2:_="">
    <xsd:import namespace="4799f4df-f0c0-42b3-9449-c1e8cc6c2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99f4df-f0c0-42b3-9449-c1e8cc6c25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42EA8E-D973-4BB5-87D4-7BDA6A1A58C4}"/>
</file>

<file path=customXml/itemProps2.xml><?xml version="1.0" encoding="utf-8"?>
<ds:datastoreItem xmlns:ds="http://schemas.openxmlformats.org/officeDocument/2006/customXml" ds:itemID="{7E5672B5-005C-472C-8E35-22CC9CEC5274}"/>
</file>

<file path=customXml/itemProps3.xml><?xml version="1.0" encoding="utf-8"?>
<ds:datastoreItem xmlns:ds="http://schemas.openxmlformats.org/officeDocument/2006/customXml" ds:itemID="{971784DD-653F-4CEF-98A9-F98F677E21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Sequeira, Gerard</cp:lastModifiedBy>
  <cp:revision/>
  <dcterms:created xsi:type="dcterms:W3CDTF">2021-06-28T14:45:00Z</dcterms:created>
  <dcterms:modified xsi:type="dcterms:W3CDTF">2021-07-28T19:46:23Z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0x010100336BCB6CE548A44BBF3576E22AE71710</vt:lpwstr>
  </property>
</Properties>
</file>