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har\Desktop\"/>
    </mc:Choice>
  </mc:AlternateContent>
  <xr:revisionPtr revIDLastSave="0" documentId="13_ncr:1_{71EB196F-090B-4D1F-9DA5-6A6B5F298017}" xr6:coauthVersionLast="47" xr6:coauthVersionMax="47" xr10:uidLastSave="{00000000-0000-0000-0000-000000000000}"/>
  <bookViews>
    <workbookView xWindow="1965" yWindow="3870" windowWidth="36150" windowHeight="16950" xr2:uid="{E58EF7BA-CC15-415F-860C-344481FD5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9" i="1" l="1"/>
  <c r="T49" i="1"/>
  <c r="S49" i="1"/>
  <c r="R49" i="1"/>
  <c r="Q49" i="1"/>
  <c r="P49" i="1"/>
  <c r="U48" i="1"/>
  <c r="T48" i="1"/>
  <c r="S48" i="1"/>
  <c r="R48" i="1"/>
  <c r="Q48" i="1"/>
  <c r="P48" i="1"/>
  <c r="U47" i="1"/>
  <c r="T47" i="1"/>
  <c r="S47" i="1"/>
  <c r="R47" i="1"/>
  <c r="Q47" i="1"/>
  <c r="P47" i="1"/>
  <c r="U46" i="1"/>
  <c r="T46" i="1"/>
  <c r="S46" i="1"/>
  <c r="R46" i="1"/>
  <c r="Q46" i="1"/>
  <c r="P46" i="1"/>
  <c r="U45" i="1"/>
  <c r="T45" i="1"/>
  <c r="S45" i="1"/>
  <c r="R45" i="1"/>
  <c r="Q45" i="1"/>
  <c r="P45" i="1"/>
  <c r="U44" i="1"/>
  <c r="T44" i="1"/>
  <c r="S44" i="1"/>
  <c r="R44" i="1"/>
  <c r="Q44" i="1"/>
  <c r="P44" i="1"/>
  <c r="U43" i="1"/>
  <c r="T43" i="1"/>
  <c r="S43" i="1"/>
  <c r="R43" i="1"/>
  <c r="Q43" i="1"/>
  <c r="P43" i="1"/>
  <c r="U42" i="1"/>
  <c r="T42" i="1"/>
  <c r="S42" i="1"/>
  <c r="R42" i="1"/>
  <c r="Q42" i="1"/>
  <c r="P42" i="1"/>
  <c r="U41" i="1"/>
  <c r="T41" i="1"/>
  <c r="S41" i="1"/>
  <c r="R41" i="1"/>
  <c r="Q41" i="1"/>
  <c r="P41" i="1"/>
  <c r="U40" i="1"/>
  <c r="T40" i="1"/>
  <c r="S40" i="1"/>
  <c r="R40" i="1"/>
  <c r="Q40" i="1"/>
  <c r="P40" i="1"/>
  <c r="U39" i="1"/>
  <c r="T39" i="1"/>
  <c r="S39" i="1"/>
  <c r="R39" i="1"/>
  <c r="Q39" i="1"/>
  <c r="P39" i="1"/>
  <c r="U38" i="1"/>
  <c r="T38" i="1"/>
  <c r="S38" i="1"/>
  <c r="R38" i="1"/>
  <c r="Q38" i="1"/>
  <c r="P38" i="1"/>
  <c r="U37" i="1"/>
  <c r="T37" i="1"/>
  <c r="S37" i="1"/>
  <c r="R37" i="1"/>
  <c r="Q37" i="1"/>
  <c r="P37" i="1"/>
  <c r="U36" i="1"/>
  <c r="T36" i="1"/>
  <c r="S36" i="1"/>
  <c r="R36" i="1"/>
  <c r="Q36" i="1"/>
  <c r="P36" i="1"/>
  <c r="U35" i="1"/>
  <c r="T35" i="1"/>
  <c r="S35" i="1"/>
  <c r="R35" i="1"/>
  <c r="Q35" i="1"/>
  <c r="P35" i="1"/>
  <c r="U34" i="1"/>
  <c r="T34" i="1"/>
  <c r="S34" i="1"/>
  <c r="R34" i="1"/>
  <c r="Q34" i="1"/>
  <c r="P34" i="1"/>
  <c r="U33" i="1"/>
  <c r="T33" i="1"/>
  <c r="S33" i="1"/>
  <c r="R33" i="1"/>
  <c r="Q33" i="1"/>
  <c r="P33" i="1"/>
  <c r="U32" i="1"/>
  <c r="T32" i="1"/>
  <c r="S32" i="1"/>
  <c r="R32" i="1"/>
  <c r="Q32" i="1"/>
  <c r="P32" i="1"/>
  <c r="U31" i="1"/>
  <c r="T31" i="1"/>
  <c r="S31" i="1"/>
  <c r="R31" i="1"/>
  <c r="Q31" i="1"/>
  <c r="P31" i="1"/>
  <c r="U30" i="1"/>
  <c r="T30" i="1"/>
  <c r="S30" i="1"/>
  <c r="R30" i="1"/>
  <c r="Q30" i="1"/>
  <c r="P30" i="1"/>
  <c r="U29" i="1"/>
  <c r="T29" i="1"/>
  <c r="S29" i="1"/>
  <c r="R29" i="1"/>
  <c r="Q29" i="1"/>
  <c r="P29" i="1"/>
  <c r="U28" i="1"/>
  <c r="T28" i="1"/>
  <c r="S28" i="1"/>
  <c r="R28" i="1"/>
  <c r="Q28" i="1"/>
  <c r="P28" i="1"/>
  <c r="U27" i="1"/>
  <c r="T27" i="1"/>
  <c r="S27" i="1"/>
  <c r="R27" i="1"/>
  <c r="Q27" i="1"/>
  <c r="P27" i="1"/>
  <c r="U26" i="1"/>
  <c r="T26" i="1"/>
  <c r="S26" i="1"/>
  <c r="R26" i="1"/>
  <c r="Q26" i="1"/>
  <c r="P26" i="1"/>
  <c r="U25" i="1"/>
  <c r="T25" i="1"/>
  <c r="S25" i="1"/>
  <c r="R25" i="1"/>
  <c r="Q25" i="1"/>
  <c r="P25" i="1"/>
  <c r="U24" i="1"/>
  <c r="T24" i="1"/>
  <c r="S24" i="1"/>
  <c r="R24" i="1"/>
  <c r="Q24" i="1"/>
  <c r="P24" i="1"/>
  <c r="U23" i="1"/>
  <c r="T23" i="1"/>
  <c r="S23" i="1"/>
  <c r="R23" i="1"/>
  <c r="Q23" i="1"/>
  <c r="P23" i="1"/>
  <c r="U22" i="1"/>
  <c r="T22" i="1"/>
  <c r="S22" i="1"/>
  <c r="R22" i="1"/>
  <c r="Q22" i="1"/>
  <c r="P22" i="1"/>
  <c r="U21" i="1"/>
  <c r="T21" i="1"/>
  <c r="S21" i="1"/>
  <c r="R21" i="1"/>
  <c r="Q21" i="1"/>
  <c r="P21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U16" i="1"/>
  <c r="T16" i="1"/>
  <c r="S16" i="1"/>
  <c r="R16" i="1"/>
  <c r="Q16" i="1"/>
  <c r="P16" i="1"/>
  <c r="U15" i="1"/>
  <c r="T15" i="1"/>
  <c r="S15" i="1"/>
  <c r="R15" i="1"/>
  <c r="Q15" i="1"/>
  <c r="P15" i="1"/>
  <c r="U14" i="1"/>
  <c r="T14" i="1"/>
  <c r="S14" i="1"/>
  <c r="R14" i="1"/>
  <c r="Q14" i="1"/>
  <c r="P14" i="1"/>
  <c r="U13" i="1"/>
  <c r="T13" i="1"/>
  <c r="S13" i="1"/>
  <c r="R13" i="1"/>
  <c r="Q13" i="1"/>
  <c r="P13" i="1"/>
  <c r="U12" i="1"/>
  <c r="T12" i="1"/>
  <c r="S12" i="1"/>
  <c r="R12" i="1"/>
  <c r="Q12" i="1"/>
  <c r="P12" i="1"/>
  <c r="U11" i="1"/>
  <c r="T11" i="1"/>
  <c r="S11" i="1"/>
  <c r="R11" i="1"/>
  <c r="Q11" i="1"/>
  <c r="P11" i="1"/>
  <c r="U10" i="1"/>
  <c r="S10" i="1"/>
  <c r="Q1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C13" i="1"/>
  <c r="G13" i="1" s="1"/>
  <c r="C12" i="1"/>
  <c r="G12" i="1" s="1"/>
  <c r="C11" i="1"/>
  <c r="G11" i="1" s="1"/>
  <c r="C10" i="1"/>
  <c r="G10" i="1" s="1"/>
  <c r="K10" i="1" s="1"/>
  <c r="H10" i="1"/>
  <c r="P10" i="1" s="1"/>
  <c r="M11" i="1"/>
  <c r="L12" i="1"/>
  <c r="M13" i="1"/>
  <c r="L14" i="1"/>
  <c r="M15" i="1"/>
  <c r="L16" i="1"/>
  <c r="M17" i="1"/>
  <c r="L18" i="1"/>
  <c r="M19" i="1"/>
  <c r="L20" i="1"/>
  <c r="M21" i="1"/>
  <c r="L22" i="1"/>
  <c r="M23" i="1"/>
  <c r="L24" i="1"/>
  <c r="M25" i="1"/>
  <c r="L26" i="1"/>
  <c r="M27" i="1"/>
  <c r="L28" i="1"/>
  <c r="M29" i="1"/>
  <c r="L30" i="1"/>
  <c r="M31" i="1"/>
  <c r="L32" i="1"/>
  <c r="M33" i="1"/>
  <c r="L34" i="1"/>
  <c r="M35" i="1"/>
  <c r="L36" i="1"/>
  <c r="M37" i="1"/>
  <c r="L38" i="1"/>
  <c r="M39" i="1"/>
  <c r="L40" i="1"/>
  <c r="M41" i="1"/>
  <c r="L42" i="1"/>
  <c r="M43" i="1"/>
  <c r="L44" i="1"/>
  <c r="M45" i="1"/>
  <c r="L46" i="1"/>
  <c r="M47" i="1"/>
  <c r="L48" i="1"/>
  <c r="M49" i="1"/>
  <c r="L10" i="1"/>
  <c r="T1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H50" i="1" s="1"/>
  <c r="L49" i="1" s="1"/>
  <c r="C47" i="1"/>
  <c r="G47" i="1" s="1"/>
  <c r="C48" i="1"/>
  <c r="G48" i="1" s="1"/>
  <c r="C49" i="1"/>
  <c r="F49" i="1" s="1"/>
  <c r="C50" i="1"/>
  <c r="G50" i="1" s="1"/>
  <c r="C43" i="1"/>
  <c r="G43" i="1" s="1"/>
  <c r="C44" i="1"/>
  <c r="G44" i="1" s="1"/>
  <c r="C45" i="1"/>
  <c r="G45" i="1" s="1"/>
  <c r="C46" i="1"/>
  <c r="F46" i="1" s="1"/>
  <c r="C39" i="1"/>
  <c r="G39" i="1" s="1"/>
  <c r="C40" i="1"/>
  <c r="G40" i="1" s="1"/>
  <c r="C41" i="1"/>
  <c r="F41" i="1" s="1"/>
  <c r="C42" i="1"/>
  <c r="G42" i="1" s="1"/>
  <c r="C35" i="1"/>
  <c r="G35" i="1" s="1"/>
  <c r="C36" i="1"/>
  <c r="G36" i="1" s="1"/>
  <c r="C37" i="1"/>
  <c r="G37" i="1" s="1"/>
  <c r="C38" i="1"/>
  <c r="F38" i="1" s="1"/>
  <c r="C31" i="1"/>
  <c r="G31" i="1" s="1"/>
  <c r="C32" i="1"/>
  <c r="G32" i="1" s="1"/>
  <c r="C33" i="1"/>
  <c r="F33" i="1" s="1"/>
  <c r="C34" i="1"/>
  <c r="G34" i="1" s="1"/>
  <c r="C23" i="1"/>
  <c r="F23" i="1" s="1"/>
  <c r="C24" i="1"/>
  <c r="F24" i="1" s="1"/>
  <c r="C25" i="1"/>
  <c r="F25" i="1" s="1"/>
  <c r="C26" i="1"/>
  <c r="F26" i="1" s="1"/>
  <c r="C27" i="1"/>
  <c r="G27" i="1" s="1"/>
  <c r="C28" i="1"/>
  <c r="G28" i="1" s="1"/>
  <c r="C29" i="1"/>
  <c r="F29" i="1" s="1"/>
  <c r="C30" i="1"/>
  <c r="F30" i="1" s="1"/>
  <c r="C19" i="1"/>
  <c r="G19" i="1" s="1"/>
  <c r="C20" i="1"/>
  <c r="G20" i="1" s="1"/>
  <c r="C21" i="1"/>
  <c r="G21" i="1" s="1"/>
  <c r="C22" i="1"/>
  <c r="F22" i="1" s="1"/>
  <c r="C18" i="1"/>
  <c r="G18" i="1" s="1"/>
  <c r="C17" i="1"/>
  <c r="F17" i="1" s="1"/>
  <c r="C16" i="1"/>
  <c r="G16" i="1" s="1"/>
  <c r="C15" i="1"/>
  <c r="F15" i="1" s="1"/>
  <c r="C14" i="1"/>
  <c r="F14" i="1" s="1"/>
  <c r="F50" i="1" l="1"/>
  <c r="F13" i="1"/>
  <c r="J26" i="1"/>
  <c r="J30" i="1"/>
  <c r="J22" i="1"/>
  <c r="H26" i="1"/>
  <c r="I15" i="1"/>
  <c r="K18" i="1"/>
  <c r="I17" i="1"/>
  <c r="F37" i="1"/>
  <c r="J37" i="1" s="1"/>
  <c r="J14" i="1"/>
  <c r="G26" i="1"/>
  <c r="H12" i="1"/>
  <c r="F43" i="1"/>
  <c r="F19" i="1"/>
  <c r="J19" i="1" s="1"/>
  <c r="G25" i="1"/>
  <c r="K25" i="1" s="1"/>
  <c r="H24" i="1"/>
  <c r="F42" i="1"/>
  <c r="J42" i="1" s="1"/>
  <c r="G24" i="1"/>
  <c r="K24" i="1" s="1"/>
  <c r="F44" i="1"/>
  <c r="J44" i="1" s="1"/>
  <c r="G49" i="1"/>
  <c r="G23" i="1"/>
  <c r="K23" i="1" s="1"/>
  <c r="F36" i="1"/>
  <c r="J36" i="1" s="1"/>
  <c r="G15" i="1"/>
  <c r="K15" i="1" s="1"/>
  <c r="I11" i="1"/>
  <c r="F20" i="1"/>
  <c r="J20" i="1" s="1"/>
  <c r="F35" i="1"/>
  <c r="J35" i="1" s="1"/>
  <c r="G41" i="1"/>
  <c r="G14" i="1"/>
  <c r="K14" i="1" s="1"/>
  <c r="I31" i="1"/>
  <c r="F10" i="1"/>
  <c r="J10" i="1" s="1"/>
  <c r="R10" i="1" s="1"/>
  <c r="F34" i="1"/>
  <c r="J34" i="1" s="1"/>
  <c r="H42" i="1"/>
  <c r="I33" i="1"/>
  <c r="F11" i="1"/>
  <c r="J11" i="1" s="1"/>
  <c r="F45" i="1"/>
  <c r="J45" i="1" s="1"/>
  <c r="F21" i="1"/>
  <c r="G33" i="1"/>
  <c r="H40" i="1"/>
  <c r="I47" i="1"/>
  <c r="G17" i="1"/>
  <c r="J38" i="1"/>
  <c r="J46" i="1"/>
  <c r="F18" i="1"/>
  <c r="J18" i="1" s="1"/>
  <c r="H22" i="1"/>
  <c r="I35" i="1"/>
  <c r="J15" i="1"/>
  <c r="J23" i="1"/>
  <c r="G46" i="1"/>
  <c r="K46" i="1" s="1"/>
  <c r="G30" i="1"/>
  <c r="K30" i="1" s="1"/>
  <c r="G22" i="1"/>
  <c r="K22" i="1" s="1"/>
  <c r="H36" i="1"/>
  <c r="H20" i="1"/>
  <c r="I37" i="1"/>
  <c r="K11" i="1"/>
  <c r="K19" i="1"/>
  <c r="K27" i="1"/>
  <c r="K31" i="1"/>
  <c r="K35" i="1"/>
  <c r="K39" i="1"/>
  <c r="K43" i="1"/>
  <c r="K47" i="1"/>
  <c r="F48" i="1"/>
  <c r="J48" i="1" s="1"/>
  <c r="F40" i="1"/>
  <c r="J40" i="1" s="1"/>
  <c r="F32" i="1"/>
  <c r="J32" i="1" s="1"/>
  <c r="F16" i="1"/>
  <c r="J16" i="1" s="1"/>
  <c r="G29" i="1"/>
  <c r="K29" i="1" s="1"/>
  <c r="H34" i="1"/>
  <c r="H18" i="1"/>
  <c r="I23" i="1"/>
  <c r="I39" i="1"/>
  <c r="J24" i="1"/>
  <c r="F28" i="1"/>
  <c r="J28" i="1" s="1"/>
  <c r="I49" i="1"/>
  <c r="K42" i="1"/>
  <c r="H38" i="1"/>
  <c r="I19" i="1"/>
  <c r="J43" i="1"/>
  <c r="G38" i="1"/>
  <c r="K38" i="1" s="1"/>
  <c r="I21" i="1"/>
  <c r="F47" i="1"/>
  <c r="J47" i="1" s="1"/>
  <c r="F39" i="1"/>
  <c r="J39" i="1" s="1"/>
  <c r="F31" i="1"/>
  <c r="J31" i="1" s="1"/>
  <c r="H48" i="1"/>
  <c r="H32" i="1"/>
  <c r="H16" i="1"/>
  <c r="I25" i="1"/>
  <c r="I41" i="1"/>
  <c r="K12" i="1"/>
  <c r="K16" i="1"/>
  <c r="K20" i="1"/>
  <c r="K28" i="1"/>
  <c r="K32" i="1"/>
  <c r="K36" i="1"/>
  <c r="K40" i="1"/>
  <c r="K44" i="1"/>
  <c r="K48" i="1"/>
  <c r="F27" i="1"/>
  <c r="J27" i="1" s="1"/>
  <c r="K26" i="1"/>
  <c r="K34" i="1"/>
  <c r="H46" i="1"/>
  <c r="H30" i="1"/>
  <c r="H14" i="1"/>
  <c r="I27" i="1"/>
  <c r="I43" i="1"/>
  <c r="J13" i="1"/>
  <c r="J17" i="1"/>
  <c r="J21" i="1"/>
  <c r="J25" i="1"/>
  <c r="J29" i="1"/>
  <c r="J33" i="1"/>
  <c r="J41" i="1"/>
  <c r="J49" i="1"/>
  <c r="H44" i="1"/>
  <c r="H28" i="1"/>
  <c r="I29" i="1"/>
  <c r="I45" i="1"/>
  <c r="K13" i="1"/>
  <c r="K17" i="1"/>
  <c r="K21" i="1"/>
  <c r="K33" i="1"/>
  <c r="K37" i="1"/>
  <c r="K41" i="1"/>
  <c r="K45" i="1"/>
  <c r="K49" i="1"/>
  <c r="F12" i="1"/>
  <c r="J12" i="1" s="1"/>
  <c r="I13" i="1"/>
  <c r="M26" i="1" l="1"/>
  <c r="L41" i="1"/>
  <c r="M10" i="1"/>
  <c r="L23" i="1"/>
  <c r="M16" i="1"/>
  <c r="L43" i="1"/>
  <c r="M48" i="1"/>
  <c r="X49" i="1"/>
  <c r="L13" i="1"/>
  <c r="M40" i="1"/>
  <c r="X41" i="1"/>
  <c r="M20" i="1"/>
  <c r="M46" i="1"/>
  <c r="L39" i="1"/>
  <c r="X40" i="1"/>
  <c r="M14" i="1"/>
  <c r="M42" i="1"/>
  <c r="X43" i="1"/>
  <c r="M32" i="1"/>
  <c r="L29" i="1"/>
  <c r="M44" i="1"/>
  <c r="X45" i="1"/>
  <c r="L45" i="1"/>
  <c r="L15" i="1"/>
  <c r="X16" i="1"/>
  <c r="M22" i="1"/>
  <c r="M36" i="1"/>
  <c r="X36" i="1" s="1"/>
  <c r="M34" i="1"/>
  <c r="M30" i="1"/>
  <c r="X31" i="1"/>
  <c r="L25" i="1"/>
  <c r="X26" i="1"/>
  <c r="L31" i="1"/>
  <c r="M18" i="1"/>
  <c r="L17" i="1"/>
  <c r="X18" i="1"/>
  <c r="L19" i="1"/>
  <c r="X20" i="1"/>
  <c r="L21" i="1"/>
  <c r="L11" i="1"/>
  <c r="M12" i="1"/>
  <c r="M24" i="1"/>
  <c r="M38" i="1"/>
  <c r="X38" i="1" s="1"/>
  <c r="M28" i="1"/>
  <c r="X28" i="1" s="1"/>
  <c r="L27" i="1"/>
  <c r="L47" i="1"/>
  <c r="X48" i="1"/>
  <c r="L37" i="1"/>
  <c r="L33" i="1"/>
  <c r="X34" i="1"/>
  <c r="L35" i="1"/>
  <c r="X10" i="1" l="1"/>
  <c r="X13" i="1"/>
  <c r="X33" i="1"/>
  <c r="X47" i="1"/>
  <c r="X11" i="1"/>
  <c r="X19" i="1"/>
  <c r="X46" i="1"/>
  <c r="X21" i="1"/>
  <c r="X44" i="1"/>
  <c r="X42" i="1"/>
  <c r="X35" i="1"/>
  <c r="X29" i="1"/>
  <c r="X22" i="1"/>
  <c r="X32" i="1"/>
  <c r="X37" i="1"/>
  <c r="X15" i="1"/>
  <c r="X17" i="1"/>
  <c r="X27" i="1"/>
  <c r="X12" i="1"/>
  <c r="X39" i="1"/>
  <c r="X25" i="1"/>
  <c r="X23" i="1"/>
  <c r="X30" i="1"/>
  <c r="X14" i="1"/>
  <c r="X24" i="1"/>
</calcChain>
</file>

<file path=xl/sharedStrings.xml><?xml version="1.0" encoding="utf-8"?>
<sst xmlns="http://schemas.openxmlformats.org/spreadsheetml/2006/main" count="26" uniqueCount="24">
  <si>
    <t>x0</t>
    <phoneticPr fontId="1"/>
  </si>
  <si>
    <t>y0</t>
    <phoneticPr fontId="1"/>
  </si>
  <si>
    <t>r</t>
    <phoneticPr fontId="1"/>
  </si>
  <si>
    <t>start-x</t>
    <phoneticPr fontId="1"/>
  </si>
  <si>
    <t>start-y</t>
    <phoneticPr fontId="1"/>
  </si>
  <si>
    <t>end-x</t>
    <phoneticPr fontId="1"/>
  </si>
  <si>
    <t>end-y</t>
    <phoneticPr fontId="1"/>
  </si>
  <si>
    <t>mid-x</t>
    <phoneticPr fontId="1"/>
  </si>
  <si>
    <t>mid-y</t>
    <phoneticPr fontId="1"/>
  </si>
  <si>
    <t>pitch</t>
    <phoneticPr fontId="1"/>
  </si>
  <si>
    <t>area</t>
    <phoneticPr fontId="1"/>
  </si>
  <si>
    <t>sign-x</t>
    <phoneticPr fontId="1"/>
  </si>
  <si>
    <t>sign-y</t>
    <phoneticPr fontId="1"/>
  </si>
  <si>
    <t>width</t>
    <phoneticPr fontId="1"/>
  </si>
  <si>
    <t xml:space="preserve">(gr_arc </t>
    <phoneticPr fontId="1"/>
  </si>
  <si>
    <t xml:space="preserve">(start </t>
    <phoneticPr fontId="1"/>
  </si>
  <si>
    <t xml:space="preserve">) (end </t>
    <phoneticPr fontId="1"/>
  </si>
  <si>
    <t xml:space="preserve">) (width </t>
    <phoneticPr fontId="1"/>
  </si>
  <si>
    <t>))</t>
    <phoneticPr fontId="1"/>
  </si>
  <si>
    <t xml:space="preserve"> </t>
    <phoneticPr fontId="1"/>
  </si>
  <si>
    <t xml:space="preserve">) (mid </t>
    <phoneticPr fontId="1"/>
  </si>
  <si>
    <t>ccw(-1)</t>
    <phoneticPr fontId="1"/>
  </si>
  <si>
    <t>offset-x</t>
    <phoneticPr fontId="1"/>
  </si>
  <si>
    <t>cw(1)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</si>
</sst>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1C68-035E-4D87-82B9-7F1EC3398E74}">
  <dimension ref="A4:X50"/>
  <sheetViews>
    <sheetView tabSelected="1" topLeftCell="A15" workbookViewId="0">
      <selection activeCell="X10" sqref="X10:X49"/>
    </sheetView>
  </sheetViews>
  <sheetFormatPr defaultRowHeight="18.75" x14ac:dyDescent="0.4"/>
  <sheetData>
    <row r="4" spans="1:24" x14ac:dyDescent="0.4">
      <c r="A4" t="s">
        <v>9</v>
      </c>
      <c r="B4">
        <v>0.125</v>
      </c>
    </row>
    <row r="5" spans="1:24" x14ac:dyDescent="0.4">
      <c r="A5" t="s">
        <v>13</v>
      </c>
      <c r="B5">
        <v>0.25</v>
      </c>
    </row>
    <row r="6" spans="1:24" x14ac:dyDescent="0.4">
      <c r="A6" t="s">
        <v>22</v>
      </c>
      <c r="B6">
        <v>-18</v>
      </c>
    </row>
    <row r="7" spans="1:24" x14ac:dyDescent="0.4">
      <c r="A7" t="s">
        <v>21</v>
      </c>
      <c r="B7">
        <v>1</v>
      </c>
      <c r="C7" t="s">
        <v>23</v>
      </c>
    </row>
    <row r="9" spans="1:24" x14ac:dyDescent="0.4">
      <c r="B9" t="s">
        <v>2</v>
      </c>
      <c r="C9" t="s">
        <v>10</v>
      </c>
      <c r="D9" t="s">
        <v>11</v>
      </c>
      <c r="E9" t="s">
        <v>12</v>
      </c>
      <c r="F9" t="s">
        <v>0</v>
      </c>
      <c r="G9" t="s">
        <v>1</v>
      </c>
      <c r="H9" t="s">
        <v>3</v>
      </c>
      <c r="I9" t="s">
        <v>4</v>
      </c>
      <c r="J9" t="s">
        <v>7</v>
      </c>
      <c r="K9" t="s">
        <v>8</v>
      </c>
      <c r="L9" t="s">
        <v>5</v>
      </c>
      <c r="M9" t="s">
        <v>6</v>
      </c>
      <c r="O9" t="s">
        <v>14</v>
      </c>
      <c r="P9" t="s">
        <v>15</v>
      </c>
      <c r="Q9" t="s">
        <v>19</v>
      </c>
      <c r="R9" t="s">
        <v>20</v>
      </c>
      <c r="S9" t="s">
        <v>19</v>
      </c>
      <c r="T9" t="s">
        <v>16</v>
      </c>
      <c r="U9" t="s">
        <v>19</v>
      </c>
      <c r="V9" t="s">
        <v>17</v>
      </c>
      <c r="W9" t="s">
        <v>18</v>
      </c>
    </row>
    <row r="10" spans="1:24" x14ac:dyDescent="0.4">
      <c r="A10">
        <v>0</v>
      </c>
      <c r="B10">
        <v>17.5</v>
      </c>
      <c r="C10">
        <f t="shared" ref="C10:C50" si="0">MOD(A10,4)</f>
        <v>0</v>
      </c>
      <c r="D10">
        <v>1</v>
      </c>
      <c r="E10">
        <v>1</v>
      </c>
      <c r="F10">
        <f t="shared" ref="F10:F12" si="1">IF(OR($C10=0, $C10=2),0,-$B$4*D10)</f>
        <v>0</v>
      </c>
      <c r="G10">
        <f t="shared" ref="G10:G12" si="2">IF(OR($C10=1, $C10=3),0,-$B$4*E10)</f>
        <v>-0.125</v>
      </c>
      <c r="H10">
        <f>B10*D10</f>
        <v>17.5</v>
      </c>
      <c r="I10">
        <v>0</v>
      </c>
      <c r="J10">
        <f>$B10*D10*COS(RADIANS(45))+F10
+F10</f>
        <v>12.374368670764582</v>
      </c>
      <c r="K10">
        <f>$B10*E10*SIN(RADIANS(45))+G10</f>
        <v>12.24936867076458</v>
      </c>
      <c r="L10">
        <f>H11</f>
        <v>0</v>
      </c>
      <c r="M10">
        <f>I11</f>
        <v>17.375</v>
      </c>
      <c r="P10" t="str">
        <f>TEXT(H10+$B$6, "G/標準")</f>
        <v>-0.5</v>
      </c>
      <c r="Q10" t="str">
        <f>TEXT(I10*$B$7, "G/標準")</f>
        <v>0</v>
      </c>
      <c r="R10" t="str">
        <f>TEXT(J10+$B$6, "G/標準")</f>
        <v>-5.625631329</v>
      </c>
      <c r="S10" t="str">
        <f>TEXT(K10*$B$7, "G/標準")</f>
        <v>12.24936867</v>
      </c>
      <c r="T10" t="str">
        <f>TEXT(L10+$B$6, "G/標準")</f>
        <v>-18</v>
      </c>
      <c r="U10" t="str">
        <f>TEXT(M10*$B$7, "G/標準")</f>
        <v>17.375</v>
      </c>
      <c r="V10" t="str">
        <f>TEXT($B$5, "G/標準")</f>
        <v>0.25</v>
      </c>
      <c r="X10" t="str">
        <f>_xlfn.CONCAT(O$9,P$9,P10,Q$9,Q10,R$9,R10,S$9,S10,T$9,T10,U$9,U10,V$9,V10,W$9)</f>
        <v>(gr_arc (start -0.5 0) (mid -5.625631329 12.24936867) (end -18 17.375) (width 0.25))</v>
      </c>
    </row>
    <row r="11" spans="1:24" x14ac:dyDescent="0.4">
      <c r="A11">
        <v>1</v>
      </c>
      <c r="B11">
        <f>B10-B$4</f>
        <v>17.375</v>
      </c>
      <c r="C11">
        <f t="shared" si="0"/>
        <v>1</v>
      </c>
      <c r="D11">
        <v>-1</v>
      </c>
      <c r="E11">
        <v>1</v>
      </c>
      <c r="F11">
        <f t="shared" si="1"/>
        <v>0.125</v>
      </c>
      <c r="G11">
        <f t="shared" si="2"/>
        <v>0</v>
      </c>
      <c r="H11">
        <v>0</v>
      </c>
      <c r="I11">
        <f>B11*E11</f>
        <v>17.375</v>
      </c>
      <c r="J11">
        <f t="shared" ref="J11:J49" si="3">$B11*D11*COS(RADIANS(45))+F11
+F11</f>
        <v>-12.035980323116265</v>
      </c>
      <c r="K11">
        <f t="shared" ref="K11:K49" si="4">$B11*E11*SIN(RADIANS(45))+G11</f>
        <v>12.285980323116263</v>
      </c>
      <c r="L11">
        <f t="shared" ref="L11:L49" si="5">H12</f>
        <v>-17.25</v>
      </c>
      <c r="M11">
        <f t="shared" ref="M11:M49" si="6">I12</f>
        <v>0</v>
      </c>
      <c r="P11" t="str">
        <f t="shared" ref="P11:P49" si="7">TEXT(H11+$B$6, "G/標準")</f>
        <v>-18</v>
      </c>
      <c r="Q11" t="str">
        <f t="shared" ref="Q11:Q49" si="8">TEXT(I11*$B$7, "G/標準")</f>
        <v>17.375</v>
      </c>
      <c r="R11" t="str">
        <f t="shared" ref="R11:R49" si="9">TEXT(J11+$B$6, "G/標準")</f>
        <v>-30.03598032</v>
      </c>
      <c r="S11" t="str">
        <f t="shared" ref="S11:S49" si="10">TEXT(K11*$B$7, "G/標準")</f>
        <v>12.28598032</v>
      </c>
      <c r="T11" t="str">
        <f t="shared" ref="T11:T49" si="11">TEXT(L11+$B$6, "G/標準")</f>
        <v>-35.25</v>
      </c>
      <c r="U11" t="str">
        <f t="shared" ref="U11:U49" si="12">TEXT(M11*$B$7, "G/標準")</f>
        <v>0</v>
      </c>
      <c r="V11" t="str">
        <f t="shared" ref="V11:V49" si="13">TEXT($B$5, "G/標準")</f>
        <v>0.25</v>
      </c>
      <c r="X11" t="str">
        <f t="shared" ref="X11:X49" si="14">_xlfn.CONCAT(O$9,P$9,P11,Q$9,Q11,R$9,R11,S$9,S11,T$9,T11,U$9,U11,V$9,V11,W$9)</f>
        <v>(gr_arc (start -18 17.375) (mid -30.03598032 12.28598032) (end -35.25 0) (width 0.25))</v>
      </c>
    </row>
    <row r="12" spans="1:24" x14ac:dyDescent="0.4">
      <c r="A12">
        <v>2</v>
      </c>
      <c r="B12">
        <f t="shared" ref="B12:B50" si="15">B11-B$4</f>
        <v>17.25</v>
      </c>
      <c r="C12">
        <f t="shared" si="0"/>
        <v>2</v>
      </c>
      <c r="D12">
        <v>-1</v>
      </c>
      <c r="E12">
        <v>-1</v>
      </c>
      <c r="F12">
        <f t="shared" si="1"/>
        <v>0</v>
      </c>
      <c r="G12">
        <f t="shared" si="2"/>
        <v>0.125</v>
      </c>
      <c r="H12">
        <f t="shared" ref="H12" si="16">B12*D12</f>
        <v>-17.25</v>
      </c>
      <c r="I12">
        <v>0</v>
      </c>
      <c r="J12">
        <f t="shared" si="3"/>
        <v>-12.197591975467946</v>
      </c>
      <c r="K12">
        <f t="shared" si="4"/>
        <v>-12.072591975467944</v>
      </c>
      <c r="L12">
        <f t="shared" si="5"/>
        <v>0</v>
      </c>
      <c r="M12">
        <f t="shared" si="6"/>
        <v>-17.125</v>
      </c>
      <c r="P12" t="str">
        <f t="shared" si="7"/>
        <v>-35.25</v>
      </c>
      <c r="Q12" t="str">
        <f t="shared" si="8"/>
        <v>0</v>
      </c>
      <c r="R12" t="str">
        <f t="shared" si="9"/>
        <v>-30.19759198</v>
      </c>
      <c r="S12" t="str">
        <f t="shared" si="10"/>
        <v>-12.07259198</v>
      </c>
      <c r="T12" t="str">
        <f t="shared" si="11"/>
        <v>-18</v>
      </c>
      <c r="U12" t="str">
        <f t="shared" si="12"/>
        <v>-17.125</v>
      </c>
      <c r="V12" t="str">
        <f t="shared" si="13"/>
        <v>0.25</v>
      </c>
      <c r="X12" t="str">
        <f t="shared" si="14"/>
        <v>(gr_arc (start -35.25 0) (mid -30.19759198 -12.07259198) (end -18 -17.125) (width 0.25))</v>
      </c>
    </row>
    <row r="13" spans="1:24" x14ac:dyDescent="0.4">
      <c r="A13">
        <v>3</v>
      </c>
      <c r="B13">
        <f t="shared" si="15"/>
        <v>17.125</v>
      </c>
      <c r="C13">
        <f t="shared" si="0"/>
        <v>3</v>
      </c>
      <c r="D13">
        <v>1</v>
      </c>
      <c r="E13">
        <v>-1</v>
      </c>
      <c r="F13">
        <f t="shared" ref="F13:F49" si="17">IF(OR($C13=0, $C13=2),0,-$B$4*D13)</f>
        <v>-0.125</v>
      </c>
      <c r="G13">
        <f t="shared" ref="G13:G49" si="18">IF(OR($C13=1, $C13=3),0,-$B$4*E13)</f>
        <v>0</v>
      </c>
      <c r="H13">
        <v>0</v>
      </c>
      <c r="I13">
        <f t="shared" ref="I13" si="19">B13*E13</f>
        <v>-17.125</v>
      </c>
      <c r="J13">
        <f t="shared" si="3"/>
        <v>11.859203627819626</v>
      </c>
      <c r="K13">
        <f t="shared" si="4"/>
        <v>-12.109203627819625</v>
      </c>
      <c r="L13">
        <f t="shared" si="5"/>
        <v>17</v>
      </c>
      <c r="M13">
        <f t="shared" si="6"/>
        <v>0</v>
      </c>
      <c r="P13" t="str">
        <f t="shared" si="7"/>
        <v>-18</v>
      </c>
      <c r="Q13" t="str">
        <f t="shared" si="8"/>
        <v>-17.125</v>
      </c>
      <c r="R13" t="str">
        <f t="shared" si="9"/>
        <v>-6.140796372</v>
      </c>
      <c r="S13" t="str">
        <f t="shared" si="10"/>
        <v>-12.10920363</v>
      </c>
      <c r="T13" t="str">
        <f t="shared" si="11"/>
        <v>-1</v>
      </c>
      <c r="U13" t="str">
        <f t="shared" si="12"/>
        <v>0</v>
      </c>
      <c r="V13" t="str">
        <f t="shared" si="13"/>
        <v>0.25</v>
      </c>
      <c r="X13" t="str">
        <f t="shared" si="14"/>
        <v>(gr_arc (start -18 -17.125) (mid -6.140796372 -12.10920363) (end -1 0) (width 0.25))</v>
      </c>
    </row>
    <row r="14" spans="1:24" x14ac:dyDescent="0.4">
      <c r="A14">
        <v>4</v>
      </c>
      <c r="B14">
        <f t="shared" si="15"/>
        <v>17</v>
      </c>
      <c r="C14">
        <f t="shared" si="0"/>
        <v>0</v>
      </c>
      <c r="D14">
        <v>1</v>
      </c>
      <c r="E14">
        <v>1</v>
      </c>
      <c r="F14">
        <f t="shared" si="17"/>
        <v>0</v>
      </c>
      <c r="G14">
        <f t="shared" si="18"/>
        <v>-0.125</v>
      </c>
      <c r="H14">
        <f t="shared" ref="H14" si="20">B14*D14</f>
        <v>17</v>
      </c>
      <c r="I14">
        <v>0</v>
      </c>
      <c r="J14">
        <f t="shared" si="3"/>
        <v>12.020815280171309</v>
      </c>
      <c r="K14">
        <f t="shared" si="4"/>
        <v>11.895815280171307</v>
      </c>
      <c r="L14">
        <f t="shared" si="5"/>
        <v>0</v>
      </c>
      <c r="M14">
        <f t="shared" si="6"/>
        <v>16.875</v>
      </c>
      <c r="P14" t="str">
        <f t="shared" si="7"/>
        <v>-1</v>
      </c>
      <c r="Q14" t="str">
        <f t="shared" si="8"/>
        <v>0</v>
      </c>
      <c r="R14" t="str">
        <f t="shared" si="9"/>
        <v>-5.97918472</v>
      </c>
      <c r="S14" t="str">
        <f t="shared" si="10"/>
        <v>11.89581528</v>
      </c>
      <c r="T14" t="str">
        <f t="shared" si="11"/>
        <v>-18</v>
      </c>
      <c r="U14" t="str">
        <f t="shared" si="12"/>
        <v>16.875</v>
      </c>
      <c r="V14" t="str">
        <f t="shared" si="13"/>
        <v>0.25</v>
      </c>
      <c r="X14" t="str">
        <f t="shared" si="14"/>
        <v>(gr_arc (start -1 0) (mid -5.97918472 11.89581528) (end -18 16.875) (width 0.25))</v>
      </c>
    </row>
    <row r="15" spans="1:24" x14ac:dyDescent="0.4">
      <c r="A15">
        <v>1</v>
      </c>
      <c r="B15">
        <f t="shared" si="15"/>
        <v>16.875</v>
      </c>
      <c r="C15">
        <f t="shared" si="0"/>
        <v>1</v>
      </c>
      <c r="D15">
        <v>-1</v>
      </c>
      <c r="E15">
        <v>1</v>
      </c>
      <c r="F15">
        <f t="shared" si="17"/>
        <v>0.125</v>
      </c>
      <c r="G15">
        <f t="shared" si="18"/>
        <v>0</v>
      </c>
      <c r="H15">
        <v>0</v>
      </c>
      <c r="I15">
        <f t="shared" ref="I15" si="21">B15*E15</f>
        <v>16.875</v>
      </c>
      <c r="J15">
        <f t="shared" si="3"/>
        <v>-11.68242693252299</v>
      </c>
      <c r="K15">
        <f t="shared" si="4"/>
        <v>11.932426932522988</v>
      </c>
      <c r="L15">
        <f t="shared" si="5"/>
        <v>-16.75</v>
      </c>
      <c r="M15">
        <f t="shared" si="6"/>
        <v>0</v>
      </c>
      <c r="P15" t="str">
        <f t="shared" si="7"/>
        <v>-18</v>
      </c>
      <c r="Q15" t="str">
        <f t="shared" si="8"/>
        <v>16.875</v>
      </c>
      <c r="R15" t="str">
        <f t="shared" si="9"/>
        <v>-29.68242693</v>
      </c>
      <c r="S15" t="str">
        <f t="shared" si="10"/>
        <v>11.93242693</v>
      </c>
      <c r="T15" t="str">
        <f t="shared" si="11"/>
        <v>-34.75</v>
      </c>
      <c r="U15" t="str">
        <f t="shared" si="12"/>
        <v>0</v>
      </c>
      <c r="V15" t="str">
        <f t="shared" si="13"/>
        <v>0.25</v>
      </c>
      <c r="X15" t="str">
        <f t="shared" si="14"/>
        <v>(gr_arc (start -18 16.875) (mid -29.68242693 11.93242693) (end -34.75 0) (width 0.25))</v>
      </c>
    </row>
    <row r="16" spans="1:24" x14ac:dyDescent="0.4">
      <c r="A16">
        <v>2</v>
      </c>
      <c r="B16">
        <f t="shared" si="15"/>
        <v>16.75</v>
      </c>
      <c r="C16">
        <f t="shared" si="0"/>
        <v>2</v>
      </c>
      <c r="D16">
        <v>-1</v>
      </c>
      <c r="E16">
        <v>-1</v>
      </c>
      <c r="F16">
        <f t="shared" si="17"/>
        <v>0</v>
      </c>
      <c r="G16">
        <f t="shared" si="18"/>
        <v>0.125</v>
      </c>
      <c r="H16">
        <f t="shared" ref="H16" si="22">B16*D16</f>
        <v>-16.75</v>
      </c>
      <c r="I16">
        <v>0</v>
      </c>
      <c r="J16">
        <f t="shared" si="3"/>
        <v>-11.844038584874673</v>
      </c>
      <c r="K16">
        <f t="shared" si="4"/>
        <v>-11.719038584874671</v>
      </c>
      <c r="L16">
        <f t="shared" si="5"/>
        <v>0</v>
      </c>
      <c r="M16">
        <f t="shared" si="6"/>
        <v>-16.625</v>
      </c>
      <c r="P16" t="str">
        <f t="shared" si="7"/>
        <v>-34.75</v>
      </c>
      <c r="Q16" t="str">
        <f t="shared" si="8"/>
        <v>0</v>
      </c>
      <c r="R16" t="str">
        <f t="shared" si="9"/>
        <v>-29.84403858</v>
      </c>
      <c r="S16" t="str">
        <f t="shared" si="10"/>
        <v>-11.71903858</v>
      </c>
      <c r="T16" t="str">
        <f t="shared" si="11"/>
        <v>-18</v>
      </c>
      <c r="U16" t="str">
        <f t="shared" si="12"/>
        <v>-16.625</v>
      </c>
      <c r="V16" t="str">
        <f t="shared" si="13"/>
        <v>0.25</v>
      </c>
      <c r="X16" t="str">
        <f t="shared" si="14"/>
        <v>(gr_arc (start -34.75 0) (mid -29.84403858 -11.71903858) (end -18 -16.625) (width 0.25))</v>
      </c>
    </row>
    <row r="17" spans="1:24" x14ac:dyDescent="0.4">
      <c r="A17">
        <v>3</v>
      </c>
      <c r="B17">
        <f t="shared" si="15"/>
        <v>16.625</v>
      </c>
      <c r="C17">
        <f t="shared" si="0"/>
        <v>3</v>
      </c>
      <c r="D17">
        <v>1</v>
      </c>
      <c r="E17">
        <v>-1</v>
      </c>
      <c r="F17">
        <f t="shared" si="17"/>
        <v>-0.125</v>
      </c>
      <c r="G17">
        <f t="shared" si="18"/>
        <v>0</v>
      </c>
      <c r="H17">
        <v>0</v>
      </c>
      <c r="I17">
        <f t="shared" ref="I17" si="23">B17*E17</f>
        <v>-16.625</v>
      </c>
      <c r="J17">
        <f t="shared" si="3"/>
        <v>11.505650237226353</v>
      </c>
      <c r="K17">
        <f t="shared" si="4"/>
        <v>-11.755650237226352</v>
      </c>
      <c r="L17">
        <f t="shared" si="5"/>
        <v>16.5</v>
      </c>
      <c r="M17">
        <f t="shared" si="6"/>
        <v>0</v>
      </c>
      <c r="P17" t="str">
        <f t="shared" si="7"/>
        <v>-18</v>
      </c>
      <c r="Q17" t="str">
        <f t="shared" si="8"/>
        <v>-16.625</v>
      </c>
      <c r="R17" t="str">
        <f t="shared" si="9"/>
        <v>-6.494349763</v>
      </c>
      <c r="S17" t="str">
        <f t="shared" si="10"/>
        <v>-11.75565024</v>
      </c>
      <c r="T17" t="str">
        <f t="shared" si="11"/>
        <v>-1.5</v>
      </c>
      <c r="U17" t="str">
        <f t="shared" si="12"/>
        <v>0</v>
      </c>
      <c r="V17" t="str">
        <f t="shared" si="13"/>
        <v>0.25</v>
      </c>
      <c r="X17" t="str">
        <f t="shared" si="14"/>
        <v>(gr_arc (start -18 -16.625) (mid -6.494349763 -11.75565024) (end -1.5 0) (width 0.25))</v>
      </c>
    </row>
    <row r="18" spans="1:24" x14ac:dyDescent="0.4">
      <c r="A18">
        <v>4</v>
      </c>
      <c r="B18">
        <f t="shared" si="15"/>
        <v>16.5</v>
      </c>
      <c r="C18">
        <f t="shared" si="0"/>
        <v>0</v>
      </c>
      <c r="D18">
        <v>1</v>
      </c>
      <c r="E18">
        <v>1</v>
      </c>
      <c r="F18">
        <f t="shared" si="17"/>
        <v>0</v>
      </c>
      <c r="G18">
        <f t="shared" si="18"/>
        <v>-0.125</v>
      </c>
      <c r="H18">
        <f t="shared" ref="H18" si="24">B18*D18</f>
        <v>16.5</v>
      </c>
      <c r="I18">
        <v>0</v>
      </c>
      <c r="J18">
        <f t="shared" si="3"/>
        <v>11.667261889578034</v>
      </c>
      <c r="K18">
        <f t="shared" si="4"/>
        <v>11.542261889578032</v>
      </c>
      <c r="L18">
        <f t="shared" si="5"/>
        <v>0</v>
      </c>
      <c r="M18">
        <f t="shared" si="6"/>
        <v>16.375</v>
      </c>
      <c r="P18" t="str">
        <f t="shared" si="7"/>
        <v>-1.5</v>
      </c>
      <c r="Q18" t="str">
        <f t="shared" si="8"/>
        <v>0</v>
      </c>
      <c r="R18" t="str">
        <f t="shared" si="9"/>
        <v>-6.33273811</v>
      </c>
      <c r="S18" t="str">
        <f t="shared" si="10"/>
        <v>11.54226189</v>
      </c>
      <c r="T18" t="str">
        <f t="shared" si="11"/>
        <v>-18</v>
      </c>
      <c r="U18" t="str">
        <f t="shared" si="12"/>
        <v>16.375</v>
      </c>
      <c r="V18" t="str">
        <f t="shared" si="13"/>
        <v>0.25</v>
      </c>
      <c r="X18" t="str">
        <f t="shared" si="14"/>
        <v>(gr_arc (start -1.5 0) (mid -6.33273811 11.54226189) (end -18 16.375) (width 0.25))</v>
      </c>
    </row>
    <row r="19" spans="1:24" x14ac:dyDescent="0.4">
      <c r="A19">
        <v>5</v>
      </c>
      <c r="B19">
        <f t="shared" si="15"/>
        <v>16.375</v>
      </c>
      <c r="C19">
        <f t="shared" si="0"/>
        <v>1</v>
      </c>
      <c r="D19">
        <v>-1</v>
      </c>
      <c r="E19">
        <v>1</v>
      </c>
      <c r="F19">
        <f t="shared" si="17"/>
        <v>0.125</v>
      </c>
      <c r="G19">
        <f t="shared" si="18"/>
        <v>0</v>
      </c>
      <c r="H19">
        <v>0</v>
      </c>
      <c r="I19">
        <f t="shared" ref="I19" si="25">B19*E19</f>
        <v>16.375</v>
      </c>
      <c r="J19">
        <f t="shared" si="3"/>
        <v>-11.328873541929717</v>
      </c>
      <c r="K19">
        <f t="shared" si="4"/>
        <v>11.578873541929715</v>
      </c>
      <c r="L19">
        <f t="shared" si="5"/>
        <v>-16.25</v>
      </c>
      <c r="M19">
        <f t="shared" si="6"/>
        <v>0</v>
      </c>
      <c r="P19" t="str">
        <f t="shared" si="7"/>
        <v>-18</v>
      </c>
      <c r="Q19" t="str">
        <f t="shared" si="8"/>
        <v>16.375</v>
      </c>
      <c r="R19" t="str">
        <f t="shared" si="9"/>
        <v>-29.32887354</v>
      </c>
      <c r="S19" t="str">
        <f t="shared" si="10"/>
        <v>11.57887354</v>
      </c>
      <c r="T19" t="str">
        <f t="shared" si="11"/>
        <v>-34.25</v>
      </c>
      <c r="U19" t="str">
        <f t="shared" si="12"/>
        <v>0</v>
      </c>
      <c r="V19" t="str">
        <f t="shared" si="13"/>
        <v>0.25</v>
      </c>
      <c r="X19" t="str">
        <f t="shared" si="14"/>
        <v>(gr_arc (start -18 16.375) (mid -29.32887354 11.57887354) (end -34.25 0) (width 0.25))</v>
      </c>
    </row>
    <row r="20" spans="1:24" x14ac:dyDescent="0.4">
      <c r="A20">
        <v>6</v>
      </c>
      <c r="B20">
        <f t="shared" si="15"/>
        <v>16.25</v>
      </c>
      <c r="C20">
        <f t="shared" si="0"/>
        <v>2</v>
      </c>
      <c r="D20">
        <v>-1</v>
      </c>
      <c r="E20">
        <v>-1</v>
      </c>
      <c r="F20">
        <f t="shared" si="17"/>
        <v>0</v>
      </c>
      <c r="G20">
        <f t="shared" si="18"/>
        <v>0.125</v>
      </c>
      <c r="H20">
        <f t="shared" ref="H20" si="26">B20*D20</f>
        <v>-16.25</v>
      </c>
      <c r="I20">
        <v>0</v>
      </c>
      <c r="J20">
        <f t="shared" si="3"/>
        <v>-11.490485194281398</v>
      </c>
      <c r="K20">
        <f t="shared" si="4"/>
        <v>-11.365485194281396</v>
      </c>
      <c r="L20">
        <f t="shared" si="5"/>
        <v>0</v>
      </c>
      <c r="M20">
        <f t="shared" si="6"/>
        <v>-16.125</v>
      </c>
      <c r="P20" t="str">
        <f t="shared" si="7"/>
        <v>-34.25</v>
      </c>
      <c r="Q20" t="str">
        <f t="shared" si="8"/>
        <v>0</v>
      </c>
      <c r="R20" t="str">
        <f t="shared" si="9"/>
        <v>-29.49048519</v>
      </c>
      <c r="S20" t="str">
        <f t="shared" si="10"/>
        <v>-11.36548519</v>
      </c>
      <c r="T20" t="str">
        <f t="shared" si="11"/>
        <v>-18</v>
      </c>
      <c r="U20" t="str">
        <f t="shared" si="12"/>
        <v>-16.125</v>
      </c>
      <c r="V20" t="str">
        <f t="shared" si="13"/>
        <v>0.25</v>
      </c>
      <c r="X20" t="str">
        <f t="shared" si="14"/>
        <v>(gr_arc (start -34.25 0) (mid -29.49048519 -11.36548519) (end -18 -16.125) (width 0.25))</v>
      </c>
    </row>
    <row r="21" spans="1:24" x14ac:dyDescent="0.4">
      <c r="A21">
        <v>7</v>
      </c>
      <c r="B21">
        <f t="shared" si="15"/>
        <v>16.125</v>
      </c>
      <c r="C21">
        <f t="shared" si="0"/>
        <v>3</v>
      </c>
      <c r="D21">
        <v>1</v>
      </c>
      <c r="E21">
        <v>-1</v>
      </c>
      <c r="F21">
        <f t="shared" si="17"/>
        <v>-0.125</v>
      </c>
      <c r="G21">
        <f t="shared" si="18"/>
        <v>0</v>
      </c>
      <c r="H21">
        <v>0</v>
      </c>
      <c r="I21">
        <f t="shared" ref="I21" si="27">B21*E21</f>
        <v>-16.125</v>
      </c>
      <c r="J21">
        <f t="shared" si="3"/>
        <v>11.15209684663308</v>
      </c>
      <c r="K21">
        <f t="shared" si="4"/>
        <v>-11.402096846633079</v>
      </c>
      <c r="L21">
        <f t="shared" si="5"/>
        <v>16</v>
      </c>
      <c r="M21">
        <f t="shared" si="6"/>
        <v>0</v>
      </c>
      <c r="P21" t="str">
        <f t="shared" si="7"/>
        <v>-18</v>
      </c>
      <c r="Q21" t="str">
        <f t="shared" si="8"/>
        <v>-16.125</v>
      </c>
      <c r="R21" t="str">
        <f t="shared" si="9"/>
        <v>-6.847903153</v>
      </c>
      <c r="S21" t="str">
        <f t="shared" si="10"/>
        <v>-11.40209685</v>
      </c>
      <c r="T21" t="str">
        <f t="shared" si="11"/>
        <v>-2</v>
      </c>
      <c r="U21" t="str">
        <f t="shared" si="12"/>
        <v>0</v>
      </c>
      <c r="V21" t="str">
        <f t="shared" si="13"/>
        <v>0.25</v>
      </c>
      <c r="X21" t="str">
        <f t="shared" si="14"/>
        <v>(gr_arc (start -18 -16.125) (mid -6.847903153 -11.40209685) (end -2 0) (width 0.25))</v>
      </c>
    </row>
    <row r="22" spans="1:24" x14ac:dyDescent="0.4">
      <c r="A22">
        <v>8</v>
      </c>
      <c r="B22">
        <f t="shared" si="15"/>
        <v>16</v>
      </c>
      <c r="C22">
        <f t="shared" si="0"/>
        <v>0</v>
      </c>
      <c r="D22">
        <v>1</v>
      </c>
      <c r="E22">
        <v>1</v>
      </c>
      <c r="F22">
        <f t="shared" si="17"/>
        <v>0</v>
      </c>
      <c r="G22">
        <f t="shared" si="18"/>
        <v>-0.125</v>
      </c>
      <c r="H22">
        <f t="shared" ref="H22" si="28">B22*D22</f>
        <v>16</v>
      </c>
      <c r="I22">
        <v>0</v>
      </c>
      <c r="J22">
        <f t="shared" si="3"/>
        <v>11.313708498984761</v>
      </c>
      <c r="K22">
        <f t="shared" si="4"/>
        <v>11.188708498984759</v>
      </c>
      <c r="L22">
        <f t="shared" si="5"/>
        <v>0</v>
      </c>
      <c r="M22">
        <f t="shared" si="6"/>
        <v>15.875</v>
      </c>
      <c r="P22" t="str">
        <f t="shared" si="7"/>
        <v>-2</v>
      </c>
      <c r="Q22" t="str">
        <f t="shared" si="8"/>
        <v>0</v>
      </c>
      <c r="R22" t="str">
        <f t="shared" si="9"/>
        <v>-6.686291501</v>
      </c>
      <c r="S22" t="str">
        <f t="shared" si="10"/>
        <v>11.1887085</v>
      </c>
      <c r="T22" t="str">
        <f t="shared" si="11"/>
        <v>-18</v>
      </c>
      <c r="U22" t="str">
        <f t="shared" si="12"/>
        <v>15.875</v>
      </c>
      <c r="V22" t="str">
        <f t="shared" si="13"/>
        <v>0.25</v>
      </c>
      <c r="X22" t="str">
        <f t="shared" si="14"/>
        <v>(gr_arc (start -2 0) (mid -6.686291501 11.1887085) (end -18 15.875) (width 0.25))</v>
      </c>
    </row>
    <row r="23" spans="1:24" x14ac:dyDescent="0.4">
      <c r="A23">
        <v>9</v>
      </c>
      <c r="B23">
        <f t="shared" si="15"/>
        <v>15.875</v>
      </c>
      <c r="C23">
        <f t="shared" si="0"/>
        <v>1</v>
      </c>
      <c r="D23">
        <v>-1</v>
      </c>
      <c r="E23">
        <v>1</v>
      </c>
      <c r="F23">
        <f t="shared" si="17"/>
        <v>0.125</v>
      </c>
      <c r="G23">
        <f t="shared" si="18"/>
        <v>0</v>
      </c>
      <c r="H23">
        <v>0</v>
      </c>
      <c r="I23">
        <f t="shared" ref="I23" si="29">B23*E23</f>
        <v>15.875</v>
      </c>
      <c r="J23">
        <f t="shared" si="3"/>
        <v>-10.975320151336442</v>
      </c>
      <c r="K23">
        <f t="shared" si="4"/>
        <v>11.22532015133644</v>
      </c>
      <c r="L23">
        <f t="shared" si="5"/>
        <v>-15.75</v>
      </c>
      <c r="M23">
        <f t="shared" si="6"/>
        <v>0</v>
      </c>
      <c r="P23" t="str">
        <f t="shared" si="7"/>
        <v>-18</v>
      </c>
      <c r="Q23" t="str">
        <f t="shared" si="8"/>
        <v>15.875</v>
      </c>
      <c r="R23" t="str">
        <f t="shared" si="9"/>
        <v>-28.97532015</v>
      </c>
      <c r="S23" t="str">
        <f t="shared" si="10"/>
        <v>11.22532015</v>
      </c>
      <c r="T23" t="str">
        <f t="shared" si="11"/>
        <v>-33.75</v>
      </c>
      <c r="U23" t="str">
        <f t="shared" si="12"/>
        <v>0</v>
      </c>
      <c r="V23" t="str">
        <f t="shared" si="13"/>
        <v>0.25</v>
      </c>
      <c r="X23" t="str">
        <f t="shared" si="14"/>
        <v>(gr_arc (start -18 15.875) (mid -28.97532015 11.22532015) (end -33.75 0) (width 0.25))</v>
      </c>
    </row>
    <row r="24" spans="1:24" x14ac:dyDescent="0.4">
      <c r="A24">
        <v>10</v>
      </c>
      <c r="B24">
        <f t="shared" si="15"/>
        <v>15.75</v>
      </c>
      <c r="C24">
        <f t="shared" si="0"/>
        <v>2</v>
      </c>
      <c r="D24">
        <v>-1</v>
      </c>
      <c r="E24">
        <v>-1</v>
      </c>
      <c r="F24">
        <f t="shared" si="17"/>
        <v>0</v>
      </c>
      <c r="G24">
        <f t="shared" si="18"/>
        <v>0.125</v>
      </c>
      <c r="H24">
        <f t="shared" ref="H24" si="30">B24*D24</f>
        <v>-15.75</v>
      </c>
      <c r="I24">
        <v>0</v>
      </c>
      <c r="J24">
        <f t="shared" si="3"/>
        <v>-11.136931803688125</v>
      </c>
      <c r="K24">
        <f t="shared" si="4"/>
        <v>-11.011931803688123</v>
      </c>
      <c r="L24">
        <f t="shared" si="5"/>
        <v>0</v>
      </c>
      <c r="M24">
        <f t="shared" si="6"/>
        <v>-15.625</v>
      </c>
      <c r="P24" t="str">
        <f t="shared" si="7"/>
        <v>-33.75</v>
      </c>
      <c r="Q24" t="str">
        <f t="shared" si="8"/>
        <v>0</v>
      </c>
      <c r="R24" t="str">
        <f t="shared" si="9"/>
        <v>-29.1369318</v>
      </c>
      <c r="S24" t="str">
        <f t="shared" si="10"/>
        <v>-11.0119318</v>
      </c>
      <c r="T24" t="str">
        <f t="shared" si="11"/>
        <v>-18</v>
      </c>
      <c r="U24" t="str">
        <f t="shared" si="12"/>
        <v>-15.625</v>
      </c>
      <c r="V24" t="str">
        <f t="shared" si="13"/>
        <v>0.25</v>
      </c>
      <c r="X24" t="str">
        <f t="shared" si="14"/>
        <v>(gr_arc (start -33.75 0) (mid -29.1369318 -11.0119318) (end -18 -15.625) (width 0.25))</v>
      </c>
    </row>
    <row r="25" spans="1:24" x14ac:dyDescent="0.4">
      <c r="A25">
        <v>11</v>
      </c>
      <c r="B25">
        <f t="shared" si="15"/>
        <v>15.625</v>
      </c>
      <c r="C25">
        <f t="shared" si="0"/>
        <v>3</v>
      </c>
      <c r="D25">
        <v>1</v>
      </c>
      <c r="E25">
        <v>-1</v>
      </c>
      <c r="F25">
        <f t="shared" si="17"/>
        <v>-0.125</v>
      </c>
      <c r="G25">
        <f t="shared" si="18"/>
        <v>0</v>
      </c>
      <c r="H25">
        <v>0</v>
      </c>
      <c r="I25">
        <f t="shared" ref="I25" si="31">B25*E25</f>
        <v>-15.625</v>
      </c>
      <c r="J25">
        <f t="shared" si="3"/>
        <v>10.798543456039805</v>
      </c>
      <c r="K25">
        <f t="shared" si="4"/>
        <v>-11.048543456039804</v>
      </c>
      <c r="L25">
        <f t="shared" si="5"/>
        <v>15.5</v>
      </c>
      <c r="M25">
        <f t="shared" si="6"/>
        <v>0</v>
      </c>
      <c r="P25" t="str">
        <f t="shared" si="7"/>
        <v>-18</v>
      </c>
      <c r="Q25" t="str">
        <f t="shared" si="8"/>
        <v>-15.625</v>
      </c>
      <c r="R25" t="str">
        <f t="shared" si="9"/>
        <v>-7.201456544</v>
      </c>
      <c r="S25" t="str">
        <f t="shared" si="10"/>
        <v>-11.04854346</v>
      </c>
      <c r="T25" t="str">
        <f t="shared" si="11"/>
        <v>-2.5</v>
      </c>
      <c r="U25" t="str">
        <f t="shared" si="12"/>
        <v>0</v>
      </c>
      <c r="V25" t="str">
        <f t="shared" si="13"/>
        <v>0.25</v>
      </c>
      <c r="X25" t="str">
        <f t="shared" si="14"/>
        <v>(gr_arc (start -18 -15.625) (mid -7.201456544 -11.04854346) (end -2.5 0) (width 0.25))</v>
      </c>
    </row>
    <row r="26" spans="1:24" x14ac:dyDescent="0.4">
      <c r="A26">
        <v>12</v>
      </c>
      <c r="B26">
        <f t="shared" si="15"/>
        <v>15.5</v>
      </c>
      <c r="C26">
        <f t="shared" si="0"/>
        <v>0</v>
      </c>
      <c r="D26">
        <v>1</v>
      </c>
      <c r="E26">
        <v>1</v>
      </c>
      <c r="F26">
        <f t="shared" si="17"/>
        <v>0</v>
      </c>
      <c r="G26">
        <f t="shared" si="18"/>
        <v>-0.125</v>
      </c>
      <c r="H26">
        <f t="shared" ref="H26" si="32">B26*D26</f>
        <v>15.5</v>
      </c>
      <c r="I26">
        <v>0</v>
      </c>
      <c r="J26">
        <f t="shared" si="3"/>
        <v>10.960155108391488</v>
      </c>
      <c r="K26">
        <f t="shared" si="4"/>
        <v>10.835155108391486</v>
      </c>
      <c r="L26">
        <f t="shared" si="5"/>
        <v>0</v>
      </c>
      <c r="M26">
        <f t="shared" si="6"/>
        <v>15.375</v>
      </c>
      <c r="P26" t="str">
        <f t="shared" si="7"/>
        <v>-2.5</v>
      </c>
      <c r="Q26" t="str">
        <f t="shared" si="8"/>
        <v>0</v>
      </c>
      <c r="R26" t="str">
        <f t="shared" si="9"/>
        <v>-7.039844892</v>
      </c>
      <c r="S26" t="str">
        <f t="shared" si="10"/>
        <v>10.83515511</v>
      </c>
      <c r="T26" t="str">
        <f t="shared" si="11"/>
        <v>-18</v>
      </c>
      <c r="U26" t="str">
        <f t="shared" si="12"/>
        <v>15.375</v>
      </c>
      <c r="V26" t="str">
        <f t="shared" si="13"/>
        <v>0.25</v>
      </c>
      <c r="X26" t="str">
        <f t="shared" si="14"/>
        <v>(gr_arc (start -2.5 0) (mid -7.039844892 10.83515511) (end -18 15.375) (width 0.25))</v>
      </c>
    </row>
    <row r="27" spans="1:24" x14ac:dyDescent="0.4">
      <c r="A27">
        <v>13</v>
      </c>
      <c r="B27">
        <f t="shared" si="15"/>
        <v>15.375</v>
      </c>
      <c r="C27">
        <f t="shared" si="0"/>
        <v>1</v>
      </c>
      <c r="D27">
        <v>-1</v>
      </c>
      <c r="E27">
        <v>1</v>
      </c>
      <c r="F27">
        <f t="shared" si="17"/>
        <v>0.125</v>
      </c>
      <c r="G27">
        <f t="shared" si="18"/>
        <v>0</v>
      </c>
      <c r="H27">
        <v>0</v>
      </c>
      <c r="I27">
        <f t="shared" ref="I27" si="33">B27*E27</f>
        <v>15.375</v>
      </c>
      <c r="J27">
        <f t="shared" si="3"/>
        <v>-10.621766760743169</v>
      </c>
      <c r="K27">
        <f t="shared" si="4"/>
        <v>10.871766760743167</v>
      </c>
      <c r="L27">
        <f t="shared" si="5"/>
        <v>-15.25</v>
      </c>
      <c r="M27">
        <f t="shared" si="6"/>
        <v>0</v>
      </c>
      <c r="P27" t="str">
        <f t="shared" si="7"/>
        <v>-18</v>
      </c>
      <c r="Q27" t="str">
        <f t="shared" si="8"/>
        <v>15.375</v>
      </c>
      <c r="R27" t="str">
        <f t="shared" si="9"/>
        <v>-28.62176676</v>
      </c>
      <c r="S27" t="str">
        <f t="shared" si="10"/>
        <v>10.87176676</v>
      </c>
      <c r="T27" t="str">
        <f t="shared" si="11"/>
        <v>-33.25</v>
      </c>
      <c r="U27" t="str">
        <f t="shared" si="12"/>
        <v>0</v>
      </c>
      <c r="V27" t="str">
        <f t="shared" si="13"/>
        <v>0.25</v>
      </c>
      <c r="X27" t="str">
        <f t="shared" si="14"/>
        <v>(gr_arc (start -18 15.375) (mid -28.62176676 10.87176676) (end -33.25 0) (width 0.25))</v>
      </c>
    </row>
    <row r="28" spans="1:24" x14ac:dyDescent="0.4">
      <c r="A28">
        <v>14</v>
      </c>
      <c r="B28">
        <f t="shared" si="15"/>
        <v>15.25</v>
      </c>
      <c r="C28">
        <f t="shared" si="0"/>
        <v>2</v>
      </c>
      <c r="D28">
        <v>-1</v>
      </c>
      <c r="E28">
        <v>-1</v>
      </c>
      <c r="F28">
        <f t="shared" si="17"/>
        <v>0</v>
      </c>
      <c r="G28">
        <f t="shared" si="18"/>
        <v>0.125</v>
      </c>
      <c r="H28">
        <f t="shared" ref="H28" si="34">B28*D28</f>
        <v>-15.25</v>
      </c>
      <c r="I28">
        <v>0</v>
      </c>
      <c r="J28">
        <f t="shared" si="3"/>
        <v>-10.78337841309485</v>
      </c>
      <c r="K28">
        <f t="shared" si="4"/>
        <v>-10.658378413094848</v>
      </c>
      <c r="L28">
        <f t="shared" si="5"/>
        <v>0</v>
      </c>
      <c r="M28">
        <f t="shared" si="6"/>
        <v>-15.125</v>
      </c>
      <c r="P28" t="str">
        <f t="shared" si="7"/>
        <v>-33.25</v>
      </c>
      <c r="Q28" t="str">
        <f t="shared" si="8"/>
        <v>0</v>
      </c>
      <c r="R28" t="str">
        <f t="shared" si="9"/>
        <v>-28.78337841</v>
      </c>
      <c r="S28" t="str">
        <f t="shared" si="10"/>
        <v>-10.65837841</v>
      </c>
      <c r="T28" t="str">
        <f t="shared" si="11"/>
        <v>-18</v>
      </c>
      <c r="U28" t="str">
        <f t="shared" si="12"/>
        <v>-15.125</v>
      </c>
      <c r="V28" t="str">
        <f t="shared" si="13"/>
        <v>0.25</v>
      </c>
      <c r="X28" t="str">
        <f t="shared" si="14"/>
        <v>(gr_arc (start -33.25 0) (mid -28.78337841 -10.65837841) (end -18 -15.125) (width 0.25))</v>
      </c>
    </row>
    <row r="29" spans="1:24" x14ac:dyDescent="0.4">
      <c r="A29">
        <v>15</v>
      </c>
      <c r="B29">
        <f t="shared" si="15"/>
        <v>15.125</v>
      </c>
      <c r="C29">
        <f t="shared" si="0"/>
        <v>3</v>
      </c>
      <c r="D29">
        <v>1</v>
      </c>
      <c r="E29">
        <v>-1</v>
      </c>
      <c r="F29">
        <f t="shared" si="17"/>
        <v>-0.125</v>
      </c>
      <c r="G29">
        <f t="shared" si="18"/>
        <v>0</v>
      </c>
      <c r="H29">
        <v>0</v>
      </c>
      <c r="I29">
        <f t="shared" ref="I29" si="35">B29*E29</f>
        <v>-15.125</v>
      </c>
      <c r="J29">
        <f t="shared" si="3"/>
        <v>10.444990065446532</v>
      </c>
      <c r="K29">
        <f t="shared" si="4"/>
        <v>-10.694990065446531</v>
      </c>
      <c r="L29">
        <f t="shared" si="5"/>
        <v>15</v>
      </c>
      <c r="M29">
        <f t="shared" si="6"/>
        <v>0</v>
      </c>
      <c r="P29" t="str">
        <f t="shared" si="7"/>
        <v>-18</v>
      </c>
      <c r="Q29" t="str">
        <f t="shared" si="8"/>
        <v>-15.125</v>
      </c>
      <c r="R29" t="str">
        <f t="shared" si="9"/>
        <v>-7.555009935</v>
      </c>
      <c r="S29" t="str">
        <f t="shared" si="10"/>
        <v>-10.69499007</v>
      </c>
      <c r="T29" t="str">
        <f t="shared" si="11"/>
        <v>-3</v>
      </c>
      <c r="U29" t="str">
        <f t="shared" si="12"/>
        <v>0</v>
      </c>
      <c r="V29" t="str">
        <f t="shared" si="13"/>
        <v>0.25</v>
      </c>
      <c r="X29" t="str">
        <f t="shared" si="14"/>
        <v>(gr_arc (start -18 -15.125) (mid -7.555009935 -10.69499007) (end -3 0) (width 0.25))</v>
      </c>
    </row>
    <row r="30" spans="1:24" x14ac:dyDescent="0.4">
      <c r="A30">
        <v>16</v>
      </c>
      <c r="B30">
        <f t="shared" si="15"/>
        <v>15</v>
      </c>
      <c r="C30">
        <f t="shared" si="0"/>
        <v>0</v>
      </c>
      <c r="D30">
        <v>1</v>
      </c>
      <c r="E30">
        <v>1</v>
      </c>
      <c r="F30">
        <f t="shared" si="17"/>
        <v>0</v>
      </c>
      <c r="G30">
        <f t="shared" si="18"/>
        <v>-0.125</v>
      </c>
      <c r="H30">
        <f t="shared" ref="H30" si="36">B30*D30</f>
        <v>15</v>
      </c>
      <c r="I30">
        <v>0</v>
      </c>
      <c r="J30">
        <f t="shared" si="3"/>
        <v>10.606601717798213</v>
      </c>
      <c r="K30">
        <f t="shared" si="4"/>
        <v>10.481601717798211</v>
      </c>
      <c r="L30">
        <f t="shared" si="5"/>
        <v>0</v>
      </c>
      <c r="M30">
        <f t="shared" si="6"/>
        <v>14.875</v>
      </c>
      <c r="P30" t="str">
        <f t="shared" si="7"/>
        <v>-3</v>
      </c>
      <c r="Q30" t="str">
        <f t="shared" si="8"/>
        <v>0</v>
      </c>
      <c r="R30" t="str">
        <f t="shared" si="9"/>
        <v>-7.393398282</v>
      </c>
      <c r="S30" t="str">
        <f t="shared" si="10"/>
        <v>10.48160172</v>
      </c>
      <c r="T30" t="str">
        <f t="shared" si="11"/>
        <v>-18</v>
      </c>
      <c r="U30" t="str">
        <f t="shared" si="12"/>
        <v>14.875</v>
      </c>
      <c r="V30" t="str">
        <f t="shared" si="13"/>
        <v>0.25</v>
      </c>
      <c r="X30" t="str">
        <f t="shared" si="14"/>
        <v>(gr_arc (start -3 0) (mid -7.393398282 10.48160172) (end -18 14.875) (width 0.25))</v>
      </c>
    </row>
    <row r="31" spans="1:24" x14ac:dyDescent="0.4">
      <c r="A31">
        <v>17</v>
      </c>
      <c r="B31">
        <f t="shared" si="15"/>
        <v>14.875</v>
      </c>
      <c r="C31">
        <f t="shared" si="0"/>
        <v>1</v>
      </c>
      <c r="D31">
        <v>-1</v>
      </c>
      <c r="E31">
        <v>1</v>
      </c>
      <c r="F31">
        <f t="shared" si="17"/>
        <v>0.125</v>
      </c>
      <c r="G31">
        <f t="shared" si="18"/>
        <v>0</v>
      </c>
      <c r="H31">
        <v>0</v>
      </c>
      <c r="I31">
        <f t="shared" ref="I31" si="37">B31*E31</f>
        <v>14.875</v>
      </c>
      <c r="J31">
        <f t="shared" si="3"/>
        <v>-10.268213370149896</v>
      </c>
      <c r="K31">
        <f t="shared" si="4"/>
        <v>10.518213370149894</v>
      </c>
      <c r="L31">
        <f t="shared" si="5"/>
        <v>-14.75</v>
      </c>
      <c r="M31">
        <f t="shared" si="6"/>
        <v>0</v>
      </c>
      <c r="P31" t="str">
        <f t="shared" si="7"/>
        <v>-18</v>
      </c>
      <c r="Q31" t="str">
        <f t="shared" si="8"/>
        <v>14.875</v>
      </c>
      <c r="R31" t="str">
        <f t="shared" si="9"/>
        <v>-28.26821337</v>
      </c>
      <c r="S31" t="str">
        <f t="shared" si="10"/>
        <v>10.51821337</v>
      </c>
      <c r="T31" t="str">
        <f t="shared" si="11"/>
        <v>-32.75</v>
      </c>
      <c r="U31" t="str">
        <f t="shared" si="12"/>
        <v>0</v>
      </c>
      <c r="V31" t="str">
        <f t="shared" si="13"/>
        <v>0.25</v>
      </c>
      <c r="X31" t="str">
        <f t="shared" si="14"/>
        <v>(gr_arc (start -18 14.875) (mid -28.26821337 10.51821337) (end -32.75 0) (width 0.25))</v>
      </c>
    </row>
    <row r="32" spans="1:24" x14ac:dyDescent="0.4">
      <c r="A32">
        <v>18</v>
      </c>
      <c r="B32">
        <f t="shared" si="15"/>
        <v>14.75</v>
      </c>
      <c r="C32">
        <f t="shared" si="0"/>
        <v>2</v>
      </c>
      <c r="D32">
        <v>-1</v>
      </c>
      <c r="E32">
        <v>-1</v>
      </c>
      <c r="F32">
        <f t="shared" si="17"/>
        <v>0</v>
      </c>
      <c r="G32">
        <f t="shared" si="18"/>
        <v>0.125</v>
      </c>
      <c r="H32">
        <f t="shared" ref="H32" si="38">B32*D32</f>
        <v>-14.75</v>
      </c>
      <c r="I32">
        <v>0</v>
      </c>
      <c r="J32">
        <f t="shared" si="3"/>
        <v>-10.429825022501577</v>
      </c>
      <c r="K32">
        <f t="shared" si="4"/>
        <v>-10.304825022501575</v>
      </c>
      <c r="L32">
        <f t="shared" si="5"/>
        <v>0</v>
      </c>
      <c r="M32">
        <f t="shared" si="6"/>
        <v>-14.625</v>
      </c>
      <c r="P32" t="str">
        <f t="shared" si="7"/>
        <v>-32.75</v>
      </c>
      <c r="Q32" t="str">
        <f t="shared" si="8"/>
        <v>0</v>
      </c>
      <c r="R32" t="str">
        <f t="shared" si="9"/>
        <v>-28.42982502</v>
      </c>
      <c r="S32" t="str">
        <f t="shared" si="10"/>
        <v>-10.30482502</v>
      </c>
      <c r="T32" t="str">
        <f t="shared" si="11"/>
        <v>-18</v>
      </c>
      <c r="U32" t="str">
        <f t="shared" si="12"/>
        <v>-14.625</v>
      </c>
      <c r="V32" t="str">
        <f t="shared" si="13"/>
        <v>0.25</v>
      </c>
      <c r="X32" t="str">
        <f t="shared" si="14"/>
        <v>(gr_arc (start -32.75 0) (mid -28.42982502 -10.30482502) (end -18 -14.625) (width 0.25))</v>
      </c>
    </row>
    <row r="33" spans="1:24" x14ac:dyDescent="0.4">
      <c r="A33">
        <v>19</v>
      </c>
      <c r="B33">
        <f t="shared" si="15"/>
        <v>14.625</v>
      </c>
      <c r="C33">
        <f t="shared" si="0"/>
        <v>3</v>
      </c>
      <c r="D33">
        <v>1</v>
      </c>
      <c r="E33">
        <v>-1</v>
      </c>
      <c r="F33">
        <f t="shared" si="17"/>
        <v>-0.125</v>
      </c>
      <c r="G33">
        <f t="shared" si="18"/>
        <v>0</v>
      </c>
      <c r="H33">
        <v>0</v>
      </c>
      <c r="I33">
        <f t="shared" ref="I33" si="39">B33*E33</f>
        <v>-14.625</v>
      </c>
      <c r="J33">
        <f t="shared" si="3"/>
        <v>10.091436674853258</v>
      </c>
      <c r="K33">
        <f t="shared" si="4"/>
        <v>-10.341436674853256</v>
      </c>
      <c r="L33">
        <f t="shared" si="5"/>
        <v>14.5</v>
      </c>
      <c r="M33">
        <f t="shared" si="6"/>
        <v>0</v>
      </c>
      <c r="P33" t="str">
        <f t="shared" si="7"/>
        <v>-18</v>
      </c>
      <c r="Q33" t="str">
        <f t="shared" si="8"/>
        <v>-14.625</v>
      </c>
      <c r="R33" t="str">
        <f t="shared" si="9"/>
        <v>-7.908563325</v>
      </c>
      <c r="S33" t="str">
        <f t="shared" si="10"/>
        <v>-10.34143667</v>
      </c>
      <c r="T33" t="str">
        <f t="shared" si="11"/>
        <v>-3.5</v>
      </c>
      <c r="U33" t="str">
        <f t="shared" si="12"/>
        <v>0</v>
      </c>
      <c r="V33" t="str">
        <f t="shared" si="13"/>
        <v>0.25</v>
      </c>
      <c r="X33" t="str">
        <f t="shared" si="14"/>
        <v>(gr_arc (start -18 -14.625) (mid -7.908563325 -10.34143667) (end -3.5 0) (width 0.25))</v>
      </c>
    </row>
    <row r="34" spans="1:24" x14ac:dyDescent="0.4">
      <c r="A34">
        <v>20</v>
      </c>
      <c r="B34">
        <f t="shared" si="15"/>
        <v>14.5</v>
      </c>
      <c r="C34">
        <f t="shared" si="0"/>
        <v>0</v>
      </c>
      <c r="D34">
        <v>1</v>
      </c>
      <c r="E34">
        <v>1</v>
      </c>
      <c r="F34">
        <f t="shared" si="17"/>
        <v>0</v>
      </c>
      <c r="G34">
        <f t="shared" si="18"/>
        <v>-0.125</v>
      </c>
      <c r="H34">
        <f t="shared" ref="H34" si="40">B34*D34</f>
        <v>14.5</v>
      </c>
      <c r="I34">
        <v>0</v>
      </c>
      <c r="J34">
        <f t="shared" si="3"/>
        <v>10.25304832720494</v>
      </c>
      <c r="K34">
        <f t="shared" si="4"/>
        <v>10.128048327204938</v>
      </c>
      <c r="L34">
        <f t="shared" si="5"/>
        <v>0</v>
      </c>
      <c r="M34">
        <f t="shared" si="6"/>
        <v>14.375</v>
      </c>
      <c r="P34" t="str">
        <f t="shared" si="7"/>
        <v>-3.5</v>
      </c>
      <c r="Q34" t="str">
        <f t="shared" si="8"/>
        <v>0</v>
      </c>
      <c r="R34" t="str">
        <f t="shared" si="9"/>
        <v>-7.746951673</v>
      </c>
      <c r="S34" t="str">
        <f t="shared" si="10"/>
        <v>10.12804833</v>
      </c>
      <c r="T34" t="str">
        <f t="shared" si="11"/>
        <v>-18</v>
      </c>
      <c r="U34" t="str">
        <f t="shared" si="12"/>
        <v>14.375</v>
      </c>
      <c r="V34" t="str">
        <f t="shared" si="13"/>
        <v>0.25</v>
      </c>
      <c r="X34" t="str">
        <f t="shared" si="14"/>
        <v>(gr_arc (start -3.5 0) (mid -7.746951673 10.12804833) (end -18 14.375) (width 0.25))</v>
      </c>
    </row>
    <row r="35" spans="1:24" x14ac:dyDescent="0.4">
      <c r="A35">
        <v>21</v>
      </c>
      <c r="B35">
        <f t="shared" si="15"/>
        <v>14.375</v>
      </c>
      <c r="C35">
        <f t="shared" si="0"/>
        <v>1</v>
      </c>
      <c r="D35">
        <v>-1</v>
      </c>
      <c r="E35">
        <v>1</v>
      </c>
      <c r="F35">
        <f t="shared" si="17"/>
        <v>0.125</v>
      </c>
      <c r="G35">
        <f t="shared" si="18"/>
        <v>0</v>
      </c>
      <c r="H35">
        <v>0</v>
      </c>
      <c r="I35">
        <f t="shared" ref="I35" si="41">B35*E35</f>
        <v>14.375</v>
      </c>
      <c r="J35">
        <f t="shared" si="3"/>
        <v>-9.914659979556621</v>
      </c>
      <c r="K35">
        <f t="shared" si="4"/>
        <v>10.164659979556619</v>
      </c>
      <c r="L35">
        <f t="shared" si="5"/>
        <v>-14.25</v>
      </c>
      <c r="M35">
        <f t="shared" si="6"/>
        <v>0</v>
      </c>
      <c r="P35" t="str">
        <f t="shared" si="7"/>
        <v>-18</v>
      </c>
      <c r="Q35" t="str">
        <f t="shared" si="8"/>
        <v>14.375</v>
      </c>
      <c r="R35" t="str">
        <f t="shared" si="9"/>
        <v>-27.91465998</v>
      </c>
      <c r="S35" t="str">
        <f t="shared" si="10"/>
        <v>10.16465998</v>
      </c>
      <c r="T35" t="str">
        <f t="shared" si="11"/>
        <v>-32.25</v>
      </c>
      <c r="U35" t="str">
        <f t="shared" si="12"/>
        <v>0</v>
      </c>
      <c r="V35" t="str">
        <f t="shared" si="13"/>
        <v>0.25</v>
      </c>
      <c r="X35" t="str">
        <f t="shared" si="14"/>
        <v>(gr_arc (start -18 14.375) (mid -27.91465998 10.16465998) (end -32.25 0) (width 0.25))</v>
      </c>
    </row>
    <row r="36" spans="1:24" x14ac:dyDescent="0.4">
      <c r="A36">
        <v>22</v>
      </c>
      <c r="B36">
        <f t="shared" si="15"/>
        <v>14.25</v>
      </c>
      <c r="C36">
        <f t="shared" si="0"/>
        <v>2</v>
      </c>
      <c r="D36">
        <v>-1</v>
      </c>
      <c r="E36">
        <v>-1</v>
      </c>
      <c r="F36">
        <f t="shared" si="17"/>
        <v>0</v>
      </c>
      <c r="G36">
        <f t="shared" si="18"/>
        <v>0.125</v>
      </c>
      <c r="H36">
        <f t="shared" ref="H36" si="42">B36*D36</f>
        <v>-14.25</v>
      </c>
      <c r="I36">
        <v>0</v>
      </c>
      <c r="J36">
        <f t="shared" si="3"/>
        <v>-10.076271631908304</v>
      </c>
      <c r="K36">
        <f t="shared" si="4"/>
        <v>-9.9512716319083019</v>
      </c>
      <c r="L36">
        <f t="shared" si="5"/>
        <v>0</v>
      </c>
      <c r="M36">
        <f t="shared" si="6"/>
        <v>-14.125</v>
      </c>
      <c r="P36" t="str">
        <f t="shared" si="7"/>
        <v>-32.25</v>
      </c>
      <c r="Q36" t="str">
        <f t="shared" si="8"/>
        <v>0</v>
      </c>
      <c r="R36" t="str">
        <f t="shared" si="9"/>
        <v>-28.07627163</v>
      </c>
      <c r="S36" t="str">
        <f t="shared" si="10"/>
        <v>-9.951271632</v>
      </c>
      <c r="T36" t="str">
        <f t="shared" si="11"/>
        <v>-18</v>
      </c>
      <c r="U36" t="str">
        <f t="shared" si="12"/>
        <v>-14.125</v>
      </c>
      <c r="V36" t="str">
        <f t="shared" si="13"/>
        <v>0.25</v>
      </c>
      <c r="X36" t="str">
        <f t="shared" si="14"/>
        <v>(gr_arc (start -32.25 0) (mid -28.07627163 -9.951271632) (end -18 -14.125) (width 0.25))</v>
      </c>
    </row>
    <row r="37" spans="1:24" x14ac:dyDescent="0.4">
      <c r="A37">
        <v>23</v>
      </c>
      <c r="B37">
        <f t="shared" si="15"/>
        <v>14.125</v>
      </c>
      <c r="C37">
        <f t="shared" si="0"/>
        <v>3</v>
      </c>
      <c r="D37">
        <v>1</v>
      </c>
      <c r="E37">
        <v>-1</v>
      </c>
      <c r="F37">
        <f t="shared" si="17"/>
        <v>-0.125</v>
      </c>
      <c r="G37">
        <f t="shared" si="18"/>
        <v>0</v>
      </c>
      <c r="H37">
        <v>0</v>
      </c>
      <c r="I37">
        <f t="shared" ref="I37" si="43">B37*E37</f>
        <v>-14.125</v>
      </c>
      <c r="J37">
        <f t="shared" si="3"/>
        <v>9.7378832842599845</v>
      </c>
      <c r="K37">
        <f t="shared" si="4"/>
        <v>-9.9878832842599827</v>
      </c>
      <c r="L37">
        <f t="shared" si="5"/>
        <v>14</v>
      </c>
      <c r="M37">
        <f t="shared" si="6"/>
        <v>0</v>
      </c>
      <c r="P37" t="str">
        <f t="shared" si="7"/>
        <v>-18</v>
      </c>
      <c r="Q37" t="str">
        <f t="shared" si="8"/>
        <v>-14.125</v>
      </c>
      <c r="R37" t="str">
        <f t="shared" si="9"/>
        <v>-8.262116716</v>
      </c>
      <c r="S37" t="str">
        <f t="shared" si="10"/>
        <v>-9.987883284</v>
      </c>
      <c r="T37" t="str">
        <f t="shared" si="11"/>
        <v>-4</v>
      </c>
      <c r="U37" t="str">
        <f t="shared" si="12"/>
        <v>0</v>
      </c>
      <c r="V37" t="str">
        <f t="shared" si="13"/>
        <v>0.25</v>
      </c>
      <c r="X37" t="str">
        <f t="shared" si="14"/>
        <v>(gr_arc (start -18 -14.125) (mid -8.262116716 -9.987883284) (end -4 0) (width 0.25))</v>
      </c>
    </row>
    <row r="38" spans="1:24" x14ac:dyDescent="0.4">
      <c r="A38">
        <v>24</v>
      </c>
      <c r="B38">
        <f t="shared" si="15"/>
        <v>14</v>
      </c>
      <c r="C38">
        <f t="shared" si="0"/>
        <v>0</v>
      </c>
      <c r="D38">
        <v>1</v>
      </c>
      <c r="E38">
        <v>1</v>
      </c>
      <c r="F38">
        <f t="shared" si="17"/>
        <v>0</v>
      </c>
      <c r="G38">
        <f t="shared" si="18"/>
        <v>-0.125</v>
      </c>
      <c r="H38">
        <f t="shared" ref="H38" si="44">B38*D38</f>
        <v>14</v>
      </c>
      <c r="I38">
        <v>0</v>
      </c>
      <c r="J38">
        <f t="shared" si="3"/>
        <v>9.8994949366116654</v>
      </c>
      <c r="K38">
        <f t="shared" si="4"/>
        <v>9.7744949366116636</v>
      </c>
      <c r="L38">
        <f t="shared" si="5"/>
        <v>0</v>
      </c>
      <c r="M38">
        <f t="shared" si="6"/>
        <v>13.875</v>
      </c>
      <c r="P38" t="str">
        <f t="shared" si="7"/>
        <v>-4</v>
      </c>
      <c r="Q38" t="str">
        <f t="shared" si="8"/>
        <v>0</v>
      </c>
      <c r="R38" t="str">
        <f t="shared" si="9"/>
        <v>-8.100505063</v>
      </c>
      <c r="S38" t="str">
        <f t="shared" si="10"/>
        <v>9.774494937</v>
      </c>
      <c r="T38" t="str">
        <f t="shared" si="11"/>
        <v>-18</v>
      </c>
      <c r="U38" t="str">
        <f t="shared" si="12"/>
        <v>13.875</v>
      </c>
      <c r="V38" t="str">
        <f t="shared" si="13"/>
        <v>0.25</v>
      </c>
      <c r="X38" t="str">
        <f t="shared" si="14"/>
        <v>(gr_arc (start -4 0) (mid -8.100505063 9.774494937) (end -18 13.875) (width 0.25))</v>
      </c>
    </row>
    <row r="39" spans="1:24" x14ac:dyDescent="0.4">
      <c r="A39">
        <v>25</v>
      </c>
      <c r="B39">
        <f t="shared" si="15"/>
        <v>13.875</v>
      </c>
      <c r="C39">
        <f t="shared" si="0"/>
        <v>1</v>
      </c>
      <c r="D39">
        <v>-1</v>
      </c>
      <c r="E39">
        <v>1</v>
      </c>
      <c r="F39">
        <f t="shared" si="17"/>
        <v>0.125</v>
      </c>
      <c r="G39">
        <f t="shared" si="18"/>
        <v>0</v>
      </c>
      <c r="H39">
        <v>0</v>
      </c>
      <c r="I39">
        <f t="shared" ref="I39" si="45">B39*E39</f>
        <v>13.875</v>
      </c>
      <c r="J39">
        <f t="shared" si="3"/>
        <v>-9.561106588963348</v>
      </c>
      <c r="K39">
        <f t="shared" si="4"/>
        <v>9.8111065889633462</v>
      </c>
      <c r="L39">
        <f t="shared" si="5"/>
        <v>-13.75</v>
      </c>
      <c r="M39">
        <f t="shared" si="6"/>
        <v>0</v>
      </c>
      <c r="P39" t="str">
        <f t="shared" si="7"/>
        <v>-18</v>
      </c>
      <c r="Q39" t="str">
        <f t="shared" si="8"/>
        <v>13.875</v>
      </c>
      <c r="R39" t="str">
        <f t="shared" si="9"/>
        <v>-27.56110659</v>
      </c>
      <c r="S39" t="str">
        <f t="shared" si="10"/>
        <v>9.811106589</v>
      </c>
      <c r="T39" t="str">
        <f t="shared" si="11"/>
        <v>-31.75</v>
      </c>
      <c r="U39" t="str">
        <f t="shared" si="12"/>
        <v>0</v>
      </c>
      <c r="V39" t="str">
        <f t="shared" si="13"/>
        <v>0.25</v>
      </c>
      <c r="X39" t="str">
        <f t="shared" si="14"/>
        <v>(gr_arc (start -18 13.875) (mid -27.56110659 9.811106589) (end -31.75 0) (width 0.25))</v>
      </c>
    </row>
    <row r="40" spans="1:24" x14ac:dyDescent="0.4">
      <c r="A40">
        <v>26</v>
      </c>
      <c r="B40">
        <f t="shared" si="15"/>
        <v>13.75</v>
      </c>
      <c r="C40">
        <f t="shared" si="0"/>
        <v>2</v>
      </c>
      <c r="D40">
        <v>-1</v>
      </c>
      <c r="E40">
        <v>-1</v>
      </c>
      <c r="F40">
        <f t="shared" si="17"/>
        <v>0</v>
      </c>
      <c r="G40">
        <f t="shared" si="18"/>
        <v>0.125</v>
      </c>
      <c r="H40">
        <f t="shared" ref="H40" si="46">B40*D40</f>
        <v>-13.75</v>
      </c>
      <c r="I40">
        <v>0</v>
      </c>
      <c r="J40">
        <f t="shared" si="3"/>
        <v>-9.7227182413150288</v>
      </c>
      <c r="K40">
        <f t="shared" si="4"/>
        <v>-9.597718241315027</v>
      </c>
      <c r="L40">
        <f t="shared" si="5"/>
        <v>0</v>
      </c>
      <c r="M40">
        <f t="shared" si="6"/>
        <v>-13.625</v>
      </c>
      <c r="P40" t="str">
        <f t="shared" si="7"/>
        <v>-31.75</v>
      </c>
      <c r="Q40" t="str">
        <f t="shared" si="8"/>
        <v>0</v>
      </c>
      <c r="R40" t="str">
        <f t="shared" si="9"/>
        <v>-27.72271824</v>
      </c>
      <c r="S40" t="str">
        <f t="shared" si="10"/>
        <v>-9.597718241</v>
      </c>
      <c r="T40" t="str">
        <f t="shared" si="11"/>
        <v>-18</v>
      </c>
      <c r="U40" t="str">
        <f t="shared" si="12"/>
        <v>-13.625</v>
      </c>
      <c r="V40" t="str">
        <f t="shared" si="13"/>
        <v>0.25</v>
      </c>
      <c r="X40" t="str">
        <f t="shared" si="14"/>
        <v>(gr_arc (start -31.75 0) (mid -27.72271824 -9.597718241) (end -18 -13.625) (width 0.25))</v>
      </c>
    </row>
    <row r="41" spans="1:24" x14ac:dyDescent="0.4">
      <c r="A41">
        <v>27</v>
      </c>
      <c r="B41">
        <f t="shared" si="15"/>
        <v>13.625</v>
      </c>
      <c r="C41">
        <f t="shared" si="0"/>
        <v>3</v>
      </c>
      <c r="D41">
        <v>1</v>
      </c>
      <c r="E41">
        <v>-1</v>
      </c>
      <c r="F41">
        <f t="shared" si="17"/>
        <v>-0.125</v>
      </c>
      <c r="G41">
        <f t="shared" si="18"/>
        <v>0</v>
      </c>
      <c r="H41">
        <v>0</v>
      </c>
      <c r="I41">
        <f t="shared" ref="I41" si="47">B41*E41</f>
        <v>-13.625</v>
      </c>
      <c r="J41">
        <f t="shared" si="3"/>
        <v>9.3843298936667114</v>
      </c>
      <c r="K41">
        <f t="shared" si="4"/>
        <v>-9.6343298936667097</v>
      </c>
      <c r="L41">
        <f t="shared" si="5"/>
        <v>13.5</v>
      </c>
      <c r="M41">
        <f t="shared" si="6"/>
        <v>0</v>
      </c>
      <c r="P41" t="str">
        <f t="shared" si="7"/>
        <v>-18</v>
      </c>
      <c r="Q41" t="str">
        <f t="shared" si="8"/>
        <v>-13.625</v>
      </c>
      <c r="R41" t="str">
        <f t="shared" si="9"/>
        <v>-8.615670106</v>
      </c>
      <c r="S41" t="str">
        <f t="shared" si="10"/>
        <v>-9.634329894</v>
      </c>
      <c r="T41" t="str">
        <f t="shared" si="11"/>
        <v>-4.5</v>
      </c>
      <c r="U41" t="str">
        <f t="shared" si="12"/>
        <v>0</v>
      </c>
      <c r="V41" t="str">
        <f t="shared" si="13"/>
        <v>0.25</v>
      </c>
      <c r="X41" t="str">
        <f t="shared" si="14"/>
        <v>(gr_arc (start -18 -13.625) (mid -8.615670106 -9.634329894) (end -4.5 0) (width 0.25))</v>
      </c>
    </row>
    <row r="42" spans="1:24" x14ac:dyDescent="0.4">
      <c r="A42">
        <v>28</v>
      </c>
      <c r="B42">
        <f t="shared" si="15"/>
        <v>13.5</v>
      </c>
      <c r="C42">
        <f t="shared" si="0"/>
        <v>0</v>
      </c>
      <c r="D42">
        <v>1</v>
      </c>
      <c r="E42">
        <v>1</v>
      </c>
      <c r="F42">
        <f t="shared" si="17"/>
        <v>0</v>
      </c>
      <c r="G42">
        <f t="shared" si="18"/>
        <v>-0.125</v>
      </c>
      <c r="H42">
        <f t="shared" ref="H42" si="48">B42*D42</f>
        <v>13.5</v>
      </c>
      <c r="I42">
        <v>0</v>
      </c>
      <c r="J42">
        <f t="shared" si="3"/>
        <v>9.5459415460183923</v>
      </c>
      <c r="K42">
        <f t="shared" si="4"/>
        <v>9.4209415460183905</v>
      </c>
      <c r="L42">
        <f t="shared" si="5"/>
        <v>0</v>
      </c>
      <c r="M42">
        <f t="shared" si="6"/>
        <v>13.375</v>
      </c>
      <c r="P42" t="str">
        <f t="shared" si="7"/>
        <v>-4.5</v>
      </c>
      <c r="Q42" t="str">
        <f t="shared" si="8"/>
        <v>0</v>
      </c>
      <c r="R42" t="str">
        <f t="shared" si="9"/>
        <v>-8.454058454</v>
      </c>
      <c r="S42" t="str">
        <f t="shared" si="10"/>
        <v>9.420941546</v>
      </c>
      <c r="T42" t="str">
        <f t="shared" si="11"/>
        <v>-18</v>
      </c>
      <c r="U42" t="str">
        <f t="shared" si="12"/>
        <v>13.375</v>
      </c>
      <c r="V42" t="str">
        <f t="shared" si="13"/>
        <v>0.25</v>
      </c>
      <c r="X42" t="str">
        <f t="shared" si="14"/>
        <v>(gr_arc (start -4.5 0) (mid -8.454058454 9.420941546) (end -18 13.375) (width 0.25))</v>
      </c>
    </row>
    <row r="43" spans="1:24" x14ac:dyDescent="0.4">
      <c r="A43">
        <v>29</v>
      </c>
      <c r="B43">
        <f t="shared" si="15"/>
        <v>13.375</v>
      </c>
      <c r="C43">
        <f t="shared" si="0"/>
        <v>1</v>
      </c>
      <c r="D43">
        <v>-1</v>
      </c>
      <c r="E43">
        <v>1</v>
      </c>
      <c r="F43">
        <f t="shared" si="17"/>
        <v>0.125</v>
      </c>
      <c r="G43">
        <f t="shared" si="18"/>
        <v>0</v>
      </c>
      <c r="H43">
        <v>0</v>
      </c>
      <c r="I43">
        <f t="shared" ref="I43" si="49">B43*E43</f>
        <v>13.375</v>
      </c>
      <c r="J43">
        <f t="shared" si="3"/>
        <v>-9.2075531983700731</v>
      </c>
      <c r="K43">
        <f t="shared" si="4"/>
        <v>9.4575531983700731</v>
      </c>
      <c r="L43">
        <f t="shared" si="5"/>
        <v>-13.25</v>
      </c>
      <c r="M43">
        <f t="shared" si="6"/>
        <v>0</v>
      </c>
      <c r="P43" t="str">
        <f t="shared" si="7"/>
        <v>-18</v>
      </c>
      <c r="Q43" t="str">
        <f t="shared" si="8"/>
        <v>13.375</v>
      </c>
      <c r="R43" t="str">
        <f t="shared" si="9"/>
        <v>-27.2075532</v>
      </c>
      <c r="S43" t="str">
        <f t="shared" si="10"/>
        <v>9.457553198</v>
      </c>
      <c r="T43" t="str">
        <f t="shared" si="11"/>
        <v>-31.25</v>
      </c>
      <c r="U43" t="str">
        <f t="shared" si="12"/>
        <v>0</v>
      </c>
      <c r="V43" t="str">
        <f t="shared" si="13"/>
        <v>0.25</v>
      </c>
      <c r="X43" t="str">
        <f t="shared" si="14"/>
        <v>(gr_arc (start -18 13.375) (mid -27.2075532 9.457553198) (end -31.25 0) (width 0.25))</v>
      </c>
    </row>
    <row r="44" spans="1:24" x14ac:dyDescent="0.4">
      <c r="A44">
        <v>30</v>
      </c>
      <c r="B44">
        <f t="shared" si="15"/>
        <v>13.25</v>
      </c>
      <c r="C44">
        <f t="shared" si="0"/>
        <v>2</v>
      </c>
      <c r="D44">
        <v>-1</v>
      </c>
      <c r="E44">
        <v>-1</v>
      </c>
      <c r="F44">
        <f t="shared" si="17"/>
        <v>0</v>
      </c>
      <c r="G44">
        <f t="shared" si="18"/>
        <v>0.125</v>
      </c>
      <c r="H44">
        <f t="shared" ref="H44" si="50">B44*D44</f>
        <v>-13.25</v>
      </c>
      <c r="I44">
        <v>0</v>
      </c>
      <c r="J44">
        <f t="shared" si="3"/>
        <v>-9.3691648507217558</v>
      </c>
      <c r="K44">
        <f t="shared" si="4"/>
        <v>-9.244164850721754</v>
      </c>
      <c r="L44">
        <f t="shared" si="5"/>
        <v>0</v>
      </c>
      <c r="M44">
        <f t="shared" si="6"/>
        <v>-13.125</v>
      </c>
      <c r="P44" t="str">
        <f t="shared" si="7"/>
        <v>-31.25</v>
      </c>
      <c r="Q44" t="str">
        <f t="shared" si="8"/>
        <v>0</v>
      </c>
      <c r="R44" t="str">
        <f t="shared" si="9"/>
        <v>-27.36916485</v>
      </c>
      <c r="S44" t="str">
        <f t="shared" si="10"/>
        <v>-9.244164851</v>
      </c>
      <c r="T44" t="str">
        <f t="shared" si="11"/>
        <v>-18</v>
      </c>
      <c r="U44" t="str">
        <f t="shared" si="12"/>
        <v>-13.125</v>
      </c>
      <c r="V44" t="str">
        <f t="shared" si="13"/>
        <v>0.25</v>
      </c>
      <c r="X44" t="str">
        <f t="shared" si="14"/>
        <v>(gr_arc (start -31.25 0) (mid -27.36916485 -9.244164851) (end -18 -13.125) (width 0.25))</v>
      </c>
    </row>
    <row r="45" spans="1:24" x14ac:dyDescent="0.4">
      <c r="A45">
        <v>31</v>
      </c>
      <c r="B45">
        <f t="shared" si="15"/>
        <v>13.125</v>
      </c>
      <c r="C45">
        <f t="shared" si="0"/>
        <v>3</v>
      </c>
      <c r="D45">
        <v>1</v>
      </c>
      <c r="E45">
        <v>-1</v>
      </c>
      <c r="F45">
        <f t="shared" si="17"/>
        <v>-0.125</v>
      </c>
      <c r="G45">
        <f t="shared" si="18"/>
        <v>0</v>
      </c>
      <c r="H45">
        <v>0</v>
      </c>
      <c r="I45">
        <f t="shared" ref="I45" si="51">B45*E45</f>
        <v>-13.125</v>
      </c>
      <c r="J45">
        <f t="shared" si="3"/>
        <v>9.0307765030734366</v>
      </c>
      <c r="K45">
        <f t="shared" si="4"/>
        <v>-9.2807765030734348</v>
      </c>
      <c r="L45">
        <f t="shared" si="5"/>
        <v>13</v>
      </c>
      <c r="M45">
        <f t="shared" si="6"/>
        <v>0</v>
      </c>
      <c r="P45" t="str">
        <f t="shared" si="7"/>
        <v>-18</v>
      </c>
      <c r="Q45" t="str">
        <f t="shared" si="8"/>
        <v>-13.125</v>
      </c>
      <c r="R45" t="str">
        <f t="shared" si="9"/>
        <v>-8.969223497</v>
      </c>
      <c r="S45" t="str">
        <f t="shared" si="10"/>
        <v>-9.280776503</v>
      </c>
      <c r="T45" t="str">
        <f t="shared" si="11"/>
        <v>-5</v>
      </c>
      <c r="U45" t="str">
        <f t="shared" si="12"/>
        <v>0</v>
      </c>
      <c r="V45" t="str">
        <f t="shared" si="13"/>
        <v>0.25</v>
      </c>
      <c r="X45" t="str">
        <f t="shared" si="14"/>
        <v>(gr_arc (start -18 -13.125) (mid -8.969223497 -9.280776503) (end -5 0) (width 0.25))</v>
      </c>
    </row>
    <row r="46" spans="1:24" x14ac:dyDescent="0.4">
      <c r="A46">
        <v>32</v>
      </c>
      <c r="B46">
        <f t="shared" si="15"/>
        <v>13</v>
      </c>
      <c r="C46">
        <f t="shared" si="0"/>
        <v>0</v>
      </c>
      <c r="D46">
        <v>1</v>
      </c>
      <c r="E46">
        <v>1</v>
      </c>
      <c r="F46">
        <f t="shared" si="17"/>
        <v>0</v>
      </c>
      <c r="G46">
        <f t="shared" si="18"/>
        <v>-0.125</v>
      </c>
      <c r="H46">
        <f t="shared" ref="H46" si="52">B46*D46</f>
        <v>13</v>
      </c>
      <c r="I46">
        <v>0</v>
      </c>
      <c r="J46">
        <f t="shared" si="3"/>
        <v>9.1923881554251192</v>
      </c>
      <c r="K46">
        <f t="shared" si="4"/>
        <v>9.0673881554251174</v>
      </c>
      <c r="L46">
        <f t="shared" si="5"/>
        <v>0</v>
      </c>
      <c r="M46">
        <f t="shared" si="6"/>
        <v>12.875</v>
      </c>
      <c r="P46" t="str">
        <f t="shared" si="7"/>
        <v>-5</v>
      </c>
      <c r="Q46" t="str">
        <f t="shared" si="8"/>
        <v>0</v>
      </c>
      <c r="R46" t="str">
        <f t="shared" si="9"/>
        <v>-8.807611845</v>
      </c>
      <c r="S46" t="str">
        <f t="shared" si="10"/>
        <v>9.067388155</v>
      </c>
      <c r="T46" t="str">
        <f t="shared" si="11"/>
        <v>-18</v>
      </c>
      <c r="U46" t="str">
        <f t="shared" si="12"/>
        <v>12.875</v>
      </c>
      <c r="V46" t="str">
        <f t="shared" si="13"/>
        <v>0.25</v>
      </c>
      <c r="X46" t="str">
        <f t="shared" si="14"/>
        <v>(gr_arc (start -5 0) (mid -8.807611845 9.067388155) (end -18 12.875) (width 0.25))</v>
      </c>
    </row>
    <row r="47" spans="1:24" x14ac:dyDescent="0.4">
      <c r="A47">
        <v>33</v>
      </c>
      <c r="B47">
        <f t="shared" si="15"/>
        <v>12.875</v>
      </c>
      <c r="C47">
        <f t="shared" si="0"/>
        <v>1</v>
      </c>
      <c r="D47">
        <v>-1</v>
      </c>
      <c r="E47">
        <v>1</v>
      </c>
      <c r="F47">
        <f t="shared" si="17"/>
        <v>0.125</v>
      </c>
      <c r="G47">
        <f t="shared" si="18"/>
        <v>0</v>
      </c>
      <c r="H47">
        <v>0</v>
      </c>
      <c r="I47">
        <f t="shared" ref="I47" si="53">B47*E47</f>
        <v>12.875</v>
      </c>
      <c r="J47">
        <f t="shared" si="3"/>
        <v>-8.8539998077768001</v>
      </c>
      <c r="K47">
        <f t="shared" si="4"/>
        <v>9.1039998077767983</v>
      </c>
      <c r="L47">
        <f t="shared" si="5"/>
        <v>-12.75</v>
      </c>
      <c r="M47">
        <f t="shared" si="6"/>
        <v>0</v>
      </c>
      <c r="P47" t="str">
        <f t="shared" si="7"/>
        <v>-18</v>
      </c>
      <c r="Q47" t="str">
        <f t="shared" si="8"/>
        <v>12.875</v>
      </c>
      <c r="R47" t="str">
        <f t="shared" si="9"/>
        <v>-26.85399981</v>
      </c>
      <c r="S47" t="str">
        <f t="shared" si="10"/>
        <v>9.103999808</v>
      </c>
      <c r="T47" t="str">
        <f t="shared" si="11"/>
        <v>-30.75</v>
      </c>
      <c r="U47" t="str">
        <f t="shared" si="12"/>
        <v>0</v>
      </c>
      <c r="V47" t="str">
        <f t="shared" si="13"/>
        <v>0.25</v>
      </c>
      <c r="X47" t="str">
        <f t="shared" si="14"/>
        <v>(gr_arc (start -18 12.875) (mid -26.85399981 9.103999808) (end -30.75 0) (width 0.25))</v>
      </c>
    </row>
    <row r="48" spans="1:24" x14ac:dyDescent="0.4">
      <c r="A48">
        <v>34</v>
      </c>
      <c r="B48">
        <f t="shared" si="15"/>
        <v>12.75</v>
      </c>
      <c r="C48">
        <f t="shared" si="0"/>
        <v>2</v>
      </c>
      <c r="D48">
        <v>-1</v>
      </c>
      <c r="E48">
        <v>-1</v>
      </c>
      <c r="F48">
        <f t="shared" si="17"/>
        <v>0</v>
      </c>
      <c r="G48">
        <f t="shared" si="18"/>
        <v>0.125</v>
      </c>
      <c r="H48">
        <f t="shared" ref="H48" si="54">B48*D48</f>
        <v>-12.75</v>
      </c>
      <c r="I48">
        <v>0</v>
      </c>
      <c r="J48">
        <f t="shared" si="3"/>
        <v>-9.0156114601284809</v>
      </c>
      <c r="K48">
        <f t="shared" si="4"/>
        <v>-8.8906114601284809</v>
      </c>
      <c r="L48">
        <f t="shared" si="5"/>
        <v>0</v>
      </c>
      <c r="M48">
        <f t="shared" si="6"/>
        <v>-12.625</v>
      </c>
      <c r="P48" t="str">
        <f t="shared" si="7"/>
        <v>-30.75</v>
      </c>
      <c r="Q48" t="str">
        <f t="shared" si="8"/>
        <v>0</v>
      </c>
      <c r="R48" t="str">
        <f t="shared" si="9"/>
        <v>-27.01561146</v>
      </c>
      <c r="S48" t="str">
        <f t="shared" si="10"/>
        <v>-8.89061146</v>
      </c>
      <c r="T48" t="str">
        <f t="shared" si="11"/>
        <v>-18</v>
      </c>
      <c r="U48" t="str">
        <f t="shared" si="12"/>
        <v>-12.625</v>
      </c>
      <c r="V48" t="str">
        <f t="shared" si="13"/>
        <v>0.25</v>
      </c>
      <c r="X48" t="str">
        <f t="shared" si="14"/>
        <v>(gr_arc (start -30.75 0) (mid -27.01561146 -8.89061146) (end -18 -12.625) (width 0.25))</v>
      </c>
    </row>
    <row r="49" spans="1:24" x14ac:dyDescent="0.4">
      <c r="A49">
        <v>35</v>
      </c>
      <c r="B49">
        <f t="shared" si="15"/>
        <v>12.625</v>
      </c>
      <c r="C49">
        <f t="shared" si="0"/>
        <v>3</v>
      </c>
      <c r="D49">
        <v>1</v>
      </c>
      <c r="E49">
        <v>-1</v>
      </c>
      <c r="F49">
        <f t="shared" si="17"/>
        <v>-0.125</v>
      </c>
      <c r="G49">
        <f t="shared" si="18"/>
        <v>0</v>
      </c>
      <c r="H49">
        <v>0</v>
      </c>
      <c r="I49">
        <f t="shared" ref="I49" si="55">B49*E49</f>
        <v>-12.625</v>
      </c>
      <c r="J49">
        <f t="shared" si="3"/>
        <v>8.6772231124801635</v>
      </c>
      <c r="K49">
        <f t="shared" si="4"/>
        <v>-8.9272231124801618</v>
      </c>
      <c r="L49">
        <f t="shared" si="5"/>
        <v>12.5</v>
      </c>
      <c r="M49">
        <f t="shared" si="6"/>
        <v>0</v>
      </c>
      <c r="P49" t="str">
        <f t="shared" si="7"/>
        <v>-18</v>
      </c>
      <c r="Q49" t="str">
        <f t="shared" si="8"/>
        <v>-12.625</v>
      </c>
      <c r="R49" t="str">
        <f t="shared" si="9"/>
        <v>-9.322776888</v>
      </c>
      <c r="S49" t="str">
        <f t="shared" si="10"/>
        <v>-8.927223112</v>
      </c>
      <c r="T49" t="str">
        <f t="shared" si="11"/>
        <v>-5.5</v>
      </c>
      <c r="U49" t="str">
        <f t="shared" si="12"/>
        <v>0</v>
      </c>
      <c r="V49" t="str">
        <f t="shared" si="13"/>
        <v>0.25</v>
      </c>
      <c r="X49" t="str">
        <f t="shared" si="14"/>
        <v>(gr_arc (start -18 -12.625) (mid -9.322776888 -8.927223112) (end -5.5 0) (width 0.25))</v>
      </c>
    </row>
    <row r="50" spans="1:24" x14ac:dyDescent="0.4">
      <c r="A50">
        <v>36</v>
      </c>
      <c r="B50">
        <f t="shared" si="15"/>
        <v>12.5</v>
      </c>
      <c r="C50">
        <f t="shared" si="0"/>
        <v>0</v>
      </c>
      <c r="D50">
        <v>1</v>
      </c>
      <c r="E50">
        <v>-1</v>
      </c>
      <c r="F50">
        <f t="shared" ref="F50" si="56">IF(OR($C50=0, $C50=2),0,-$B$4*D50)</f>
        <v>0</v>
      </c>
      <c r="G50">
        <f t="shared" ref="G50" si="57">IF(OR($C50=1, $C50=3),0,-$B$4*E50)</f>
        <v>0.125</v>
      </c>
      <c r="H50">
        <f t="shared" ref="H50" si="58">B50*D50</f>
        <v>12.5</v>
      </c>
      <c r="I5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植原良幸</dc:creator>
  <cp:lastModifiedBy>植原良幸</cp:lastModifiedBy>
  <dcterms:created xsi:type="dcterms:W3CDTF">2022-12-04T00:18:47Z</dcterms:created>
  <dcterms:modified xsi:type="dcterms:W3CDTF">2022-12-04T05:52:53Z</dcterms:modified>
</cp:coreProperties>
</file>