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cd75f8404dc538/@bf_doc/bf-028/"/>
    </mc:Choice>
  </mc:AlternateContent>
  <xr:revisionPtr revIDLastSave="871" documentId="8_{FC283C83-9303-40DA-B926-3FC31B66DFF2}" xr6:coauthVersionLast="47" xr6:coauthVersionMax="47" xr10:uidLastSave="{FA41157B-9490-4732-9A17-B8E9B17B4FFF}"/>
  <bookViews>
    <workbookView xWindow="1740" yWindow="3060" windowWidth="25875" windowHeight="12765" xr2:uid="{79AD9278-15DF-4F8D-9310-67E2B13DA726}"/>
  </bookViews>
  <sheets>
    <sheet name="抵抗値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G5" i="2"/>
  <c r="G15" i="2" s="1"/>
  <c r="H5" i="2"/>
  <c r="O5" i="2" s="1"/>
  <c r="F6" i="2"/>
  <c r="G6" i="2"/>
  <c r="G16" i="2" s="1"/>
  <c r="H6" i="2"/>
  <c r="K6" i="2" s="1"/>
  <c r="F7" i="2"/>
  <c r="F17" i="2" s="1"/>
  <c r="F8" i="2"/>
  <c r="G8" i="2" s="1"/>
  <c r="H8" i="2" s="1"/>
  <c r="C9" i="2"/>
  <c r="C8" i="2" s="1"/>
  <c r="C7" i="2" s="1"/>
  <c r="C6" i="2" s="1"/>
  <c r="F9" i="2"/>
  <c r="F19" i="2" s="1"/>
  <c r="J10" i="2"/>
  <c r="F15" i="2"/>
  <c r="F16" i="2"/>
  <c r="J20" i="2"/>
  <c r="P10" i="2"/>
  <c r="L10" i="2"/>
  <c r="U10" i="2" s="1"/>
  <c r="T10" i="2"/>
  <c r="S10" i="2"/>
  <c r="L20" i="2"/>
  <c r="U20" i="2" s="1"/>
  <c r="P20" i="2"/>
  <c r="T20" i="2"/>
  <c r="S20" i="2"/>
  <c r="O20" i="2"/>
  <c r="K20" i="2"/>
  <c r="N20" i="2"/>
  <c r="N10" i="2"/>
  <c r="P5" i="2" l="1"/>
  <c r="N5" i="2"/>
  <c r="K5" i="2"/>
  <c r="H15" i="2"/>
  <c r="K15" i="2" s="1"/>
  <c r="L15" i="2" s="1"/>
  <c r="U15" i="2" s="1"/>
  <c r="J15" i="2"/>
  <c r="S15" i="2" s="1"/>
  <c r="F18" i="2"/>
  <c r="O6" i="2"/>
  <c r="P6" i="2" s="1"/>
  <c r="L6" i="2"/>
  <c r="U6" i="2" s="1"/>
  <c r="J6" i="2"/>
  <c r="S6" i="2" s="1"/>
  <c r="H16" i="2"/>
  <c r="G7" i="2"/>
  <c r="G17" i="2" s="1"/>
  <c r="H17" i="2" s="1"/>
  <c r="K8" i="2"/>
  <c r="L8" i="2" s="1"/>
  <c r="U8" i="2" s="1"/>
  <c r="O8" i="2"/>
  <c r="P8" i="2" s="1"/>
  <c r="G9" i="2"/>
  <c r="G19" i="2" s="1"/>
  <c r="H19" i="2" s="1"/>
  <c r="G18" i="2"/>
  <c r="J5" i="2" l="1"/>
  <c r="S5" i="2" s="1"/>
  <c r="L5" i="2"/>
  <c r="U5" i="2" s="1"/>
  <c r="T15" i="2"/>
  <c r="O15" i="2"/>
  <c r="N15" i="2" s="1"/>
  <c r="H18" i="2"/>
  <c r="K18" i="2" s="1"/>
  <c r="N6" i="2"/>
  <c r="T6" i="2"/>
  <c r="K16" i="2"/>
  <c r="O16" i="2"/>
  <c r="H7" i="2"/>
  <c r="K7" i="2" s="1"/>
  <c r="L7" i="2" s="1"/>
  <c r="U7" i="2" s="1"/>
  <c r="O7" i="2"/>
  <c r="P7" i="2" s="1"/>
  <c r="N8" i="2"/>
  <c r="J8" i="2"/>
  <c r="S8" i="2" s="1"/>
  <c r="H9" i="2"/>
  <c r="O19" i="2"/>
  <c r="K19" i="2"/>
  <c r="O17" i="2"/>
  <c r="K17" i="2"/>
  <c r="T5" i="2" l="1"/>
  <c r="P15" i="2"/>
  <c r="O18" i="2"/>
  <c r="P18" i="2" s="1"/>
  <c r="P16" i="2"/>
  <c r="N16" i="2"/>
  <c r="J16" i="2"/>
  <c r="S16" i="2" s="1"/>
  <c r="L16" i="2"/>
  <c r="U16" i="2" s="1"/>
  <c r="J7" i="2"/>
  <c r="S7" i="2" s="1"/>
  <c r="N7" i="2"/>
  <c r="T8" i="2"/>
  <c r="L17" i="2"/>
  <c r="U17" i="2" s="1"/>
  <c r="J17" i="2"/>
  <c r="S17" i="2" s="1"/>
  <c r="L19" i="2"/>
  <c r="U19" i="2" s="1"/>
  <c r="J19" i="2"/>
  <c r="S19" i="2" s="1"/>
  <c r="N17" i="2"/>
  <c r="P17" i="2"/>
  <c r="P19" i="2"/>
  <c r="N19" i="2"/>
  <c r="K9" i="2"/>
  <c r="O9" i="2"/>
  <c r="L18" i="2"/>
  <c r="U18" i="2" s="1"/>
  <c r="J18" i="2"/>
  <c r="S18" i="2" s="1"/>
  <c r="N18" i="2" l="1"/>
  <c r="T16" i="2"/>
  <c r="T7" i="2"/>
  <c r="T18" i="2"/>
  <c r="T19" i="2"/>
  <c r="N9" i="2"/>
  <c r="P9" i="2"/>
  <c r="J9" i="2"/>
  <c r="S9" i="2" s="1"/>
  <c r="L9" i="2"/>
  <c r="U9" i="2" s="1"/>
  <c r="T17" i="2"/>
  <c r="T9" i="2" l="1"/>
</calcChain>
</file>

<file path=xl/sharedStrings.xml><?xml version="1.0" encoding="utf-8"?>
<sst xmlns="http://schemas.openxmlformats.org/spreadsheetml/2006/main" count="36" uniqueCount="23">
  <si>
    <t>-</t>
    <phoneticPr fontId="1"/>
  </si>
  <si>
    <t>Right</t>
    <phoneticPr fontId="1"/>
  </si>
  <si>
    <t>Up</t>
    <phoneticPr fontId="1"/>
  </si>
  <si>
    <t>Down</t>
    <phoneticPr fontId="1"/>
  </si>
  <si>
    <t>Left</t>
    <phoneticPr fontId="1"/>
  </si>
  <si>
    <t>Select</t>
    <phoneticPr fontId="1"/>
  </si>
  <si>
    <t>Button</t>
    <phoneticPr fontId="1"/>
  </si>
  <si>
    <t>No.</t>
    <phoneticPr fontId="1"/>
  </si>
  <si>
    <t>(None)</t>
    <phoneticPr fontId="1"/>
  </si>
  <si>
    <t>Voltage</t>
    <phoneticPr fontId="1"/>
  </si>
  <si>
    <t>numerator</t>
    <phoneticPr fontId="1"/>
  </si>
  <si>
    <t>denominator</t>
    <phoneticPr fontId="1"/>
  </si>
  <si>
    <t>decimal</t>
    <phoneticPr fontId="1"/>
  </si>
  <si>
    <t>Ratio--&gt;</t>
    <phoneticPr fontId="1"/>
  </si>
  <si>
    <t>ADC</t>
    <phoneticPr fontId="1"/>
  </si>
  <si>
    <t>mV</t>
    <phoneticPr fontId="1"/>
  </si>
  <si>
    <t>R of SW</t>
    <phoneticPr fontId="1"/>
  </si>
  <si>
    <t>ADC で押しボタン ５個を判別する</t>
    <rPh sb="5" eb="6">
      <t>オ</t>
    </rPh>
    <rPh sb="12" eb="13">
      <t>コ</t>
    </rPh>
    <rPh sb="14" eb="16">
      <t>ハンベツ</t>
    </rPh>
    <phoneticPr fontId="1"/>
  </si>
  <si>
    <t>for Graph</t>
    <phoneticPr fontId="1"/>
  </si>
  <si>
    <t>mV0.95</t>
    <phoneticPr fontId="1"/>
  </si>
  <si>
    <t>mV1.05</t>
    <phoneticPr fontId="1"/>
  </si>
  <si>
    <t>Resistor</t>
    <phoneticPr fontId="1"/>
  </si>
  <si>
    <t>↓分圧を等差数列にする（参考値）</t>
    <rPh sb="1" eb="3">
      <t>ブンアツ</t>
    </rPh>
    <rPh sb="4" eb="6">
      <t>トウサ</t>
    </rPh>
    <rPh sb="6" eb="8">
      <t>スウレツ</t>
    </rPh>
    <rPh sb="12" eb="15">
      <t>サンコウチ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</si>
</sst>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_ "/>
    <numFmt numFmtId="178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0" fontId="0" fillId="3" borderId="0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3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ボタンを検出する電圧レベル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抵抗値!$S$4</c:f>
              <c:strCache>
                <c:ptCount val="1"/>
                <c:pt idx="0">
                  <c:v>mV0.95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抵抗値!$R$5:$R$20</c15:sqref>
                  </c15:fullRef>
                </c:ext>
              </c:extLst>
              <c:f>(抵抗値!$R$5:$R$9,抵抗値!$R$15:$R$19)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抵抗値!$S$5:$S$20</c15:sqref>
                  </c15:fullRef>
                </c:ext>
              </c:extLst>
              <c:f>(抵抗値!$S$5:$S$9,抵抗値!$S$15:$S$19)</c:f>
              <c:numCache>
                <c:formatCode>0_ </c:formatCode>
                <c:ptCount val="10"/>
                <c:pt idx="0">
                  <c:v>0</c:v>
                </c:pt>
                <c:pt idx="1">
                  <c:v>729.06976744186045</c:v>
                </c:pt>
                <c:pt idx="2">
                  <c:v>1183.0188679245282</c:v>
                </c:pt>
                <c:pt idx="3">
                  <c:v>1613.6029411764703</c:v>
                </c:pt>
                <c:pt idx="4">
                  <c:v>2265.6302521008402</c:v>
                </c:pt>
                <c:pt idx="5">
                  <c:v>412.49999999999994</c:v>
                </c:pt>
                <c:pt idx="6">
                  <c:v>979.6875</c:v>
                </c:pt>
                <c:pt idx="7">
                  <c:v>1351.2931034482756</c:v>
                </c:pt>
                <c:pt idx="8">
                  <c:v>1717.808219178082</c:v>
                </c:pt>
                <c:pt idx="9">
                  <c:v>2300.6854838709678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2-4B09-91B3-FD646B2DE935}"/>
            </c:ext>
          </c:extLst>
        </c:ser>
        <c:ser>
          <c:idx val="1"/>
          <c:order val="1"/>
          <c:tx>
            <c:strRef>
              <c:f>抵抗値!$T$4</c:f>
              <c:strCache>
                <c:ptCount val="1"/>
                <c:pt idx="0">
                  <c:v>mV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抵抗値!$R$5:$R$20</c15:sqref>
                  </c15:fullRef>
                </c:ext>
              </c:extLst>
              <c:f>(抵抗値!$R$5:$R$9,抵抗値!$R$15:$R$19)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抵抗値!$T$5:$T$20</c15:sqref>
                  </c15:fullRef>
                </c:ext>
              </c:extLst>
              <c:f>(抵抗値!$T$5:$T$9,抵抗値!$T$15:$T$19)</c:f>
              <c:numCache>
                <c:formatCode>0_ </c:formatCode>
                <c:ptCount val="10"/>
                <c:pt idx="0">
                  <c:v>0</c:v>
                </c:pt>
                <c:pt idx="1">
                  <c:v>38.372093023255843</c:v>
                </c:pt>
                <c:pt idx="2">
                  <c:v>62.264150943396317</c:v>
                </c:pt>
                <c:pt idx="3">
                  <c:v>84.926470588235361</c:v>
                </c:pt>
                <c:pt idx="4">
                  <c:v>119.24369747899163</c:v>
                </c:pt>
                <c:pt idx="5">
                  <c:v>21.71052631578948</c:v>
                </c:pt>
                <c:pt idx="6">
                  <c:v>51.5625</c:v>
                </c:pt>
                <c:pt idx="7">
                  <c:v>71.120689655172555</c:v>
                </c:pt>
                <c:pt idx="8">
                  <c:v>90.410958904109748</c:v>
                </c:pt>
                <c:pt idx="9">
                  <c:v>121.0887096774195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2-4B09-91B3-FD646B2DE935}"/>
            </c:ext>
          </c:extLst>
        </c:ser>
        <c:ser>
          <c:idx val="2"/>
          <c:order val="2"/>
          <c:tx>
            <c:strRef>
              <c:f>抵抗値!$U$4</c:f>
              <c:strCache>
                <c:ptCount val="1"/>
                <c:pt idx="0">
                  <c:v>mV1.05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抵抗値!$R$5:$R$20</c15:sqref>
                  </c15:fullRef>
                </c:ext>
              </c:extLst>
              <c:f>(抵抗値!$R$5:$R$9,抵抗値!$R$15:$R$19)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抵抗値!$U$5:$U$20</c15:sqref>
                  </c15:fullRef>
                </c:ext>
              </c:extLst>
              <c:f>(抵抗値!$U$5:$U$9,抵抗値!$U$15:$U$19)</c:f>
              <c:numCache>
                <c:formatCode>0_ </c:formatCode>
                <c:ptCount val="10"/>
                <c:pt idx="0">
                  <c:v>0</c:v>
                </c:pt>
                <c:pt idx="1">
                  <c:v>38.372093023255843</c:v>
                </c:pt>
                <c:pt idx="2">
                  <c:v>62.264150943396317</c:v>
                </c:pt>
                <c:pt idx="3">
                  <c:v>84.926470588235361</c:v>
                </c:pt>
                <c:pt idx="4">
                  <c:v>119.24369747899163</c:v>
                </c:pt>
                <c:pt idx="5">
                  <c:v>21.71052631578948</c:v>
                </c:pt>
                <c:pt idx="6">
                  <c:v>51.5625</c:v>
                </c:pt>
                <c:pt idx="7">
                  <c:v>71.120689655172555</c:v>
                </c:pt>
                <c:pt idx="8">
                  <c:v>90.410958904109748</c:v>
                </c:pt>
                <c:pt idx="9">
                  <c:v>121.0887096774195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2-4B09-91B3-FD646B2D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78584207"/>
        <c:axId val="878583375"/>
      </c:barChart>
      <c:catAx>
        <c:axId val="87858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ボタン番号（左：接触抵抗なし　右：接触抵抗あり）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583375"/>
        <c:crosses val="autoZero"/>
        <c:auto val="1"/>
        <c:lblAlgn val="ctr"/>
        <c:lblOffset val="100"/>
        <c:noMultiLvlLbl val="0"/>
      </c:catAx>
      <c:valAx>
        <c:axId val="8785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電圧（</a:t>
                </a:r>
                <a:r>
                  <a:rPr lang="en-US" altLang="ja-JP"/>
                  <a:t>-5%~+5%</a:t>
                </a:r>
                <a:r>
                  <a:rPr lang="ja-JP" altLang="en-US"/>
                  <a:t>）</a:t>
                </a:r>
                <a:r>
                  <a:rPr lang="en-US" altLang="ja-JP"/>
                  <a:t>	[mV]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3.0555555555555555E-2"/>
              <c:y val="0.23717946937267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5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</xdr:row>
      <xdr:rowOff>52386</xdr:rowOff>
    </xdr:from>
    <xdr:to>
      <xdr:col>28</xdr:col>
      <xdr:colOff>466725</xdr:colOff>
      <xdr:row>26</xdr:row>
      <xdr:rowOff>219074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1B88656-18C3-4A87-B723-2E4EB846B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28575</xdr:colOff>
      <xdr:row>23</xdr:row>
      <xdr:rowOff>171450</xdr:rowOff>
    </xdr:from>
    <xdr:ext cx="256160" cy="264560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AADC307-2C3C-4870-ACC1-034AA2819200}"/>
            </a:ext>
          </a:extLst>
        </xdr:cNvPr>
        <xdr:cNvSpPr txBox="1"/>
      </xdr:nvSpPr>
      <xdr:spPr>
        <a:xfrm>
          <a:off x="11201400" y="56483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25</xdr:col>
      <xdr:colOff>390525</xdr:colOff>
      <xdr:row>20</xdr:row>
      <xdr:rowOff>200025</xdr:rowOff>
    </xdr:from>
    <xdr:ext cx="256160" cy="264560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F25D14B-9E09-459D-8C06-C8BBE2503F24}"/>
            </a:ext>
          </a:extLst>
        </xdr:cNvPr>
        <xdr:cNvSpPr txBox="1"/>
      </xdr:nvSpPr>
      <xdr:spPr>
        <a:xfrm>
          <a:off x="12934950" y="4962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24</xdr:col>
      <xdr:colOff>657225</xdr:colOff>
      <xdr:row>7</xdr:row>
      <xdr:rowOff>57150</xdr:rowOff>
    </xdr:from>
    <xdr:ext cx="256160" cy="26456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C752113-3D25-496D-AFDC-B174623D66FE}"/>
            </a:ext>
          </a:extLst>
        </xdr:cNvPr>
        <xdr:cNvSpPr txBox="1"/>
      </xdr:nvSpPr>
      <xdr:spPr>
        <a:xfrm>
          <a:off x="12515850" y="17240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oneCellAnchor>
  <xdr:oneCellAnchor>
    <xdr:from>
      <xdr:col>27</xdr:col>
      <xdr:colOff>447675</xdr:colOff>
      <xdr:row>7</xdr:row>
      <xdr:rowOff>9525</xdr:rowOff>
    </xdr:from>
    <xdr:ext cx="256160" cy="264560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0C7485D-582B-43AF-8F2E-3796EC6C17CD}"/>
            </a:ext>
          </a:extLst>
        </xdr:cNvPr>
        <xdr:cNvSpPr txBox="1"/>
      </xdr:nvSpPr>
      <xdr:spPr>
        <a:xfrm>
          <a:off x="14363700" y="1676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oneCellAnchor>
  <xdr:oneCellAnchor>
    <xdr:from>
      <xdr:col>24</xdr:col>
      <xdr:colOff>361950</xdr:colOff>
      <xdr:row>12</xdr:row>
      <xdr:rowOff>0</xdr:rowOff>
    </xdr:from>
    <xdr:ext cx="256160" cy="26456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EFDAA1C6-91ED-4582-B7C4-C56F0CCC6CB8}"/>
            </a:ext>
          </a:extLst>
        </xdr:cNvPr>
        <xdr:cNvSpPr txBox="1"/>
      </xdr:nvSpPr>
      <xdr:spPr>
        <a:xfrm>
          <a:off x="12220575" y="2857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114300</xdr:colOff>
      <xdr:row>11</xdr:row>
      <xdr:rowOff>57150</xdr:rowOff>
    </xdr:from>
    <xdr:ext cx="256160" cy="26456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DF0BB19-6F0B-40AE-8AD2-9CD84541C79C}"/>
            </a:ext>
          </a:extLst>
        </xdr:cNvPr>
        <xdr:cNvSpPr txBox="1"/>
      </xdr:nvSpPr>
      <xdr:spPr>
        <a:xfrm>
          <a:off x="14030325" y="2676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oneCellAnchor>
  <xdr:oneCellAnchor>
    <xdr:from>
      <xdr:col>23</xdr:col>
      <xdr:colOff>676275</xdr:colOff>
      <xdr:row>15</xdr:row>
      <xdr:rowOff>19050</xdr:rowOff>
    </xdr:from>
    <xdr:ext cx="256160" cy="264560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49AC6D15-01A5-47BD-B085-F03AF97E6EA8}"/>
            </a:ext>
          </a:extLst>
        </xdr:cNvPr>
        <xdr:cNvSpPr txBox="1"/>
      </xdr:nvSpPr>
      <xdr:spPr>
        <a:xfrm>
          <a:off x="11849100" y="35909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oneCellAnchor>
  <xdr:oneCellAnchor>
    <xdr:from>
      <xdr:col>26</xdr:col>
      <xdr:colOff>438150</xdr:colOff>
      <xdr:row>13</xdr:row>
      <xdr:rowOff>219075</xdr:rowOff>
    </xdr:from>
    <xdr:ext cx="256160" cy="26456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A2884A36-0866-41CE-B1D6-561F50DE95D6}"/>
            </a:ext>
          </a:extLst>
        </xdr:cNvPr>
        <xdr:cNvSpPr txBox="1"/>
      </xdr:nvSpPr>
      <xdr:spPr>
        <a:xfrm>
          <a:off x="13668375" y="3314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295275</xdr:colOff>
      <xdr:row>18</xdr:row>
      <xdr:rowOff>95250</xdr:rowOff>
    </xdr:from>
    <xdr:ext cx="256160" cy="264560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DA8D9FFA-98CA-463E-996C-C02DAF95BE95}"/>
            </a:ext>
          </a:extLst>
        </xdr:cNvPr>
        <xdr:cNvSpPr txBox="1"/>
      </xdr:nvSpPr>
      <xdr:spPr>
        <a:xfrm>
          <a:off x="11468100" y="4381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26</xdr:col>
      <xdr:colOff>57150</xdr:colOff>
      <xdr:row>16</xdr:row>
      <xdr:rowOff>152400</xdr:rowOff>
    </xdr:from>
    <xdr:ext cx="256160" cy="264560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DB3B1089-611C-48E0-A769-98DD5996C9B3}"/>
            </a:ext>
          </a:extLst>
        </xdr:cNvPr>
        <xdr:cNvSpPr txBox="1"/>
      </xdr:nvSpPr>
      <xdr:spPr>
        <a:xfrm>
          <a:off x="13287375" y="3962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0.29028</cdr:x>
      <cdr:y>0.58029</cdr:y>
    </cdr:from>
    <cdr:to>
      <cdr:x>0.85625</cdr:x>
      <cdr:y>0.58029</cdr:y>
    </cdr:to>
    <cdr:cxnSp macro="">
      <cdr:nvCxnSpPr>
        <cdr:cNvPr id="5" name="直線コネクタ 4">
          <a:extLst xmlns:a="http://schemas.openxmlformats.org/drawingml/2006/main">
            <a:ext uri="{FF2B5EF4-FFF2-40B4-BE49-F238E27FC236}">
              <a16:creationId xmlns:a16="http://schemas.microsoft.com/office/drawing/2014/main" id="{F2A4D29F-9F2B-4026-84E0-A0BDE49212A5}"/>
            </a:ext>
          </a:extLst>
        </cdr:cNvPr>
        <cdr:cNvCxnSpPr/>
      </cdr:nvCxnSpPr>
      <cdr:spPr>
        <a:xfrm xmlns:a="http://schemas.openxmlformats.org/drawingml/2006/main">
          <a:off x="1327150" y="3551239"/>
          <a:ext cx="2587625" cy="0"/>
        </a:xfrm>
        <a:prstGeom xmlns:a="http://schemas.openxmlformats.org/drawingml/2006/main" prst="line">
          <a:avLst/>
        </a:prstGeom>
        <a:ln xmlns:a="http://schemas.openxmlformats.org/drawingml/2006/main"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0.35764</cdr:x>
      <cdr:y>0.46096</cdr:y>
    </cdr:from>
    <cdr:to>
      <cdr:x>0.92361</cdr:x>
      <cdr:y>0.46096</cdr:y>
    </cdr:to>
    <cdr:cxnSp macro="">
      <cdr:nvCxnSpPr>
        <cdr:cNvPr id="7" name="直線コネクタ 6">
          <a:extLst xmlns:a="http://schemas.openxmlformats.org/drawingml/2006/main">
            <a:ext uri="{FF2B5EF4-FFF2-40B4-BE49-F238E27FC236}">
              <a16:creationId xmlns:a16="http://schemas.microsoft.com/office/drawing/2014/main" id="{E93C7B83-473D-49D3-A4B0-950FCF78FF6C}"/>
            </a:ext>
          </a:extLst>
        </cdr:cNvPr>
        <cdr:cNvCxnSpPr/>
      </cdr:nvCxnSpPr>
      <cdr:spPr>
        <a:xfrm xmlns:a="http://schemas.openxmlformats.org/drawingml/2006/main">
          <a:off x="1635125" y="2820989"/>
          <a:ext cx="2587625" cy="0"/>
        </a:xfrm>
        <a:prstGeom xmlns:a="http://schemas.openxmlformats.org/drawingml/2006/main" prst="line">
          <a:avLst/>
        </a:prstGeom>
        <a:ln xmlns:a="http://schemas.openxmlformats.org/drawingml/2006/main"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0.23125</cdr:x>
      <cdr:y>0.70117</cdr:y>
    </cdr:from>
    <cdr:to>
      <cdr:x>0.79722</cdr:x>
      <cdr:y>0.70117</cdr:y>
    </cdr:to>
    <cdr:cxnSp macro="">
      <cdr:nvCxnSpPr>
        <cdr:cNvPr id="8" name="直線コネクタ 7">
          <a:extLst xmlns:a="http://schemas.openxmlformats.org/drawingml/2006/main">
            <a:ext uri="{FF2B5EF4-FFF2-40B4-BE49-F238E27FC236}">
              <a16:creationId xmlns:a16="http://schemas.microsoft.com/office/drawing/2014/main" id="{E2A2A9E2-DB8F-48A7-ACCF-C773AAB8D953}"/>
            </a:ext>
          </a:extLst>
        </cdr:cNvPr>
        <cdr:cNvCxnSpPr/>
      </cdr:nvCxnSpPr>
      <cdr:spPr>
        <a:xfrm xmlns:a="http://schemas.openxmlformats.org/drawingml/2006/main">
          <a:off x="1057275" y="4291014"/>
          <a:ext cx="2587625" cy="0"/>
        </a:xfrm>
        <a:prstGeom xmlns:a="http://schemas.openxmlformats.org/drawingml/2006/main" prst="line">
          <a:avLst/>
        </a:prstGeom>
        <a:ln xmlns:a="http://schemas.openxmlformats.org/drawingml/2006/main">
          <a:prstDash val="lg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FD0D-8E82-4A3A-9BB5-2B30F41BF270}">
  <dimension ref="A2:U21"/>
  <sheetViews>
    <sheetView tabSelected="1" workbookViewId="0">
      <selection activeCell="C12" sqref="C12"/>
    </sheetView>
  </sheetViews>
  <sheetFormatPr defaultRowHeight="18.75" x14ac:dyDescent="0.4"/>
  <cols>
    <col min="1" max="1" width="3.75" customWidth="1"/>
    <col min="2" max="2" width="9" customWidth="1"/>
    <col min="3" max="3" width="9.125" customWidth="1"/>
    <col min="4" max="4" width="3" customWidth="1"/>
    <col min="5" max="5" width="8.5" bestFit="1" customWidth="1"/>
    <col min="6" max="6" width="10.25" bestFit="1" customWidth="1"/>
    <col min="7" max="7" width="12.5" bestFit="1" customWidth="1"/>
    <col min="8" max="8" width="8.25" bestFit="1" customWidth="1"/>
    <col min="9" max="9" width="2.375" customWidth="1"/>
    <col min="10" max="12" width="6" bestFit="1" customWidth="1"/>
    <col min="13" max="13" width="2.625" customWidth="1"/>
    <col min="14" max="16" width="6" bestFit="1" customWidth="1"/>
    <col min="17" max="17" width="3.75" customWidth="1"/>
    <col min="18" max="18" width="4.125" customWidth="1"/>
    <col min="19" max="19" width="7.875" bestFit="1" customWidth="1"/>
    <col min="20" max="20" width="5" bestFit="1" customWidth="1"/>
    <col min="21" max="21" width="7.875" bestFit="1" customWidth="1"/>
    <col min="22" max="22" width="3.625" customWidth="1"/>
  </cols>
  <sheetData>
    <row r="2" spans="1:21" x14ac:dyDescent="0.4">
      <c r="A2" t="s">
        <v>17</v>
      </c>
    </row>
    <row r="3" spans="1:21" x14ac:dyDescent="0.4">
      <c r="C3" t="s">
        <v>22</v>
      </c>
      <c r="R3" t="s">
        <v>18</v>
      </c>
    </row>
    <row r="4" spans="1:21" x14ac:dyDescent="0.4">
      <c r="A4" s="9" t="s">
        <v>7</v>
      </c>
      <c r="B4" s="9" t="s">
        <v>6</v>
      </c>
      <c r="C4" s="9" t="s">
        <v>9</v>
      </c>
      <c r="D4" s="9"/>
      <c r="E4" s="9" t="s">
        <v>21</v>
      </c>
      <c r="F4" s="9" t="s">
        <v>10</v>
      </c>
      <c r="G4" s="9" t="s">
        <v>11</v>
      </c>
      <c r="H4" s="9" t="s">
        <v>12</v>
      </c>
      <c r="I4" s="9"/>
      <c r="J4" s="9">
        <v>0.95</v>
      </c>
      <c r="K4" s="9" t="s">
        <v>15</v>
      </c>
      <c r="L4" s="9">
        <v>1.05</v>
      </c>
      <c r="M4" s="9"/>
      <c r="N4" s="9">
        <v>0.95</v>
      </c>
      <c r="O4" s="9" t="s">
        <v>14</v>
      </c>
      <c r="P4" s="9">
        <v>1.05</v>
      </c>
      <c r="S4" t="s">
        <v>19</v>
      </c>
      <c r="T4" t="s">
        <v>15</v>
      </c>
      <c r="U4" t="s">
        <v>20</v>
      </c>
    </row>
    <row r="5" spans="1:21" x14ac:dyDescent="0.4">
      <c r="A5" s="1">
        <v>0</v>
      </c>
      <c r="B5" s="1" t="s">
        <v>1</v>
      </c>
      <c r="C5" s="5">
        <v>0</v>
      </c>
      <c r="D5" s="1"/>
      <c r="E5" s="5">
        <v>0</v>
      </c>
      <c r="F5" s="1">
        <f>E5</f>
        <v>0</v>
      </c>
      <c r="G5" s="1">
        <f>F5+E$11</f>
        <v>3300</v>
      </c>
      <c r="H5" s="2">
        <f>F5/G5</f>
        <v>0</v>
      </c>
      <c r="I5" s="3"/>
      <c r="J5" s="6">
        <f>K5*J$4</f>
        <v>0</v>
      </c>
      <c r="K5" s="6">
        <f t="shared" ref="K5:K8" si="0">K$10*H5</f>
        <v>0</v>
      </c>
      <c r="L5" s="6">
        <f>K5*L$4</f>
        <v>0</v>
      </c>
      <c r="M5" s="1"/>
      <c r="N5" s="6">
        <f>O5*N$4</f>
        <v>0</v>
      </c>
      <c r="O5" s="8">
        <f t="shared" ref="O5:O8" si="1">O$10*H5</f>
        <v>0</v>
      </c>
      <c r="P5" s="6">
        <f>O5*P$4</f>
        <v>0</v>
      </c>
      <c r="R5">
        <v>0</v>
      </c>
      <c r="S5" s="12">
        <f>J5</f>
        <v>0</v>
      </c>
      <c r="T5" s="12">
        <f>K5-J5</f>
        <v>0</v>
      </c>
      <c r="U5" s="12">
        <f>L5-K5</f>
        <v>0</v>
      </c>
    </row>
    <row r="6" spans="1:21" x14ac:dyDescent="0.4">
      <c r="A6" s="1">
        <v>1</v>
      </c>
      <c r="B6" s="1" t="s">
        <v>2</v>
      </c>
      <c r="C6" s="1">
        <f>C7-C$11</f>
        <v>0.70000000000000007</v>
      </c>
      <c r="D6" s="1"/>
      <c r="E6" s="5">
        <v>1000</v>
      </c>
      <c r="F6" s="1">
        <f>SUM(E$6:E6)</f>
        <v>1000</v>
      </c>
      <c r="G6" s="1">
        <f>F6+E$11</f>
        <v>4300</v>
      </c>
      <c r="H6" s="2">
        <f>F6/G6</f>
        <v>0.23255813953488372</v>
      </c>
      <c r="I6" s="3"/>
      <c r="J6" s="6">
        <f>K6*J$4</f>
        <v>729.06976744186045</v>
      </c>
      <c r="K6" s="6">
        <f t="shared" si="0"/>
        <v>767.44186046511629</v>
      </c>
      <c r="L6" s="6">
        <f t="shared" ref="L6:L10" si="2">K6*L$4</f>
        <v>805.81395348837214</v>
      </c>
      <c r="M6" s="1"/>
      <c r="N6" s="6">
        <f>O6*N$4</f>
        <v>904.70930232558135</v>
      </c>
      <c r="O6" s="8">
        <f t="shared" si="1"/>
        <v>952.32558139534888</v>
      </c>
      <c r="P6" s="6">
        <f t="shared" ref="P6:P10" si="3">O6*P$4</f>
        <v>999.94186046511641</v>
      </c>
      <c r="R6">
        <v>1</v>
      </c>
      <c r="S6" s="12">
        <f t="shared" ref="S6:S10" si="4">J6</f>
        <v>729.06976744186045</v>
      </c>
      <c r="T6" s="12">
        <f t="shared" ref="T6:T10" si="5">K6-J6</f>
        <v>38.372093023255843</v>
      </c>
      <c r="U6" s="12">
        <f t="shared" ref="U6:U10" si="6">L6-K6</f>
        <v>38.372093023255843</v>
      </c>
    </row>
    <row r="7" spans="1:21" x14ac:dyDescent="0.4">
      <c r="A7" s="1">
        <v>2</v>
      </c>
      <c r="B7" s="1" t="s">
        <v>3</v>
      </c>
      <c r="C7" s="1">
        <f>C8-C$11</f>
        <v>1.35</v>
      </c>
      <c r="D7" s="1"/>
      <c r="E7" s="5">
        <v>1000</v>
      </c>
      <c r="F7" s="1">
        <f>SUM(E$6:E7)</f>
        <v>2000</v>
      </c>
      <c r="G7" s="1">
        <f>F7+E$11</f>
        <v>5300</v>
      </c>
      <c r="H7" s="2">
        <f>F7/G7</f>
        <v>0.37735849056603776</v>
      </c>
      <c r="I7" s="3"/>
      <c r="J7" s="6">
        <f t="shared" ref="J7:J10" si="7">K7*J$4</f>
        <v>1183.0188679245282</v>
      </c>
      <c r="K7" s="6">
        <f t="shared" si="0"/>
        <v>1245.2830188679245</v>
      </c>
      <c r="L7" s="6">
        <f t="shared" si="2"/>
        <v>1307.5471698113208</v>
      </c>
      <c r="M7" s="1"/>
      <c r="N7" s="6">
        <f t="shared" ref="N7:N10" si="8">O7*N$4</f>
        <v>1468.0188679245284</v>
      </c>
      <c r="O7" s="8">
        <f t="shared" si="1"/>
        <v>1545.2830188679247</v>
      </c>
      <c r="P7" s="6">
        <f t="shared" si="3"/>
        <v>1622.5471698113211</v>
      </c>
      <c r="R7">
        <v>2</v>
      </c>
      <c r="S7" s="12">
        <f t="shared" si="4"/>
        <v>1183.0188679245282</v>
      </c>
      <c r="T7" s="12">
        <f t="shared" si="5"/>
        <v>62.264150943396317</v>
      </c>
      <c r="U7" s="12">
        <f t="shared" si="6"/>
        <v>62.264150943396317</v>
      </c>
    </row>
    <row r="8" spans="1:21" x14ac:dyDescent="0.4">
      <c r="A8" s="1">
        <v>3</v>
      </c>
      <c r="B8" s="1" t="s">
        <v>4</v>
      </c>
      <c r="C8" s="1">
        <f>C9-C$11</f>
        <v>2</v>
      </c>
      <c r="D8" s="1"/>
      <c r="E8" s="5">
        <v>1500</v>
      </c>
      <c r="F8" s="1">
        <f>SUM(E$6:E8)</f>
        <v>3500</v>
      </c>
      <c r="G8" s="1">
        <f>F8+E$11</f>
        <v>6800</v>
      </c>
      <c r="H8" s="2">
        <f>F8/G8</f>
        <v>0.51470588235294112</v>
      </c>
      <c r="I8" s="3"/>
      <c r="J8" s="6">
        <f t="shared" si="7"/>
        <v>1613.6029411764703</v>
      </c>
      <c r="K8" s="6">
        <f t="shared" si="0"/>
        <v>1698.5294117647056</v>
      </c>
      <c r="L8" s="6">
        <f t="shared" si="2"/>
        <v>1783.455882352941</v>
      </c>
      <c r="M8" s="1"/>
      <c r="N8" s="6">
        <f t="shared" si="8"/>
        <v>2002.3345588235288</v>
      </c>
      <c r="O8" s="8">
        <f t="shared" si="1"/>
        <v>2107.7205882352937</v>
      </c>
      <c r="P8" s="6">
        <f t="shared" si="3"/>
        <v>2213.1066176470586</v>
      </c>
      <c r="R8">
        <v>3</v>
      </c>
      <c r="S8" s="12">
        <f t="shared" si="4"/>
        <v>1613.6029411764703</v>
      </c>
      <c r="T8" s="12">
        <f t="shared" si="5"/>
        <v>84.926470588235361</v>
      </c>
      <c r="U8" s="12">
        <f t="shared" si="6"/>
        <v>84.926470588235361</v>
      </c>
    </row>
    <row r="9" spans="1:21" x14ac:dyDescent="0.4">
      <c r="A9" s="1">
        <v>4</v>
      </c>
      <c r="B9" s="1" t="s">
        <v>5</v>
      </c>
      <c r="C9" s="1">
        <f>C10-C$11</f>
        <v>2.65</v>
      </c>
      <c r="D9" s="1"/>
      <c r="E9" s="5">
        <v>5100</v>
      </c>
      <c r="F9" s="1">
        <f>SUM(E$6:E9)</f>
        <v>8600</v>
      </c>
      <c r="G9" s="1">
        <f>F9+E$11</f>
        <v>11900</v>
      </c>
      <c r="H9" s="2">
        <f>F9/G9</f>
        <v>0.72268907563025209</v>
      </c>
      <c r="I9" s="3"/>
      <c r="J9" s="6">
        <f t="shared" si="7"/>
        <v>2265.6302521008402</v>
      </c>
      <c r="K9" s="6">
        <f>K$10*H9</f>
        <v>2384.8739495798318</v>
      </c>
      <c r="L9" s="6">
        <f t="shared" si="2"/>
        <v>2504.1176470588234</v>
      </c>
      <c r="M9" s="1"/>
      <c r="N9" s="6">
        <f t="shared" si="8"/>
        <v>2811.4411764705883</v>
      </c>
      <c r="O9" s="8">
        <f>O$10*H9</f>
        <v>2959.4117647058824</v>
      </c>
      <c r="P9" s="6">
        <f t="shared" si="3"/>
        <v>3107.3823529411766</v>
      </c>
      <c r="R9">
        <v>4</v>
      </c>
      <c r="S9" s="12">
        <f t="shared" si="4"/>
        <v>2265.6302521008402</v>
      </c>
      <c r="T9" s="12">
        <f t="shared" si="5"/>
        <v>119.24369747899163</v>
      </c>
      <c r="U9" s="12">
        <f t="shared" si="6"/>
        <v>119.24369747899163</v>
      </c>
    </row>
    <row r="10" spans="1:21" x14ac:dyDescent="0.4">
      <c r="A10" s="4">
        <v>5</v>
      </c>
      <c r="B10" s="1" t="s">
        <v>8</v>
      </c>
      <c r="C10" s="5">
        <v>3.3</v>
      </c>
      <c r="D10" s="1"/>
      <c r="E10" s="4" t="s">
        <v>0</v>
      </c>
      <c r="F10" s="4" t="s">
        <v>0</v>
      </c>
      <c r="G10" s="4" t="s">
        <v>0</v>
      </c>
      <c r="H10" s="2">
        <v>1</v>
      </c>
      <c r="I10" s="3"/>
      <c r="J10" s="6">
        <f t="shared" si="7"/>
        <v>3135</v>
      </c>
      <c r="K10" s="7">
        <v>3300</v>
      </c>
      <c r="L10" s="6">
        <f t="shared" si="2"/>
        <v>3465</v>
      </c>
      <c r="M10" s="1"/>
      <c r="N10" s="6">
        <f t="shared" si="8"/>
        <v>3890.25</v>
      </c>
      <c r="O10" s="7">
        <v>4095</v>
      </c>
      <c r="P10" s="6">
        <f t="shared" si="3"/>
        <v>4299.75</v>
      </c>
      <c r="R10">
        <v>5</v>
      </c>
      <c r="S10" s="12">
        <f t="shared" si="4"/>
        <v>3135</v>
      </c>
      <c r="T10" s="12">
        <f t="shared" si="5"/>
        <v>165</v>
      </c>
      <c r="U10" s="12">
        <f t="shared" si="6"/>
        <v>165</v>
      </c>
    </row>
    <row r="11" spans="1:21" x14ac:dyDescent="0.4">
      <c r="A11" s="1"/>
      <c r="B11" s="1" t="s">
        <v>13</v>
      </c>
      <c r="C11" s="5">
        <v>0.65</v>
      </c>
      <c r="D11" s="1"/>
      <c r="E11" s="5">
        <v>3300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4" spans="1:21" x14ac:dyDescent="0.4">
      <c r="E14" s="9" t="s">
        <v>16</v>
      </c>
      <c r="F14" s="9" t="s">
        <v>10</v>
      </c>
      <c r="G14" s="9" t="s">
        <v>11</v>
      </c>
      <c r="H14" s="9" t="s">
        <v>12</v>
      </c>
      <c r="I14" s="10"/>
      <c r="J14" s="9">
        <v>0.95</v>
      </c>
      <c r="K14" s="9" t="s">
        <v>15</v>
      </c>
      <c r="L14" s="9">
        <v>1.05</v>
      </c>
      <c r="M14" s="9"/>
      <c r="N14" s="9">
        <v>0.95</v>
      </c>
      <c r="O14" s="9" t="s">
        <v>14</v>
      </c>
      <c r="P14" s="9">
        <v>1.05</v>
      </c>
      <c r="S14" t="s">
        <v>19</v>
      </c>
      <c r="T14" t="s">
        <v>15</v>
      </c>
      <c r="U14" t="s">
        <v>20</v>
      </c>
    </row>
    <row r="15" spans="1:21" x14ac:dyDescent="0.4">
      <c r="A15" s="1"/>
      <c r="E15" s="5">
        <v>500</v>
      </c>
      <c r="F15" s="1">
        <f t="shared" ref="F15" si="9">F5+E$15</f>
        <v>500</v>
      </c>
      <c r="G15" s="1">
        <f>G5+E$15</f>
        <v>3800</v>
      </c>
      <c r="H15" s="2">
        <f>F15/G15</f>
        <v>0.13157894736842105</v>
      </c>
      <c r="J15" s="6">
        <f>K15*J$4</f>
        <v>412.49999999999994</v>
      </c>
      <c r="K15" s="6">
        <f t="shared" ref="K15:K18" si="10">K$10*H15</f>
        <v>434.21052631578942</v>
      </c>
      <c r="L15" s="6">
        <f>K15*L$4</f>
        <v>455.9210526315789</v>
      </c>
      <c r="M15" s="1"/>
      <c r="N15" s="6">
        <f>O15*N$4</f>
        <v>511.87499999999994</v>
      </c>
      <c r="O15" s="8">
        <f t="shared" ref="O15:O18" si="11">O$10*H15</f>
        <v>538.81578947368416</v>
      </c>
      <c r="P15" s="6">
        <f>O15*P$4</f>
        <v>565.75657894736844</v>
      </c>
      <c r="R15">
        <v>0</v>
      </c>
      <c r="S15" s="12">
        <f>J15</f>
        <v>412.49999999999994</v>
      </c>
      <c r="T15" s="12">
        <f>K15-J15</f>
        <v>21.71052631578948</v>
      </c>
      <c r="U15" s="12">
        <f>L15-K15</f>
        <v>21.71052631578948</v>
      </c>
    </row>
    <row r="16" spans="1:21" x14ac:dyDescent="0.4">
      <c r="A16" s="1"/>
      <c r="E16" s="1"/>
      <c r="F16" s="1">
        <f>F6+E$15</f>
        <v>1500</v>
      </c>
      <c r="G16" s="1">
        <f t="shared" ref="G16:G19" si="12">G6+E$15</f>
        <v>4800</v>
      </c>
      <c r="H16" s="2">
        <f>F16/G16</f>
        <v>0.3125</v>
      </c>
      <c r="J16" s="6">
        <f>K16*J$4</f>
        <v>979.6875</v>
      </c>
      <c r="K16" s="6">
        <f t="shared" si="10"/>
        <v>1031.25</v>
      </c>
      <c r="L16" s="6">
        <f t="shared" ref="L16:L20" si="13">K16*L$4</f>
        <v>1082.8125</v>
      </c>
      <c r="M16" s="1"/>
      <c r="N16" s="6">
        <f>O16*N$4</f>
        <v>1215.703125</v>
      </c>
      <c r="O16" s="8">
        <f t="shared" si="11"/>
        <v>1279.6875</v>
      </c>
      <c r="P16" s="6">
        <f t="shared" ref="P16:P20" si="14">O16*P$4</f>
        <v>1343.671875</v>
      </c>
      <c r="R16">
        <v>1</v>
      </c>
      <c r="S16" s="12">
        <f t="shared" ref="S16:S20" si="15">J16</f>
        <v>979.6875</v>
      </c>
      <c r="T16" s="12">
        <f t="shared" ref="T16:T20" si="16">K16-J16</f>
        <v>51.5625</v>
      </c>
      <c r="U16" s="12">
        <f t="shared" ref="U16:U20" si="17">L16-K16</f>
        <v>51.5625</v>
      </c>
    </row>
    <row r="17" spans="1:21" x14ac:dyDescent="0.4">
      <c r="A17" s="1"/>
      <c r="E17" s="1"/>
      <c r="F17" s="1">
        <f t="shared" ref="F17:F19" si="18">F7+E$15</f>
        <v>2500</v>
      </c>
      <c r="G17" s="1">
        <f t="shared" si="12"/>
        <v>5800</v>
      </c>
      <c r="H17" s="2">
        <f>F17/G17</f>
        <v>0.43103448275862066</v>
      </c>
      <c r="J17" s="6">
        <f t="shared" ref="J17:J20" si="19">K17*J$4</f>
        <v>1351.2931034482756</v>
      </c>
      <c r="K17" s="6">
        <f t="shared" si="10"/>
        <v>1422.4137931034481</v>
      </c>
      <c r="L17" s="6">
        <f t="shared" si="13"/>
        <v>1493.5344827586207</v>
      </c>
      <c r="M17" s="1"/>
      <c r="N17" s="6">
        <f t="shared" ref="N17:N20" si="20">O17*N$4</f>
        <v>1676.831896551724</v>
      </c>
      <c r="O17" s="8">
        <f t="shared" si="11"/>
        <v>1765.0862068965516</v>
      </c>
      <c r="P17" s="6">
        <f t="shared" si="14"/>
        <v>1853.3405172413793</v>
      </c>
      <c r="R17">
        <v>2</v>
      </c>
      <c r="S17" s="12">
        <f t="shared" si="15"/>
        <v>1351.2931034482756</v>
      </c>
      <c r="T17" s="12">
        <f t="shared" si="16"/>
        <v>71.120689655172555</v>
      </c>
      <c r="U17" s="12">
        <f t="shared" si="17"/>
        <v>71.120689655172555</v>
      </c>
    </row>
    <row r="18" spans="1:21" x14ac:dyDescent="0.4">
      <c r="A18" s="1"/>
      <c r="E18" s="1"/>
      <c r="F18" s="1">
        <f t="shared" si="18"/>
        <v>4000</v>
      </c>
      <c r="G18" s="1">
        <f t="shared" si="12"/>
        <v>7300</v>
      </c>
      <c r="H18" s="2">
        <f>F18/G18</f>
        <v>0.54794520547945202</v>
      </c>
      <c r="J18" s="6">
        <f t="shared" si="19"/>
        <v>1717.808219178082</v>
      </c>
      <c r="K18" s="6">
        <f t="shared" si="10"/>
        <v>1808.2191780821918</v>
      </c>
      <c r="L18" s="6">
        <f t="shared" si="13"/>
        <v>1898.6301369863015</v>
      </c>
      <c r="M18" s="1"/>
      <c r="N18" s="6">
        <f t="shared" si="20"/>
        <v>2131.6438356164381</v>
      </c>
      <c r="O18" s="8">
        <f t="shared" si="11"/>
        <v>2243.8356164383558</v>
      </c>
      <c r="P18" s="6">
        <f t="shared" si="14"/>
        <v>2356.0273972602736</v>
      </c>
      <c r="R18">
        <v>3</v>
      </c>
      <c r="S18" s="12">
        <f t="shared" si="15"/>
        <v>1717.808219178082</v>
      </c>
      <c r="T18" s="12">
        <f t="shared" si="16"/>
        <v>90.410958904109748</v>
      </c>
      <c r="U18" s="12">
        <f t="shared" si="17"/>
        <v>90.410958904109748</v>
      </c>
    </row>
    <row r="19" spans="1:21" x14ac:dyDescent="0.4">
      <c r="A19" s="1"/>
      <c r="E19" s="1"/>
      <c r="F19" s="1">
        <f t="shared" si="18"/>
        <v>9100</v>
      </c>
      <c r="G19" s="1">
        <f t="shared" si="12"/>
        <v>12400</v>
      </c>
      <c r="H19" s="2">
        <f>F19/G19</f>
        <v>0.7338709677419355</v>
      </c>
      <c r="J19" s="6">
        <f t="shared" si="19"/>
        <v>2300.6854838709678</v>
      </c>
      <c r="K19" s="6">
        <f>K$10*H19</f>
        <v>2421.7741935483873</v>
      </c>
      <c r="L19" s="6">
        <f t="shared" si="13"/>
        <v>2542.8629032258068</v>
      </c>
      <c r="M19" s="1"/>
      <c r="N19" s="6">
        <f t="shared" si="20"/>
        <v>2854.9415322580644</v>
      </c>
      <c r="O19" s="8">
        <f>O$10*H19</f>
        <v>3005.2016129032259</v>
      </c>
      <c r="P19" s="6">
        <f t="shared" si="14"/>
        <v>3155.4616935483873</v>
      </c>
      <c r="R19">
        <v>4</v>
      </c>
      <c r="S19" s="12">
        <f t="shared" si="15"/>
        <v>2300.6854838709678</v>
      </c>
      <c r="T19" s="12">
        <f t="shared" si="16"/>
        <v>121.0887096774195</v>
      </c>
      <c r="U19" s="12">
        <f t="shared" si="17"/>
        <v>121.0887096774195</v>
      </c>
    </row>
    <row r="20" spans="1:21" x14ac:dyDescent="0.4">
      <c r="A20" s="4"/>
      <c r="E20" s="4"/>
      <c r="F20" s="4" t="s">
        <v>0</v>
      </c>
      <c r="G20" s="4" t="s">
        <v>0</v>
      </c>
      <c r="H20" s="2">
        <v>1</v>
      </c>
      <c r="J20" s="8">
        <f t="shared" si="19"/>
        <v>3135</v>
      </c>
      <c r="K20" s="8">
        <f>K10</f>
        <v>3300</v>
      </c>
      <c r="L20" s="6">
        <f t="shared" si="13"/>
        <v>3465</v>
      </c>
      <c r="M20" s="11"/>
      <c r="N20" s="8">
        <f t="shared" si="20"/>
        <v>3890.25</v>
      </c>
      <c r="O20" s="8">
        <f>O10</f>
        <v>4095</v>
      </c>
      <c r="P20" s="6">
        <f t="shared" si="14"/>
        <v>4299.75</v>
      </c>
      <c r="R20">
        <v>5</v>
      </c>
      <c r="S20" s="12">
        <f t="shared" si="15"/>
        <v>3135</v>
      </c>
      <c r="T20" s="12">
        <f t="shared" si="16"/>
        <v>165</v>
      </c>
      <c r="U20" s="12">
        <f t="shared" si="17"/>
        <v>165</v>
      </c>
    </row>
    <row r="21" spans="1:21" x14ac:dyDescent="0.4">
      <c r="E21" s="1"/>
      <c r="F21" s="1"/>
      <c r="G21" s="1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抵抗値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Yoshiyuki</dc:creator>
  <cp:lastModifiedBy>植原 良幸</cp:lastModifiedBy>
  <dcterms:created xsi:type="dcterms:W3CDTF">2021-03-27T06:15:59Z</dcterms:created>
  <dcterms:modified xsi:type="dcterms:W3CDTF">2021-05-30T10:33:18Z</dcterms:modified>
</cp:coreProperties>
</file>