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APOSIP\PMOD\1\"/>
    </mc:Choice>
  </mc:AlternateContent>
  <xr:revisionPtr revIDLastSave="0" documentId="13_ncr:1_{B8A39082-0679-4EB4-8C64-C84357202035}" xr6:coauthVersionLast="34" xr6:coauthVersionMax="34" xr10:uidLastSave="{00000000-0000-0000-0000-000000000000}"/>
  <bookViews>
    <workbookView xWindow="0" yWindow="0" windowWidth="19515" windowHeight="81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11" i="1" l="1"/>
  <c r="F12" i="1"/>
  <c r="F13" i="1"/>
  <c r="F37" i="1" l="1"/>
  <c r="B40" i="1"/>
  <c r="F16" i="1" l="1"/>
  <c r="F17" i="1"/>
  <c r="F18" i="1"/>
  <c r="F19" i="1"/>
  <c r="F20" i="1"/>
  <c r="F21" i="1"/>
  <c r="F22" i="1"/>
  <c r="F23" i="1"/>
  <c r="F24" i="1"/>
  <c r="F25" i="1"/>
  <c r="F33" i="1"/>
  <c r="F36" i="1"/>
  <c r="F34" i="1"/>
  <c r="F35" i="1"/>
  <c r="F5" i="1" l="1"/>
  <c r="F6" i="1"/>
  <c r="F7" i="1"/>
  <c r="F8" i="1"/>
  <c r="F4" i="1"/>
  <c r="F40" i="1" l="1"/>
  <c r="B27" i="1"/>
</calcChain>
</file>

<file path=xl/sharedStrings.xml><?xml version="1.0" encoding="utf-8"?>
<sst xmlns="http://schemas.openxmlformats.org/spreadsheetml/2006/main" count="94" uniqueCount="78">
  <si>
    <t>ProTehno</t>
  </si>
  <si>
    <t>Denumire componenta</t>
  </si>
  <si>
    <t>Nr bucati</t>
  </si>
  <si>
    <t>Datasheet</t>
  </si>
  <si>
    <t>Package</t>
  </si>
  <si>
    <t xml:space="preserve">AD5541A </t>
  </si>
  <si>
    <t xml:space="preserve"> MSOP10</t>
  </si>
  <si>
    <t>http://www.protehno.ro/ics/da-convertor/1843653/</t>
  </si>
  <si>
    <t>AD8605</t>
  </si>
  <si>
    <t xml:space="preserve">5SOT23 </t>
  </si>
  <si>
    <t>http://www.protehno.ro/ics/amplifiers/operational/1838870/</t>
  </si>
  <si>
    <t xml:space="preserve">LTC6409 </t>
  </si>
  <si>
    <t>10QFN</t>
  </si>
  <si>
    <t>http://www.protehno.ro/ics/amplifiers/differential/2115799/</t>
  </si>
  <si>
    <t>ADR441</t>
  </si>
  <si>
    <t>NSOIC-8</t>
  </si>
  <si>
    <t>SY89873L</t>
  </si>
  <si>
    <t xml:space="preserve"> QFN-16</t>
  </si>
  <si>
    <t>http://www.protehno.ro/ics/clock/clock-generators---buffers/2431922/</t>
  </si>
  <si>
    <t>Valoare</t>
  </si>
  <si>
    <t>Rezistori</t>
  </si>
  <si>
    <t>1.5 ohm</t>
  </si>
  <si>
    <t>500 ohm</t>
  </si>
  <si>
    <t>10k</t>
  </si>
  <si>
    <t>10p</t>
  </si>
  <si>
    <t>100p</t>
  </si>
  <si>
    <t xml:space="preserve">http://www.protehno.ro/oferte-speciale/capacitors/1828933p/ </t>
  </si>
  <si>
    <t>0.01u =10n</t>
  </si>
  <si>
    <t>http://www.protehno.ro/capacitors/ceramic-multilayer/ceramic-multilayer-mlcc-capacitors-smd/1572654/</t>
  </si>
  <si>
    <t>http://www.protehno.ro/capacitors/ceramic-multilayer/ceramic-multilayer-mlcc-capacitors-smd/1216396/</t>
  </si>
  <si>
    <t>1000p</t>
  </si>
  <si>
    <t>http://www.protehno.ro/capacitors/ceramic-multilayer/ceramic-multilayer-mlcc-capacitors-smd/1702125rl/</t>
  </si>
  <si>
    <t>http://www.protehno.ro/oferte-speciale/capacitors/432210p/</t>
  </si>
  <si>
    <t>0.1u=100n</t>
  </si>
  <si>
    <t>0.47u</t>
  </si>
  <si>
    <t>10u</t>
  </si>
  <si>
    <t>http://www.protehno.ro/capacitors/tantalum/tantalum--smd/1135112rl/</t>
  </si>
  <si>
    <t>1u</t>
  </si>
  <si>
    <t>Condensatoare</t>
  </si>
  <si>
    <t>Nr total condensatoare:</t>
  </si>
  <si>
    <t>********************</t>
  </si>
  <si>
    <t>******************</t>
  </si>
  <si>
    <t>**********</t>
  </si>
  <si>
    <t>************************************************************************************</t>
  </si>
  <si>
    <t>*******************</t>
  </si>
  <si>
    <t>*************************************************************************************</t>
  </si>
  <si>
    <t>Alte componente:</t>
  </si>
  <si>
    <t>Denumire</t>
  </si>
  <si>
    <t>Tranzistor</t>
  </si>
  <si>
    <t>Componenta</t>
  </si>
  <si>
    <t>Ferita</t>
  </si>
  <si>
    <t>http://www.protehno.ro/ferrites/ferrite-beads/1515717/</t>
  </si>
  <si>
    <t xml:space="preserve">BLM18EG221TN1D </t>
  </si>
  <si>
    <t>Conector SMA</t>
  </si>
  <si>
    <t>Jumper</t>
  </si>
  <si>
    <t>Total nr componente:</t>
  </si>
  <si>
    <t>http://www.protehno.ro/connectors/accessories/jumpers-(busbar)/1824420/</t>
  </si>
  <si>
    <t>electrolitic</t>
  </si>
  <si>
    <t>http://www.protehno.ro/capacitors/aluminium-electrolytic/aluminium-electrolytic-capacitors--smd/1187014/</t>
  </si>
  <si>
    <t>http://www.protehno.ro/connectors/rfcoaxial/rfcoax-connectors/4163000/</t>
  </si>
  <si>
    <t>http://www.protehno.ro/connectors/pc-board/boardtoboard/1841229/</t>
  </si>
  <si>
    <t>SMA connector THT mounted</t>
  </si>
  <si>
    <t>Pret/buc</t>
  </si>
  <si>
    <t>Pret total</t>
  </si>
  <si>
    <t>Nr min buc</t>
  </si>
  <si>
    <t>http://www.protehno.ro/ics/voltage-references/1274159/</t>
  </si>
  <si>
    <t>http://www.protehno.ro/capacitors/ceramic-multilayer/ceramic-multilayer-mlcc-capacitors-smd/1327741/</t>
  </si>
  <si>
    <t>Pret total:</t>
  </si>
  <si>
    <t>https://www.tme.eu/en/details/rc1h104m04005vr/105c-smd-electrolytic-capacitors/samwha/</t>
  </si>
  <si>
    <t>https://www.tme.eu/en/details/gcm188r71c105ka64d/0603-mlcc-smd-capacitors/murata/</t>
  </si>
  <si>
    <t xml:space="preserve">Conector 1 </t>
  </si>
  <si>
    <t xml:space="preserve">Conector 2 </t>
  </si>
  <si>
    <t>http://www.protehno.ro/connectors/pc-board/boardtoboard/1097962/</t>
  </si>
  <si>
    <t>https://www.tme.eu/ro/details/hp05-10k1%25/rezistente-smd-0805/royal-ohm/hp05w3f1002t5e/</t>
  </si>
  <si>
    <t>https://www.tme.eu/ro/details/ar0603-500r-0.1%25/rezistoare-de-precizie-smd-0603/viking/ar03btcx5000/</t>
  </si>
  <si>
    <t>https://www.tme.eu/ro/details/crcw08051r50fktabc/rezistente-smd-0805/vishay/</t>
  </si>
  <si>
    <t>http://www.protehno.ro/transistors/mosfets/mosfets--dual/2706717rl</t>
  </si>
  <si>
    <t>UM6K34NTCN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</si>
</sst>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tehno.ro/capacitors/ceramic-multilayer/ceramic-multilayer-mlcc-capacitors-smd/1572654/" TargetMode="External"/><Relationship Id="rId13" Type="http://schemas.openxmlformats.org/officeDocument/2006/relationships/hyperlink" Target="http://www.protehno.ro/ferrites/ferrite-beads/1515717/" TargetMode="External"/><Relationship Id="rId18" Type="http://schemas.openxmlformats.org/officeDocument/2006/relationships/hyperlink" Target="https://www.tme.eu/en/details/rc1h104m04005vr/105c-smd-electrolytic-capacitors/samwha/" TargetMode="External"/><Relationship Id="rId3" Type="http://schemas.openxmlformats.org/officeDocument/2006/relationships/hyperlink" Target="http://www.protehno.ro/ics/clock/clock-generators---buffers/2431922/" TargetMode="External"/><Relationship Id="rId21" Type="http://schemas.openxmlformats.org/officeDocument/2006/relationships/hyperlink" Target="https://www.tme.eu/ro/details/hp05-10k1%25/rezistente-smd-0805/royal-ohm/hp05w3f1002t5e/" TargetMode="External"/><Relationship Id="rId7" Type="http://schemas.openxmlformats.org/officeDocument/2006/relationships/hyperlink" Target="http://www.protehno.ro/oferte-speciale/capacitors/1828933p/" TargetMode="External"/><Relationship Id="rId12" Type="http://schemas.openxmlformats.org/officeDocument/2006/relationships/hyperlink" Target="http://www.protehno.ro/capacitors/tantalum/tantalum--smd/1135112rl/" TargetMode="External"/><Relationship Id="rId17" Type="http://schemas.openxmlformats.org/officeDocument/2006/relationships/hyperlink" Target="https://www.tme.eu/en/details/gcm188r71c105ka64d/0603-mlcc-smd-capacitors/murata/" TargetMode="External"/><Relationship Id="rId2" Type="http://schemas.openxmlformats.org/officeDocument/2006/relationships/hyperlink" Target="http://www.protehno.ro/ics/amplifiers/differential/2115799/" TargetMode="External"/><Relationship Id="rId16" Type="http://schemas.openxmlformats.org/officeDocument/2006/relationships/hyperlink" Target="http://www.protehno.ro/capacitors/aluminium-electrolytic/aluminium-electrolytic-capacitors--smd/1187014/" TargetMode="External"/><Relationship Id="rId20" Type="http://schemas.openxmlformats.org/officeDocument/2006/relationships/hyperlink" Target="http://www.protehno.ro/connectors/pc-board/boardtoboard/1097962/" TargetMode="External"/><Relationship Id="rId1" Type="http://schemas.openxmlformats.org/officeDocument/2006/relationships/hyperlink" Target="http://www.protehno.ro/ics/amplifiers/operational/1838870/" TargetMode="External"/><Relationship Id="rId6" Type="http://schemas.openxmlformats.org/officeDocument/2006/relationships/hyperlink" Target="http://www.protehno.ro/ics/voltage-references/1274159/" TargetMode="External"/><Relationship Id="rId11" Type="http://schemas.openxmlformats.org/officeDocument/2006/relationships/hyperlink" Target="http://www.protehno.ro/capacitors/ceramic-multilayer/ceramic-multilayer-mlcc-capacitors-smd/1327741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protehno.ro/ics/da-convertor/1843653/" TargetMode="External"/><Relationship Id="rId15" Type="http://schemas.openxmlformats.org/officeDocument/2006/relationships/hyperlink" Target="http://www.protehno.ro/connectors/accessories/jumpers-(busbar)/1824420/" TargetMode="External"/><Relationship Id="rId23" Type="http://schemas.openxmlformats.org/officeDocument/2006/relationships/hyperlink" Target="https://www.tme.eu/ro/details/crcw08051r50fktabc/rezistente-smd-0805/vishay/" TargetMode="External"/><Relationship Id="rId10" Type="http://schemas.openxmlformats.org/officeDocument/2006/relationships/hyperlink" Target="http://www.protehno.ro/oferte-speciale/capacitors/432210p/" TargetMode="External"/><Relationship Id="rId19" Type="http://schemas.openxmlformats.org/officeDocument/2006/relationships/hyperlink" Target="http://www.protehno.ro/connectors/pc-board/boardtoboard/1841229/" TargetMode="External"/><Relationship Id="rId4" Type="http://schemas.openxmlformats.org/officeDocument/2006/relationships/hyperlink" Target="http://www.protehno.ro/capacitors/ceramic-multilayer/ceramic-multilayer-mlcc-capacitors-smd/1702125rl/" TargetMode="External"/><Relationship Id="rId9" Type="http://schemas.openxmlformats.org/officeDocument/2006/relationships/hyperlink" Target="http://www.protehno.ro/capacitors/ceramic-multilayer/ceramic-multilayer-mlcc-capacitors-smd/1216396/" TargetMode="External"/><Relationship Id="rId14" Type="http://schemas.openxmlformats.org/officeDocument/2006/relationships/hyperlink" Target="http://www.protehno.ro/connectors/rfcoaxial/rfcoax-connectors/4163000/" TargetMode="External"/><Relationship Id="rId22" Type="http://schemas.openxmlformats.org/officeDocument/2006/relationships/hyperlink" Target="https://www.tme.eu/ro/details/ar0603-500r-0.1%25/rezistoare-de-precizie-smd-0603/viking/ar03btcx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19" workbookViewId="0">
      <selection activeCell="G32" sqref="G32"/>
    </sheetView>
  </sheetViews>
  <sheetFormatPr defaultRowHeight="15" x14ac:dyDescent="0.25"/>
  <cols>
    <col min="1" max="1" width="23.28515625" style="1" customWidth="1"/>
    <col min="2" max="2" width="27" style="1" customWidth="1"/>
    <col min="3" max="6" width="13.28515625" style="1" customWidth="1"/>
    <col min="7" max="7" width="106.28515625" style="1" customWidth="1"/>
    <col min="8" max="16384" width="9.140625" style="1"/>
  </cols>
  <sheetData>
    <row r="1" spans="1:7" x14ac:dyDescent="0.25">
      <c r="A1" s="1" t="s">
        <v>0</v>
      </c>
    </row>
    <row r="3" spans="1:7" x14ac:dyDescent="0.25">
      <c r="A3" s="1" t="s">
        <v>1</v>
      </c>
      <c r="B3" s="1" t="s">
        <v>2</v>
      </c>
      <c r="C3" s="1" t="s">
        <v>4</v>
      </c>
      <c r="D3" s="1" t="s">
        <v>64</v>
      </c>
      <c r="E3" s="1" t="s">
        <v>62</v>
      </c>
      <c r="F3" s="1" t="s">
        <v>63</v>
      </c>
      <c r="G3" s="1" t="s">
        <v>3</v>
      </c>
    </row>
    <row r="4" spans="1:7" x14ac:dyDescent="0.25">
      <c r="A4" s="1" t="s">
        <v>5</v>
      </c>
      <c r="B4" s="5">
        <v>1</v>
      </c>
      <c r="C4" s="1" t="s">
        <v>6</v>
      </c>
      <c r="D4" s="1">
        <v>1</v>
      </c>
      <c r="E4" s="5">
        <v>70.010000000000005</v>
      </c>
      <c r="F4" s="5">
        <f>B4*E4</f>
        <v>70.010000000000005</v>
      </c>
      <c r="G4" s="2" t="s">
        <v>7</v>
      </c>
    </row>
    <row r="5" spans="1:7" x14ac:dyDescent="0.25">
      <c r="A5" s="1" t="s">
        <v>8</v>
      </c>
      <c r="B5" s="5">
        <v>1</v>
      </c>
      <c r="C5" s="1" t="s">
        <v>9</v>
      </c>
      <c r="D5" s="1">
        <v>1</v>
      </c>
      <c r="E5" s="1">
        <v>7.54</v>
      </c>
      <c r="F5" s="5">
        <f t="shared" ref="F5:F8" si="0">B5*E5</f>
        <v>7.54</v>
      </c>
      <c r="G5" s="2" t="s">
        <v>10</v>
      </c>
    </row>
    <row r="6" spans="1:7" x14ac:dyDescent="0.25">
      <c r="A6" s="1" t="s">
        <v>11</v>
      </c>
      <c r="B6" s="5">
        <v>1</v>
      </c>
      <c r="C6" s="1" t="s">
        <v>12</v>
      </c>
      <c r="D6" s="1">
        <v>1</v>
      </c>
      <c r="E6" s="1">
        <v>46.41</v>
      </c>
      <c r="F6" s="5">
        <f t="shared" si="0"/>
        <v>46.41</v>
      </c>
      <c r="G6" s="2" t="s">
        <v>13</v>
      </c>
    </row>
    <row r="7" spans="1:7" x14ac:dyDescent="0.25">
      <c r="A7" s="1" t="s">
        <v>14</v>
      </c>
      <c r="B7" s="5">
        <v>1</v>
      </c>
      <c r="C7" s="1" t="s">
        <v>15</v>
      </c>
      <c r="D7" s="1">
        <v>1</v>
      </c>
      <c r="E7" s="1">
        <v>26.5</v>
      </c>
      <c r="F7" s="5">
        <f t="shared" si="0"/>
        <v>26.5</v>
      </c>
      <c r="G7" s="2" t="s">
        <v>65</v>
      </c>
    </row>
    <row r="8" spans="1:7" x14ac:dyDescent="0.25">
      <c r="A8" s="1" t="s">
        <v>16</v>
      </c>
      <c r="B8" s="5">
        <v>1</v>
      </c>
      <c r="C8" s="1" t="s">
        <v>17</v>
      </c>
      <c r="D8" s="1">
        <v>1</v>
      </c>
      <c r="E8" s="1">
        <v>11.32</v>
      </c>
      <c r="F8" s="5">
        <f t="shared" si="0"/>
        <v>11.32</v>
      </c>
      <c r="G8" s="2" t="s">
        <v>18</v>
      </c>
    </row>
    <row r="9" spans="1:7" x14ac:dyDescent="0.25">
      <c r="A9" s="1" t="s">
        <v>40</v>
      </c>
      <c r="B9" s="1" t="s">
        <v>41</v>
      </c>
      <c r="C9" s="1" t="s">
        <v>42</v>
      </c>
      <c r="F9" s="5"/>
      <c r="G9" s="1" t="s">
        <v>43</v>
      </c>
    </row>
    <row r="10" spans="1:7" x14ac:dyDescent="0.25">
      <c r="A10" s="1" t="s">
        <v>20</v>
      </c>
      <c r="B10" s="1" t="s">
        <v>2</v>
      </c>
      <c r="C10" s="1" t="s">
        <v>19</v>
      </c>
      <c r="F10" s="5"/>
      <c r="G10" s="1" t="s">
        <v>3</v>
      </c>
    </row>
    <row r="11" spans="1:7" x14ac:dyDescent="0.25">
      <c r="B11" s="1">
        <v>1</v>
      </c>
      <c r="C11" s="1" t="s">
        <v>21</v>
      </c>
      <c r="D11" s="1">
        <v>100</v>
      </c>
      <c r="E11" s="1">
        <v>0.13472000000000001</v>
      </c>
      <c r="F11" s="6">
        <f t="shared" ref="F11:F13" si="1">IF(B11&gt;D11,B11*E11,D11*E11)</f>
        <v>13.472000000000001</v>
      </c>
      <c r="G11" s="2" t="s">
        <v>75</v>
      </c>
    </row>
    <row r="12" spans="1:7" s="3" customFormat="1" x14ac:dyDescent="0.25">
      <c r="B12" s="3">
        <v>4</v>
      </c>
      <c r="C12" s="3" t="s">
        <v>22</v>
      </c>
      <c r="D12" s="3">
        <v>10</v>
      </c>
      <c r="E12" s="3">
        <v>0.43919000000000002</v>
      </c>
      <c r="F12" s="6">
        <f t="shared" si="1"/>
        <v>4.3919000000000006</v>
      </c>
      <c r="G12" s="4" t="s">
        <v>74</v>
      </c>
    </row>
    <row r="13" spans="1:7" x14ac:dyDescent="0.25">
      <c r="B13" s="1">
        <v>2</v>
      </c>
      <c r="C13" s="1" t="s">
        <v>23</v>
      </c>
      <c r="D13" s="1">
        <v>50</v>
      </c>
      <c r="E13" s="1">
        <v>0.16520000000000001</v>
      </c>
      <c r="F13" s="6">
        <f t="shared" si="1"/>
        <v>8.2600000000000016</v>
      </c>
      <c r="G13" s="2" t="s">
        <v>73</v>
      </c>
    </row>
    <row r="14" spans="1:7" x14ac:dyDescent="0.25">
      <c r="A14" s="1" t="s">
        <v>44</v>
      </c>
      <c r="B14" s="1" t="s">
        <v>40</v>
      </c>
      <c r="C14" s="1" t="s">
        <v>42</v>
      </c>
      <c r="F14" s="6"/>
      <c r="G14" s="1" t="s">
        <v>43</v>
      </c>
    </row>
    <row r="15" spans="1:7" x14ac:dyDescent="0.25">
      <c r="A15" s="1" t="s">
        <v>38</v>
      </c>
      <c r="B15" s="1" t="s">
        <v>2</v>
      </c>
      <c r="C15" s="1" t="s">
        <v>19</v>
      </c>
      <c r="F15" s="6"/>
      <c r="G15" s="1" t="s">
        <v>3</v>
      </c>
    </row>
    <row r="16" spans="1:7" x14ac:dyDescent="0.25">
      <c r="B16" s="1">
        <v>2</v>
      </c>
      <c r="C16" s="1" t="s">
        <v>24</v>
      </c>
      <c r="D16" s="1">
        <v>5</v>
      </c>
      <c r="E16" s="1">
        <v>1.79</v>
      </c>
      <c r="F16" s="6">
        <f t="shared" ref="F16:F24" si="2">IF(B16&gt;D16,B16*E16,D16*E16)</f>
        <v>8.9499999999999993</v>
      </c>
      <c r="G16" s="2" t="s">
        <v>31</v>
      </c>
    </row>
    <row r="17" spans="1:7" x14ac:dyDescent="0.25">
      <c r="B17" s="1">
        <v>2</v>
      </c>
      <c r="C17" s="1" t="s">
        <v>25</v>
      </c>
      <c r="D17" s="1">
        <v>10</v>
      </c>
      <c r="E17" s="1">
        <v>0.23</v>
      </c>
      <c r="F17" s="6">
        <f t="shared" si="2"/>
        <v>2.3000000000000003</v>
      </c>
      <c r="G17" s="2" t="s">
        <v>26</v>
      </c>
    </row>
    <row r="18" spans="1:7" x14ac:dyDescent="0.25">
      <c r="B18" s="1">
        <v>2</v>
      </c>
      <c r="C18" s="1" t="s">
        <v>27</v>
      </c>
      <c r="D18" s="1">
        <v>1</v>
      </c>
      <c r="E18" s="1">
        <v>3.61</v>
      </c>
      <c r="F18" s="6">
        <f t="shared" si="2"/>
        <v>7.22</v>
      </c>
      <c r="G18" s="2" t="s">
        <v>28</v>
      </c>
    </row>
    <row r="19" spans="1:7" x14ac:dyDescent="0.25">
      <c r="B19" s="1">
        <v>2</v>
      </c>
      <c r="C19" s="1" t="s">
        <v>30</v>
      </c>
      <c r="D19" s="1">
        <v>5</v>
      </c>
      <c r="E19" s="1">
        <v>2.46</v>
      </c>
      <c r="F19" s="6">
        <f t="shared" si="2"/>
        <v>12.3</v>
      </c>
      <c r="G19" s="2" t="s">
        <v>29</v>
      </c>
    </row>
    <row r="20" spans="1:7" x14ac:dyDescent="0.25">
      <c r="B20" s="1">
        <v>8</v>
      </c>
      <c r="C20" s="1" t="s">
        <v>33</v>
      </c>
      <c r="D20" s="1">
        <v>10</v>
      </c>
      <c r="E20" s="1">
        <v>0.06</v>
      </c>
      <c r="F20" s="6">
        <f t="shared" si="2"/>
        <v>0.6</v>
      </c>
      <c r="G20" s="2" t="s">
        <v>32</v>
      </c>
    </row>
    <row r="21" spans="1:7" x14ac:dyDescent="0.25">
      <c r="B21" s="1">
        <v>2</v>
      </c>
      <c r="C21" s="1" t="s">
        <v>34</v>
      </c>
      <c r="D21" s="1">
        <v>5</v>
      </c>
      <c r="E21" s="1">
        <v>3.1</v>
      </c>
      <c r="F21" s="6">
        <f t="shared" si="2"/>
        <v>15.5</v>
      </c>
      <c r="G21" s="2" t="s">
        <v>66</v>
      </c>
    </row>
    <row r="22" spans="1:7" s="3" customFormat="1" x14ac:dyDescent="0.25">
      <c r="B22" s="3">
        <v>3</v>
      </c>
      <c r="C22" s="3" t="s">
        <v>37</v>
      </c>
      <c r="D22" s="3">
        <v>10</v>
      </c>
      <c r="E22" s="3">
        <v>1.2091700000000001</v>
      </c>
      <c r="F22" s="6">
        <f t="shared" si="2"/>
        <v>12.091700000000001</v>
      </c>
      <c r="G22" s="4" t="s">
        <v>69</v>
      </c>
    </row>
    <row r="23" spans="1:7" x14ac:dyDescent="0.25">
      <c r="B23" s="1">
        <v>1</v>
      </c>
      <c r="C23" s="1" t="s">
        <v>35</v>
      </c>
      <c r="D23" s="1">
        <v>5</v>
      </c>
      <c r="E23" s="1">
        <v>2.09</v>
      </c>
      <c r="F23" s="6">
        <f t="shared" si="2"/>
        <v>10.45</v>
      </c>
      <c r="G23" s="2" t="s">
        <v>36</v>
      </c>
    </row>
    <row r="24" spans="1:7" s="3" customFormat="1" x14ac:dyDescent="0.25">
      <c r="A24" s="3" t="s">
        <v>57</v>
      </c>
      <c r="B24" s="3">
        <v>1</v>
      </c>
      <c r="C24" s="3" t="s">
        <v>33</v>
      </c>
      <c r="D24" s="3">
        <v>5</v>
      </c>
      <c r="E24" s="3">
        <v>0.30103000000000002</v>
      </c>
      <c r="F24" s="6">
        <f t="shared" si="2"/>
        <v>1.50515</v>
      </c>
      <c r="G24" s="4" t="s">
        <v>68</v>
      </c>
    </row>
    <row r="25" spans="1:7" s="3" customFormat="1" x14ac:dyDescent="0.25">
      <c r="A25" s="3" t="s">
        <v>57</v>
      </c>
      <c r="B25" s="3">
        <v>2</v>
      </c>
      <c r="C25" s="3" t="s">
        <v>35</v>
      </c>
      <c r="D25" s="3">
        <v>5</v>
      </c>
      <c r="E25" s="3">
        <v>1.71</v>
      </c>
      <c r="F25" s="6">
        <f>IF(B25&gt;D25,B25*E25,D25*E25)</f>
        <v>8.5500000000000007</v>
      </c>
      <c r="G25" s="4" t="s">
        <v>58</v>
      </c>
    </row>
    <row r="26" spans="1:7" x14ac:dyDescent="0.25">
      <c r="G26" s="2"/>
    </row>
    <row r="27" spans="1:7" x14ac:dyDescent="0.25">
      <c r="A27" s="1" t="s">
        <v>39</v>
      </c>
      <c r="B27" s="1">
        <f>SUM(B16:B25)</f>
        <v>25</v>
      </c>
    </row>
    <row r="28" spans="1:7" x14ac:dyDescent="0.25">
      <c r="A28" s="1" t="s">
        <v>44</v>
      </c>
      <c r="B28" s="1" t="s">
        <v>40</v>
      </c>
      <c r="C28" s="1" t="s">
        <v>42</v>
      </c>
      <c r="G28" s="1" t="s">
        <v>45</v>
      </c>
    </row>
    <row r="30" spans="1:7" x14ac:dyDescent="0.25">
      <c r="A30" s="1" t="s">
        <v>46</v>
      </c>
    </row>
    <row r="31" spans="1:7" s="3" customFormat="1" x14ac:dyDescent="0.25">
      <c r="A31" s="3" t="s">
        <v>49</v>
      </c>
      <c r="B31" s="3" t="s">
        <v>47</v>
      </c>
      <c r="C31" s="3" t="s">
        <v>2</v>
      </c>
      <c r="G31" s="3" t="s">
        <v>3</v>
      </c>
    </row>
    <row r="32" spans="1:7" s="3" customFormat="1" x14ac:dyDescent="0.25">
      <c r="A32" s="3" t="s">
        <v>48</v>
      </c>
      <c r="B32" s="1" t="s">
        <v>77</v>
      </c>
      <c r="C32" s="3">
        <v>2</v>
      </c>
      <c r="D32" s="3">
        <v>5</v>
      </c>
      <c r="E32" s="1">
        <v>1.1399999999999999</v>
      </c>
      <c r="F32" s="1">
        <f t="shared" ref="F32:F37" si="3">IF(C32&gt;D32,C32*E32,D32*E32)</f>
        <v>5.6999999999999993</v>
      </c>
      <c r="G32" s="4" t="s">
        <v>76</v>
      </c>
    </row>
    <row r="33" spans="1:7" x14ac:dyDescent="0.25">
      <c r="A33" s="1" t="s">
        <v>50</v>
      </c>
      <c r="B33" s="1" t="s">
        <v>52</v>
      </c>
      <c r="C33" s="1">
        <v>1</v>
      </c>
      <c r="D33" s="1">
        <v>10</v>
      </c>
      <c r="E33" s="1">
        <v>0.63</v>
      </c>
      <c r="F33" s="1">
        <f t="shared" si="3"/>
        <v>6.3</v>
      </c>
      <c r="G33" s="2" t="s">
        <v>51</v>
      </c>
    </row>
    <row r="34" spans="1:7" s="3" customFormat="1" x14ac:dyDescent="0.25">
      <c r="A34" s="3" t="s">
        <v>53</v>
      </c>
      <c r="B34" s="3" t="s">
        <v>61</v>
      </c>
      <c r="C34" s="3">
        <v>4</v>
      </c>
      <c r="D34" s="3">
        <v>5</v>
      </c>
      <c r="E34" s="3">
        <v>40.39</v>
      </c>
      <c r="F34" s="3">
        <f t="shared" si="3"/>
        <v>201.95</v>
      </c>
      <c r="G34" s="4" t="s">
        <v>59</v>
      </c>
    </row>
    <row r="35" spans="1:7" s="3" customFormat="1" x14ac:dyDescent="0.25">
      <c r="A35" s="3" t="s">
        <v>54</v>
      </c>
      <c r="C35" s="3">
        <v>2</v>
      </c>
      <c r="D35" s="3">
        <v>1</v>
      </c>
      <c r="E35" s="3">
        <v>1.1499999999999999</v>
      </c>
      <c r="F35" s="1">
        <f>IF(C35&gt;D35,C35*E35,D35*E35)</f>
        <v>2.2999999999999998</v>
      </c>
      <c r="G35" s="4" t="s">
        <v>56</v>
      </c>
    </row>
    <row r="36" spans="1:7" s="3" customFormat="1" x14ac:dyDescent="0.25">
      <c r="A36" s="3" t="s">
        <v>70</v>
      </c>
      <c r="C36" s="3">
        <v>1</v>
      </c>
      <c r="D36" s="3">
        <v>1</v>
      </c>
      <c r="E36" s="3">
        <v>3.73</v>
      </c>
      <c r="F36" s="1">
        <f t="shared" si="3"/>
        <v>3.73</v>
      </c>
      <c r="G36" s="4" t="s">
        <v>60</v>
      </c>
    </row>
    <row r="37" spans="1:7" s="3" customFormat="1" x14ac:dyDescent="0.25">
      <c r="A37" s="3" t="s">
        <v>71</v>
      </c>
      <c r="C37" s="3">
        <v>1</v>
      </c>
      <c r="D37" s="3">
        <v>1</v>
      </c>
      <c r="E37" s="3">
        <v>24.38</v>
      </c>
      <c r="F37" s="3">
        <f t="shared" si="3"/>
        <v>24.38</v>
      </c>
      <c r="G37" s="4" t="s">
        <v>72</v>
      </c>
    </row>
    <row r="38" spans="1:7" s="3" customFormat="1" x14ac:dyDescent="0.25">
      <c r="G38" s="4"/>
    </row>
    <row r="39" spans="1:7" x14ac:dyDescent="0.25">
      <c r="F39" s="1" t="s">
        <v>67</v>
      </c>
    </row>
    <row r="40" spans="1:7" x14ac:dyDescent="0.25">
      <c r="A40" s="1" t="s">
        <v>55</v>
      </c>
      <c r="B40" s="5">
        <f>SUM(C32:C37,B16:B25,B11:B13,B4:B8)</f>
        <v>48</v>
      </c>
      <c r="F40" s="5">
        <f>SUM(F4:F8,F11:F13,F16:F25,F33:F36)</f>
        <v>481.65075000000007</v>
      </c>
    </row>
  </sheetData>
  <hyperlinks>
    <hyperlink ref="G5" r:id="rId1" xr:uid="{00000000-0004-0000-0000-000000000000}"/>
    <hyperlink ref="G6" r:id="rId2" xr:uid="{00000000-0004-0000-0000-000001000000}"/>
    <hyperlink ref="G8" r:id="rId3" xr:uid="{00000000-0004-0000-0000-000002000000}"/>
    <hyperlink ref="G16" r:id="rId4" xr:uid="{00000000-0004-0000-0000-000006000000}"/>
    <hyperlink ref="G4" r:id="rId5" xr:uid="{00000000-0004-0000-0000-000007000000}"/>
    <hyperlink ref="G7" r:id="rId6" xr:uid="{00000000-0004-0000-0000-000008000000}"/>
    <hyperlink ref="G17" r:id="rId7" xr:uid="{00000000-0004-0000-0000-000009000000}"/>
    <hyperlink ref="G18" r:id="rId8" xr:uid="{00000000-0004-0000-0000-00000A000000}"/>
    <hyperlink ref="G19" r:id="rId9" xr:uid="{00000000-0004-0000-0000-00000B000000}"/>
    <hyperlink ref="G20" r:id="rId10" xr:uid="{00000000-0004-0000-0000-00000C000000}"/>
    <hyperlink ref="G21" r:id="rId11" xr:uid="{00000000-0004-0000-0000-00000D000000}"/>
    <hyperlink ref="G23" r:id="rId12" xr:uid="{00000000-0004-0000-0000-00000E000000}"/>
    <hyperlink ref="G33" r:id="rId13" xr:uid="{00000000-0004-0000-0000-000010000000}"/>
    <hyperlink ref="G34" r:id="rId14" xr:uid="{00000000-0004-0000-0000-000011000000}"/>
    <hyperlink ref="G35" r:id="rId15" xr:uid="{00000000-0004-0000-0000-000012000000}"/>
    <hyperlink ref="G25" r:id="rId16" xr:uid="{00000000-0004-0000-0000-000013000000}"/>
    <hyperlink ref="G22" r:id="rId17" xr:uid="{66AA38E9-B7D8-419D-9EE7-79650AB29354}"/>
    <hyperlink ref="G24" r:id="rId18" xr:uid="{4C4530D8-0456-4DDA-92B7-0C1B4377B187}"/>
    <hyperlink ref="G36" r:id="rId19" xr:uid="{BCB90276-0106-4673-8BDB-C6A06D52AA2F}"/>
    <hyperlink ref="G37" r:id="rId20" xr:uid="{3F62623B-E19C-4664-B1B9-297F1259795D}"/>
    <hyperlink ref="G13" r:id="rId21" xr:uid="{7559BA58-C7F7-44E9-8723-3657F7BEAD48}"/>
    <hyperlink ref="G12" r:id="rId22" xr:uid="{6FB2A668-A765-4562-B84D-3C1B73E1D6E0}"/>
    <hyperlink ref="G11" r:id="rId23" xr:uid="{361B18A4-F0AB-4953-AA36-391DE45024C7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2018-06-17T04:32:39Z</dcterms:created>
  <dcterms:modified xsi:type="dcterms:W3CDTF">2018-07-03T08:26:11Z</dcterms:modified>
</cp:coreProperties>
</file>