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4" windowWidth="14801" windowHeight="8016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/>
  <c r="D15" i="1"/>
  <c r="F15" i="1"/>
  <c r="D14" i="1"/>
  <c r="F14" i="1"/>
  <c r="B13" i="1"/>
  <c r="B14" i="1" l="1"/>
  <c r="D1" i="1"/>
  <c r="B7" i="1" s="1"/>
  <c r="B4" i="1"/>
  <c r="B6" i="1" s="1"/>
  <c r="B5" i="1" l="1"/>
  <c r="B8" i="1" s="1"/>
  <c r="C6" i="1"/>
  <c r="B12" i="1"/>
  <c r="B15" i="1" s="1"/>
</calcChain>
</file>

<file path=xl/sharedStrings.xml><?xml version="1.0" encoding="utf-8"?>
<sst xmlns="http://schemas.openxmlformats.org/spreadsheetml/2006/main" count="22" uniqueCount="18">
  <si>
    <t>f0</t>
  </si>
  <si>
    <t>R</t>
  </si>
  <si>
    <t>C</t>
  </si>
  <si>
    <t>Qs</t>
  </si>
  <si>
    <t>Rp</t>
  </si>
  <si>
    <t>Cp</t>
  </si>
  <si>
    <t>w0</t>
  </si>
  <si>
    <t>V1,V2,V3</t>
  </si>
  <si>
    <t>V3</t>
  </si>
  <si>
    <t>V1</t>
  </si>
  <si>
    <t>V2</t>
  </si>
  <si>
    <t>C1</t>
  </si>
  <si>
    <t>Q1</t>
  </si>
  <si>
    <t>&gt;3</t>
  </si>
  <si>
    <t>Veff</t>
  </si>
  <si>
    <t>Vpeak</t>
  </si>
  <si>
    <t>1/w0.C</t>
  </si>
  <si>
    <t>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</si>
</sst>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0" fillId="0" borderId="7" xfId="0" applyNumberFormat="1" applyBorder="1"/>
    <xf numFmtId="11" fontId="0" fillId="0" borderId="6" xfId="0" applyNumberFormat="1" applyBorder="1"/>
    <xf numFmtId="11" fontId="0" fillId="0" borderId="0" xfId="0" applyNumberFormat="1" applyBorder="1"/>
    <xf numFmtId="1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17" sqref="J17"/>
    </sheetView>
  </sheetViews>
  <sheetFormatPr baseColWidth="10" defaultColWidth="9.140625" defaultRowHeight="14.85" x14ac:dyDescent="0.25"/>
  <cols>
    <col min="2" max="2" width="12" bestFit="1" customWidth="1"/>
  </cols>
  <sheetData>
    <row r="1" spans="1:7" x14ac:dyDescent="0.25">
      <c r="A1" t="s">
        <v>0</v>
      </c>
      <c r="B1" s="1">
        <v>1000000000</v>
      </c>
      <c r="C1" t="s">
        <v>6</v>
      </c>
      <c r="D1" s="1">
        <f>2*PI()*B1</f>
        <v>6283185307.1795864</v>
      </c>
    </row>
    <row r="2" spans="1:7" x14ac:dyDescent="0.25">
      <c r="A2" t="s">
        <v>1</v>
      </c>
      <c r="B2" s="1">
        <v>1000</v>
      </c>
    </row>
    <row r="3" spans="1:7" x14ac:dyDescent="0.25">
      <c r="A3" t="s">
        <v>2</v>
      </c>
      <c r="B3" s="1">
        <v>9.9999999999999998E-13</v>
      </c>
    </row>
    <row r="4" spans="1:7" x14ac:dyDescent="0.25">
      <c r="A4" t="s">
        <v>3</v>
      </c>
      <c r="B4" s="1">
        <f>1/(2*PI()*B1*B2*B3)</f>
        <v>0.15915494309189535</v>
      </c>
    </row>
    <row r="5" spans="1:7" x14ac:dyDescent="0.25">
      <c r="A5" t="s">
        <v>4</v>
      </c>
      <c r="B5" s="1">
        <f>B2*(1+B4*B4)</f>
        <v>1025.3302959105845</v>
      </c>
    </row>
    <row r="6" spans="1:7" x14ac:dyDescent="0.25">
      <c r="A6" t="s">
        <v>5</v>
      </c>
      <c r="B6" s="1">
        <f>B3/((1+B4*B4)/(B4*B4))</f>
        <v>2.4704523031857641E-14</v>
      </c>
      <c r="C6" s="1">
        <f>0.0077/(D1*50)</f>
        <v>2.4509861236151884E-14</v>
      </c>
    </row>
    <row r="7" spans="1:7" x14ac:dyDescent="0.25">
      <c r="A7" t="s">
        <v>11</v>
      </c>
      <c r="B7">
        <f>SQRT(1/B2/50/D1/D1)</f>
        <v>7.1176254341717708E-13</v>
      </c>
    </row>
    <row r="8" spans="1:7" x14ac:dyDescent="0.25">
      <c r="A8" t="s">
        <v>12</v>
      </c>
      <c r="B8" s="1">
        <f>B5*B7*D1</f>
        <v>4.5854164820920831</v>
      </c>
      <c r="C8" t="s">
        <v>13</v>
      </c>
    </row>
    <row r="11" spans="1:7" x14ac:dyDescent="0.25">
      <c r="A11" t="s">
        <v>7</v>
      </c>
    </row>
    <row r="12" spans="1:7" x14ac:dyDescent="0.25">
      <c r="A12" t="s">
        <v>16</v>
      </c>
      <c r="B12" s="1">
        <f>1/(B3*D1)</f>
        <v>159.15494309189532</v>
      </c>
      <c r="D12" s="2" t="s">
        <v>17</v>
      </c>
      <c r="E12" s="3"/>
      <c r="F12" s="3"/>
      <c r="G12" s="4"/>
    </row>
    <row r="13" spans="1:7" x14ac:dyDescent="0.25">
      <c r="A13" t="s">
        <v>8</v>
      </c>
      <c r="B13">
        <f>SQRT(B2*0.001)</f>
        <v>1</v>
      </c>
      <c r="D13" s="13">
        <f>D15*SQRT(B2^2+B12^2)/B2</f>
        <v>1.0125859449501482</v>
      </c>
      <c r="E13" s="6" t="s">
        <v>14</v>
      </c>
      <c r="F13" s="12">
        <f>F15*SQRT(B2^2+B12^2)/B2</f>
        <v>1.4320127764168757</v>
      </c>
      <c r="G13" s="7" t="s">
        <v>15</v>
      </c>
    </row>
    <row r="14" spans="1:7" x14ac:dyDescent="0.25">
      <c r="A14" t="s">
        <v>9</v>
      </c>
      <c r="B14">
        <f>SQRT(0.001*50)</f>
        <v>0.22360679774997896</v>
      </c>
      <c r="D14" s="5">
        <f>SQRT(50*0.001)</f>
        <v>0.22360679774997896</v>
      </c>
      <c r="E14" s="6" t="s">
        <v>14</v>
      </c>
      <c r="F14" s="6">
        <f>SQRT(2*50*0.001)</f>
        <v>0.31622776601683794</v>
      </c>
      <c r="G14" s="7" t="s">
        <v>15</v>
      </c>
    </row>
    <row r="15" spans="1:7" x14ac:dyDescent="0.25">
      <c r="A15" t="s">
        <v>10</v>
      </c>
      <c r="B15" s="1">
        <f>B13*B2/(B12+B2)</f>
        <v>0.86269743830158707</v>
      </c>
      <c r="D15" s="11">
        <f>SQRT(B2*0.001)</f>
        <v>1</v>
      </c>
      <c r="E15" s="8" t="s">
        <v>14</v>
      </c>
      <c r="F15" s="10">
        <f>SQRT(2*B2*0.001)</f>
        <v>1.4142135623730951</v>
      </c>
      <c r="G15" s="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4.8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4.8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2019-11-27T20:37:15Z</dcterms:modified>
</cp:coreProperties>
</file>