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H6" i="1"/>
  <c r="H5" i="1"/>
  <c r="H4" i="1"/>
  <c r="H3" i="1"/>
  <c r="G2" i="1"/>
  <c r="F5" i="1" l="1"/>
  <c r="D18" i="1"/>
  <c r="E18" i="1" s="1"/>
  <c r="E6" i="1"/>
  <c r="D6" i="1"/>
  <c r="E5" i="1"/>
  <c r="D5" i="1"/>
  <c r="D4" i="1"/>
  <c r="E4" i="1" s="1"/>
  <c r="F4" i="1" s="1"/>
  <c r="D3" i="1"/>
  <c r="E3" i="1" s="1"/>
  <c r="F3" i="1" s="1"/>
  <c r="D2" i="1"/>
  <c r="E2" i="1" s="1"/>
  <c r="F2" i="1" s="1"/>
</calcChain>
</file>

<file path=xl/sharedStrings.xml><?xml version="1.0" encoding="utf-8"?>
<sst xmlns="http://schemas.openxmlformats.org/spreadsheetml/2006/main" count="13" uniqueCount="11">
  <si>
    <t>实际结息（透支解除）</t>
  </si>
  <si>
    <t>实际结息（满1年）</t>
  </si>
  <si>
    <t>2014Q4</t>
  </si>
  <si>
    <t>2015Q1</t>
  </si>
  <si>
    <t>2015Q2</t>
  </si>
  <si>
    <t>2015Q3</t>
  </si>
  <si>
    <t>2015Q4</t>
  </si>
  <si>
    <t>工具结息</t>
    <phoneticPr fontId="1" type="noConversion"/>
  </si>
  <si>
    <t>差异</t>
    <phoneticPr fontId="1" type="noConversion"/>
  </si>
  <si>
    <t>201509月全部取出（估）</t>
    <phoneticPr fontId="1" type="noConversion"/>
  </si>
  <si>
    <t>直接计算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</si>
</sst>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43" fontId="0" fillId="2" borderId="1" xfId="1" applyFont="1" applyFill="1" applyBorder="1">
      <alignment vertical="center"/>
    </xf>
    <xf numFmtId="43" fontId="0" fillId="0" borderId="0" xfId="1" applyFont="1">
      <alignment vertical="center"/>
    </xf>
    <xf numFmtId="43" fontId="0" fillId="0" borderId="0" xfId="0" applyNumberFormat="1">
      <alignment vertical="center"/>
    </xf>
    <xf numFmtId="10" fontId="0" fillId="0" borderId="0" xfId="0" applyNumberFormat="1">
      <alignment vertical="center"/>
    </xf>
    <xf numFmtId="41" fontId="0" fillId="0" borderId="0" xfId="1" applyNumberFormat="1" applyFont="1">
      <alignment vertical="center"/>
    </xf>
    <xf numFmtId="41" fontId="0" fillId="3" borderId="0" xfId="1" applyNumberFormat="1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0</xdr:row>
      <xdr:rowOff>0</xdr:rowOff>
    </xdr:from>
    <xdr:to>
      <xdr:col>11</xdr:col>
      <xdr:colOff>495300</xdr:colOff>
      <xdr:row>2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715750" y="0"/>
          <a:ext cx="2028825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552450</xdr:colOff>
      <xdr:row>2</xdr:row>
      <xdr:rowOff>76199</xdr:rowOff>
    </xdr:from>
    <xdr:to>
      <xdr:col>11</xdr:col>
      <xdr:colOff>465931</xdr:colOff>
      <xdr:row>4</xdr:row>
      <xdr:rowOff>104774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744325" y="419099"/>
          <a:ext cx="1970881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552450</xdr:colOff>
      <xdr:row>4</xdr:row>
      <xdr:rowOff>152400</xdr:rowOff>
    </xdr:from>
    <xdr:to>
      <xdr:col>11</xdr:col>
      <xdr:colOff>457200</xdr:colOff>
      <xdr:row>6</xdr:row>
      <xdr:rowOff>104775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744325" y="838200"/>
          <a:ext cx="1962150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571501</xdr:colOff>
      <xdr:row>6</xdr:row>
      <xdr:rowOff>161925</xdr:rowOff>
    </xdr:from>
    <xdr:to>
      <xdr:col>11</xdr:col>
      <xdr:colOff>485775</xdr:colOff>
      <xdr:row>8</xdr:row>
      <xdr:rowOff>57150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763376" y="1190625"/>
          <a:ext cx="1971674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581024</xdr:colOff>
      <xdr:row>8</xdr:row>
      <xdr:rowOff>104775</xdr:rowOff>
    </xdr:from>
    <xdr:to>
      <xdr:col>11</xdr:col>
      <xdr:colOff>457199</xdr:colOff>
      <xdr:row>10</xdr:row>
      <xdr:rowOff>57150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1772899" y="1476375"/>
          <a:ext cx="1933575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2152650</xdr:colOff>
      <xdr:row>12</xdr:row>
      <xdr:rowOff>85725</xdr:rowOff>
    </xdr:from>
    <xdr:to>
      <xdr:col>3</xdr:col>
      <xdr:colOff>2238375</xdr:colOff>
      <xdr:row>14</xdr:row>
      <xdr:rowOff>95250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267325" y="2143125"/>
          <a:ext cx="2438400" cy="352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D1" workbookViewId="0">
      <selection activeCell="H2" sqref="H2"/>
    </sheetView>
  </sheetViews>
  <sheetFormatPr defaultRowHeight="13.5" x14ac:dyDescent="0.15"/>
  <cols>
    <col min="1" max="1" width="10" customWidth="1"/>
    <col min="2" max="4" width="30.875" customWidth="1"/>
    <col min="5" max="5" width="17.25" bestFit="1" customWidth="1"/>
    <col min="7" max="7" width="16.875" customWidth="1"/>
    <col min="8" max="8" width="16.125" bestFit="1" customWidth="1"/>
  </cols>
  <sheetData>
    <row r="1" spans="1:8" x14ac:dyDescent="0.15">
      <c r="A1" s="1"/>
      <c r="B1" s="1" t="s">
        <v>0</v>
      </c>
      <c r="C1" s="1" t="s">
        <v>1</v>
      </c>
      <c r="D1" t="s">
        <v>7</v>
      </c>
      <c r="E1" t="s">
        <v>8</v>
      </c>
      <c r="G1" t="s">
        <v>10</v>
      </c>
    </row>
    <row r="2" spans="1:8" x14ac:dyDescent="0.15">
      <c r="A2" s="1" t="s">
        <v>2</v>
      </c>
      <c r="B2" s="2">
        <v>2610694.2999999998</v>
      </c>
      <c r="C2" s="1"/>
      <c r="D2" s="6">
        <f>0.0261069444444*100000000</f>
        <v>2610694.4444399998</v>
      </c>
      <c r="E2" s="6">
        <f>B2+C2-D2</f>
        <v>-0.14443999994546175</v>
      </c>
      <c r="F2" s="5">
        <f t="shared" ref="F2:F5" si="0">E2/D2</f>
        <v>-5.5326275448693681E-8</v>
      </c>
      <c r="G2" s="6">
        <f>0.0261069444444*100000000</f>
        <v>2610694.4444399998</v>
      </c>
      <c r="H2" s="6"/>
    </row>
    <row r="3" spans="1:8" x14ac:dyDescent="0.15">
      <c r="A3" s="1" t="s">
        <v>3</v>
      </c>
      <c r="B3" s="2">
        <v>4786249.7699999996</v>
      </c>
      <c r="C3" s="1"/>
      <c r="D3" s="6">
        <f>(0.0739694444444-0.0261069444444)*100000000</f>
        <v>4786250</v>
      </c>
      <c r="E3" s="6">
        <f t="shared" ref="E3:E6" si="1">B3+C3-D3</f>
        <v>-0.23000000044703484</v>
      </c>
      <c r="F3" s="5">
        <f t="shared" si="0"/>
        <v>-4.8054322370756821E-8</v>
      </c>
      <c r="G3" s="6">
        <v>7394944.4400000004</v>
      </c>
      <c r="H3" s="6">
        <f>G3-G2</f>
        <v>4784249.9955600007</v>
      </c>
    </row>
    <row r="4" spans="1:8" x14ac:dyDescent="0.15">
      <c r="A4" s="1" t="s">
        <v>4</v>
      </c>
      <c r="B4" s="2">
        <v>8907777.4600000009</v>
      </c>
      <c r="C4" s="1"/>
      <c r="D4" s="6">
        <f>(0.163047222222-0.0739694444444)*100000000</f>
        <v>8907777.777759999</v>
      </c>
      <c r="E4" s="6">
        <f t="shared" si="1"/>
        <v>-0.31775999814271927</v>
      </c>
      <c r="F4" s="5">
        <f t="shared" si="0"/>
        <v>-3.5672196373832869E-8</v>
      </c>
      <c r="G4" s="6">
        <v>16304722.220000001</v>
      </c>
      <c r="H4" s="6">
        <f>G4-G3</f>
        <v>8909777.7800000012</v>
      </c>
    </row>
    <row r="5" spans="1:8" x14ac:dyDescent="0.15">
      <c r="A5" s="1" t="s">
        <v>5</v>
      </c>
      <c r="B5" s="2">
        <v>9775971.9099999964</v>
      </c>
      <c r="C5" s="2">
        <v>58500000</v>
      </c>
      <c r="D5" s="6">
        <f>(0.845806944444-0.163047222222)*100000000</f>
        <v>68275972.222199991</v>
      </c>
      <c r="E5" s="6">
        <f t="shared" si="1"/>
        <v>-0.31219999492168427</v>
      </c>
      <c r="F5" s="5">
        <f t="shared" si="0"/>
        <v>-4.5726188109873912E-9</v>
      </c>
      <c r="G5" s="6">
        <v>84580694.439999998</v>
      </c>
      <c r="H5" s="6">
        <f>G5-G4</f>
        <v>68275972.219999999</v>
      </c>
    </row>
    <row r="6" spans="1:8" x14ac:dyDescent="0.15">
      <c r="A6" s="1" t="s">
        <v>6</v>
      </c>
      <c r="B6" s="2">
        <v>9810833.6300000027</v>
      </c>
      <c r="C6" s="2">
        <v>38250000</v>
      </c>
      <c r="D6" s="6">
        <f>(1.33399166667-0.845806944444)*100000000</f>
        <v>48818472.222600006</v>
      </c>
      <c r="E6" s="7">
        <f t="shared" si="1"/>
        <v>-757638.59260000288</v>
      </c>
      <c r="F6" s="5">
        <f>E6/G6</f>
        <v>-5.6794851985412544E-3</v>
      </c>
      <c r="G6" s="6">
        <v>133399166.67</v>
      </c>
      <c r="H6" s="6">
        <f>G6-G5</f>
        <v>48818472.230000004</v>
      </c>
    </row>
    <row r="17" spans="3:5" x14ac:dyDescent="0.15">
      <c r="C17" t="s">
        <v>9</v>
      </c>
      <c r="D17" t="s">
        <v>7</v>
      </c>
      <c r="E17" t="s">
        <v>8</v>
      </c>
    </row>
    <row r="18" spans="3:5" x14ac:dyDescent="0.15">
      <c r="C18" s="3">
        <v>153941207.13870001</v>
      </c>
      <c r="D18" s="3">
        <f>1.57165694444*100000000</f>
        <v>157165694.44400001</v>
      </c>
      <c r="E18" s="4">
        <f>C18-D18</f>
        <v>-3224487.3052999973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2016-02-06T14:38:44Z</dcterms:modified>
</cp:coreProperties>
</file>