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.boutejdir\Desktop\Data Science\Google Data Analysis Certificate\Course 8 Google Data Analytics Capstone\"/>
    </mc:Choice>
  </mc:AlternateContent>
  <xr:revisionPtr revIDLastSave="0" documentId="13_ncr:1_{8C25C594-98C7-49B5-9F1A-DB17805AD217}" xr6:coauthVersionLast="47" xr6:coauthVersionMax="47" xr10:uidLastSave="{00000000-0000-0000-0000-000000000000}"/>
  <bookViews>
    <workbookView xWindow="28680" yWindow="-120" windowWidth="29040" windowHeight="15840" xr2:uid="{CB9DC952-A0F2-4C02-AFDB-DA99FE731D45}"/>
  </bookViews>
  <sheets>
    <sheet name="Foglio1" sheetId="1" r:id="rId1"/>
    <sheet name="Foglio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G18" i="3"/>
  <c r="G29" i="3" s="1"/>
  <c r="H18" i="3"/>
  <c r="I18" i="3"/>
  <c r="J18" i="3"/>
  <c r="K18" i="3"/>
  <c r="D19" i="3"/>
  <c r="E19" i="3"/>
  <c r="F19" i="3"/>
  <c r="G19" i="3"/>
  <c r="K19" i="3" s="1"/>
  <c r="H19" i="3"/>
  <c r="I19" i="3"/>
  <c r="J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K17" i="3"/>
  <c r="J17" i="3"/>
  <c r="I17" i="3"/>
  <c r="H17" i="3"/>
  <c r="G17" i="3"/>
  <c r="F17" i="3"/>
  <c r="F29" i="3" s="1"/>
  <c r="E17" i="3"/>
  <c r="D17" i="3"/>
  <c r="M29" i="3"/>
  <c r="L29" i="3"/>
  <c r="I29" i="3"/>
  <c r="H29" i="3"/>
  <c r="E29" i="3"/>
  <c r="D29" i="3"/>
  <c r="C29" i="3"/>
  <c r="B29" i="3"/>
  <c r="M14" i="3"/>
  <c r="L14" i="3"/>
  <c r="I14" i="3"/>
  <c r="H14" i="3"/>
  <c r="G14" i="3"/>
  <c r="F14" i="3"/>
  <c r="E14" i="3"/>
  <c r="D14" i="3"/>
  <c r="C14" i="3"/>
  <c r="B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K14" i="3" s="1"/>
  <c r="J2" i="3"/>
  <c r="J14" i="3" s="1"/>
  <c r="J48" i="1"/>
  <c r="I48" i="1"/>
  <c r="H48" i="1"/>
  <c r="G48" i="1"/>
  <c r="F48" i="1"/>
  <c r="E48" i="1"/>
  <c r="D48" i="1"/>
  <c r="C48" i="1"/>
  <c r="J32" i="1"/>
  <c r="I32" i="1"/>
  <c r="H32" i="1"/>
  <c r="G32" i="1"/>
  <c r="F32" i="1"/>
  <c r="E32" i="1"/>
  <c r="D32" i="1"/>
  <c r="C32" i="1"/>
  <c r="J17" i="1"/>
  <c r="I17" i="1"/>
  <c r="H17" i="1"/>
  <c r="G17" i="1"/>
  <c r="F17" i="1"/>
  <c r="E17" i="1"/>
  <c r="D17" i="1"/>
  <c r="C17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L36" i="1"/>
  <c r="K36" i="1"/>
  <c r="N48" i="1"/>
  <c r="M48" i="1"/>
  <c r="N17" i="1"/>
  <c r="M17" i="1"/>
  <c r="K32" i="1"/>
  <c r="N32" i="1"/>
  <c r="M32" i="1"/>
  <c r="K21" i="1"/>
  <c r="L21" i="1"/>
  <c r="L32" i="1" s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L20" i="1"/>
  <c r="K20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L9" i="1"/>
  <c r="K9" i="1"/>
  <c r="K8" i="1"/>
  <c r="L8" i="1"/>
  <c r="K7" i="1"/>
  <c r="L7" i="1"/>
  <c r="K6" i="1"/>
  <c r="L6" i="1"/>
  <c r="L5" i="1"/>
  <c r="L17" i="1" s="1"/>
  <c r="K5" i="1"/>
  <c r="K17" i="1" s="1"/>
  <c r="K29" i="3" l="1"/>
  <c r="J29" i="3"/>
  <c r="L48" i="1"/>
  <c r="K48" i="1"/>
</calcChain>
</file>

<file path=xl/sharedStrings.xml><?xml version="1.0" encoding="utf-8"?>
<sst xmlns="http://schemas.openxmlformats.org/spreadsheetml/2006/main" count="164" uniqueCount="64">
  <si>
    <t>File_Name</t>
  </si>
  <si>
    <t>202012-divvy-tripdata</t>
  </si>
  <si>
    <t>Month data</t>
  </si>
  <si>
    <t>Decembre 2020</t>
  </si>
  <si>
    <t>N. Rows</t>
  </si>
  <si>
    <t>202101-divvy-tripdata</t>
  </si>
  <si>
    <t>Ganuary 2021</t>
  </si>
  <si>
    <t>202102-divvy-tripdata</t>
  </si>
  <si>
    <t>202103-divvy-tripdata</t>
  </si>
  <si>
    <t>March 2021</t>
  </si>
  <si>
    <t>202104-divvy-tripdata</t>
  </si>
  <si>
    <t>February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</si>
  <si>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</si>
  <si>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</si>
  <si>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</si>
  <si>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</si>
  <si>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</si>
  <si>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</si>
  <si>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</si>
  <si>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</si>
  <si>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202105-divvy-tripdata</t>
  </si>
  <si>
    <t>202106-divvy-tripdata</t>
  </si>
  <si>
    <t>202107-divvy-tripdata</t>
  </si>
  <si>
    <t>202108-divvy-tripdata</t>
  </si>
  <si>
    <t>202109-divvy-tripdata</t>
  </si>
  <si>
    <t>202110-divvy-tripdata</t>
  </si>
  <si>
    <t>202111-divvy-tripdata</t>
  </si>
  <si>
    <t>Members - Total Trips</t>
  </si>
  <si>
    <t>Casual - Total Trips</t>
  </si>
  <si>
    <t>Total Members Trip Duration</t>
  </si>
  <si>
    <t>Total Casuals Trip Duration</t>
  </si>
  <si>
    <t>Total Casual Trip Duration (sec)</t>
  </si>
  <si>
    <t>Total Members Trip Duration (sec)</t>
  </si>
  <si>
    <t>Docked Bike Casual</t>
  </si>
  <si>
    <t>Members  Total Trips</t>
  </si>
  <si>
    <t>Casual Total Trips</t>
  </si>
  <si>
    <t>Docked bike Member</t>
  </si>
  <si>
    <t>Electric Bike  Casual</t>
  </si>
  <si>
    <t>Electric Bike Member</t>
  </si>
  <si>
    <t>Classic Bike Casual</t>
  </si>
  <si>
    <t>Classic Bike Member</t>
  </si>
  <si>
    <t>Valid Rows Number</t>
  </si>
  <si>
    <t>File Name</t>
  </si>
  <si>
    <t>Members Average Trip Time (classic)</t>
  </si>
  <si>
    <t>Casual Average Trip Time (classic)</t>
  </si>
  <si>
    <t>Members Average Trip Time (Docked)</t>
  </si>
  <si>
    <t>Casual Average Trip Time (Docked)</t>
  </si>
  <si>
    <t>Members Average Trip Time (Electric)</t>
  </si>
  <si>
    <t>Casual Average Trip Time (Electric)</t>
  </si>
  <si>
    <t xml:space="preserve">Average Trip Duration Casuals </t>
  </si>
  <si>
    <t xml:space="preserve">Average  Trip Duration Members </t>
  </si>
  <si>
    <t>Classic Bike Member (tot. Hours)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</si>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</sst>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49" fontId="0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0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0" fontId="4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2" fontId="3" fillId="0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 Duration (hours)</a:t>
            </a:r>
            <a:br>
              <a:rPr lang="en-US"/>
            </a:br>
            <a:r>
              <a:rPr lang="en-US"/>
              <a:t>Members Vs Casuals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Foglio1!$K$19</c:f>
              <c:strCache>
                <c:ptCount val="1"/>
                <c:pt idx="0">
                  <c:v>Total Members Trip 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Foglio1!$B$20:$B$31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Foglio1!$K$20:$K$31</c:f>
              <c:numCache>
                <c:formatCode>0.00</c:formatCode>
                <c:ptCount val="12"/>
                <c:pt idx="0">
                  <c:v>21483.295555555556</c:v>
                </c:pt>
                <c:pt idx="1">
                  <c:v>16879.82611111111</c:v>
                </c:pt>
                <c:pt idx="2">
                  <c:v>11856.580833333333</c:v>
                </c:pt>
                <c:pt idx="3">
                  <c:v>33621.863055555557</c:v>
                </c:pt>
                <c:pt idx="4">
                  <c:v>49097.648333333331</c:v>
                </c:pt>
                <c:pt idx="5">
                  <c:v>66995.809166666673</c:v>
                </c:pt>
                <c:pt idx="6">
                  <c:v>87760.101666666669</c:v>
                </c:pt>
                <c:pt idx="7">
                  <c:v>90223.196388888886</c:v>
                </c:pt>
                <c:pt idx="8">
                  <c:v>92009.773888888885</c:v>
                </c:pt>
                <c:pt idx="9">
                  <c:v>89749.916944444441</c:v>
                </c:pt>
                <c:pt idx="10">
                  <c:v>77881.16333333333</c:v>
                </c:pt>
                <c:pt idx="11">
                  <c:v>47662.032222222224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1-442C-9D9D-99C1646911C2}"/>
            </c:ext>
          </c:extLst>
        </c:ser>
        <c:ser>
          <c:idx val="1"/>
          <c:order val="1"/>
          <c:tx>
            <c:strRef>
              <c:f>Foglio1!$L$19</c:f>
              <c:strCache>
                <c:ptCount val="1"/>
                <c:pt idx="0">
                  <c:v>Total Casuals Trip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Foglio1!$B$20:$B$31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Foglio1!$L$20:$L$31</c:f>
              <c:numCache>
                <c:formatCode>0.00</c:formatCode>
                <c:ptCount val="12"/>
                <c:pt idx="0">
                  <c:v>13421.387222222222</c:v>
                </c:pt>
                <c:pt idx="1">
                  <c:v>7753.6305555555555</c:v>
                </c:pt>
                <c:pt idx="2">
                  <c:v>8335.4258333333328</c:v>
                </c:pt>
                <c:pt idx="3">
                  <c:v>53437.006944444445</c:v>
                </c:pt>
                <c:pt idx="4">
                  <c:v>86554.729166666672</c:v>
                </c:pt>
                <c:pt idx="5">
                  <c:v>163678.31527777779</c:v>
                </c:pt>
                <c:pt idx="6">
                  <c:v>229298.66</c:v>
                </c:pt>
                <c:pt idx="7">
                  <c:v>241542.625</c:v>
                </c:pt>
                <c:pt idx="8">
                  <c:v>197953.6038888889</c:v>
                </c:pt>
                <c:pt idx="9">
                  <c:v>168661.52472222221</c:v>
                </c:pt>
                <c:pt idx="10">
                  <c:v>122912.45666666667</c:v>
                </c:pt>
                <c:pt idx="11">
                  <c:v>41203.604166666664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1-442C-9D9D-99C1646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2819039"/>
        <c:axId val="1992814047"/>
      </c:barChart>
      <c:catAx>
        <c:axId val="19928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814047"/>
        <c:crosses val="autoZero"/>
        <c:auto val="1"/>
        <c:lblAlgn val="ctr"/>
        <c:lblOffset val="100"/>
        <c:noMultiLvlLbl val="0"/>
      </c:catAx>
      <c:valAx>
        <c:axId val="1992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8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Trips</a:t>
            </a:r>
          </a:p>
          <a:p>
            <a:pPr>
              <a:defRPr/>
            </a:pPr>
            <a:r>
              <a:rPr lang="it-IT"/>
              <a:t>Members Vs Casuals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Foglio1!$M$19</c:f>
              <c:strCache>
                <c:ptCount val="1"/>
                <c:pt idx="0">
                  <c:v>Members - Total Trips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Foglio1!$B$20:$B$31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Foglio1!$M$20:$M$31</c:f>
              <c:numCache>
                <c:formatCode>General</c:formatCode>
                <c:ptCount val="12"/>
                <c:pt idx="0">
                  <c:v>99832</c:v>
                </c:pt>
                <c:pt idx="1">
                  <c:v>77573</c:v>
                </c:pt>
                <c:pt idx="2">
                  <c:v>38685</c:v>
                </c:pt>
                <c:pt idx="3">
                  <c:v>142375</c:v>
                </c:pt>
                <c:pt idx="4">
                  <c:v>197477</c:v>
                </c:pt>
                <c:pt idx="5">
                  <c:v>269897</c:v>
                </c:pt>
                <c:pt idx="6">
                  <c:v>352676</c:v>
                </c:pt>
                <c:pt idx="7">
                  <c:v>373833</c:v>
                </c:pt>
                <c:pt idx="8">
                  <c:v>385426</c:v>
                </c:pt>
                <c:pt idx="9">
                  <c:v>385959</c:v>
                </c:pt>
                <c:pt idx="10">
                  <c:v>367460</c:v>
                </c:pt>
                <c:pt idx="11">
                  <c:v>248699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581-9A14-9E4273A269E5}"/>
            </c:ext>
          </c:extLst>
        </c:ser>
        <c:ser>
          <c:idx val="1"/>
          <c:order val="1"/>
          <c:tx>
            <c:strRef>
              <c:f>Foglio1!$N$19</c:f>
              <c:strCache>
                <c:ptCount val="1"/>
                <c:pt idx="0">
                  <c:v>Casual - Total Trips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Foglio1!$B$20:$B$31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Foglio1!$N$20:$N$31</c:f>
              <c:numCache>
                <c:formatCode>General</c:formatCode>
                <c:ptCount val="12"/>
                <c:pt idx="0">
                  <c:v>29665</c:v>
                </c:pt>
                <c:pt idx="1">
                  <c:v>17842</c:v>
                </c:pt>
                <c:pt idx="2">
                  <c:v>9964</c:v>
                </c:pt>
                <c:pt idx="3">
                  <c:v>83148</c:v>
                </c:pt>
                <c:pt idx="4">
                  <c:v>134945</c:v>
                </c:pt>
                <c:pt idx="5">
                  <c:v>253346</c:v>
                </c:pt>
                <c:pt idx="6">
                  <c:v>365023</c:v>
                </c:pt>
                <c:pt idx="7">
                  <c:v>435927</c:v>
                </c:pt>
                <c:pt idx="8">
                  <c:v>407517</c:v>
                </c:pt>
                <c:pt idx="9">
                  <c:v>359226</c:v>
                </c:pt>
                <c:pt idx="10">
                  <c:v>253829</c:v>
                </c:pt>
                <c:pt idx="11">
                  <c:v>105373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9-4581-9A14-9E4273A2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0054047"/>
        <c:axId val="2060061951"/>
      </c:barChart>
      <c:catAx>
        <c:axId val="20600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061951"/>
        <c:crosses val="autoZero"/>
        <c:auto val="1"/>
        <c:lblAlgn val="ctr"/>
        <c:lblOffset val="100"/>
        <c:noMultiLvlLbl val="0"/>
      </c:catAx>
      <c:valAx>
        <c:axId val="20600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0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 Duration (minutes)</a:t>
            </a:r>
          </a:p>
          <a:p>
            <a:pPr>
              <a:defRPr/>
            </a:pPr>
            <a:r>
              <a:rPr lang="en-US"/>
              <a:t>Members Vs Casuals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Foglio1!$K$35</c:f>
              <c:strCache>
                <c:ptCount val="1"/>
                <c:pt idx="0">
                  <c:v>Average  Trip Duration Members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Foglio1!$B$36:$B$47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Foglio1!$K$36:$K$47</c:f>
              <c:numCache>
                <c:formatCode>0.00</c:formatCode>
                <c:ptCount val="12"/>
                <c:pt idx="0">
                  <c:v>12.769296666666667</c:v>
                </c:pt>
                <c:pt idx="1">
                  <c:v>9.3987180000000006</c:v>
                </c:pt>
                <c:pt idx="2">
                  <c:v>11.332106666666666</c:v>
                </c:pt>
                <c:pt idx="3">
                  <c:v>9.3098900000000011</c:v>
                </c:pt>
                <c:pt idx="4">
                  <c:v>9.8541799999999995</c:v>
                </c:pt>
                <c:pt idx="5">
                  <c:v>9.7771899999999992</c:v>
                </c:pt>
                <c:pt idx="6">
                  <c:v>9.8092100000000002</c:v>
                </c:pt>
                <c:pt idx="7">
                  <c:v>9.5890399999999989</c:v>
                </c:pt>
                <c:pt idx="8">
                  <c:v>9.5340299999999996</c:v>
                </c:pt>
                <c:pt idx="9">
                  <c:v>9.2747399999999995</c:v>
                </c:pt>
                <c:pt idx="10">
                  <c:v>8.4209433333333337</c:v>
                </c:pt>
                <c:pt idx="11">
                  <c:v>7.6864166666666662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B-436E-977E-6A5667F45E22}"/>
            </c:ext>
          </c:extLst>
        </c:ser>
        <c:ser>
          <c:idx val="1"/>
          <c:order val="1"/>
          <c:tx>
            <c:strRef>
              <c:f>Foglio1!$L$35</c:f>
              <c:strCache>
                <c:ptCount val="1"/>
                <c:pt idx="0">
                  <c:v>Average Trip Duration Casuals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Foglio1!$B$36:$B$47</c:f>
              <c:strCache>
                <c:ptCount val="12"/>
                <c:pt idx="0">
                  <c:v>Decembre 2020</c:v>
                </c:pt>
                <c:pt idx="1">
                  <c:v>Ganuary 2021</c:v>
                </c:pt>
                <c:pt idx="2">
                  <c:v>February 2021</c:v>
                </c:pt>
                <c:pt idx="3">
                  <c:v>March 2021</c:v>
                </c:pt>
                <c:pt idx="4">
                  <c:v>April 2021</c:v>
                </c:pt>
                <c:pt idx="5">
                  <c:v>May 2021</c:v>
                </c:pt>
                <c:pt idx="6">
                  <c:v>June 2021</c:v>
                </c:pt>
                <c:pt idx="7">
                  <c:v>July 2021</c:v>
                </c:pt>
                <c:pt idx="8">
                  <c:v>August 2021</c:v>
                </c:pt>
                <c:pt idx="9">
                  <c:v>September 2021</c:v>
                </c:pt>
                <c:pt idx="10">
                  <c:v>October 2021</c:v>
                </c:pt>
                <c:pt idx="11">
                  <c:v>November 2021</c:v>
                </c:pt>
              </c:strCache>
            </c:strRef>
          </c:cat>
          <c:val>
            <c:numRef>
              <c:f>Foglio1!$L$36:$L$47</c:f>
              <c:numCache>
                <c:formatCode>0.00</c:formatCode>
                <c:ptCount val="12"/>
                <c:pt idx="0">
                  <c:v>33.656889999999997</c:v>
                </c:pt>
                <c:pt idx="1">
                  <c:v>36.832243666666663</c:v>
                </c:pt>
                <c:pt idx="2">
                  <c:v>74.764200000000002</c:v>
                </c:pt>
                <c:pt idx="3">
                  <c:v>45.280043333333332</c:v>
                </c:pt>
                <c:pt idx="4">
                  <c:v>46</c:v>
                </c:pt>
                <c:pt idx="5">
                  <c:v>47.764136666666666</c:v>
                </c:pt>
                <c:pt idx="6">
                  <c:v>51.083169999999996</c:v>
                </c:pt>
                <c:pt idx="7">
                  <c:v>43.587536666666665</c:v>
                </c:pt>
                <c:pt idx="8">
                  <c:v>36.241506666666666</c:v>
                </c:pt>
                <c:pt idx="9">
                  <c:v>36.983719999999998</c:v>
                </c:pt>
                <c:pt idx="10">
                  <c:v>48.068986666666667</c:v>
                </c:pt>
                <c:pt idx="11">
                  <c:v>42.208666666666666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B-436E-977E-6A5667F4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089983"/>
        <c:axId val="368090815"/>
      </c:barChart>
      <c:catAx>
        <c:axId val="3680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090815"/>
        <c:crosses val="autoZero"/>
        <c:auto val="1"/>
        <c:lblAlgn val="ctr"/>
        <c:lblOffset val="100"/>
        <c:noMultiLvlLbl val="0"/>
      </c:catAx>
      <c:valAx>
        <c:axId val="3680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0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Percentage total rides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(Foglio1!$M$19,Foglio1!$N$19)</c:f>
              <c:strCache>
                <c:ptCount val="2"/>
                <c:pt idx="0">
                  <c:v>Members - Total Trips</c:v>
                </c:pt>
                <c:pt idx="1">
                  <c:v>Casual - Total Trips</c:v>
                </c:pt>
              </c:strCache>
            </c:strRef>
          </c:cat>
          <c:val>
            <c:numRef>
              <c:f>(Foglio1!$M$32,Foglio1!$N$32)</c:f>
              <c:numCache>
                <c:formatCode>General</c:formatCode>
                <c:ptCount val="2"/>
                <c:pt idx="0">
                  <c:v>2939892</c:v>
                </c:pt>
                <c:pt idx="1">
                  <c:v>2455805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4-476E-AE50-972131BB39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67000">
          <a:schemeClr val="accent1">
            <a:lumMod val="5000"/>
            <a:lumOff val="95000"/>
          </a:schemeClr>
        </a:gs>
        <a:gs pos="92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Percentage total rides</a:t>
            </a:r>
            <a:r>
              <a:rPr lang="it-IT" baseline="0"/>
              <a:t> duration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(Foglio1!$K$19,Foglio1!$L$19)</c:f>
              <c:strCache>
                <c:ptCount val="2"/>
                <c:pt idx="0">
                  <c:v>Total Members Trip Duration</c:v>
                </c:pt>
                <c:pt idx="1">
                  <c:v>Total Casuals Trip Duration</c:v>
                </c:pt>
              </c:strCache>
            </c:strRef>
          </c:cat>
          <c:val>
            <c:numRef>
              <c:f>(Foglio1!$K$32,Foglio1!$L$32)</c:f>
              <c:numCache>
                <c:formatCode>General</c:formatCode>
                <c:ptCount val="2"/>
                <c:pt idx="0">
                  <c:v>685221.2074999999</c:v>
                </c:pt>
                <c:pt idx="1">
                  <c:v>1334752.9694444446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9-4AB9-8648-343A078288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67000">
          <a:schemeClr val="accent1">
            <a:lumMod val="5000"/>
            <a:lumOff val="95000"/>
          </a:schemeClr>
        </a:gs>
        <a:gs pos="92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0</xdr:row>
      <xdr:rowOff>0</xdr:rowOff>
    </xdr:from>
    <xdr:to>
      <xdr:col>20</xdr:col>
      <xdr:colOff>49529</xdr:colOff>
      <xdr:row>17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234F96-01F9-41B4-955F-D64472D9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</xdr:colOff>
      <xdr:row>17</xdr:row>
      <xdr:rowOff>171450</xdr:rowOff>
    </xdr:from>
    <xdr:to>
      <xdr:col>19</xdr:col>
      <xdr:colOff>882015</xdr:colOff>
      <xdr:row>33</xdr:row>
      <xdr:rowOff>139065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D4F49A-4DFE-4D2C-9D88-4C2512F6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53339</xdr:colOff>
      <xdr:row>34</xdr:row>
      <xdr:rowOff>48577</xdr:rowOff>
    </xdr:from>
    <xdr:to>
      <xdr:col>19</xdr:col>
      <xdr:colOff>704849</xdr:colOff>
      <xdr:row>48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41983-8542-4BB4-B275-27B82D6E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817482</xdr:colOff>
      <xdr:row>50</xdr:row>
      <xdr:rowOff>23575</xdr:rowOff>
    </xdr:from>
    <xdr:to>
      <xdr:col>7</xdr:col>
      <xdr:colOff>597455</xdr:colOff>
      <xdr:row>65</xdr:row>
      <xdr:rowOff>87869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DEC867-4C6D-4AAB-B829-DF7BCF11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819387</xdr:colOff>
      <xdr:row>50</xdr:row>
      <xdr:rowOff>39290</xdr:rowOff>
    </xdr:from>
    <xdr:to>
      <xdr:col>12</xdr:col>
      <xdr:colOff>1113233</xdr:colOff>
      <xdr:row>65</xdr:row>
      <xdr:rowOff>103584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A20FD2-DD15-446D-963F-6104C5E0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A0D2-F8BD-482F-8ECA-4ACA462A27E1}">
  <dimension ref="A4:N48"/>
  <sheetViews>
    <sheetView tabSelected="1" topLeftCell="A22" zoomScale="80" zoomScaleNormal="80" workbookViewId="0">
      <selection activeCell="N55" sqref="N55"/>
    </sheetView>
  </sheetViews>
  <sheetFormatPr defaultRowHeight="14.4" x14ac:dyDescent="0.3"/>
  <cols>
    <col min="1" max="1" width="17" customWidth="1"/>
    <col min="2" max="2" width="13" customWidth="1"/>
    <col min="3" max="3" width="10.33203125" customWidth="1"/>
    <col min="4" max="4" width="10.44140625" customWidth="1"/>
    <col min="5" max="5" width="11.77734375" customWidth="1"/>
    <col min="6" max="6" width="12.33203125" customWidth="1"/>
    <col min="7" max="7" width="12" customWidth="1"/>
    <col min="8" max="8" width="12.109375" customWidth="1"/>
    <col min="9" max="9" width="11.6640625" customWidth="1"/>
    <col min="10" max="10" width="11.88671875" customWidth="1"/>
    <col min="11" max="11" width="13.88671875" customWidth="1"/>
    <col min="12" max="12" width="12.6640625" customWidth="1"/>
    <col min="13" max="13" width="17.33203125" customWidth="1"/>
    <col min="14" max="14" width="15.33203125" customWidth="1"/>
    <col min="15" max="20" width="13.77734375" customWidth="1"/>
  </cols>
  <sheetData>
    <row r="4" spans="1:14" ht="43.2" x14ac:dyDescent="0.3">
      <c r="A4" s="7" t="s">
        <v>42</v>
      </c>
      <c r="B4" s="7" t="s">
        <v>2</v>
      </c>
      <c r="C4" s="7" t="s">
        <v>4</v>
      </c>
      <c r="D4" s="7" t="s">
        <v>41</v>
      </c>
      <c r="E4" s="7" t="s">
        <v>40</v>
      </c>
      <c r="F4" s="7" t="s">
        <v>39</v>
      </c>
      <c r="G4" s="7" t="s">
        <v>38</v>
      </c>
      <c r="H4" s="7" t="s">
        <v>37</v>
      </c>
      <c r="I4" s="7" t="s">
        <v>36</v>
      </c>
      <c r="J4" s="7" t="s">
        <v>33</v>
      </c>
      <c r="K4" s="7" t="s">
        <v>34</v>
      </c>
      <c r="L4" s="7" t="s">
        <v>35</v>
      </c>
      <c r="M4" s="7" t="s">
        <v>32</v>
      </c>
      <c r="N4" s="7" t="s">
        <v>31</v>
      </c>
    </row>
    <row r="5" spans="1:14" x14ac:dyDescent="0.3">
      <c r="A5" s="2" t="s">
        <v>1</v>
      </c>
      <c r="B5" s="3" t="s">
        <v>3</v>
      </c>
      <c r="C5" s="2">
        <v>131573</v>
      </c>
      <c r="D5" s="2">
        <v>129497</v>
      </c>
      <c r="E5" s="2">
        <v>58649</v>
      </c>
      <c r="F5" s="2">
        <v>11218</v>
      </c>
      <c r="G5" s="2">
        <v>33486</v>
      </c>
      <c r="H5" s="2">
        <v>13535</v>
      </c>
      <c r="I5" s="2">
        <v>7697</v>
      </c>
      <c r="J5" s="2">
        <v>4912</v>
      </c>
      <c r="K5" s="2">
        <f t="shared" ref="K5:L9" si="0">E5+G5+I5</f>
        <v>99832</v>
      </c>
      <c r="L5" s="2">
        <f t="shared" si="0"/>
        <v>29665</v>
      </c>
      <c r="M5" s="2">
        <v>77339864</v>
      </c>
      <c r="N5" s="2">
        <v>48316994</v>
      </c>
    </row>
    <row r="6" spans="1:14" x14ac:dyDescent="0.3">
      <c r="A6" s="2" t="s">
        <v>5</v>
      </c>
      <c r="B6" s="3" t="s">
        <v>6</v>
      </c>
      <c r="C6" s="2">
        <v>96834</v>
      </c>
      <c r="D6" s="2">
        <v>95415</v>
      </c>
      <c r="E6" s="2">
        <v>52845</v>
      </c>
      <c r="F6" s="2">
        <v>8202</v>
      </c>
      <c r="G6" s="2">
        <v>24727</v>
      </c>
      <c r="H6" s="2">
        <v>7556</v>
      </c>
      <c r="I6" s="2">
        <v>1</v>
      </c>
      <c r="J6" s="2">
        <v>2084</v>
      </c>
      <c r="K6" s="2">
        <f t="shared" si="0"/>
        <v>77573</v>
      </c>
      <c r="L6" s="2">
        <f t="shared" si="0"/>
        <v>17842</v>
      </c>
      <c r="M6" s="2">
        <v>60767374</v>
      </c>
      <c r="N6" s="2">
        <v>27913070</v>
      </c>
    </row>
    <row r="7" spans="1:14" x14ac:dyDescent="0.3">
      <c r="A7" s="2" t="s">
        <v>7</v>
      </c>
      <c r="B7" s="3" t="s">
        <v>11</v>
      </c>
      <c r="C7" s="2">
        <v>49622</v>
      </c>
      <c r="D7" s="2">
        <v>48649</v>
      </c>
      <c r="E7" s="2">
        <v>28805</v>
      </c>
      <c r="F7" s="2">
        <v>5625</v>
      </c>
      <c r="G7" s="2">
        <v>9880</v>
      </c>
      <c r="H7" s="2">
        <v>3080</v>
      </c>
      <c r="I7" s="2">
        <v>0</v>
      </c>
      <c r="J7" s="2">
        <v>1259</v>
      </c>
      <c r="K7" s="2">
        <f t="shared" si="0"/>
        <v>38685</v>
      </c>
      <c r="L7" s="2">
        <f t="shared" si="0"/>
        <v>9964</v>
      </c>
      <c r="M7" s="2">
        <v>42683691</v>
      </c>
      <c r="N7" s="2">
        <v>30007533</v>
      </c>
    </row>
    <row r="8" spans="1:14" x14ac:dyDescent="0.3">
      <c r="A8" s="2" t="s">
        <v>8</v>
      </c>
      <c r="B8" s="3" t="s">
        <v>9</v>
      </c>
      <c r="C8" s="2">
        <v>228496</v>
      </c>
      <c r="D8" s="2">
        <v>225523</v>
      </c>
      <c r="E8" s="2">
        <v>105612</v>
      </c>
      <c r="F8" s="2">
        <v>45152</v>
      </c>
      <c r="G8" s="2">
        <v>36763</v>
      </c>
      <c r="H8" s="2">
        <v>22425</v>
      </c>
      <c r="I8" s="2">
        <v>0</v>
      </c>
      <c r="J8" s="2">
        <v>15571</v>
      </c>
      <c r="K8" s="2">
        <f t="shared" si="0"/>
        <v>142375</v>
      </c>
      <c r="L8" s="2">
        <f t="shared" si="0"/>
        <v>83148</v>
      </c>
      <c r="M8" s="2">
        <v>121038707</v>
      </c>
      <c r="N8" s="2">
        <v>192373225</v>
      </c>
    </row>
    <row r="9" spans="1:14" x14ac:dyDescent="0.3">
      <c r="A9" s="2" t="s">
        <v>10</v>
      </c>
      <c r="B9" s="3" t="s">
        <v>12</v>
      </c>
      <c r="C9" s="2">
        <v>337230</v>
      </c>
      <c r="D9" s="2">
        <v>332422</v>
      </c>
      <c r="E9" s="2">
        <v>141797</v>
      </c>
      <c r="F9" s="2">
        <v>70064</v>
      </c>
      <c r="G9" s="2">
        <v>55680</v>
      </c>
      <c r="H9" s="2">
        <v>40313</v>
      </c>
      <c r="I9" s="2">
        <v>0</v>
      </c>
      <c r="J9" s="2">
        <v>24568</v>
      </c>
      <c r="K9" s="2">
        <f t="shared" si="0"/>
        <v>197477</v>
      </c>
      <c r="L9" s="2">
        <f t="shared" si="0"/>
        <v>134945</v>
      </c>
      <c r="M9" s="2">
        <v>176751534</v>
      </c>
      <c r="N9" s="2">
        <v>311597025</v>
      </c>
    </row>
    <row r="10" spans="1:14" x14ac:dyDescent="0.3">
      <c r="A10" s="2" t="s">
        <v>20</v>
      </c>
      <c r="B10" s="3" t="s">
        <v>13</v>
      </c>
      <c r="C10" s="2">
        <v>531633</v>
      </c>
      <c r="D10" s="2">
        <v>523243</v>
      </c>
      <c r="E10" s="2">
        <v>182324</v>
      </c>
      <c r="F10" s="2">
        <v>122586</v>
      </c>
      <c r="G10" s="2">
        <v>87573</v>
      </c>
      <c r="H10" s="2">
        <v>87707</v>
      </c>
      <c r="I10" s="2">
        <v>0</v>
      </c>
      <c r="J10" s="2">
        <v>43053</v>
      </c>
      <c r="K10" s="2">
        <f t="shared" ref="K10:K16" si="1">E10+G10+I10</f>
        <v>269897</v>
      </c>
      <c r="L10" s="2">
        <f t="shared" ref="L10:L16" si="2">F10+H10+J10</f>
        <v>253346</v>
      </c>
      <c r="M10" s="2">
        <v>241184913</v>
      </c>
      <c r="N10" s="2">
        <v>589241935</v>
      </c>
    </row>
    <row r="11" spans="1:14" x14ac:dyDescent="0.3">
      <c r="A11" s="2" t="s">
        <v>21</v>
      </c>
      <c r="B11" s="3" t="s">
        <v>14</v>
      </c>
      <c r="C11" s="2">
        <v>729595</v>
      </c>
      <c r="D11" s="2">
        <v>717699</v>
      </c>
      <c r="E11" s="2">
        <v>242997</v>
      </c>
      <c r="F11" s="2">
        <v>185916</v>
      </c>
      <c r="G11" s="2">
        <v>109679</v>
      </c>
      <c r="H11" s="2">
        <v>127730</v>
      </c>
      <c r="I11" s="2">
        <v>0</v>
      </c>
      <c r="J11" s="2">
        <v>51377</v>
      </c>
      <c r="K11" s="2">
        <f t="shared" si="1"/>
        <v>352676</v>
      </c>
      <c r="L11" s="2">
        <f t="shared" si="2"/>
        <v>365023</v>
      </c>
      <c r="M11" s="2">
        <v>315936366</v>
      </c>
      <c r="N11" s="2">
        <v>825475176</v>
      </c>
    </row>
    <row r="12" spans="1:14" x14ac:dyDescent="0.3">
      <c r="A12" s="2" t="s">
        <v>22</v>
      </c>
      <c r="B12" s="3" t="s">
        <v>15</v>
      </c>
      <c r="C12" s="2">
        <v>822410</v>
      </c>
      <c r="D12" s="2">
        <v>809760</v>
      </c>
      <c r="E12" s="2">
        <v>261200</v>
      </c>
      <c r="F12" s="2">
        <v>238744</v>
      </c>
      <c r="G12" s="2">
        <v>112633</v>
      </c>
      <c r="H12" s="2">
        <v>139837</v>
      </c>
      <c r="I12" s="2">
        <v>0</v>
      </c>
      <c r="J12" s="2">
        <v>57346</v>
      </c>
      <c r="K12" s="2">
        <f t="shared" si="1"/>
        <v>373833</v>
      </c>
      <c r="L12" s="2">
        <f t="shared" si="2"/>
        <v>435927</v>
      </c>
      <c r="M12" s="2">
        <v>324803507</v>
      </c>
      <c r="N12" s="2">
        <v>869553450</v>
      </c>
    </row>
    <row r="13" spans="1:14" x14ac:dyDescent="0.3">
      <c r="A13" s="2" t="s">
        <v>23</v>
      </c>
      <c r="B13" s="3" t="s">
        <v>16</v>
      </c>
      <c r="C13" s="2">
        <v>804352</v>
      </c>
      <c r="D13" s="2">
        <v>792943</v>
      </c>
      <c r="E13" s="2">
        <v>269076</v>
      </c>
      <c r="F13" s="2">
        <v>227620</v>
      </c>
      <c r="G13" s="2">
        <v>116350</v>
      </c>
      <c r="H13" s="2">
        <v>135077</v>
      </c>
      <c r="I13" s="2">
        <v>0</v>
      </c>
      <c r="J13" s="2">
        <v>44820</v>
      </c>
      <c r="K13" s="2">
        <f t="shared" si="1"/>
        <v>385426</v>
      </c>
      <c r="L13" s="2">
        <f t="shared" si="2"/>
        <v>407517</v>
      </c>
      <c r="M13" s="2">
        <v>331235186</v>
      </c>
      <c r="N13" s="2">
        <v>712632974</v>
      </c>
    </row>
    <row r="14" spans="1:14" x14ac:dyDescent="0.3">
      <c r="A14" s="2" t="s">
        <v>24</v>
      </c>
      <c r="B14" s="3" t="s">
        <v>17</v>
      </c>
      <c r="C14" s="2">
        <v>756147</v>
      </c>
      <c r="D14" s="2">
        <v>745185</v>
      </c>
      <c r="E14" s="2">
        <v>263085</v>
      </c>
      <c r="F14" s="2">
        <v>193586</v>
      </c>
      <c r="G14" s="2">
        <v>122874</v>
      </c>
      <c r="H14" s="2">
        <v>130529</v>
      </c>
      <c r="I14" s="2">
        <v>0</v>
      </c>
      <c r="J14" s="2">
        <v>35111</v>
      </c>
      <c r="K14" s="2">
        <f t="shared" si="1"/>
        <v>385959</v>
      </c>
      <c r="L14" s="2">
        <f t="shared" si="2"/>
        <v>359226</v>
      </c>
      <c r="M14" s="2">
        <v>323099701</v>
      </c>
      <c r="N14" s="2">
        <v>607181489</v>
      </c>
    </row>
    <row r="15" spans="1:14" x14ac:dyDescent="0.3">
      <c r="A15" s="2" t="s">
        <v>25</v>
      </c>
      <c r="B15" s="3" t="s">
        <v>18</v>
      </c>
      <c r="C15" s="2">
        <v>631226</v>
      </c>
      <c r="D15" s="2">
        <v>621289</v>
      </c>
      <c r="E15" s="2">
        <v>207576</v>
      </c>
      <c r="F15" s="2">
        <v>104657</v>
      </c>
      <c r="G15" s="2">
        <v>159884</v>
      </c>
      <c r="H15" s="2">
        <v>126427</v>
      </c>
      <c r="I15" s="2">
        <v>0</v>
      </c>
      <c r="J15" s="2">
        <v>22745</v>
      </c>
      <c r="K15" s="2">
        <f t="shared" si="1"/>
        <v>367460</v>
      </c>
      <c r="L15" s="2">
        <f t="shared" si="2"/>
        <v>253829</v>
      </c>
      <c r="M15" s="2">
        <v>280372188</v>
      </c>
      <c r="N15" s="2">
        <v>442484844</v>
      </c>
    </row>
    <row r="16" spans="1:14" x14ac:dyDescent="0.3">
      <c r="A16" s="2" t="s">
        <v>26</v>
      </c>
      <c r="B16" s="3" t="s">
        <v>19</v>
      </c>
      <c r="C16" s="2">
        <v>359978</v>
      </c>
      <c r="D16" s="2">
        <v>354072</v>
      </c>
      <c r="E16" s="2">
        <v>120583</v>
      </c>
      <c r="F16" s="2">
        <v>31586</v>
      </c>
      <c r="G16" s="2">
        <v>128116</v>
      </c>
      <c r="H16" s="2">
        <v>66223</v>
      </c>
      <c r="I16" s="2">
        <v>0</v>
      </c>
      <c r="J16" s="2">
        <v>7564</v>
      </c>
      <c r="K16" s="2">
        <f t="shared" si="1"/>
        <v>248699</v>
      </c>
      <c r="L16" s="2">
        <f t="shared" si="2"/>
        <v>105373</v>
      </c>
      <c r="M16" s="2">
        <v>171583316</v>
      </c>
      <c r="N16" s="2">
        <v>148332975</v>
      </c>
    </row>
    <row r="17" spans="1:14" x14ac:dyDescent="0.3">
      <c r="C17" s="1">
        <f>SUM(C5:C16)</f>
        <v>5479096</v>
      </c>
      <c r="D17" s="1">
        <f>SUM(D5:D16)</f>
        <v>5395697</v>
      </c>
      <c r="E17" s="1">
        <f>SUM(E5:E16)</f>
        <v>1934549</v>
      </c>
      <c r="F17" s="1">
        <f t="shared" ref="F17:J17" si="3">SUM(F5:F16)</f>
        <v>1244956</v>
      </c>
      <c r="G17" s="1">
        <f t="shared" si="3"/>
        <v>997645</v>
      </c>
      <c r="H17" s="1">
        <f t="shared" si="3"/>
        <v>900439</v>
      </c>
      <c r="I17" s="1">
        <f t="shared" si="3"/>
        <v>7698</v>
      </c>
      <c r="J17" s="1">
        <f t="shared" si="3"/>
        <v>310410</v>
      </c>
      <c r="K17" s="6">
        <f>SUM(K5:K16)</f>
        <v>2939892</v>
      </c>
      <c r="L17" s="6">
        <f>SUM(L5:L16)</f>
        <v>2455805</v>
      </c>
      <c r="M17" s="1">
        <f>SUM(M5:M16)</f>
        <v>2466796347</v>
      </c>
      <c r="N17" s="1">
        <f>SUM(N5:N16)</f>
        <v>4805110690</v>
      </c>
    </row>
    <row r="19" spans="1:14" ht="43.2" x14ac:dyDescent="0.3">
      <c r="A19" s="7" t="s">
        <v>0</v>
      </c>
      <c r="B19" s="7" t="s">
        <v>2</v>
      </c>
      <c r="C19" s="7" t="s">
        <v>4</v>
      </c>
      <c r="D19" s="7" t="s">
        <v>41</v>
      </c>
      <c r="E19" s="7" t="s">
        <v>40</v>
      </c>
      <c r="F19" s="7" t="s">
        <v>39</v>
      </c>
      <c r="G19" s="7" t="s">
        <v>36</v>
      </c>
      <c r="H19" s="7" t="s">
        <v>33</v>
      </c>
      <c r="I19" s="7" t="s">
        <v>38</v>
      </c>
      <c r="J19" s="7" t="s">
        <v>37</v>
      </c>
      <c r="K19" s="7" t="s">
        <v>29</v>
      </c>
      <c r="L19" s="7" t="s">
        <v>30</v>
      </c>
      <c r="M19" s="7" t="s">
        <v>27</v>
      </c>
      <c r="N19" s="7" t="s">
        <v>28</v>
      </c>
    </row>
    <row r="20" spans="1:14" x14ac:dyDescent="0.3">
      <c r="A20" s="4" t="s">
        <v>1</v>
      </c>
      <c r="B20" s="5" t="s">
        <v>3</v>
      </c>
      <c r="C20" s="2">
        <v>131573</v>
      </c>
      <c r="D20" s="2">
        <v>129497</v>
      </c>
      <c r="E20" s="2">
        <v>47038496</v>
      </c>
      <c r="F20" s="2">
        <v>17855968</v>
      </c>
      <c r="G20" s="2">
        <v>5912031</v>
      </c>
      <c r="H20" s="2">
        <v>17085339</v>
      </c>
      <c r="I20" s="2">
        <v>24389337</v>
      </c>
      <c r="J20" s="2">
        <v>13375687</v>
      </c>
      <c r="K20" s="9">
        <f>(E20+G20+I20)/3600</f>
        <v>21483.295555555556</v>
      </c>
      <c r="L20" s="9">
        <f>(F20+H20+J20)/3600</f>
        <v>13421.387222222222</v>
      </c>
      <c r="M20" s="2">
        <v>99832</v>
      </c>
      <c r="N20" s="2">
        <v>29665</v>
      </c>
    </row>
    <row r="21" spans="1:14" x14ac:dyDescent="0.3">
      <c r="A21" s="4" t="s">
        <v>5</v>
      </c>
      <c r="B21" s="5" t="s">
        <v>6</v>
      </c>
      <c r="C21" s="2">
        <v>96834</v>
      </c>
      <c r="D21" s="2">
        <v>95415</v>
      </c>
      <c r="E21" s="2">
        <v>42928723</v>
      </c>
      <c r="F21" s="2">
        <v>12305588</v>
      </c>
      <c r="G21" s="2">
        <v>158</v>
      </c>
      <c r="H21" s="2">
        <v>8816985</v>
      </c>
      <c r="I21" s="2">
        <v>17838493</v>
      </c>
      <c r="J21" s="2">
        <v>6790497</v>
      </c>
      <c r="K21" s="9">
        <f t="shared" ref="K21:K31" si="4">(E21+G21+I21)/3600</f>
        <v>16879.82611111111</v>
      </c>
      <c r="L21" s="9">
        <f t="shared" ref="L21:L31" si="5">(F21+H21+J21)/3600</f>
        <v>7753.6305555555555</v>
      </c>
      <c r="M21" s="2">
        <v>77573</v>
      </c>
      <c r="N21" s="2">
        <v>17842</v>
      </c>
    </row>
    <row r="22" spans="1:14" x14ac:dyDescent="0.3">
      <c r="A22" s="4" t="s">
        <v>7</v>
      </c>
      <c r="B22" s="5" t="s">
        <v>11</v>
      </c>
      <c r="C22" s="2">
        <v>49622</v>
      </c>
      <c r="D22" s="2">
        <v>48649</v>
      </c>
      <c r="E22" s="2">
        <v>34293060</v>
      </c>
      <c r="F22" s="2">
        <v>14288112</v>
      </c>
      <c r="G22" s="2">
        <v>0</v>
      </c>
      <c r="H22" s="2">
        <v>12380040</v>
      </c>
      <c r="I22" s="2">
        <v>8390631</v>
      </c>
      <c r="J22" s="2">
        <v>3339381</v>
      </c>
      <c r="K22" s="9">
        <f t="shared" si="4"/>
        <v>11856.580833333333</v>
      </c>
      <c r="L22" s="9">
        <f t="shared" si="5"/>
        <v>8335.4258333333328</v>
      </c>
      <c r="M22" s="2">
        <v>38685</v>
      </c>
      <c r="N22" s="2">
        <v>9964</v>
      </c>
    </row>
    <row r="23" spans="1:14" x14ac:dyDescent="0.3">
      <c r="A23" s="4" t="s">
        <v>8</v>
      </c>
      <c r="B23" s="5" t="s">
        <v>9</v>
      </c>
      <c r="C23" s="2">
        <v>228496</v>
      </c>
      <c r="D23" s="2">
        <v>225523</v>
      </c>
      <c r="E23" s="2">
        <v>91166677</v>
      </c>
      <c r="F23" s="2">
        <v>86144707</v>
      </c>
      <c r="G23" s="2">
        <v>0</v>
      </c>
      <c r="H23" s="2">
        <v>76696646</v>
      </c>
      <c r="I23" s="2">
        <v>29872030</v>
      </c>
      <c r="J23" s="2">
        <v>29531872</v>
      </c>
      <c r="K23" s="9">
        <f t="shared" si="4"/>
        <v>33621.863055555557</v>
      </c>
      <c r="L23" s="9">
        <f t="shared" si="5"/>
        <v>53437.006944444445</v>
      </c>
      <c r="M23" s="2">
        <v>142375</v>
      </c>
      <c r="N23" s="2">
        <v>83148</v>
      </c>
    </row>
    <row r="24" spans="1:14" x14ac:dyDescent="0.3">
      <c r="A24" s="4" t="s">
        <v>10</v>
      </c>
      <c r="B24" s="5" t="s">
        <v>12</v>
      </c>
      <c r="C24" s="2">
        <v>337230</v>
      </c>
      <c r="D24" s="2">
        <v>332422</v>
      </c>
      <c r="E24" s="2">
        <v>128413778</v>
      </c>
      <c r="F24" s="2">
        <v>134702238</v>
      </c>
      <c r="G24" s="2">
        <v>0</v>
      </c>
      <c r="H24" s="2">
        <v>123881848</v>
      </c>
      <c r="I24" s="2">
        <v>48337756</v>
      </c>
      <c r="J24" s="2">
        <v>53012939</v>
      </c>
      <c r="K24" s="9">
        <f t="shared" si="4"/>
        <v>49097.648333333331</v>
      </c>
      <c r="L24" s="9">
        <f t="shared" si="5"/>
        <v>86554.729166666672</v>
      </c>
      <c r="M24" s="2">
        <v>197477</v>
      </c>
      <c r="N24" s="2">
        <v>134945</v>
      </c>
    </row>
    <row r="25" spans="1:14" x14ac:dyDescent="0.3">
      <c r="A25" s="4" t="s">
        <v>20</v>
      </c>
      <c r="B25" s="5" t="s">
        <v>13</v>
      </c>
      <c r="C25" s="2">
        <v>531633</v>
      </c>
      <c r="D25" s="2">
        <v>523243</v>
      </c>
      <c r="E25" s="2">
        <v>167535660</v>
      </c>
      <c r="F25" s="2">
        <v>243172719</v>
      </c>
      <c r="G25" s="2">
        <v>0</v>
      </c>
      <c r="H25" s="2">
        <v>225621953</v>
      </c>
      <c r="I25" s="2">
        <v>73649253</v>
      </c>
      <c r="J25" s="2">
        <v>120447263</v>
      </c>
      <c r="K25" s="9">
        <f t="shared" si="4"/>
        <v>66995.809166666673</v>
      </c>
      <c r="L25" s="9">
        <f t="shared" si="5"/>
        <v>163678.31527777779</v>
      </c>
      <c r="M25" s="2">
        <v>269897</v>
      </c>
      <c r="N25" s="2">
        <v>253346</v>
      </c>
    </row>
    <row r="26" spans="1:14" x14ac:dyDescent="0.3">
      <c r="A26" s="4" t="s">
        <v>21</v>
      </c>
      <c r="B26" s="5" t="s">
        <v>14</v>
      </c>
      <c r="C26" s="2">
        <v>729595</v>
      </c>
      <c r="D26" s="2">
        <v>717699</v>
      </c>
      <c r="E26" s="2">
        <v>222879606</v>
      </c>
      <c r="F26" s="2">
        <v>347801897</v>
      </c>
      <c r="G26" s="2">
        <v>0</v>
      </c>
      <c r="H26" s="2">
        <v>308081493</v>
      </c>
      <c r="I26" s="2">
        <v>93056760</v>
      </c>
      <c r="J26" s="2">
        <v>169591786</v>
      </c>
      <c r="K26" s="9">
        <f t="shared" si="4"/>
        <v>87760.101666666669</v>
      </c>
      <c r="L26" s="9">
        <f t="shared" si="5"/>
        <v>229298.66</v>
      </c>
      <c r="M26" s="2">
        <v>352676</v>
      </c>
      <c r="N26" s="2">
        <v>365023</v>
      </c>
    </row>
    <row r="27" spans="1:14" x14ac:dyDescent="0.3">
      <c r="A27" s="4" t="s">
        <v>22</v>
      </c>
      <c r="B27" s="5" t="s">
        <v>15</v>
      </c>
      <c r="C27" s="2">
        <v>822410</v>
      </c>
      <c r="D27" s="2">
        <v>809760</v>
      </c>
      <c r="E27" s="2">
        <v>229252829</v>
      </c>
      <c r="F27" s="2">
        <v>410677930</v>
      </c>
      <c r="G27" s="2">
        <v>0</v>
      </c>
      <c r="H27" s="2">
        <v>276479249</v>
      </c>
      <c r="I27" s="2">
        <v>95550678</v>
      </c>
      <c r="J27" s="2">
        <v>182396271</v>
      </c>
      <c r="K27" s="9">
        <f t="shared" si="4"/>
        <v>90223.196388888886</v>
      </c>
      <c r="L27" s="9">
        <f t="shared" si="5"/>
        <v>241542.625</v>
      </c>
      <c r="M27" s="2">
        <v>373833</v>
      </c>
      <c r="N27" s="2">
        <v>435927</v>
      </c>
    </row>
    <row r="28" spans="1:14" x14ac:dyDescent="0.3">
      <c r="A28" s="4" t="s">
        <v>23</v>
      </c>
      <c r="B28" s="5" t="s">
        <v>16</v>
      </c>
      <c r="C28" s="2">
        <v>804352</v>
      </c>
      <c r="D28" s="2">
        <v>792943</v>
      </c>
      <c r="E28" s="2">
        <v>231792397</v>
      </c>
      <c r="F28" s="2">
        <v>378858836</v>
      </c>
      <c r="G28" s="2">
        <v>0</v>
      </c>
      <c r="H28" s="2">
        <v>160182370</v>
      </c>
      <c r="I28" s="2">
        <v>99442789</v>
      </c>
      <c r="J28" s="2">
        <v>173591768</v>
      </c>
      <c r="K28" s="9">
        <f t="shared" si="4"/>
        <v>92009.773888888885</v>
      </c>
      <c r="L28" s="9">
        <f t="shared" si="5"/>
        <v>197953.6038888889</v>
      </c>
      <c r="M28" s="2">
        <v>385426</v>
      </c>
      <c r="N28" s="2">
        <v>407517</v>
      </c>
    </row>
    <row r="29" spans="1:14" x14ac:dyDescent="0.3">
      <c r="A29" s="4" t="s">
        <v>24</v>
      </c>
      <c r="B29" s="5" t="s">
        <v>17</v>
      </c>
      <c r="C29" s="2">
        <v>756147</v>
      </c>
      <c r="D29" s="2">
        <v>745185</v>
      </c>
      <c r="E29" s="2">
        <v>221348083</v>
      </c>
      <c r="F29" s="2">
        <v>314559505</v>
      </c>
      <c r="G29" s="2">
        <v>0</v>
      </c>
      <c r="H29" s="2">
        <v>134022533</v>
      </c>
      <c r="I29" s="2">
        <v>101751618</v>
      </c>
      <c r="J29" s="2">
        <v>158599451</v>
      </c>
      <c r="K29" s="9">
        <f t="shared" si="4"/>
        <v>89749.916944444441</v>
      </c>
      <c r="L29" s="9">
        <f t="shared" si="5"/>
        <v>168661.52472222221</v>
      </c>
      <c r="M29" s="2">
        <v>385959</v>
      </c>
      <c r="N29" s="2">
        <v>359226</v>
      </c>
    </row>
    <row r="30" spans="1:14" x14ac:dyDescent="0.3">
      <c r="A30" s="4" t="s">
        <v>25</v>
      </c>
      <c r="B30" s="5" t="s">
        <v>18</v>
      </c>
      <c r="C30" s="2">
        <v>631226</v>
      </c>
      <c r="D30" s="2">
        <v>621289</v>
      </c>
      <c r="E30" s="2">
        <v>165500338</v>
      </c>
      <c r="F30" s="2">
        <v>172680063</v>
      </c>
      <c r="G30" s="2">
        <v>0</v>
      </c>
      <c r="H30" s="2">
        <v>135022717</v>
      </c>
      <c r="I30" s="2">
        <v>114871850</v>
      </c>
      <c r="J30" s="2">
        <v>134782064</v>
      </c>
      <c r="K30" s="9">
        <f t="shared" si="4"/>
        <v>77881.16333333333</v>
      </c>
      <c r="L30" s="9">
        <f t="shared" si="5"/>
        <v>122912.45666666667</v>
      </c>
      <c r="M30" s="2">
        <v>367460</v>
      </c>
      <c r="N30" s="2">
        <v>253829</v>
      </c>
    </row>
    <row r="31" spans="1:14" x14ac:dyDescent="0.3">
      <c r="A31" s="4" t="s">
        <v>26</v>
      </c>
      <c r="B31" s="5" t="s">
        <v>19</v>
      </c>
      <c r="C31" s="2">
        <v>359978</v>
      </c>
      <c r="D31" s="2">
        <v>354072</v>
      </c>
      <c r="E31" s="2">
        <v>90796720</v>
      </c>
      <c r="F31" s="2">
        <v>49611697</v>
      </c>
      <c r="G31" s="2">
        <v>0</v>
      </c>
      <c r="H31" s="2">
        <v>38735714</v>
      </c>
      <c r="I31" s="2">
        <v>80786596</v>
      </c>
      <c r="J31" s="2">
        <v>59985564</v>
      </c>
      <c r="K31" s="9">
        <f t="shared" si="4"/>
        <v>47662.032222222224</v>
      </c>
      <c r="L31" s="9">
        <f t="shared" si="5"/>
        <v>41203.604166666664</v>
      </c>
      <c r="M31" s="2">
        <v>248699</v>
      </c>
      <c r="N31" s="2">
        <v>105373</v>
      </c>
    </row>
    <row r="32" spans="1:14" x14ac:dyDescent="0.3">
      <c r="C32" s="1">
        <f>SUM(C20:C31)</f>
        <v>5479096</v>
      </c>
      <c r="D32" s="1">
        <f t="shared" ref="D32:J32" si="6">SUM(D20:D31)</f>
        <v>5395697</v>
      </c>
      <c r="E32" s="1">
        <f t="shared" si="6"/>
        <v>1672946367</v>
      </c>
      <c r="F32" s="1">
        <f t="shared" si="6"/>
        <v>2182659260</v>
      </c>
      <c r="G32" s="1">
        <f t="shared" si="6"/>
        <v>5912189</v>
      </c>
      <c r="H32" s="1">
        <f t="shared" si="6"/>
        <v>1517006887</v>
      </c>
      <c r="I32" s="1">
        <f t="shared" si="6"/>
        <v>787937791</v>
      </c>
      <c r="J32" s="1">
        <f t="shared" si="6"/>
        <v>1105444543</v>
      </c>
      <c r="K32" s="6">
        <f>SUM(K20:K31)</f>
        <v>685221.2074999999</v>
      </c>
      <c r="L32" s="6">
        <f>SUM(L20:L31)</f>
        <v>1334752.9694444446</v>
      </c>
      <c r="M32" s="1">
        <f>SUM(M20:M31)</f>
        <v>2939892</v>
      </c>
      <c r="N32" s="1">
        <f>SUM(N20:N31)</f>
        <v>2455805</v>
      </c>
    </row>
    <row r="35" spans="1:14" ht="57.6" x14ac:dyDescent="0.3">
      <c r="A35" s="7" t="s">
        <v>0</v>
      </c>
      <c r="B35" s="7" t="s">
        <v>2</v>
      </c>
      <c r="C35" s="7" t="s">
        <v>4</v>
      </c>
      <c r="D35" s="7" t="s">
        <v>41</v>
      </c>
      <c r="E35" s="7" t="s">
        <v>43</v>
      </c>
      <c r="F35" s="7" t="s">
        <v>44</v>
      </c>
      <c r="G35" s="7" t="s">
        <v>45</v>
      </c>
      <c r="H35" s="7" t="s">
        <v>46</v>
      </c>
      <c r="I35" s="7" t="s">
        <v>47</v>
      </c>
      <c r="J35" s="7" t="s">
        <v>48</v>
      </c>
      <c r="K35" s="7" t="s">
        <v>50</v>
      </c>
      <c r="L35" s="7" t="s">
        <v>49</v>
      </c>
      <c r="M35" s="7" t="s">
        <v>27</v>
      </c>
      <c r="N35" s="7" t="s">
        <v>28</v>
      </c>
    </row>
    <row r="36" spans="1:14" x14ac:dyDescent="0.3">
      <c r="A36" s="4" t="s">
        <v>1</v>
      </c>
      <c r="B36" s="5" t="s">
        <v>3</v>
      </c>
      <c r="C36" s="2">
        <v>131573</v>
      </c>
      <c r="D36" s="2">
        <v>129497</v>
      </c>
      <c r="E36" s="9">
        <v>13.367229999999999</v>
      </c>
      <c r="F36" s="9">
        <v>26.528749999999999</v>
      </c>
      <c r="G36" s="9">
        <v>12.801589999999999</v>
      </c>
      <c r="H36" s="9">
        <v>57.971429999999998</v>
      </c>
      <c r="I36" s="9">
        <v>12.13907</v>
      </c>
      <c r="J36" s="9">
        <v>16.470490000000002</v>
      </c>
      <c r="K36" s="9">
        <f>AVERAGE(E36,G36,I36)</f>
        <v>12.769296666666667</v>
      </c>
      <c r="L36" s="9">
        <f>AVERAGE(F36,H36,J36)</f>
        <v>33.656889999999997</v>
      </c>
      <c r="M36" s="2">
        <v>99832</v>
      </c>
      <c r="N36" s="2">
        <v>29665</v>
      </c>
    </row>
    <row r="37" spans="1:14" x14ac:dyDescent="0.3">
      <c r="A37" s="4" t="s">
        <v>5</v>
      </c>
      <c r="B37" s="5" t="s">
        <v>6</v>
      </c>
      <c r="C37" s="2">
        <v>96834</v>
      </c>
      <c r="D37" s="2">
        <v>95415</v>
      </c>
      <c r="E37" s="9">
        <v>13.539194</v>
      </c>
      <c r="F37" s="9">
        <v>25.005258999999999</v>
      </c>
      <c r="G37" s="9">
        <v>2.6333329999999999</v>
      </c>
      <c r="H37" s="9">
        <v>70.513316000000003</v>
      </c>
      <c r="I37" s="9">
        <v>12.023626999999999</v>
      </c>
      <c r="J37" s="9">
        <v>14.978156</v>
      </c>
      <c r="K37" s="9">
        <f t="shared" ref="K37:K47" si="7">AVERAGE(E37,G37,I37)</f>
        <v>9.3987180000000006</v>
      </c>
      <c r="L37" s="9">
        <f t="shared" ref="L37:L47" si="8">AVERAGE(F37,H37,J37)</f>
        <v>36.832243666666663</v>
      </c>
      <c r="M37" s="2">
        <v>77573</v>
      </c>
      <c r="N37" s="2">
        <v>17842</v>
      </c>
    </row>
    <row r="38" spans="1:14" x14ac:dyDescent="0.3">
      <c r="A38" s="4" t="s">
        <v>7</v>
      </c>
      <c r="B38" s="5" t="s">
        <v>11</v>
      </c>
      <c r="C38" s="2">
        <v>49622</v>
      </c>
      <c r="D38" s="2">
        <v>48649</v>
      </c>
      <c r="E38" s="9">
        <v>19.842079999999999</v>
      </c>
      <c r="F38" s="9">
        <v>42.335149999999999</v>
      </c>
      <c r="G38" s="9">
        <v>0</v>
      </c>
      <c r="H38" s="9">
        <v>163.88721000000001</v>
      </c>
      <c r="I38" s="9">
        <v>14.15424</v>
      </c>
      <c r="J38" s="9">
        <v>18.070239999999998</v>
      </c>
      <c r="K38" s="9">
        <f t="shared" si="7"/>
        <v>11.332106666666666</v>
      </c>
      <c r="L38" s="9">
        <f t="shared" si="8"/>
        <v>74.764200000000002</v>
      </c>
      <c r="M38" s="2">
        <v>38685</v>
      </c>
      <c r="N38" s="2">
        <v>9964</v>
      </c>
    </row>
    <row r="39" spans="1:14" x14ac:dyDescent="0.3">
      <c r="A39" s="4" t="s">
        <v>8</v>
      </c>
      <c r="B39" s="5" t="s">
        <v>9</v>
      </c>
      <c r="C39" s="2">
        <v>228496</v>
      </c>
      <c r="D39" s="2">
        <v>225523</v>
      </c>
      <c r="E39" s="9">
        <v>14.38705</v>
      </c>
      <c r="F39" s="9">
        <v>31.79804</v>
      </c>
      <c r="G39" s="9">
        <v>0</v>
      </c>
      <c r="H39" s="9">
        <v>82.093469999999996</v>
      </c>
      <c r="I39" s="9">
        <v>13.542619999999999</v>
      </c>
      <c r="J39" s="9">
        <v>21.948619999999998</v>
      </c>
      <c r="K39" s="9">
        <f t="shared" si="7"/>
        <v>9.3098900000000011</v>
      </c>
      <c r="L39" s="9">
        <f t="shared" si="8"/>
        <v>45.280043333333332</v>
      </c>
      <c r="M39" s="2">
        <v>142375</v>
      </c>
      <c r="N39" s="2">
        <v>83148</v>
      </c>
    </row>
    <row r="40" spans="1:14" x14ac:dyDescent="0.3">
      <c r="A40" s="4" t="s">
        <v>10</v>
      </c>
      <c r="B40" s="5" t="s">
        <v>12</v>
      </c>
      <c r="C40" s="2">
        <v>337230</v>
      </c>
      <c r="D40" s="2">
        <v>332422</v>
      </c>
      <c r="E40" s="9">
        <v>15.09362</v>
      </c>
      <c r="F40" s="9">
        <v>32.042670000000001</v>
      </c>
      <c r="G40" s="9">
        <v>0</v>
      </c>
      <c r="H40" s="9">
        <v>84.040109999999999</v>
      </c>
      <c r="I40" s="9">
        <v>14.468920000000001</v>
      </c>
      <c r="J40" s="9">
        <v>21.91722</v>
      </c>
      <c r="K40" s="9">
        <f t="shared" si="7"/>
        <v>9.8541799999999995</v>
      </c>
      <c r="L40" s="9">
        <f t="shared" si="8"/>
        <v>46</v>
      </c>
      <c r="M40" s="2">
        <v>197477</v>
      </c>
      <c r="N40" s="2">
        <v>134945</v>
      </c>
    </row>
    <row r="41" spans="1:14" x14ac:dyDescent="0.3">
      <c r="A41" s="4" t="s">
        <v>20</v>
      </c>
      <c r="B41" s="5" t="s">
        <v>13</v>
      </c>
      <c r="C41" s="2">
        <v>531633</v>
      </c>
      <c r="D41" s="2">
        <v>523243</v>
      </c>
      <c r="E41" s="9">
        <v>15.314830000000001</v>
      </c>
      <c r="F41" s="9">
        <v>33.061509999999998</v>
      </c>
      <c r="G41" s="9">
        <v>0</v>
      </c>
      <c r="H41" s="9">
        <v>87.342709999999997</v>
      </c>
      <c r="I41" s="9">
        <v>14.01674</v>
      </c>
      <c r="J41" s="9">
        <v>22.888190000000002</v>
      </c>
      <c r="K41" s="9">
        <f t="shared" si="7"/>
        <v>9.7771899999999992</v>
      </c>
      <c r="L41" s="9">
        <f t="shared" si="8"/>
        <v>47.764136666666666</v>
      </c>
      <c r="M41" s="2">
        <v>269897</v>
      </c>
      <c r="N41" s="2">
        <v>253346</v>
      </c>
    </row>
    <row r="42" spans="1:14" x14ac:dyDescent="0.3">
      <c r="A42" s="4" t="s">
        <v>21</v>
      </c>
      <c r="B42" s="5" t="s">
        <v>14</v>
      </c>
      <c r="C42" s="2">
        <v>729595</v>
      </c>
      <c r="D42" s="2">
        <v>717699</v>
      </c>
      <c r="E42" s="9">
        <v>15.286860000000001</v>
      </c>
      <c r="F42" s="9">
        <v>31.179130000000001</v>
      </c>
      <c r="G42" s="9">
        <v>0</v>
      </c>
      <c r="H42" s="9">
        <v>99.94144</v>
      </c>
      <c r="I42" s="9">
        <v>14.14077</v>
      </c>
      <c r="J42" s="9">
        <v>22.12894</v>
      </c>
      <c r="K42" s="9">
        <f t="shared" si="7"/>
        <v>9.8092100000000002</v>
      </c>
      <c r="L42" s="9">
        <f t="shared" si="8"/>
        <v>51.083169999999996</v>
      </c>
      <c r="M42" s="2">
        <v>352676</v>
      </c>
      <c r="N42" s="2">
        <v>365023</v>
      </c>
    </row>
    <row r="43" spans="1:14" x14ac:dyDescent="0.3">
      <c r="A43" s="4" t="s">
        <v>22</v>
      </c>
      <c r="B43" s="5" t="s">
        <v>15</v>
      </c>
      <c r="C43" s="2">
        <v>822410</v>
      </c>
      <c r="D43" s="2">
        <v>809760</v>
      </c>
      <c r="E43" s="9">
        <v>14.62818</v>
      </c>
      <c r="F43" s="9">
        <v>28.669339999999998</v>
      </c>
      <c r="G43" s="9">
        <v>0</v>
      </c>
      <c r="H43" s="9">
        <v>80.354119999999995</v>
      </c>
      <c r="I43" s="9">
        <v>14.13894</v>
      </c>
      <c r="J43" s="9">
        <v>21.739149999999999</v>
      </c>
      <c r="K43" s="9">
        <f t="shared" si="7"/>
        <v>9.5890399999999989</v>
      </c>
      <c r="L43" s="9">
        <f t="shared" si="8"/>
        <v>43.587536666666665</v>
      </c>
      <c r="M43" s="2">
        <v>373833</v>
      </c>
      <c r="N43" s="2">
        <v>435927</v>
      </c>
    </row>
    <row r="44" spans="1:14" x14ac:dyDescent="0.3">
      <c r="A44" s="4" t="s">
        <v>23</v>
      </c>
      <c r="B44" s="5" t="s">
        <v>16</v>
      </c>
      <c r="C44" s="2">
        <v>804352</v>
      </c>
      <c r="D44" s="2">
        <v>792943</v>
      </c>
      <c r="E44" s="9">
        <v>14.35731</v>
      </c>
      <c r="F44" s="9">
        <v>27.740590000000001</v>
      </c>
      <c r="G44" s="9">
        <v>0</v>
      </c>
      <c r="H44" s="9">
        <v>59.565060000000003</v>
      </c>
      <c r="I44" s="9">
        <v>14.24478</v>
      </c>
      <c r="J44" s="9">
        <v>21.418869999999998</v>
      </c>
      <c r="K44" s="9">
        <f t="shared" si="7"/>
        <v>9.5340299999999996</v>
      </c>
      <c r="L44" s="9">
        <f t="shared" si="8"/>
        <v>36.241506666666666</v>
      </c>
      <c r="M44" s="2">
        <v>385426</v>
      </c>
      <c r="N44" s="2">
        <v>407517</v>
      </c>
    </row>
    <row r="45" spans="1:14" x14ac:dyDescent="0.3">
      <c r="A45" s="4" t="s">
        <v>24</v>
      </c>
      <c r="B45" s="5" t="s">
        <v>17</v>
      </c>
      <c r="C45" s="2">
        <v>756147</v>
      </c>
      <c r="D45" s="2">
        <v>745185</v>
      </c>
      <c r="E45" s="9">
        <v>14.022600000000001</v>
      </c>
      <c r="F45" s="9">
        <v>27.081810000000001</v>
      </c>
      <c r="G45" s="9">
        <v>0</v>
      </c>
      <c r="H45" s="9">
        <v>63.618490000000001</v>
      </c>
      <c r="I45" s="9">
        <v>13.80162</v>
      </c>
      <c r="J45" s="9">
        <v>20.250859999999999</v>
      </c>
      <c r="K45" s="9">
        <f t="shared" si="7"/>
        <v>9.2747399999999995</v>
      </c>
      <c r="L45" s="9">
        <f t="shared" si="8"/>
        <v>36.983719999999998</v>
      </c>
      <c r="M45" s="2">
        <v>385959</v>
      </c>
      <c r="N45" s="2">
        <v>359226</v>
      </c>
    </row>
    <row r="46" spans="1:14" x14ac:dyDescent="0.3">
      <c r="A46" s="4" t="s">
        <v>25</v>
      </c>
      <c r="B46" s="5" t="s">
        <v>18</v>
      </c>
      <c r="C46" s="2">
        <v>631226</v>
      </c>
      <c r="D46" s="2">
        <v>621289</v>
      </c>
      <c r="E46" s="9">
        <v>13.28833</v>
      </c>
      <c r="F46" s="9">
        <v>27.499369999999999</v>
      </c>
      <c r="G46" s="9">
        <v>0</v>
      </c>
      <c r="H46" s="9">
        <v>98.939490000000006</v>
      </c>
      <c r="I46" s="9">
        <v>11.974500000000001</v>
      </c>
      <c r="J46" s="9">
        <v>17.7681</v>
      </c>
      <c r="K46" s="9">
        <f t="shared" si="7"/>
        <v>8.4209433333333337</v>
      </c>
      <c r="L46" s="9">
        <f t="shared" si="8"/>
        <v>48.068986666666667</v>
      </c>
      <c r="M46" s="2">
        <v>367460</v>
      </c>
      <c r="N46" s="2">
        <v>253829</v>
      </c>
    </row>
    <row r="47" spans="1:14" x14ac:dyDescent="0.3">
      <c r="A47" s="4" t="s">
        <v>26</v>
      </c>
      <c r="B47" s="5" t="s">
        <v>19</v>
      </c>
      <c r="C47" s="2">
        <v>359978</v>
      </c>
      <c r="D47" s="2">
        <v>354072</v>
      </c>
      <c r="E47" s="9">
        <v>12.54969</v>
      </c>
      <c r="F47" s="9">
        <v>26.178100000000001</v>
      </c>
      <c r="G47" s="9">
        <v>0</v>
      </c>
      <c r="H47" s="9">
        <v>85.351039999999998</v>
      </c>
      <c r="I47" s="9">
        <v>10.50956</v>
      </c>
      <c r="J47" s="9">
        <v>15.09686</v>
      </c>
      <c r="K47" s="9">
        <f t="shared" si="7"/>
        <v>7.6864166666666662</v>
      </c>
      <c r="L47" s="9">
        <f t="shared" si="8"/>
        <v>42.208666666666666</v>
      </c>
      <c r="M47" s="2">
        <v>248699</v>
      </c>
      <c r="N47" s="2">
        <v>105373</v>
      </c>
    </row>
    <row r="48" spans="1:14" x14ac:dyDescent="0.3">
      <c r="C48" s="1">
        <f>SUM(C36:C47)</f>
        <v>5479096</v>
      </c>
      <c r="D48" s="1">
        <f>SUM(D36:D47)</f>
        <v>5395697</v>
      </c>
      <c r="E48" s="8">
        <f>AVERAGE(E36:E47)</f>
        <v>14.639747833333336</v>
      </c>
      <c r="F48" s="8">
        <f t="shared" ref="F48:J48" si="9">AVERAGE(F36:F47)</f>
        <v>29.926643250000001</v>
      </c>
      <c r="G48" s="8">
        <f t="shared" si="9"/>
        <v>1.2862435833333332</v>
      </c>
      <c r="H48" s="8">
        <f t="shared" si="9"/>
        <v>86.134823833333328</v>
      </c>
      <c r="I48" s="8">
        <f t="shared" si="9"/>
        <v>13.262948916666668</v>
      </c>
      <c r="J48" s="8">
        <f t="shared" si="9"/>
        <v>19.556307999999998</v>
      </c>
      <c r="K48" s="6">
        <f>AVERAGE(K36:K47)</f>
        <v>9.7296467777777789</v>
      </c>
      <c r="L48" s="6">
        <f>AVERAGE(L36:L47)</f>
        <v>45.205925027777774</v>
      </c>
      <c r="M48" s="1">
        <f>SUM(M36:M47)</f>
        <v>2939892</v>
      </c>
      <c r="N48" s="1">
        <f>SUM(N36:N47)</f>
        <v>2455805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F33E-680D-48F8-89E1-DADBAD8B44D5}">
  <dimension ref="A1:M29"/>
  <sheetViews>
    <sheetView topLeftCell="A10" workbookViewId="0">
      <selection activeCell="A16" sqref="A16:M29"/>
    </sheetView>
  </sheetViews>
  <sheetFormatPr defaultRowHeight="14.4" x14ac:dyDescent="0.3"/>
  <cols>
    <col min="1" max="1" width="11.88671875" bestFit="1" customWidth="1"/>
    <col min="4" max="5" width="11" bestFit="1" customWidth="1"/>
    <col min="6" max="6" width="8.21875" bestFit="1" customWidth="1"/>
    <col min="7" max="7" width="11" bestFit="1" customWidth="1"/>
    <col min="8" max="8" width="10" bestFit="1" customWidth="1"/>
    <col min="9" max="9" width="11" bestFit="1" customWidth="1"/>
    <col min="10" max="11" width="12" bestFit="1" customWidth="1"/>
    <col min="12" max="12" width="11.44140625" customWidth="1"/>
    <col min="13" max="13" width="10.88671875" customWidth="1"/>
  </cols>
  <sheetData>
    <row r="1" spans="1:13" ht="43.2" x14ac:dyDescent="0.3">
      <c r="A1" s="7" t="s">
        <v>2</v>
      </c>
      <c r="B1" s="7" t="s">
        <v>4</v>
      </c>
      <c r="C1" s="7" t="s">
        <v>41</v>
      </c>
      <c r="D1" s="7" t="s">
        <v>51</v>
      </c>
      <c r="E1" s="7" t="s">
        <v>39</v>
      </c>
      <c r="F1" s="7" t="s">
        <v>36</v>
      </c>
      <c r="G1" s="7" t="s">
        <v>33</v>
      </c>
      <c r="H1" s="7" t="s">
        <v>38</v>
      </c>
      <c r="I1" s="7" t="s">
        <v>37</v>
      </c>
      <c r="J1" s="7" t="s">
        <v>29</v>
      </c>
      <c r="K1" s="7" t="s">
        <v>30</v>
      </c>
      <c r="L1" s="7" t="s">
        <v>27</v>
      </c>
      <c r="M1" s="7" t="s">
        <v>28</v>
      </c>
    </row>
    <row r="2" spans="1:13" x14ac:dyDescent="0.3">
      <c r="A2" s="5" t="s">
        <v>3</v>
      </c>
      <c r="B2" s="2">
        <v>131573</v>
      </c>
      <c r="C2" s="2">
        <v>129497</v>
      </c>
      <c r="D2" s="2">
        <v>47038496</v>
      </c>
      <c r="E2" s="2">
        <v>17855968</v>
      </c>
      <c r="F2" s="2">
        <v>5912031</v>
      </c>
      <c r="G2" s="2">
        <v>17085339</v>
      </c>
      <c r="H2" s="2">
        <v>24389337</v>
      </c>
      <c r="I2" s="2">
        <v>13375687</v>
      </c>
      <c r="J2" s="2">
        <f>(D2+F2+H2)/3600</f>
        <v>21483.295555555556</v>
      </c>
      <c r="K2" s="2">
        <f>(E2+G2+I2)/3600</f>
        <v>13421.387222222222</v>
      </c>
      <c r="L2" s="2">
        <v>99832</v>
      </c>
      <c r="M2" s="2">
        <v>29665</v>
      </c>
    </row>
    <row r="3" spans="1:13" x14ac:dyDescent="0.3">
      <c r="A3" s="5" t="s">
        <v>6</v>
      </c>
      <c r="B3" s="2">
        <v>96834</v>
      </c>
      <c r="C3" s="2">
        <v>95415</v>
      </c>
      <c r="D3" s="2">
        <v>42928723</v>
      </c>
      <c r="E3" s="2">
        <v>12305588</v>
      </c>
      <c r="F3" s="2">
        <v>158</v>
      </c>
      <c r="G3" s="2">
        <v>8816985</v>
      </c>
      <c r="H3" s="2">
        <v>17838493</v>
      </c>
      <c r="I3" s="2">
        <v>6790497</v>
      </c>
      <c r="J3" s="2">
        <f t="shared" ref="J3:K13" si="0">(D3+F3+H3)/3600</f>
        <v>16879.82611111111</v>
      </c>
      <c r="K3" s="2">
        <f t="shared" si="0"/>
        <v>7753.6305555555555</v>
      </c>
      <c r="L3" s="2">
        <v>77573</v>
      </c>
      <c r="M3" s="2">
        <v>17842</v>
      </c>
    </row>
    <row r="4" spans="1:13" x14ac:dyDescent="0.3">
      <c r="A4" s="5" t="s">
        <v>11</v>
      </c>
      <c r="B4" s="2">
        <v>49622</v>
      </c>
      <c r="C4" s="2">
        <v>48649</v>
      </c>
      <c r="D4" s="2">
        <v>34293060</v>
      </c>
      <c r="E4" s="2">
        <v>14288112</v>
      </c>
      <c r="F4" s="2">
        <v>0</v>
      </c>
      <c r="G4" s="2">
        <v>12380040</v>
      </c>
      <c r="H4" s="2">
        <v>8390631</v>
      </c>
      <c r="I4" s="2">
        <v>3339381</v>
      </c>
      <c r="J4" s="2">
        <f t="shared" si="0"/>
        <v>11856.580833333333</v>
      </c>
      <c r="K4" s="2">
        <f t="shared" si="0"/>
        <v>8335.4258333333328</v>
      </c>
      <c r="L4" s="2">
        <v>38685</v>
      </c>
      <c r="M4" s="2">
        <v>9964</v>
      </c>
    </row>
    <row r="5" spans="1:13" x14ac:dyDescent="0.3">
      <c r="A5" s="5" t="s">
        <v>9</v>
      </c>
      <c r="B5" s="2">
        <v>228496</v>
      </c>
      <c r="C5" s="2">
        <v>225523</v>
      </c>
      <c r="D5" s="2">
        <v>91166677</v>
      </c>
      <c r="E5" s="2">
        <v>86144707</v>
      </c>
      <c r="F5" s="2">
        <v>0</v>
      </c>
      <c r="G5" s="2">
        <v>76696646</v>
      </c>
      <c r="H5" s="2">
        <v>29872030</v>
      </c>
      <c r="I5" s="2">
        <v>29531872</v>
      </c>
      <c r="J5" s="2">
        <f t="shared" si="0"/>
        <v>33621.863055555557</v>
      </c>
      <c r="K5" s="2">
        <f t="shared" si="0"/>
        <v>53437.006944444445</v>
      </c>
      <c r="L5" s="2">
        <v>142375</v>
      </c>
      <c r="M5" s="2">
        <v>83148</v>
      </c>
    </row>
    <row r="6" spans="1:13" x14ac:dyDescent="0.3">
      <c r="A6" s="5" t="s">
        <v>12</v>
      </c>
      <c r="B6" s="2">
        <v>337230</v>
      </c>
      <c r="C6" s="2">
        <v>332422</v>
      </c>
      <c r="D6" s="2">
        <v>128413778</v>
      </c>
      <c r="E6" s="2">
        <v>134702238</v>
      </c>
      <c r="F6" s="2">
        <v>0</v>
      </c>
      <c r="G6" s="2">
        <v>123881848</v>
      </c>
      <c r="H6" s="2">
        <v>48337756</v>
      </c>
      <c r="I6" s="2">
        <v>53012939</v>
      </c>
      <c r="J6" s="2">
        <f t="shared" si="0"/>
        <v>49097.648333333331</v>
      </c>
      <c r="K6" s="2">
        <f t="shared" si="0"/>
        <v>86554.729166666672</v>
      </c>
      <c r="L6" s="2">
        <v>197477</v>
      </c>
      <c r="M6" s="2">
        <v>134945</v>
      </c>
    </row>
    <row r="7" spans="1:13" x14ac:dyDescent="0.3">
      <c r="A7" s="5" t="s">
        <v>13</v>
      </c>
      <c r="B7" s="2">
        <v>531633</v>
      </c>
      <c r="C7" s="2">
        <v>523243</v>
      </c>
      <c r="D7" s="2">
        <v>167535660</v>
      </c>
      <c r="E7" s="2">
        <v>243172719</v>
      </c>
      <c r="F7" s="2">
        <v>0</v>
      </c>
      <c r="G7" s="2">
        <v>225621953</v>
      </c>
      <c r="H7" s="2">
        <v>73649253</v>
      </c>
      <c r="I7" s="2">
        <v>120447263</v>
      </c>
      <c r="J7" s="2">
        <f t="shared" si="0"/>
        <v>66995.809166666673</v>
      </c>
      <c r="K7" s="2">
        <f t="shared" si="0"/>
        <v>163678.31527777779</v>
      </c>
      <c r="L7" s="2">
        <v>269897</v>
      </c>
      <c r="M7" s="2">
        <v>253346</v>
      </c>
    </row>
    <row r="8" spans="1:13" x14ac:dyDescent="0.3">
      <c r="A8" s="5" t="s">
        <v>14</v>
      </c>
      <c r="B8" s="2">
        <v>729595</v>
      </c>
      <c r="C8" s="2">
        <v>717699</v>
      </c>
      <c r="D8" s="2">
        <v>222879606</v>
      </c>
      <c r="E8" s="2">
        <v>347801897</v>
      </c>
      <c r="F8" s="2">
        <v>0</v>
      </c>
      <c r="G8" s="2">
        <v>308081493</v>
      </c>
      <c r="H8" s="2">
        <v>93056760</v>
      </c>
      <c r="I8" s="2">
        <v>169591786</v>
      </c>
      <c r="J8" s="2">
        <f t="shared" si="0"/>
        <v>87760.101666666669</v>
      </c>
      <c r="K8" s="2">
        <f t="shared" si="0"/>
        <v>229298.66</v>
      </c>
      <c r="L8" s="2">
        <v>352676</v>
      </c>
      <c r="M8" s="2">
        <v>365023</v>
      </c>
    </row>
    <row r="9" spans="1:13" x14ac:dyDescent="0.3">
      <c r="A9" s="5" t="s">
        <v>15</v>
      </c>
      <c r="B9" s="2">
        <v>822410</v>
      </c>
      <c r="C9" s="2">
        <v>809760</v>
      </c>
      <c r="D9" s="2">
        <v>229252829</v>
      </c>
      <c r="E9" s="2">
        <v>410677930</v>
      </c>
      <c r="F9" s="2">
        <v>0</v>
      </c>
      <c r="G9" s="2">
        <v>276479249</v>
      </c>
      <c r="H9" s="2">
        <v>95550678</v>
      </c>
      <c r="I9" s="2">
        <v>182396271</v>
      </c>
      <c r="J9" s="2">
        <f t="shared" si="0"/>
        <v>90223.196388888886</v>
      </c>
      <c r="K9" s="2">
        <f t="shared" si="0"/>
        <v>241542.625</v>
      </c>
      <c r="L9" s="2">
        <v>373833</v>
      </c>
      <c r="M9" s="2">
        <v>435927</v>
      </c>
    </row>
    <row r="10" spans="1:13" x14ac:dyDescent="0.3">
      <c r="A10" s="5" t="s">
        <v>16</v>
      </c>
      <c r="B10" s="2">
        <v>804352</v>
      </c>
      <c r="C10" s="2">
        <v>792943</v>
      </c>
      <c r="D10" s="2">
        <v>231792397</v>
      </c>
      <c r="E10" s="2">
        <v>378858836</v>
      </c>
      <c r="F10" s="2">
        <v>0</v>
      </c>
      <c r="G10" s="2">
        <v>160182370</v>
      </c>
      <c r="H10" s="2">
        <v>99442789</v>
      </c>
      <c r="I10" s="2">
        <v>173591768</v>
      </c>
      <c r="J10" s="2">
        <f t="shared" si="0"/>
        <v>92009.773888888885</v>
      </c>
      <c r="K10" s="2">
        <f t="shared" si="0"/>
        <v>197953.6038888889</v>
      </c>
      <c r="L10" s="2">
        <v>385426</v>
      </c>
      <c r="M10" s="2">
        <v>407517</v>
      </c>
    </row>
    <row r="11" spans="1:13" x14ac:dyDescent="0.3">
      <c r="A11" s="5" t="s">
        <v>17</v>
      </c>
      <c r="B11" s="2">
        <v>756147</v>
      </c>
      <c r="C11" s="2">
        <v>745185</v>
      </c>
      <c r="D11" s="2">
        <v>221348083</v>
      </c>
      <c r="E11" s="2">
        <v>314559505</v>
      </c>
      <c r="F11" s="2">
        <v>0</v>
      </c>
      <c r="G11" s="2">
        <v>134022533</v>
      </c>
      <c r="H11" s="2">
        <v>101751618</v>
      </c>
      <c r="I11" s="2">
        <v>158599451</v>
      </c>
      <c r="J11" s="2">
        <f t="shared" si="0"/>
        <v>89749.916944444441</v>
      </c>
      <c r="K11" s="2">
        <f t="shared" si="0"/>
        <v>168661.52472222221</v>
      </c>
      <c r="L11" s="2">
        <v>385959</v>
      </c>
      <c r="M11" s="2">
        <v>359226</v>
      </c>
    </row>
    <row r="12" spans="1:13" x14ac:dyDescent="0.3">
      <c r="A12" s="5" t="s">
        <v>18</v>
      </c>
      <c r="B12" s="2">
        <v>631226</v>
      </c>
      <c r="C12" s="2">
        <v>621289</v>
      </c>
      <c r="D12" s="2">
        <v>165500338</v>
      </c>
      <c r="E12" s="2">
        <v>172680063</v>
      </c>
      <c r="F12" s="2">
        <v>0</v>
      </c>
      <c r="G12" s="2">
        <v>135022717</v>
      </c>
      <c r="H12" s="2">
        <v>114871850</v>
      </c>
      <c r="I12" s="2">
        <v>134782064</v>
      </c>
      <c r="J12" s="2">
        <f t="shared" si="0"/>
        <v>77881.16333333333</v>
      </c>
      <c r="K12" s="2">
        <f t="shared" si="0"/>
        <v>122912.45666666667</v>
      </c>
      <c r="L12" s="2">
        <v>367460</v>
      </c>
      <c r="M12" s="2">
        <v>253829</v>
      </c>
    </row>
    <row r="13" spans="1:13" x14ac:dyDescent="0.3">
      <c r="A13" s="5" t="s">
        <v>19</v>
      </c>
      <c r="B13" s="2">
        <v>359978</v>
      </c>
      <c r="C13" s="2">
        <v>354072</v>
      </c>
      <c r="D13" s="2">
        <v>90796720</v>
      </c>
      <c r="E13" s="2">
        <v>49611697</v>
      </c>
      <c r="F13" s="2">
        <v>0</v>
      </c>
      <c r="G13" s="2">
        <v>38735714</v>
      </c>
      <c r="H13" s="2">
        <v>80786596</v>
      </c>
      <c r="I13" s="2">
        <v>59985564</v>
      </c>
      <c r="J13" s="2">
        <f t="shared" si="0"/>
        <v>47662.032222222224</v>
      </c>
      <c r="K13" s="2">
        <f t="shared" si="0"/>
        <v>41203.604166666664</v>
      </c>
      <c r="L13" s="2">
        <v>248699</v>
      </c>
      <c r="M13" s="2">
        <v>105373</v>
      </c>
    </row>
    <row r="14" spans="1:13" x14ac:dyDescent="0.3">
      <c r="B14" s="1">
        <f>SUM(B2:B13)</f>
        <v>5479096</v>
      </c>
      <c r="C14" s="1">
        <f t="shared" ref="C14:I14" si="1">SUM(C2:C13)</f>
        <v>5395697</v>
      </c>
      <c r="D14" s="1">
        <f t="shared" si="1"/>
        <v>1672946367</v>
      </c>
      <c r="E14" s="1">
        <f t="shared" si="1"/>
        <v>2182659260</v>
      </c>
      <c r="F14" s="1">
        <f t="shared" si="1"/>
        <v>5912189</v>
      </c>
      <c r="G14" s="1">
        <f t="shared" si="1"/>
        <v>1517006887</v>
      </c>
      <c r="H14" s="1">
        <f t="shared" si="1"/>
        <v>787937791</v>
      </c>
      <c r="I14" s="1">
        <f t="shared" si="1"/>
        <v>1105444543</v>
      </c>
      <c r="J14" s="6">
        <f>SUM(J2:J13)</f>
        <v>685221.2074999999</v>
      </c>
      <c r="K14" s="6">
        <f>SUM(K2:K13)</f>
        <v>1334752.9694444446</v>
      </c>
      <c r="L14" s="1">
        <f>SUM(L2:L13)</f>
        <v>2939892</v>
      </c>
      <c r="M14" s="1">
        <f>SUM(M2:M13)</f>
        <v>2455805</v>
      </c>
    </row>
    <row r="16" spans="1:13" ht="30.6" x14ac:dyDescent="0.3">
      <c r="A16" s="10" t="s">
        <v>2</v>
      </c>
      <c r="B16" s="10" t="s">
        <v>4</v>
      </c>
      <c r="C16" s="10" t="s">
        <v>41</v>
      </c>
      <c r="D16" s="10" t="s">
        <v>51</v>
      </c>
      <c r="E16" s="10" t="s">
        <v>39</v>
      </c>
      <c r="F16" s="10" t="s">
        <v>36</v>
      </c>
      <c r="G16" s="10" t="s">
        <v>33</v>
      </c>
      <c r="H16" s="10" t="s">
        <v>38</v>
      </c>
      <c r="I16" s="10" t="s">
        <v>37</v>
      </c>
      <c r="J16" s="10" t="s">
        <v>29</v>
      </c>
      <c r="K16" s="10" t="s">
        <v>30</v>
      </c>
      <c r="L16" s="10" t="s">
        <v>27</v>
      </c>
      <c r="M16" s="10" t="s">
        <v>28</v>
      </c>
    </row>
    <row r="17" spans="1:13" x14ac:dyDescent="0.3">
      <c r="A17" s="11" t="s">
        <v>52</v>
      </c>
      <c r="B17" s="12">
        <v>131573</v>
      </c>
      <c r="C17" s="12">
        <v>129497</v>
      </c>
      <c r="D17" s="13">
        <f>D2/3600</f>
        <v>13066.248888888889</v>
      </c>
      <c r="E17" s="13">
        <f>E2/3600</f>
        <v>4959.9911111111114</v>
      </c>
      <c r="F17" s="13">
        <f>F2/3600</f>
        <v>1642.2308333333333</v>
      </c>
      <c r="G17" s="13">
        <f>G2/3600</f>
        <v>4745.9274999999998</v>
      </c>
      <c r="H17" s="13">
        <f>H2/3600</f>
        <v>6774.8158333333331</v>
      </c>
      <c r="I17" s="13">
        <f>I2/3600</f>
        <v>3715.4686111111109</v>
      </c>
      <c r="J17" s="13">
        <f>(D17+F17+H17)</f>
        <v>21483.295555555556</v>
      </c>
      <c r="K17" s="13">
        <f>(E17+G17+I17)</f>
        <v>13421.387222222223</v>
      </c>
      <c r="L17" s="12">
        <v>99832</v>
      </c>
      <c r="M17" s="12">
        <v>29665</v>
      </c>
    </row>
    <row r="18" spans="1:13" x14ac:dyDescent="0.3">
      <c r="A18" s="11" t="s">
        <v>53</v>
      </c>
      <c r="B18" s="12">
        <v>96834</v>
      </c>
      <c r="C18" s="12">
        <v>95415</v>
      </c>
      <c r="D18" s="13">
        <f t="shared" ref="D18:I18" si="2">D3/3600</f>
        <v>11924.645277777778</v>
      </c>
      <c r="E18" s="13">
        <f t="shared" si="2"/>
        <v>3418.2188888888891</v>
      </c>
      <c r="F18" s="13">
        <f t="shared" si="2"/>
        <v>4.3888888888888887E-2</v>
      </c>
      <c r="G18" s="13">
        <f t="shared" si="2"/>
        <v>2449.1624999999999</v>
      </c>
      <c r="H18" s="13">
        <f t="shared" si="2"/>
        <v>4955.1369444444445</v>
      </c>
      <c r="I18" s="13">
        <f t="shared" si="2"/>
        <v>1886.2491666666667</v>
      </c>
      <c r="J18" s="13">
        <f t="shared" ref="J18:J28" si="3">(D18+F18+H18)</f>
        <v>16879.826111111113</v>
      </c>
      <c r="K18" s="13">
        <f t="shared" ref="K18:K28" si="4">(E18+G18+I18)</f>
        <v>7753.6305555555555</v>
      </c>
      <c r="L18" s="12">
        <v>77573</v>
      </c>
      <c r="M18" s="12">
        <v>17842</v>
      </c>
    </row>
    <row r="19" spans="1:13" x14ac:dyDescent="0.3">
      <c r="A19" s="11" t="s">
        <v>54</v>
      </c>
      <c r="B19" s="12">
        <v>49622</v>
      </c>
      <c r="C19" s="12">
        <v>48649</v>
      </c>
      <c r="D19" s="13">
        <f t="shared" ref="D19:I19" si="5">D4/3600</f>
        <v>9525.85</v>
      </c>
      <c r="E19" s="13">
        <f t="shared" si="5"/>
        <v>3968.92</v>
      </c>
      <c r="F19" s="13">
        <f t="shared" si="5"/>
        <v>0</v>
      </c>
      <c r="G19" s="13">
        <f t="shared" si="5"/>
        <v>3438.9</v>
      </c>
      <c r="H19" s="13">
        <f t="shared" si="5"/>
        <v>2330.7308333333335</v>
      </c>
      <c r="I19" s="13">
        <f t="shared" si="5"/>
        <v>927.60583333333329</v>
      </c>
      <c r="J19" s="13">
        <f t="shared" si="3"/>
        <v>11856.580833333333</v>
      </c>
      <c r="K19" s="13">
        <f t="shared" si="4"/>
        <v>8335.4258333333328</v>
      </c>
      <c r="L19" s="12">
        <v>38685</v>
      </c>
      <c r="M19" s="12">
        <v>9964</v>
      </c>
    </row>
    <row r="20" spans="1:13" x14ac:dyDescent="0.3">
      <c r="A20" s="11" t="s">
        <v>55</v>
      </c>
      <c r="B20" s="12">
        <v>228496</v>
      </c>
      <c r="C20" s="12">
        <v>225523</v>
      </c>
      <c r="D20" s="13">
        <f t="shared" ref="D20:I20" si="6">D5/3600</f>
        <v>25324.076944444445</v>
      </c>
      <c r="E20" s="13">
        <f t="shared" si="6"/>
        <v>23929.085277777776</v>
      </c>
      <c r="F20" s="13">
        <f t="shared" si="6"/>
        <v>0</v>
      </c>
      <c r="G20" s="13">
        <f t="shared" si="6"/>
        <v>21304.623888888887</v>
      </c>
      <c r="H20" s="13">
        <f t="shared" si="6"/>
        <v>8297.7861111111106</v>
      </c>
      <c r="I20" s="13">
        <f t="shared" si="6"/>
        <v>8203.2977777777778</v>
      </c>
      <c r="J20" s="13">
        <f t="shared" si="3"/>
        <v>33621.863055555557</v>
      </c>
      <c r="K20" s="13">
        <f t="shared" si="4"/>
        <v>53437.006944444445</v>
      </c>
      <c r="L20" s="12">
        <v>142375</v>
      </c>
      <c r="M20" s="12">
        <v>83148</v>
      </c>
    </row>
    <row r="21" spans="1:13" x14ac:dyDescent="0.3">
      <c r="A21" s="11" t="s">
        <v>56</v>
      </c>
      <c r="B21" s="12">
        <v>337230</v>
      </c>
      <c r="C21" s="12">
        <v>332422</v>
      </c>
      <c r="D21" s="13">
        <f t="shared" ref="D21:I21" si="7">D6/3600</f>
        <v>35670.493888888886</v>
      </c>
      <c r="E21" s="13">
        <f t="shared" si="7"/>
        <v>37417.28833333333</v>
      </c>
      <c r="F21" s="13">
        <f t="shared" si="7"/>
        <v>0</v>
      </c>
      <c r="G21" s="13">
        <f t="shared" si="7"/>
        <v>34411.624444444446</v>
      </c>
      <c r="H21" s="13">
        <f t="shared" si="7"/>
        <v>13427.154444444444</v>
      </c>
      <c r="I21" s="13">
        <f t="shared" si="7"/>
        <v>14725.816388888888</v>
      </c>
      <c r="J21" s="13">
        <f t="shared" si="3"/>
        <v>49097.648333333331</v>
      </c>
      <c r="K21" s="13">
        <f t="shared" si="4"/>
        <v>86554.729166666657</v>
      </c>
      <c r="L21" s="12">
        <v>197477</v>
      </c>
      <c r="M21" s="12">
        <v>134945</v>
      </c>
    </row>
    <row r="22" spans="1:13" x14ac:dyDescent="0.3">
      <c r="A22" s="11" t="s">
        <v>57</v>
      </c>
      <c r="B22" s="12">
        <v>531633</v>
      </c>
      <c r="C22" s="12">
        <v>523243</v>
      </c>
      <c r="D22" s="13">
        <f t="shared" ref="D22:I22" si="8">D7/3600</f>
        <v>46537.683333333334</v>
      </c>
      <c r="E22" s="13">
        <f t="shared" si="8"/>
        <v>67547.977499999994</v>
      </c>
      <c r="F22" s="13">
        <f t="shared" si="8"/>
        <v>0</v>
      </c>
      <c r="G22" s="13">
        <f t="shared" si="8"/>
        <v>62672.764722222222</v>
      </c>
      <c r="H22" s="13">
        <f t="shared" si="8"/>
        <v>20458.125833333332</v>
      </c>
      <c r="I22" s="13">
        <f t="shared" si="8"/>
        <v>33457.573055555556</v>
      </c>
      <c r="J22" s="13">
        <f t="shared" si="3"/>
        <v>66995.809166666673</v>
      </c>
      <c r="K22" s="13">
        <f t="shared" si="4"/>
        <v>163678.31527777776</v>
      </c>
      <c r="L22" s="12">
        <v>269897</v>
      </c>
      <c r="M22" s="12">
        <v>253346</v>
      </c>
    </row>
    <row r="23" spans="1:13" x14ac:dyDescent="0.3">
      <c r="A23" s="11" t="s">
        <v>58</v>
      </c>
      <c r="B23" s="12">
        <v>729595</v>
      </c>
      <c r="C23" s="12">
        <v>717699</v>
      </c>
      <c r="D23" s="13">
        <f t="shared" ref="D23:I23" si="9">D8/3600</f>
        <v>61911.001666666663</v>
      </c>
      <c r="E23" s="13">
        <f t="shared" si="9"/>
        <v>96611.638055555552</v>
      </c>
      <c r="F23" s="13">
        <f t="shared" si="9"/>
        <v>0</v>
      </c>
      <c r="G23" s="13">
        <f t="shared" si="9"/>
        <v>85578.192500000005</v>
      </c>
      <c r="H23" s="13">
        <f t="shared" si="9"/>
        <v>25849.1</v>
      </c>
      <c r="I23" s="13">
        <f t="shared" si="9"/>
        <v>47108.829444444447</v>
      </c>
      <c r="J23" s="13">
        <f t="shared" si="3"/>
        <v>87760.101666666655</v>
      </c>
      <c r="K23" s="13">
        <f t="shared" si="4"/>
        <v>229298.66</v>
      </c>
      <c r="L23" s="12">
        <v>352676</v>
      </c>
      <c r="M23" s="12">
        <v>365023</v>
      </c>
    </row>
    <row r="24" spans="1:13" x14ac:dyDescent="0.3">
      <c r="A24" s="11" t="s">
        <v>59</v>
      </c>
      <c r="B24" s="12">
        <v>822410</v>
      </c>
      <c r="C24" s="12">
        <v>809760</v>
      </c>
      <c r="D24" s="13">
        <f t="shared" ref="D24:I24" si="10">D9/3600</f>
        <v>63681.34138888889</v>
      </c>
      <c r="E24" s="13">
        <f t="shared" si="10"/>
        <v>114077.20277777778</v>
      </c>
      <c r="F24" s="13">
        <f t="shared" si="10"/>
        <v>0</v>
      </c>
      <c r="G24" s="13">
        <f t="shared" si="10"/>
        <v>76799.791388888887</v>
      </c>
      <c r="H24" s="13">
        <f t="shared" si="10"/>
        <v>26541.855</v>
      </c>
      <c r="I24" s="13">
        <f t="shared" si="10"/>
        <v>50665.630833333336</v>
      </c>
      <c r="J24" s="13">
        <f t="shared" si="3"/>
        <v>90223.196388888886</v>
      </c>
      <c r="K24" s="13">
        <f t="shared" si="4"/>
        <v>241542.625</v>
      </c>
      <c r="L24" s="12">
        <v>373833</v>
      </c>
      <c r="M24" s="12">
        <v>435927</v>
      </c>
    </row>
    <row r="25" spans="1:13" x14ac:dyDescent="0.3">
      <c r="A25" s="11" t="s">
        <v>60</v>
      </c>
      <c r="B25" s="12">
        <v>804352</v>
      </c>
      <c r="C25" s="12">
        <v>792943</v>
      </c>
      <c r="D25" s="13">
        <f t="shared" ref="D25:I25" si="11">D10/3600</f>
        <v>64386.776944444442</v>
      </c>
      <c r="E25" s="13">
        <f t="shared" si="11"/>
        <v>105238.56555555556</v>
      </c>
      <c r="F25" s="13">
        <f t="shared" si="11"/>
        <v>0</v>
      </c>
      <c r="G25" s="13">
        <f t="shared" si="11"/>
        <v>44495.102777777778</v>
      </c>
      <c r="H25" s="13">
        <f t="shared" si="11"/>
        <v>27622.996944444443</v>
      </c>
      <c r="I25" s="13">
        <f t="shared" si="11"/>
        <v>48219.935555555552</v>
      </c>
      <c r="J25" s="13">
        <f t="shared" si="3"/>
        <v>92009.773888888885</v>
      </c>
      <c r="K25" s="13">
        <f t="shared" si="4"/>
        <v>197953.6038888889</v>
      </c>
      <c r="L25" s="12">
        <v>385426</v>
      </c>
      <c r="M25" s="12">
        <v>407517</v>
      </c>
    </row>
    <row r="26" spans="1:13" x14ac:dyDescent="0.3">
      <c r="A26" s="11" t="s">
        <v>61</v>
      </c>
      <c r="B26" s="12">
        <v>756147</v>
      </c>
      <c r="C26" s="12">
        <v>745185</v>
      </c>
      <c r="D26" s="13">
        <f t="shared" ref="D26:I26" si="12">D11/3600</f>
        <v>61485.578611111108</v>
      </c>
      <c r="E26" s="13">
        <f t="shared" si="12"/>
        <v>87377.640277777784</v>
      </c>
      <c r="F26" s="13">
        <f t="shared" si="12"/>
        <v>0</v>
      </c>
      <c r="G26" s="13">
        <f t="shared" si="12"/>
        <v>37228.481388888889</v>
      </c>
      <c r="H26" s="13">
        <f t="shared" si="12"/>
        <v>28264.338333333333</v>
      </c>
      <c r="I26" s="13">
        <f t="shared" si="12"/>
        <v>44055.403055555558</v>
      </c>
      <c r="J26" s="13">
        <f t="shared" si="3"/>
        <v>89749.916944444441</v>
      </c>
      <c r="K26" s="13">
        <f t="shared" si="4"/>
        <v>168661.52472222224</v>
      </c>
      <c r="L26" s="12">
        <v>385959</v>
      </c>
      <c r="M26" s="12">
        <v>359226</v>
      </c>
    </row>
    <row r="27" spans="1:13" x14ac:dyDescent="0.3">
      <c r="A27" s="11" t="s">
        <v>62</v>
      </c>
      <c r="B27" s="12">
        <v>631226</v>
      </c>
      <c r="C27" s="12">
        <v>621289</v>
      </c>
      <c r="D27" s="13">
        <f t="shared" ref="D27:I27" si="13">D12/3600</f>
        <v>45972.316111111111</v>
      </c>
      <c r="E27" s="13">
        <f t="shared" si="13"/>
        <v>47966.684166666666</v>
      </c>
      <c r="F27" s="13">
        <f t="shared" si="13"/>
        <v>0</v>
      </c>
      <c r="G27" s="13">
        <f t="shared" si="13"/>
        <v>37506.310277777775</v>
      </c>
      <c r="H27" s="13">
        <f t="shared" si="13"/>
        <v>31908.847222222223</v>
      </c>
      <c r="I27" s="13">
        <f t="shared" si="13"/>
        <v>37439.462222222224</v>
      </c>
      <c r="J27" s="13">
        <f t="shared" si="3"/>
        <v>77881.16333333333</v>
      </c>
      <c r="K27" s="13">
        <f t="shared" si="4"/>
        <v>122912.45666666667</v>
      </c>
      <c r="L27" s="12">
        <v>367460</v>
      </c>
      <c r="M27" s="12">
        <v>253829</v>
      </c>
    </row>
    <row r="28" spans="1:13" x14ac:dyDescent="0.3">
      <c r="A28" s="11" t="s">
        <v>63</v>
      </c>
      <c r="B28" s="12">
        <v>359978</v>
      </c>
      <c r="C28" s="12">
        <v>354072</v>
      </c>
      <c r="D28" s="13">
        <f t="shared" ref="D28:I28" si="14">D13/3600</f>
        <v>25221.31111111111</v>
      </c>
      <c r="E28" s="13">
        <f t="shared" si="14"/>
        <v>13781.026944444444</v>
      </c>
      <c r="F28" s="13">
        <f t="shared" si="14"/>
        <v>0</v>
      </c>
      <c r="G28" s="13">
        <f t="shared" si="14"/>
        <v>10759.920555555556</v>
      </c>
      <c r="H28" s="13">
        <f t="shared" si="14"/>
        <v>22440.72111111111</v>
      </c>
      <c r="I28" s="13">
        <f t="shared" si="14"/>
        <v>16662.656666666666</v>
      </c>
      <c r="J28" s="13">
        <f t="shared" si="3"/>
        <v>47662.032222222217</v>
      </c>
      <c r="K28" s="13">
        <f t="shared" si="4"/>
        <v>41203.604166666672</v>
      </c>
      <c r="L28" s="12">
        <v>248699</v>
      </c>
      <c r="M28" s="12">
        <v>105373</v>
      </c>
    </row>
    <row r="29" spans="1:13" x14ac:dyDescent="0.3">
      <c r="A29" s="14"/>
      <c r="B29" s="15">
        <f>SUM(B17:B28)</f>
        <v>5479096</v>
      </c>
      <c r="C29" s="15">
        <f t="shared" ref="C29:I29" si="15">SUM(C17:C28)</f>
        <v>5395697</v>
      </c>
      <c r="D29" s="16">
        <f t="shared" si="15"/>
        <v>464707.32416666666</v>
      </c>
      <c r="E29" s="16">
        <f t="shared" si="15"/>
        <v>606294.23888888885</v>
      </c>
      <c r="F29" s="16">
        <f t="shared" si="15"/>
        <v>1642.2747222222222</v>
      </c>
      <c r="G29" s="16">
        <f t="shared" si="15"/>
        <v>421390.80194444448</v>
      </c>
      <c r="H29" s="16">
        <f t="shared" si="15"/>
        <v>218871.60861111109</v>
      </c>
      <c r="I29" s="16">
        <f t="shared" si="15"/>
        <v>307067.92861111113</v>
      </c>
      <c r="J29" s="17">
        <f>SUM(J17:J28)</f>
        <v>685221.2074999999</v>
      </c>
      <c r="K29" s="17">
        <f>SUM(K17:K28)</f>
        <v>1334752.9694444446</v>
      </c>
      <c r="L29" s="15">
        <f>SUM(L17:L28)</f>
        <v>2939892</v>
      </c>
      <c r="M29" s="15">
        <f>SUM(M17:M28)</f>
        <v>2455805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said.boutejdir</dc:creator>
  <cp:lastModifiedBy>said.boutejdir</cp:lastModifiedBy>
  <dcterms:created xsi:type="dcterms:W3CDTF">2021-12-16T16:21:11Z</dcterms:created>
  <dcterms:modified xsi:type="dcterms:W3CDTF">2021-12-31T22:27:49Z</dcterms:modified>
</cp:coreProperties>
</file>