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<sst xmlns="http://schemas.openxmlformats.org/spreadsheetml/2006/main" count="738" uniqueCount="365">
  <si>
    <t>File opened</t>
  </si>
  <si>
    <t>2024-04-24 15:29:37</t>
  </si>
  <si>
    <t>Console s/n</t>
  </si>
  <si>
    <t>68C-022579</t>
  </si>
  <si>
    <t>Console ver</t>
  </si>
  <si>
    <t>Bluestem v.2.1.09</t>
  </si>
  <si>
    <t>Scripts ver</t>
  </si>
  <si>
    <t>2022.06  2.1.09, Dec 2022</t>
  </si>
  <si>
    <t>Head s/n</t>
  </si>
  <si>
    <t>68H-422569</t>
  </si>
  <si>
    <t>Head ver</t>
  </si>
  <si>
    <t>1.4.22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</si>
  <si>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</si>
  <si>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"2.48881", "flowazero": "0.29412", "flowbzero": "0.30539", "chamberpressurezero": "2.55489", "ssa_ref": "37836.8", "ssb_ref": "35909.7"}</t>
  </si>
  <si>
    <t>CO2 rangematch</t>
  </si>
  <si>
    <t>Tue Apr 23 10:36</t>
  </si>
  <si>
    <t>H2O rangematch</t>
  </si>
  <si>
    <t>Tue Apr 23 10:46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</si>
  <si>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</si>
  <si>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</si>
  <si>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</si>
  <si>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</si>
  <si>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</si>
  <si>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</si>
  <si>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</si>
  <si>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</si>
  <si>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</si>
  <si>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1.4.7</t>
  </si>
  <si>
    <t>15:29:37</t>
  </si>
  <si>
    <t>Stability Definition:	ΔCO2 (Meas2): Slp&lt;0.1 Per=20	ΔH2O (Meas2): Slp&lt;0.1 Per=20</t>
  </si>
  <si>
    <t>15:29:56</t>
  </si>
  <si>
    <t>testing sot measurements</t>
  </si>
  <si>
    <t>15:30:03</t>
  </si>
  <si>
    <t>testing spot measurements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</si>
  <si>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</si>
  <si>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</si>
  <si>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</si>
  <si>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</si>
  <si>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</si>
  <si>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</si>
  <si>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</si>
  <si>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</si>
  <si>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</si>
  <si>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</si>
  <si>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</si>
  <si>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</si>
  <si>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</si>
  <si>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</si>
  <si>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</si>
  <si>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</si>
  <si>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</si>
  <si>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</si>
  <si>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</si>
  <si>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</si>
  <si>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</si>
  <si>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</si>
  <si>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</si>
  <si>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</si>
  <si>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</si>
  <si>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</si>
  <si>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</si>
  <si>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</si>
  <si>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</si>
  <si>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</si>
  <si>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</si>
  <si>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</si>
  <si>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</si>
  <si>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</si>
  <si>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</si>
  <si>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</si>
  <si>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</si>
  <si>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</si>
  <si>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</si>
  <si>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</si>
  <si>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</si>
  <si>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</si>
  <si>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</si>
  <si>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</si>
  <si>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</si>
  <si>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</si>
  <si>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</si>
  <si>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</si>
  <si>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</si>
  <si>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</si>
  <si>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</si>
  <si>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</si>
  <si>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3.47651 199.924 357.624 572.179 851.2 1047.14 1245.91 1393.14</t>
  </si>
  <si>
    <t>Fs_true</t>
  </si>
  <si>
    <t>-0.828902 224.633 389.027 582.932 808.971 1001.28 1201.77 1400.46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</si>
  <si>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</si>
  <si>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</si>
  <si>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</si>
  <si>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</si>
  <si>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</si>
  <si>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</si>
  <si>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</si>
  <si>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</si>
  <si>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</si>
  <si>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</si>
  <si>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</si>
  <si>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</si>
  <si>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</si>
  <si>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</si>
  <si>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</si>
  <si>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</si>
  <si>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</si>
  <si>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</si>
  <si>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</si>
  <si>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</si>
  <si>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</si>
  <si>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</si>
  <si>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</si>
  <si>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</si>
  <si>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</si>
  <si>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plant.id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</si>
  <si>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</si>
  <si>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</si>
  <si>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</si>
  <si>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</si>
  <si>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</si>
  <si>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</si>
  <si>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</si>
  <si>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</si>
  <si>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</si>
  <si>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</si>
  <si>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</si>
  <si>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</si>
  <si>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</si>
  <si>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</si>
  <si>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</si>
  <si>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</si>
  <si>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</si>
  <si>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</si>
  <si>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</si>
  <si>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</si>
  <si>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</si>
  <si>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</si>
  <si>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</si>
  <si>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</si>
  <si>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</si>
  <si>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</si>
  <si>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</si>
  <si>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</si>
  <si>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</si>
  <si>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</si>
  <si>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</si>
  <si>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</si>
  <si>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</si>
  <si>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</si>
  <si>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</si>
  <si>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</si>
  <si>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</si>
  <si>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</si>
  <si>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</si>
  <si>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</si>
  <si>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</si>
  <si>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</si>
  <si>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</si>
  <si>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</si>
  <si>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</si>
  <si>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</si>
  <si>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</si>
  <si>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</si>
  <si>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</si>
  <si>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</si>
  <si>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</si>
  <si>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</si>
  <si>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</si>
  <si>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</si>
  <si>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</si>
  <si>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</si>
  <si>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</si>
  <si>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</si>
  <si>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</si>
  <si>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</si>
  <si>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</si>
  <si>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</si>
  <si>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</si>
  <si>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</si>
  <si>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</si>
  <si>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</si>
  <si>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</si>
  <si>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</si>
  <si>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</si>
  <si>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</si>
  <si>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</si>
  <si>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</si>
  <si>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</si>
  <si>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</si>
  <si>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</si>
  <si>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</si>
  <si>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</si>
  <si>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</si>
  <si>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</si>
  <si>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</si>
  <si>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</si>
  <si>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</si>
  <si>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</si>
  <si>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</si>
  <si>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</si>
  <si>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</si>
  <si>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</si>
  <si>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</si>
  <si>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</si>
  <si>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</si>
  <si>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</si>
  <si>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</si>
  <si>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</si>
  <si>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</si>
  <si>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</si>
  <si>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</si>
  <si>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</si>
  <si>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</si>
  <si>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</si>
  <si>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</si>
  <si>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</si>
  <si>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</si>
  <si>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</si>
  <si>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</si>
  <si>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</si>
  <si>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</si>
  <si>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</si>
  <si>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</si>
  <si>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</si>
  <si>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</si>
  <si>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</si>
  <si>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</si>
  <si>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</si>
  <si>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</si>
  <si>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</si>
  <si>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</si>
  <si>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</si>
  <si>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</si>
  <si>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</si>
  <si>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</si>
  <si>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</si>
  <si>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</si>
  <si>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</si>
  <si>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</si>
  <si>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</si>
  <si>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</si>
  <si>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</si>
  <si>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</si>
  <si>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</si>
  <si>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</si>
  <si>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</si>
  <si>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</si>
  <si>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</si>
  <si>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</si>
  <si>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</si>
  <si>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</si>
  <si>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</si>
  <si>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</si>
  <si>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</si>
  <si>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</si>
  <si>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</si>
  <si>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</si>
  <si>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</si>
  <si>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</si>
  <si>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</si>
  <si>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</si>
  <si>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</si>
  <si>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</si>
  <si>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</si>
  <si>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</si>
  <si>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</si>
  <si>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</si>
  <si>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</si>
  <si>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</si>
  <si>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</si>
  <si>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</si>
  <si>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</si>
  <si>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</si>
  <si>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</si>
  <si>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</si>
  <si>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</si>
  <si>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</si>
  <si>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</si>
  <si>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</si>
  <si>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</si>
  <si>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</si>
  <si>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</si>
  <si>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</si>
  <si>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</si>
  <si>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</si>
  <si>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</si>
  <si>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</si>
  <si>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</si>
  <si>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</si>
  <si>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</si>
  <si>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</si>
  <si>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</si>
  <si>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</si>
  <si>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</si>
  <si>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</si>
  <si>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</si>
  <si>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</si>
  <si>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</si>
  <si>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</si>
  <si>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</si>
  <si>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</si>
  <si>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</si>
  <si>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</si>
  <si>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</si>
  <si>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</si>
  <si>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</si>
  <si>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</si>
  <si>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</si>
  <si>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</si>
  <si>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</si>
  <si>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</si>
  <si>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</si>
  <si>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</si>
  <si>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</si>
  <si>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</si>
  <si>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</si>
  <si>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</si>
  <si>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</si>
  <si>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</si>
  <si>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</si>
  <si>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</si>
  <si>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</si>
  <si>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</si>
  <si>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</si>
  <si>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</si>
  <si>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</si>
  <si>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</si>
  <si>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</si>
  <si>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</si>
  <si>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</si>
  <si>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</si>
  <si>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</si>
  <si>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</si>
  <si>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</si>
  <si>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</si>
  <si>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</si>
  <si>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</si>
  <si>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</si>
  <si>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</si>
  <si>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</si>
  <si>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</si>
  <si>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</si>
  <si>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</si>
  <si>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</si>
  <si>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</si>
  <si>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</si>
  <si>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</si>
  <si>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</si>
  <si>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</si>
  <si>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</si>
  <si>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</si>
  <si>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</si>
  <si>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</si>
  <si>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</si>
  <si>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</si>
  <si>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</si>
  <si>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20240424 15:38:48</t>
  </si>
  <si>
    <t>15:38:48</t>
  </si>
  <si>
    <t>test1_spot</t>
  </si>
  <si>
    <t>1: Needles</t>
  </si>
  <si>
    <t>15:39:07</t>
  </si>
  <si>
    <t>1/2</t>
  </si>
  <si>
    <t>10111111</t>
  </si>
  <si>
    <t>oioooooo</t>
  </si>
  <si>
    <t>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</si>
</sst>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Q17"/>
  <sheetViews>
    <sheetView tabSelected="1" workbookViewId="0"/>
  </sheetViews>
  <sheetFormatPr defaultRowHeight="15"/>
  <sheetData>
    <row r="2" spans="1:225">
      <c r="A2" t="s">
        <v>34</v>
      </c>
      <c r="B2" t="s">
        <v>35</v>
      </c>
      <c r="C2" t="s">
        <v>37</v>
      </c>
    </row>
    <row r="3" spans="1:225">
      <c r="B3" t="s">
        <v>36</v>
      </c>
      <c r="C3">
        <v>21</v>
      </c>
    </row>
    <row r="4" spans="1:225">
      <c r="A4" t="s">
        <v>38</v>
      </c>
      <c r="B4" t="s">
        <v>39</v>
      </c>
      <c r="C4" t="s">
        <v>40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49</v>
      </c>
    </row>
    <row r="5" spans="1:225">
      <c r="B5" t="s">
        <v>19</v>
      </c>
      <c r="C5" t="s">
        <v>41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5">
      <c r="A6" t="s">
        <v>50</v>
      </c>
      <c r="B6" t="s">
        <v>51</v>
      </c>
      <c r="C6" t="s">
        <v>52</v>
      </c>
      <c r="D6" t="s">
        <v>53</v>
      </c>
      <c r="E6" t="s">
        <v>54</v>
      </c>
    </row>
    <row r="7" spans="1:225">
      <c r="B7">
        <v>0</v>
      </c>
      <c r="C7">
        <v>1</v>
      </c>
      <c r="D7">
        <v>0</v>
      </c>
      <c r="E7">
        <v>0</v>
      </c>
    </row>
    <row r="8" spans="1:225">
      <c r="A8" t="s">
        <v>55</v>
      </c>
      <c r="B8" t="s">
        <v>56</v>
      </c>
      <c r="C8" t="s">
        <v>58</v>
      </c>
      <c r="D8" t="s">
        <v>60</v>
      </c>
      <c r="E8" t="s">
        <v>61</v>
      </c>
      <c r="F8" t="s">
        <v>62</v>
      </c>
      <c r="G8" t="s">
        <v>63</v>
      </c>
      <c r="H8" t="s">
        <v>64</v>
      </c>
      <c r="I8" t="s">
        <v>65</v>
      </c>
      <c r="J8" t="s">
        <v>66</v>
      </c>
      <c r="K8" t="s">
        <v>67</v>
      </c>
      <c r="L8" t="s">
        <v>68</v>
      </c>
      <c r="M8" t="s">
        <v>69</v>
      </c>
      <c r="N8" t="s">
        <v>70</v>
      </c>
      <c r="O8" t="s">
        <v>71</v>
      </c>
      <c r="P8" t="s">
        <v>72</v>
      </c>
      <c r="Q8" t="s">
        <v>73</v>
      </c>
    </row>
    <row r="9" spans="1:225">
      <c r="B9" t="s">
        <v>57</v>
      </c>
      <c r="C9" t="s">
        <v>59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5">
      <c r="A10" t="s">
        <v>74</v>
      </c>
      <c r="B10" t="s">
        <v>75</v>
      </c>
      <c r="C10" t="s">
        <v>76</v>
      </c>
      <c r="D10" t="s">
        <v>77</v>
      </c>
      <c r="E10" t="s">
        <v>78</v>
      </c>
      <c r="F10" t="s">
        <v>79</v>
      </c>
    </row>
    <row r="11" spans="1:225">
      <c r="B11">
        <v>0</v>
      </c>
      <c r="C11">
        <v>0</v>
      </c>
      <c r="D11">
        <v>0</v>
      </c>
      <c r="E11">
        <v>0</v>
      </c>
      <c r="F11">
        <v>1</v>
      </c>
    </row>
    <row r="12" spans="1:225">
      <c r="A12" t="s">
        <v>80</v>
      </c>
      <c r="B12" t="s">
        <v>81</v>
      </c>
      <c r="C12" t="s">
        <v>82</v>
      </c>
      <c r="D12" t="s">
        <v>83</v>
      </c>
      <c r="E12" t="s">
        <v>84</v>
      </c>
      <c r="F12" t="s">
        <v>85</v>
      </c>
      <c r="G12" t="s">
        <v>87</v>
      </c>
      <c r="H12" t="s">
        <v>89</v>
      </c>
    </row>
    <row r="13" spans="1:225">
      <c r="B13">
        <v>-6276</v>
      </c>
      <c r="C13">
        <v>6.6</v>
      </c>
      <c r="D13">
        <v>1.709E-05</v>
      </c>
      <c r="E13">
        <v>3.11</v>
      </c>
      <c r="F13" t="s">
        <v>86</v>
      </c>
      <c r="G13" t="s">
        <v>88</v>
      </c>
      <c r="H13">
        <v>0</v>
      </c>
    </row>
    <row r="14" spans="1:225">
      <c r="A14" t="s">
        <v>90</v>
      </c>
      <c r="B14" t="s">
        <v>90</v>
      </c>
      <c r="C14" t="s">
        <v>90</v>
      </c>
      <c r="D14" t="s">
        <v>90</v>
      </c>
      <c r="E14" t="s">
        <v>90</v>
      </c>
      <c r="F14" t="s">
        <v>90</v>
      </c>
      <c r="G14" t="s">
        <v>91</v>
      </c>
      <c r="H14" t="s">
        <v>92</v>
      </c>
      <c r="I14" t="s">
        <v>92</v>
      </c>
      <c r="J14" t="s">
        <v>92</v>
      </c>
      <c r="K14" t="s">
        <v>92</v>
      </c>
      <c r="L14" t="s">
        <v>92</v>
      </c>
      <c r="M14" t="s">
        <v>92</v>
      </c>
      <c r="N14" t="s">
        <v>92</v>
      </c>
      <c r="O14" t="s">
        <v>92</v>
      </c>
      <c r="P14" t="s">
        <v>92</v>
      </c>
      <c r="Q14" t="s">
        <v>92</v>
      </c>
      <c r="R14" t="s">
        <v>92</v>
      </c>
      <c r="S14" t="s">
        <v>92</v>
      </c>
      <c r="T14" t="s">
        <v>92</v>
      </c>
      <c r="U14" t="s">
        <v>92</v>
      </c>
      <c r="V14" t="s">
        <v>92</v>
      </c>
      <c r="W14" t="s">
        <v>92</v>
      </c>
      <c r="X14" t="s">
        <v>92</v>
      </c>
      <c r="Y14" t="s">
        <v>92</v>
      </c>
      <c r="Z14" t="s">
        <v>92</v>
      </c>
      <c r="AA14" t="s">
        <v>92</v>
      </c>
      <c r="AB14" t="s">
        <v>92</v>
      </c>
      <c r="AC14" t="s">
        <v>92</v>
      </c>
      <c r="AD14" t="s">
        <v>92</v>
      </c>
      <c r="AE14" t="s">
        <v>92</v>
      </c>
      <c r="AF14" t="s">
        <v>92</v>
      </c>
      <c r="AG14" t="s">
        <v>92</v>
      </c>
      <c r="AH14" t="s">
        <v>93</v>
      </c>
      <c r="AI14" t="s">
        <v>93</v>
      </c>
      <c r="AJ14" t="s">
        <v>93</v>
      </c>
      <c r="AK14" t="s">
        <v>93</v>
      </c>
      <c r="AL14" t="s">
        <v>93</v>
      </c>
      <c r="AM14" t="s">
        <v>93</v>
      </c>
      <c r="AN14" t="s">
        <v>93</v>
      </c>
      <c r="AO14" t="s">
        <v>93</v>
      </c>
      <c r="AP14" t="s">
        <v>93</v>
      </c>
      <c r="AQ14" t="s">
        <v>93</v>
      </c>
      <c r="AR14" t="s">
        <v>94</v>
      </c>
      <c r="AS14" t="s">
        <v>94</v>
      </c>
      <c r="AT14" t="s">
        <v>94</v>
      </c>
      <c r="AU14" t="s">
        <v>94</v>
      </c>
      <c r="AV14" t="s">
        <v>94</v>
      </c>
      <c r="AW14" t="s">
        <v>95</v>
      </c>
      <c r="AX14" t="s">
        <v>95</v>
      </c>
      <c r="AY14" t="s">
        <v>95</v>
      </c>
      <c r="AZ14" t="s">
        <v>95</v>
      </c>
      <c r="BA14" t="s">
        <v>96</v>
      </c>
      <c r="BB14" t="s">
        <v>96</v>
      </c>
      <c r="BC14" t="s">
        <v>96</v>
      </c>
      <c r="BD14" t="s">
        <v>96</v>
      </c>
      <c r="BE14" t="s">
        <v>96</v>
      </c>
      <c r="BF14" t="s">
        <v>97</v>
      </c>
      <c r="BG14" t="s">
        <v>97</v>
      </c>
      <c r="BH14" t="s">
        <v>97</v>
      </c>
      <c r="BI14" t="s">
        <v>97</v>
      </c>
      <c r="BJ14" t="s">
        <v>97</v>
      </c>
      <c r="BK14" t="s">
        <v>97</v>
      </c>
      <c r="BL14" t="s">
        <v>97</v>
      </c>
      <c r="BM14" t="s">
        <v>97</v>
      </c>
      <c r="BN14" t="s">
        <v>97</v>
      </c>
      <c r="BO14" t="s">
        <v>97</v>
      </c>
      <c r="BP14" t="s">
        <v>97</v>
      </c>
      <c r="BQ14" t="s">
        <v>97</v>
      </c>
      <c r="BR14" t="s">
        <v>97</v>
      </c>
      <c r="BS14" t="s">
        <v>97</v>
      </c>
      <c r="BT14" t="s">
        <v>97</v>
      </c>
      <c r="BU14" t="s">
        <v>97</v>
      </c>
      <c r="BV14" t="s">
        <v>97</v>
      </c>
      <c r="BW14" t="s">
        <v>97</v>
      </c>
      <c r="BX14" t="s">
        <v>98</v>
      </c>
      <c r="BY14" t="s">
        <v>98</v>
      </c>
      <c r="BZ14" t="s">
        <v>98</v>
      </c>
      <c r="CA14" t="s">
        <v>98</v>
      </c>
      <c r="CB14" t="s">
        <v>98</v>
      </c>
      <c r="CC14" t="s">
        <v>98</v>
      </c>
      <c r="CD14" t="s">
        <v>98</v>
      </c>
      <c r="CE14" t="s">
        <v>98</v>
      </c>
      <c r="CF14" t="s">
        <v>98</v>
      </c>
      <c r="CG14" t="s">
        <v>98</v>
      </c>
      <c r="CH14" t="s">
        <v>99</v>
      </c>
      <c r="CI14" t="s">
        <v>99</v>
      </c>
      <c r="CJ14" t="s">
        <v>99</v>
      </c>
      <c r="CK14" t="s">
        <v>99</v>
      </c>
      <c r="CL14" t="s">
        <v>99</v>
      </c>
      <c r="CM14" t="s">
        <v>99</v>
      </c>
      <c r="CN14" t="s">
        <v>99</v>
      </c>
      <c r="CO14" t="s">
        <v>99</v>
      </c>
      <c r="CP14" t="s">
        <v>99</v>
      </c>
      <c r="CQ14" t="s">
        <v>99</v>
      </c>
      <c r="CR14" t="s">
        <v>99</v>
      </c>
      <c r="CS14" t="s">
        <v>99</v>
      </c>
      <c r="CT14" t="s">
        <v>99</v>
      </c>
      <c r="CU14" t="s">
        <v>99</v>
      </c>
      <c r="CV14" t="s">
        <v>99</v>
      </c>
      <c r="CW14" t="s">
        <v>99</v>
      </c>
      <c r="CX14" t="s">
        <v>99</v>
      </c>
      <c r="CY14" t="s">
        <v>99</v>
      </c>
      <c r="CZ14" t="s">
        <v>100</v>
      </c>
      <c r="DA14" t="s">
        <v>100</v>
      </c>
      <c r="DB14" t="s">
        <v>100</v>
      </c>
      <c r="DC14" t="s">
        <v>100</v>
      </c>
      <c r="DD14" t="s">
        <v>100</v>
      </c>
      <c r="DE14" t="s">
        <v>100</v>
      </c>
      <c r="DF14" t="s">
        <v>100</v>
      </c>
      <c r="DG14" t="s">
        <v>100</v>
      </c>
      <c r="DH14" t="s">
        <v>100</v>
      </c>
      <c r="DI14" t="s">
        <v>100</v>
      </c>
      <c r="DJ14" t="s">
        <v>100</v>
      </c>
      <c r="DK14" t="s">
        <v>100</v>
      </c>
      <c r="DL14" t="s">
        <v>100</v>
      </c>
      <c r="DM14" t="s">
        <v>101</v>
      </c>
      <c r="DN14" t="s">
        <v>101</v>
      </c>
      <c r="DO14" t="s">
        <v>101</v>
      </c>
      <c r="DP14" t="s">
        <v>101</v>
      </c>
      <c r="DQ14" t="s">
        <v>101</v>
      </c>
      <c r="DR14" t="s">
        <v>101</v>
      </c>
      <c r="DS14" t="s">
        <v>101</v>
      </c>
      <c r="DT14" t="s">
        <v>101</v>
      </c>
      <c r="DU14" t="s">
        <v>101</v>
      </c>
      <c r="DV14" t="s">
        <v>101</v>
      </c>
      <c r="DW14" t="s">
        <v>101</v>
      </c>
      <c r="DX14" t="s">
        <v>102</v>
      </c>
      <c r="DY14" t="s">
        <v>102</v>
      </c>
      <c r="DZ14" t="s">
        <v>102</v>
      </c>
      <c r="EA14" t="s">
        <v>102</v>
      </c>
      <c r="EB14" t="s">
        <v>102</v>
      </c>
      <c r="EC14" t="s">
        <v>102</v>
      </c>
      <c r="ED14" t="s">
        <v>102</v>
      </c>
      <c r="EE14" t="s">
        <v>102</v>
      </c>
      <c r="EF14" t="s">
        <v>102</v>
      </c>
      <c r="EG14" t="s">
        <v>102</v>
      </c>
      <c r="EH14" t="s">
        <v>102</v>
      </c>
      <c r="EI14" t="s">
        <v>102</v>
      </c>
      <c r="EJ14" t="s">
        <v>102</v>
      </c>
      <c r="EK14" t="s">
        <v>102</v>
      </c>
      <c r="EL14" t="s">
        <v>102</v>
      </c>
      <c r="EM14" t="s">
        <v>102</v>
      </c>
      <c r="EN14" t="s">
        <v>102</v>
      </c>
      <c r="EO14" t="s">
        <v>102</v>
      </c>
      <c r="EP14" t="s">
        <v>103</v>
      </c>
      <c r="EQ14" t="s">
        <v>103</v>
      </c>
      <c r="ER14" t="s">
        <v>103</v>
      </c>
      <c r="ES14" t="s">
        <v>103</v>
      </c>
      <c r="ET14" t="s">
        <v>103</v>
      </c>
      <c r="EU14" t="s">
        <v>103</v>
      </c>
      <c r="EV14" t="s">
        <v>103</v>
      </c>
      <c r="EW14" t="s">
        <v>103</v>
      </c>
      <c r="EX14" t="s">
        <v>103</v>
      </c>
      <c r="EY14" t="s">
        <v>103</v>
      </c>
      <c r="EZ14" t="s">
        <v>103</v>
      </c>
      <c r="FA14" t="s">
        <v>103</v>
      </c>
      <c r="FB14" t="s">
        <v>103</v>
      </c>
      <c r="FC14" t="s">
        <v>103</v>
      </c>
      <c r="FD14" t="s">
        <v>103</v>
      </c>
      <c r="FE14" t="s">
        <v>103</v>
      </c>
      <c r="FF14" t="s">
        <v>103</v>
      </c>
      <c r="FG14" t="s">
        <v>103</v>
      </c>
      <c r="FH14" t="s">
        <v>103</v>
      </c>
      <c r="FI14" t="s">
        <v>104</v>
      </c>
      <c r="FJ14" t="s">
        <v>104</v>
      </c>
      <c r="FK14" t="s">
        <v>104</v>
      </c>
      <c r="FL14" t="s">
        <v>104</v>
      </c>
      <c r="FM14" t="s">
        <v>104</v>
      </c>
      <c r="FN14" t="s">
        <v>104</v>
      </c>
      <c r="FO14" t="s">
        <v>104</v>
      </c>
      <c r="FP14" t="s">
        <v>104</v>
      </c>
      <c r="FQ14" t="s">
        <v>104</v>
      </c>
      <c r="FR14" t="s">
        <v>104</v>
      </c>
      <c r="FS14" t="s">
        <v>104</v>
      </c>
      <c r="FT14" t="s">
        <v>104</v>
      </c>
      <c r="FU14" t="s">
        <v>104</v>
      </c>
      <c r="FV14" t="s">
        <v>104</v>
      </c>
      <c r="FW14" t="s">
        <v>104</v>
      </c>
      <c r="FX14" t="s">
        <v>104</v>
      </c>
      <c r="FY14" t="s">
        <v>104</v>
      </c>
      <c r="FZ14" t="s">
        <v>104</v>
      </c>
      <c r="GA14" t="s">
        <v>104</v>
      </c>
      <c r="GB14" t="s">
        <v>105</v>
      </c>
      <c r="GC14" t="s">
        <v>105</v>
      </c>
      <c r="GD14" t="s">
        <v>105</v>
      </c>
      <c r="GE14" t="s">
        <v>105</v>
      </c>
      <c r="GF14" t="s">
        <v>105</v>
      </c>
      <c r="GG14" t="s">
        <v>105</v>
      </c>
      <c r="GH14" t="s">
        <v>105</v>
      </c>
      <c r="GI14" t="s">
        <v>105</v>
      </c>
      <c r="GJ14" t="s">
        <v>105</v>
      </c>
      <c r="GK14" t="s">
        <v>105</v>
      </c>
      <c r="GL14" t="s">
        <v>105</v>
      </c>
      <c r="GM14" t="s">
        <v>105</v>
      </c>
      <c r="GN14" t="s">
        <v>105</v>
      </c>
      <c r="GO14" t="s">
        <v>105</v>
      </c>
      <c r="GP14" t="s">
        <v>105</v>
      </c>
      <c r="GQ14" t="s">
        <v>105</v>
      </c>
      <c r="GR14" t="s">
        <v>105</v>
      </c>
      <c r="GS14" t="s">
        <v>105</v>
      </c>
      <c r="GT14" t="s">
        <v>106</v>
      </c>
      <c r="GU14" t="s">
        <v>106</v>
      </c>
      <c r="GV14" t="s">
        <v>106</v>
      </c>
      <c r="GW14" t="s">
        <v>106</v>
      </c>
      <c r="GX14" t="s">
        <v>106</v>
      </c>
      <c r="GY14" t="s">
        <v>106</v>
      </c>
      <c r="GZ14" t="s">
        <v>106</v>
      </c>
      <c r="HA14" t="s">
        <v>106</v>
      </c>
      <c r="HB14" t="s">
        <v>107</v>
      </c>
      <c r="HC14" t="s">
        <v>107</v>
      </c>
      <c r="HD14" t="s">
        <v>107</v>
      </c>
      <c r="HE14" t="s">
        <v>107</v>
      </c>
      <c r="HF14" t="s">
        <v>107</v>
      </c>
      <c r="HG14" t="s">
        <v>107</v>
      </c>
      <c r="HH14" t="s">
        <v>107</v>
      </c>
      <c r="HI14" t="s">
        <v>107</v>
      </c>
      <c r="HJ14" t="s">
        <v>107</v>
      </c>
      <c r="HK14" t="s">
        <v>107</v>
      </c>
      <c r="HL14" t="s">
        <v>107</v>
      </c>
      <c r="HM14" t="s">
        <v>107</v>
      </c>
      <c r="HN14" t="s">
        <v>107</v>
      </c>
      <c r="HO14" t="s">
        <v>107</v>
      </c>
      <c r="HP14" t="s">
        <v>107</v>
      </c>
      <c r="HQ14" t="s">
        <v>107</v>
      </c>
    </row>
    <row r="15" spans="1:225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94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115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109</v>
      </c>
      <c r="DA15" t="s">
        <v>112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279</v>
      </c>
      <c r="FU15" t="s">
        <v>280</v>
      </c>
      <c r="FV15" t="s">
        <v>281</v>
      </c>
      <c r="FW15" t="s">
        <v>282</v>
      </c>
      <c r="FX15" t="s">
        <v>283</v>
      </c>
      <c r="FY15" t="s">
        <v>284</v>
      </c>
      <c r="FZ15" t="s">
        <v>285</v>
      </c>
      <c r="GA15" t="s">
        <v>286</v>
      </c>
      <c r="GB15" t="s">
        <v>287</v>
      </c>
      <c r="GC15" t="s">
        <v>288</v>
      </c>
      <c r="GD15" t="s">
        <v>289</v>
      </c>
      <c r="GE15" t="s">
        <v>290</v>
      </c>
      <c r="GF15" t="s">
        <v>291</v>
      </c>
      <c r="GG15" t="s">
        <v>292</v>
      </c>
      <c r="GH15" t="s">
        <v>293</v>
      </c>
      <c r="GI15" t="s">
        <v>294</v>
      </c>
      <c r="GJ15" t="s">
        <v>295</v>
      </c>
      <c r="GK15" t="s">
        <v>296</v>
      </c>
      <c r="GL15" t="s">
        <v>297</v>
      </c>
      <c r="GM15" t="s">
        <v>298</v>
      </c>
      <c r="GN15" t="s">
        <v>299</v>
      </c>
      <c r="GO15" t="s">
        <v>300</v>
      </c>
      <c r="GP15" t="s">
        <v>301</v>
      </c>
      <c r="GQ15" t="s">
        <v>302</v>
      </c>
      <c r="GR15" t="s">
        <v>303</v>
      </c>
      <c r="GS15" t="s">
        <v>304</v>
      </c>
      <c r="GT15" t="s">
        <v>305</v>
      </c>
      <c r="GU15" t="s">
        <v>306</v>
      </c>
      <c r="GV15" t="s">
        <v>307</v>
      </c>
      <c r="GW15" t="s">
        <v>308</v>
      </c>
      <c r="GX15" t="s">
        <v>309</v>
      </c>
      <c r="GY15" t="s">
        <v>310</v>
      </c>
      <c r="GZ15" t="s">
        <v>311</v>
      </c>
      <c r="HA15" t="s">
        <v>312</v>
      </c>
      <c r="HB15" t="s">
        <v>313</v>
      </c>
      <c r="HC15" t="s">
        <v>314</v>
      </c>
      <c r="HD15" t="s">
        <v>315</v>
      </c>
      <c r="HE15" t="s">
        <v>316</v>
      </c>
      <c r="HF15" t="s">
        <v>317</v>
      </c>
      <c r="HG15" t="s">
        <v>318</v>
      </c>
      <c r="HH15" t="s">
        <v>319</v>
      </c>
      <c r="HI15" t="s">
        <v>320</v>
      </c>
      <c r="HJ15" t="s">
        <v>321</v>
      </c>
      <c r="HK15" t="s">
        <v>322</v>
      </c>
      <c r="HL15" t="s">
        <v>323</v>
      </c>
      <c r="HM15" t="s">
        <v>324</v>
      </c>
      <c r="HN15" t="s">
        <v>325</v>
      </c>
      <c r="HO15" t="s">
        <v>326</v>
      </c>
      <c r="HP15" t="s">
        <v>327</v>
      </c>
      <c r="HQ15" t="s">
        <v>328</v>
      </c>
    </row>
    <row r="16" spans="1:225">
      <c r="B16" t="s">
        <v>329</v>
      </c>
      <c r="C16" t="s">
        <v>329</v>
      </c>
      <c r="F16" t="s">
        <v>329</v>
      </c>
      <c r="H16" t="s">
        <v>329</v>
      </c>
      <c r="I16" t="s">
        <v>330</v>
      </c>
      <c r="J16" t="s">
        <v>331</v>
      </c>
      <c r="K16" t="s">
        <v>332</v>
      </c>
      <c r="L16" t="s">
        <v>333</v>
      </c>
      <c r="M16" t="s">
        <v>333</v>
      </c>
      <c r="N16" t="s">
        <v>171</v>
      </c>
      <c r="O16" t="s">
        <v>171</v>
      </c>
      <c r="P16" t="s">
        <v>330</v>
      </c>
      <c r="Q16" t="s">
        <v>330</v>
      </c>
      <c r="R16" t="s">
        <v>330</v>
      </c>
      <c r="S16" t="s">
        <v>330</v>
      </c>
      <c r="T16" t="s">
        <v>334</v>
      </c>
      <c r="U16" t="s">
        <v>335</v>
      </c>
      <c r="V16" t="s">
        <v>335</v>
      </c>
      <c r="W16" t="s">
        <v>336</v>
      </c>
      <c r="X16" t="s">
        <v>337</v>
      </c>
      <c r="Y16" t="s">
        <v>336</v>
      </c>
      <c r="Z16" t="s">
        <v>336</v>
      </c>
      <c r="AA16" t="s">
        <v>336</v>
      </c>
      <c r="AB16" t="s">
        <v>334</v>
      </c>
      <c r="AC16" t="s">
        <v>334</v>
      </c>
      <c r="AD16" t="s">
        <v>334</v>
      </c>
      <c r="AE16" t="s">
        <v>334</v>
      </c>
      <c r="AF16" t="s">
        <v>332</v>
      </c>
      <c r="AG16" t="s">
        <v>331</v>
      </c>
      <c r="AH16" t="s">
        <v>332</v>
      </c>
      <c r="AI16" t="s">
        <v>333</v>
      </c>
      <c r="AJ16" t="s">
        <v>333</v>
      </c>
      <c r="AK16" t="s">
        <v>338</v>
      </c>
      <c r="AL16" t="s">
        <v>339</v>
      </c>
      <c r="AM16" t="s">
        <v>331</v>
      </c>
      <c r="AN16" t="s">
        <v>340</v>
      </c>
      <c r="AO16" t="s">
        <v>340</v>
      </c>
      <c r="AP16" t="s">
        <v>341</v>
      </c>
      <c r="AQ16" t="s">
        <v>339</v>
      </c>
      <c r="AR16" t="s">
        <v>342</v>
      </c>
      <c r="AS16" t="s">
        <v>337</v>
      </c>
      <c r="AU16" t="s">
        <v>337</v>
      </c>
      <c r="AV16" t="s">
        <v>342</v>
      </c>
      <c r="AW16" t="s">
        <v>332</v>
      </c>
      <c r="AX16" t="s">
        <v>332</v>
      </c>
      <c r="AZ16" t="s">
        <v>343</v>
      </c>
      <c r="BA16" t="s">
        <v>344</v>
      </c>
      <c r="BD16" t="s">
        <v>330</v>
      </c>
      <c r="BF16" t="s">
        <v>329</v>
      </c>
      <c r="BG16" t="s">
        <v>333</v>
      </c>
      <c r="BH16" t="s">
        <v>333</v>
      </c>
      <c r="BI16" t="s">
        <v>340</v>
      </c>
      <c r="BJ16" t="s">
        <v>340</v>
      </c>
      <c r="BK16" t="s">
        <v>333</v>
      </c>
      <c r="BL16" t="s">
        <v>340</v>
      </c>
      <c r="BM16" t="s">
        <v>342</v>
      </c>
      <c r="BN16" t="s">
        <v>336</v>
      </c>
      <c r="BO16" t="s">
        <v>336</v>
      </c>
      <c r="BP16" t="s">
        <v>335</v>
      </c>
      <c r="BQ16" t="s">
        <v>335</v>
      </c>
      <c r="BR16" t="s">
        <v>335</v>
      </c>
      <c r="BS16" t="s">
        <v>335</v>
      </c>
      <c r="BT16" t="s">
        <v>335</v>
      </c>
      <c r="BU16" t="s">
        <v>345</v>
      </c>
      <c r="BV16" t="s">
        <v>332</v>
      </c>
      <c r="BW16" t="s">
        <v>332</v>
      </c>
      <c r="BX16" t="s">
        <v>333</v>
      </c>
      <c r="BY16" t="s">
        <v>333</v>
      </c>
      <c r="BZ16" t="s">
        <v>333</v>
      </c>
      <c r="CA16" t="s">
        <v>340</v>
      </c>
      <c r="CB16" t="s">
        <v>333</v>
      </c>
      <c r="CC16" t="s">
        <v>340</v>
      </c>
      <c r="CD16" t="s">
        <v>336</v>
      </c>
      <c r="CE16" t="s">
        <v>336</v>
      </c>
      <c r="CF16" t="s">
        <v>335</v>
      </c>
      <c r="CG16" t="s">
        <v>335</v>
      </c>
      <c r="CH16" t="s">
        <v>332</v>
      </c>
      <c r="CM16" t="s">
        <v>332</v>
      </c>
      <c r="CP16" t="s">
        <v>335</v>
      </c>
      <c r="CQ16" t="s">
        <v>335</v>
      </c>
      <c r="CR16" t="s">
        <v>335</v>
      </c>
      <c r="CS16" t="s">
        <v>335</v>
      </c>
      <c r="CT16" t="s">
        <v>335</v>
      </c>
      <c r="CU16" t="s">
        <v>332</v>
      </c>
      <c r="CV16" t="s">
        <v>332</v>
      </c>
      <c r="CW16" t="s">
        <v>332</v>
      </c>
      <c r="CX16" t="s">
        <v>329</v>
      </c>
      <c r="CZ16" t="s">
        <v>346</v>
      </c>
      <c r="DB16" t="s">
        <v>329</v>
      </c>
      <c r="DC16" t="s">
        <v>329</v>
      </c>
      <c r="DE16" t="s">
        <v>347</v>
      </c>
      <c r="DF16" t="s">
        <v>348</v>
      </c>
      <c r="DG16" t="s">
        <v>347</v>
      </c>
      <c r="DH16" t="s">
        <v>348</v>
      </c>
      <c r="DI16" t="s">
        <v>347</v>
      </c>
      <c r="DJ16" t="s">
        <v>348</v>
      </c>
      <c r="DK16" t="s">
        <v>337</v>
      </c>
      <c r="DL16" t="s">
        <v>337</v>
      </c>
      <c r="DM16" t="s">
        <v>333</v>
      </c>
      <c r="DN16" t="s">
        <v>349</v>
      </c>
      <c r="DO16" t="s">
        <v>333</v>
      </c>
      <c r="DQ16" t="s">
        <v>340</v>
      </c>
      <c r="DR16" t="s">
        <v>350</v>
      </c>
      <c r="DS16" t="s">
        <v>340</v>
      </c>
      <c r="DX16" t="s">
        <v>351</v>
      </c>
      <c r="DY16" t="s">
        <v>351</v>
      </c>
      <c r="EL16" t="s">
        <v>351</v>
      </c>
      <c r="EM16" t="s">
        <v>351</v>
      </c>
      <c r="EN16" t="s">
        <v>352</v>
      </c>
      <c r="EO16" t="s">
        <v>352</v>
      </c>
      <c r="EP16" t="s">
        <v>335</v>
      </c>
      <c r="EQ16" t="s">
        <v>335</v>
      </c>
      <c r="ER16" t="s">
        <v>337</v>
      </c>
      <c r="ES16" t="s">
        <v>335</v>
      </c>
      <c r="ET16" t="s">
        <v>340</v>
      </c>
      <c r="EU16" t="s">
        <v>337</v>
      </c>
      <c r="EV16" t="s">
        <v>337</v>
      </c>
      <c r="EX16" t="s">
        <v>351</v>
      </c>
      <c r="EY16" t="s">
        <v>351</v>
      </c>
      <c r="EZ16" t="s">
        <v>351</v>
      </c>
      <c r="FA16" t="s">
        <v>351</v>
      </c>
      <c r="FB16" t="s">
        <v>351</v>
      </c>
      <c r="FC16" t="s">
        <v>351</v>
      </c>
      <c r="FD16" t="s">
        <v>351</v>
      </c>
      <c r="FE16" t="s">
        <v>353</v>
      </c>
      <c r="FF16" t="s">
        <v>353</v>
      </c>
      <c r="FG16" t="s">
        <v>353</v>
      </c>
      <c r="FH16" t="s">
        <v>354</v>
      </c>
      <c r="FI16" t="s">
        <v>351</v>
      </c>
      <c r="FJ16" t="s">
        <v>351</v>
      </c>
      <c r="FK16" t="s">
        <v>351</v>
      </c>
      <c r="FL16" t="s">
        <v>351</v>
      </c>
      <c r="FM16" t="s">
        <v>351</v>
      </c>
      <c r="FN16" t="s">
        <v>351</v>
      </c>
      <c r="FO16" t="s">
        <v>351</v>
      </c>
      <c r="FP16" t="s">
        <v>351</v>
      </c>
      <c r="FQ16" t="s">
        <v>351</v>
      </c>
      <c r="FR16" t="s">
        <v>351</v>
      </c>
      <c r="FS16" t="s">
        <v>351</v>
      </c>
      <c r="FT16" t="s">
        <v>351</v>
      </c>
      <c r="GA16" t="s">
        <v>351</v>
      </c>
      <c r="GB16" t="s">
        <v>337</v>
      </c>
      <c r="GC16" t="s">
        <v>337</v>
      </c>
      <c r="GD16" t="s">
        <v>347</v>
      </c>
      <c r="GE16" t="s">
        <v>348</v>
      </c>
      <c r="GF16" t="s">
        <v>348</v>
      </c>
      <c r="GJ16" t="s">
        <v>348</v>
      </c>
      <c r="GN16" t="s">
        <v>333</v>
      </c>
      <c r="GO16" t="s">
        <v>333</v>
      </c>
      <c r="GP16" t="s">
        <v>340</v>
      </c>
      <c r="GQ16" t="s">
        <v>340</v>
      </c>
      <c r="GR16" t="s">
        <v>355</v>
      </c>
      <c r="GS16" t="s">
        <v>355</v>
      </c>
      <c r="GT16" t="s">
        <v>351</v>
      </c>
      <c r="GU16" t="s">
        <v>351</v>
      </c>
      <c r="GV16" t="s">
        <v>351</v>
      </c>
      <c r="GW16" t="s">
        <v>351</v>
      </c>
      <c r="GX16" t="s">
        <v>351</v>
      </c>
      <c r="GY16" t="s">
        <v>351</v>
      </c>
      <c r="GZ16" t="s">
        <v>335</v>
      </c>
      <c r="HA16" t="s">
        <v>351</v>
      </c>
      <c r="HC16" t="s">
        <v>342</v>
      </c>
      <c r="HD16" t="s">
        <v>342</v>
      </c>
      <c r="HE16" t="s">
        <v>335</v>
      </c>
      <c r="HF16" t="s">
        <v>335</v>
      </c>
      <c r="HG16" t="s">
        <v>335</v>
      </c>
      <c r="HH16" t="s">
        <v>335</v>
      </c>
      <c r="HI16" t="s">
        <v>335</v>
      </c>
      <c r="HJ16" t="s">
        <v>337</v>
      </c>
      <c r="HK16" t="s">
        <v>337</v>
      </c>
      <c r="HL16" t="s">
        <v>337</v>
      </c>
      <c r="HM16" t="s">
        <v>335</v>
      </c>
      <c r="HN16" t="s">
        <v>333</v>
      </c>
      <c r="HO16" t="s">
        <v>340</v>
      </c>
      <c r="HP16" t="s">
        <v>337</v>
      </c>
      <c r="HQ16" t="s">
        <v>337</v>
      </c>
    </row>
    <row r="17" spans="1:225">
      <c r="A17">
        <v>1</v>
      </c>
      <c r="B17">
        <v>1713998328.1</v>
      </c>
      <c r="C17">
        <v>0</v>
      </c>
      <c r="D17" t="s">
        <v>356</v>
      </c>
      <c r="E17" t="s">
        <v>357</v>
      </c>
      <c r="F17">
        <v>5</v>
      </c>
      <c r="G17" t="s">
        <v>358</v>
      </c>
      <c r="H17">
        <v>1713998325.1</v>
      </c>
      <c r="I17">
        <f>(J17)/1000</f>
        <v>0</v>
      </c>
      <c r="J17">
        <f>IF(BE17, AM17, AG17)</f>
        <v>0</v>
      </c>
      <c r="K17">
        <f>IF(BE17, AH17, AF17)</f>
        <v>0</v>
      </c>
      <c r="L17">
        <f>BG17 - IF(AT17&gt;1, K17*BA17*100.0/(AV17*BU17), 0)</f>
        <v>0</v>
      </c>
      <c r="M17">
        <f>((S17-I17/2)*L17-K17)/(S17+I17/2)</f>
        <v>0</v>
      </c>
      <c r="N17">
        <f>M17*(BN17+BO17)/1000.0</f>
        <v>0</v>
      </c>
      <c r="O17">
        <f>(BG17 - IF(AT17&gt;1, K17*BA17*100.0/(AV17*BU17), 0))*(BN17+BO17)/1000.0</f>
        <v>0</v>
      </c>
      <c r="P17">
        <f>2.0/((1/R17-1/Q17)+SIGN(R17)*SQRT((1/R17-1/Q17)*(1/R17-1/Q17) + 4*BB17/((BB17+1)*(BB17+1))*(2*1/R17*1/Q17-1/Q17*1/Q17)))</f>
        <v>0</v>
      </c>
      <c r="Q17">
        <f>IF(LEFT(BC17,1)&lt;&gt;"0",IF(LEFT(BC17,1)="1",3.0,BD17),$D$5+$E$5*(BU17*BN17/($K$5*1000))+$F$5*(BU17*BN17/($K$5*1000))*MAX(MIN(BA17,$J$5),$I$5)*MAX(MIN(BA17,$J$5),$I$5)+$G$5*MAX(MIN(BA17,$J$5),$I$5)*(BU17*BN17/($K$5*1000))+$H$5*(BU17*BN17/($K$5*1000))*(BU17*BN17/($K$5*1000)))</f>
        <v>0</v>
      </c>
      <c r="R17">
        <f>I17*(1000-(1000*0.61365*exp(17.502*V17/(240.97+V17))/(BN17+BO17)+BI17)/2)/(1000*0.61365*exp(17.502*V17/(240.97+V17))/(BN17+BO17)-BI17)</f>
        <v>0</v>
      </c>
      <c r="S17">
        <f>1/((BB17+1)/(P17/1.6)+1/(Q17/1.37)) + BB17/((BB17+1)/(P17/1.6) + BB17/(Q17/1.37))</f>
        <v>0</v>
      </c>
      <c r="T17">
        <f>(AW17*AZ17)</f>
        <v>0</v>
      </c>
      <c r="U17">
        <f>(BP17+(T17+2*0.95*5.67E-8*(((BP17+$B$7)+273)^4-(BP17+273)^4)-44100*I17)/(1.84*29.3*Q17+8*0.95*5.67E-8*(BP17+273)^3))</f>
        <v>0</v>
      </c>
      <c r="V17">
        <f>($C$7*BQ17+$D$7*BR17+$E$7*U17)</f>
        <v>0</v>
      </c>
      <c r="W17">
        <f>0.61365*exp(17.502*V17/(240.97+V17))</f>
        <v>0</v>
      </c>
      <c r="X17">
        <f>(Y17/Z17*100)</f>
        <v>0</v>
      </c>
      <c r="Y17">
        <f>BI17*(BN17+BO17)/1000</f>
        <v>0</v>
      </c>
      <c r="Z17">
        <f>0.61365*exp(17.502*BP17/(240.97+BP17))</f>
        <v>0</v>
      </c>
      <c r="AA17">
        <f>(W17-BI17*(BN17+BO17)/1000)</f>
        <v>0</v>
      </c>
      <c r="AB17">
        <f>(-I17*44100)</f>
        <v>0</v>
      </c>
      <c r="AC17">
        <f>2*29.3*Q17*0.92*(BP17-V17)</f>
        <v>0</v>
      </c>
      <c r="AD17">
        <f>2*0.95*5.67E-8*(((BP17+$B$7)+273)^4-(V17+273)^4)</f>
        <v>0</v>
      </c>
      <c r="AE17">
        <f>T17+AD17+AB17+AC17</f>
        <v>0</v>
      </c>
      <c r="AF17">
        <f>BM17*AT17*(BH17-BG17*(1000-AT17*BJ17)/(1000-AT17*BI17))/(100*BA17)</f>
        <v>0</v>
      </c>
      <c r="AG17">
        <f>1000*BM17*AT17*(BI17-BJ17)/(100*BA17*(1000-AT17*BI17))</f>
        <v>0</v>
      </c>
      <c r="AH17">
        <f>(AI17 - AJ17 - BN17*1E3/(8.314*(BP17+273.15)) * AL17/BM17 * AK17) * BM17/(100*BA17) * (1000 - BJ17)/1000</f>
        <v>0</v>
      </c>
      <c r="AI17">
        <v>2644.246403960275</v>
      </c>
      <c r="AJ17">
        <v>2639.558727272726</v>
      </c>
      <c r="AK17">
        <v>0.005951299505400606</v>
      </c>
      <c r="AL17">
        <v>67.20111171792026</v>
      </c>
      <c r="AM17">
        <f>(AO17 - AN17 + BN17*1E3/(8.314*(BP17+273.15)) * AQ17/BM17 * AP17) * BM17/(100*BA17) * 1000/(1000 - AO17)</f>
        <v>0</v>
      </c>
      <c r="AN17">
        <v>16.71228702307771</v>
      </c>
      <c r="AO17">
        <v>17.01290666666666</v>
      </c>
      <c r="AP17">
        <v>-0.001783410377988913</v>
      </c>
      <c r="AQ17">
        <v>78.5422333932066</v>
      </c>
      <c r="AR17">
        <v>7</v>
      </c>
      <c r="AS17">
        <v>1</v>
      </c>
      <c r="AT17">
        <f>IF(AR17*$H$13&gt;=AV17,1.0,(AV17/(AV17-AR17*$H$13)))</f>
        <v>0</v>
      </c>
      <c r="AU17">
        <f>(AT17-1)*100</f>
        <v>0</v>
      </c>
      <c r="AV17">
        <f>MAX(0,($B$13+$C$13*BU17)/(1+$D$13*BU17)*BN17/(BP17+273)*$E$13)</f>
        <v>0</v>
      </c>
      <c r="AW17">
        <f>$B$11*BV17+$C$11*BW17+$F$11*CH17*(1-CK17)</f>
        <v>0</v>
      </c>
      <c r="AX17">
        <f>AW17*AY17</f>
        <v>0</v>
      </c>
      <c r="AY17">
        <f>($B$11*$D$9+$C$11*$D$9+$F$11*((CU17+CM17)/MAX(CU17+CM17+CV17, 0.1)*$I$9+CV17/MAX(CU17+CM17+CV17, 0.1)*$J$9))/($B$11+$C$11+$F$11)</f>
        <v>0</v>
      </c>
      <c r="AZ17">
        <f>($B$11*$K$9+$C$11*$K$9+$F$11*((CU17+CM17)/MAX(CU17+CM17+CV17, 0.1)*$P$9+CV17/MAX(CU17+CM17+CV17, 0.1)*$Q$9))/($B$11+$C$11+$F$11)</f>
        <v>0</v>
      </c>
      <c r="BA17">
        <v>6</v>
      </c>
      <c r="BB17">
        <v>0.5</v>
      </c>
      <c r="BC17" t="s">
        <v>359</v>
      </c>
      <c r="BD17">
        <v>2</v>
      </c>
      <c r="BE17" t="b">
        <v>1</v>
      </c>
      <c r="BF17">
        <v>1713998325.1</v>
      </c>
      <c r="BG17">
        <v>2594.231454545454</v>
      </c>
      <c r="BH17">
        <v>2599.98</v>
      </c>
      <c r="BI17">
        <v>17.02556363636364</v>
      </c>
      <c r="BJ17">
        <v>16.71516363636364</v>
      </c>
      <c r="BK17">
        <v>2603.165454545454</v>
      </c>
      <c r="BL17">
        <v>17.03743636363636</v>
      </c>
      <c r="BM17">
        <v>600.0287272727272</v>
      </c>
      <c r="BN17">
        <v>101.6292727272727</v>
      </c>
      <c r="BO17">
        <v>0.1000106818181818</v>
      </c>
      <c r="BP17">
        <v>26.45951818181818</v>
      </c>
      <c r="BQ17">
        <v>27.00866363636364</v>
      </c>
      <c r="BR17">
        <v>999.9</v>
      </c>
      <c r="BS17">
        <v>0</v>
      </c>
      <c r="BT17">
        <v>0</v>
      </c>
      <c r="BU17">
        <v>9994.888181818182</v>
      </c>
      <c r="BV17">
        <v>0</v>
      </c>
      <c r="BW17">
        <v>9.327219999999999</v>
      </c>
      <c r="BX17">
        <v>-5.405340909090909</v>
      </c>
      <c r="BY17">
        <v>2639.515454545454</v>
      </c>
      <c r="BZ17">
        <v>2644.179090909091</v>
      </c>
      <c r="CA17">
        <v>0.3103996363636364</v>
      </c>
      <c r="CB17">
        <v>2599.98</v>
      </c>
      <c r="CC17">
        <v>16.71516363636364</v>
      </c>
      <c r="CD17">
        <v>1.730295454545455</v>
      </c>
      <c r="CE17">
        <v>1.698751818181818</v>
      </c>
      <c r="CF17">
        <v>15.17093636363636</v>
      </c>
      <c r="CG17">
        <v>14.88502727272727</v>
      </c>
      <c r="CH17">
        <v>1800.000909090909</v>
      </c>
      <c r="CI17">
        <v>0.9780000909090909</v>
      </c>
      <c r="CJ17">
        <v>0.02199992727272727</v>
      </c>
      <c r="CK17">
        <v>0</v>
      </c>
      <c r="CL17">
        <v>130.6295454545455</v>
      </c>
      <c r="CM17">
        <v>5.000979999999999</v>
      </c>
      <c r="CN17">
        <v>2588.773636363636</v>
      </c>
      <c r="CO17">
        <v>17042.2</v>
      </c>
      <c r="CP17">
        <v>37.63063636363636</v>
      </c>
      <c r="CQ17">
        <v>38.23854545454546</v>
      </c>
      <c r="CR17">
        <v>37.937</v>
      </c>
      <c r="CS17">
        <v>37.61354545454546</v>
      </c>
      <c r="CT17">
        <v>38.73854545454546</v>
      </c>
      <c r="CU17">
        <v>1755.51</v>
      </c>
      <c r="CV17">
        <v>39.49</v>
      </c>
      <c r="CW17">
        <v>0</v>
      </c>
      <c r="CX17">
        <v>1713998416.8</v>
      </c>
      <c r="CY17">
        <v>0</v>
      </c>
      <c r="CZ17">
        <v>1713998347.1</v>
      </c>
      <c r="DA17" t="s">
        <v>360</v>
      </c>
      <c r="DB17">
        <v>1713998347.1</v>
      </c>
      <c r="DC17">
        <v>1713998087</v>
      </c>
      <c r="DD17">
        <v>6</v>
      </c>
      <c r="DE17">
        <v>-0.343</v>
      </c>
      <c r="DF17">
        <v>0.008999999999999999</v>
      </c>
      <c r="DG17">
        <v>-8.933999999999999</v>
      </c>
      <c r="DH17">
        <v>-0.013</v>
      </c>
      <c r="DI17">
        <v>2599</v>
      </c>
      <c r="DJ17">
        <v>17</v>
      </c>
      <c r="DK17">
        <v>0.57</v>
      </c>
      <c r="DL17">
        <v>0.17</v>
      </c>
      <c r="DM17">
        <v>-6.075731463414635</v>
      </c>
      <c r="DN17">
        <v>7.989650383275247</v>
      </c>
      <c r="DO17">
        <v>0.9076109393899444</v>
      </c>
      <c r="DP17">
        <v>0</v>
      </c>
      <c r="DQ17">
        <v>0.3212793902439024</v>
      </c>
      <c r="DR17">
        <v>-0.04093858536585343</v>
      </c>
      <c r="DS17">
        <v>0.01422358606437338</v>
      </c>
      <c r="DT17">
        <v>1</v>
      </c>
      <c r="DU17">
        <v>1</v>
      </c>
      <c r="DV17">
        <v>2</v>
      </c>
      <c r="DW17" t="s">
        <v>361</v>
      </c>
      <c r="DX17">
        <v>3.22943</v>
      </c>
      <c r="DY17">
        <v>2.70433</v>
      </c>
      <c r="DZ17">
        <v>0.340645</v>
      </c>
      <c r="EA17">
        <v>0.341105</v>
      </c>
      <c r="EB17">
        <v>0.0910538</v>
      </c>
      <c r="EC17">
        <v>0.0903431</v>
      </c>
      <c r="ED17">
        <v>21524.2</v>
      </c>
      <c r="EE17">
        <v>21032.3</v>
      </c>
      <c r="EF17">
        <v>31247.2</v>
      </c>
      <c r="EG17">
        <v>30246.2</v>
      </c>
      <c r="EH17">
        <v>38042.5</v>
      </c>
      <c r="EI17">
        <v>36397.9</v>
      </c>
      <c r="EJ17">
        <v>43784.5</v>
      </c>
      <c r="EK17">
        <v>42250.3</v>
      </c>
      <c r="EL17">
        <v>2.11503</v>
      </c>
      <c r="EM17">
        <v>1.90725</v>
      </c>
      <c r="EN17">
        <v>0.130527</v>
      </c>
      <c r="EO17">
        <v>0</v>
      </c>
      <c r="EP17">
        <v>24.8702</v>
      </c>
      <c r="EQ17">
        <v>999.9</v>
      </c>
      <c r="ER17">
        <v>53.8</v>
      </c>
      <c r="ES17">
        <v>31</v>
      </c>
      <c r="ET17">
        <v>23.8844</v>
      </c>
      <c r="EU17">
        <v>61.9755</v>
      </c>
      <c r="EV17">
        <v>21.23</v>
      </c>
      <c r="EW17">
        <v>1</v>
      </c>
      <c r="EX17">
        <v>-0.0788034</v>
      </c>
      <c r="EY17">
        <v>-0.153758</v>
      </c>
      <c r="EZ17">
        <v>20.1435</v>
      </c>
      <c r="FA17">
        <v>5.22837</v>
      </c>
      <c r="FB17">
        <v>11.9974</v>
      </c>
      <c r="FC17">
        <v>4.96725</v>
      </c>
      <c r="FD17">
        <v>3.297</v>
      </c>
      <c r="FE17">
        <v>9999</v>
      </c>
      <c r="FF17">
        <v>9999</v>
      </c>
      <c r="FG17">
        <v>9999</v>
      </c>
      <c r="FH17">
        <v>17.1</v>
      </c>
      <c r="FI17">
        <v>4.97139</v>
      </c>
      <c r="FJ17">
        <v>1.868</v>
      </c>
      <c r="FK17">
        <v>1.85944</v>
      </c>
      <c r="FL17">
        <v>1.86547</v>
      </c>
      <c r="FM17">
        <v>1.8634</v>
      </c>
      <c r="FN17">
        <v>1.86478</v>
      </c>
      <c r="FO17">
        <v>1.8602</v>
      </c>
      <c r="FP17">
        <v>1.86432</v>
      </c>
      <c r="FQ17">
        <v>0</v>
      </c>
      <c r="FR17">
        <v>0</v>
      </c>
      <c r="FS17">
        <v>0</v>
      </c>
      <c r="FT17">
        <v>0</v>
      </c>
      <c r="FU17" t="s">
        <v>362</v>
      </c>
      <c r="FV17" t="s">
        <v>363</v>
      </c>
      <c r="FW17" t="s">
        <v>364</v>
      </c>
      <c r="FX17" t="s">
        <v>364</v>
      </c>
      <c r="FY17" t="s">
        <v>364</v>
      </c>
      <c r="FZ17" t="s">
        <v>364</v>
      </c>
      <c r="GA17">
        <v>0</v>
      </c>
      <c r="GB17">
        <v>100</v>
      </c>
      <c r="GC17">
        <v>100</v>
      </c>
      <c r="GD17">
        <v>-8.933999999999999</v>
      </c>
      <c r="GE17">
        <v>-0.0119</v>
      </c>
      <c r="GF17">
        <v>-8.5905</v>
      </c>
      <c r="GG17">
        <v>0</v>
      </c>
      <c r="GH17">
        <v>0</v>
      </c>
      <c r="GI17">
        <v>0</v>
      </c>
      <c r="GJ17">
        <v>-0.04109651366498187</v>
      </c>
      <c r="GK17">
        <v>0.006682484536868237</v>
      </c>
      <c r="GL17">
        <v>-0.0007200357986506558</v>
      </c>
      <c r="GM17">
        <v>2.515042002614049E-05</v>
      </c>
      <c r="GN17">
        <v>15</v>
      </c>
      <c r="GO17">
        <v>1944</v>
      </c>
      <c r="GP17">
        <v>3</v>
      </c>
      <c r="GQ17">
        <v>20</v>
      </c>
      <c r="GR17">
        <v>3.9</v>
      </c>
      <c r="GS17">
        <v>4</v>
      </c>
      <c r="GT17">
        <v>4.83765</v>
      </c>
      <c r="GU17">
        <v>2.34863</v>
      </c>
      <c r="GV17">
        <v>1.44775</v>
      </c>
      <c r="GW17">
        <v>2.30225</v>
      </c>
      <c r="GX17">
        <v>1.55151</v>
      </c>
      <c r="GY17">
        <v>2.2644</v>
      </c>
      <c r="GZ17">
        <v>36.0347</v>
      </c>
      <c r="HA17">
        <v>24.1488</v>
      </c>
      <c r="HB17">
        <v>18</v>
      </c>
      <c r="HC17">
        <v>584.922</v>
      </c>
      <c r="HD17">
        <v>455.355</v>
      </c>
      <c r="HE17">
        <v>25.0004</v>
      </c>
      <c r="HF17">
        <v>26.0597</v>
      </c>
      <c r="HG17">
        <v>29.9998</v>
      </c>
      <c r="HH17">
        <v>26.1633</v>
      </c>
      <c r="HI17">
        <v>26.131</v>
      </c>
      <c r="HJ17">
        <v>96.8437</v>
      </c>
      <c r="HK17">
        <v>40.1641</v>
      </c>
      <c r="HL17">
        <v>68.18819999999999</v>
      </c>
      <c r="HM17">
        <v>25</v>
      </c>
      <c r="HN17">
        <v>2600</v>
      </c>
      <c r="HO17">
        <v>16.7072</v>
      </c>
      <c r="HP17">
        <v>99.15179999999999</v>
      </c>
      <c r="HQ17">
        <v>100.943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27</v>
      </c>
    </row>
    <row r="16" spans="1:2">
      <c r="A16" t="s">
        <v>28</v>
      </c>
      <c r="B16" t="s">
        <v>29</v>
      </c>
    </row>
    <row r="17" spans="1:2">
      <c r="A17" t="s">
        <v>30</v>
      </c>
      <c r="B17" t="s">
        <v>31</v>
      </c>
    </row>
    <row r="18" spans="1:2">
      <c r="A18" t="s">
        <v>32</v>
      </c>
      <c r="B1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2024-04-24T22:34:37Z</dcterms:created>
  <dcterms:modified xsi:type="dcterms:W3CDTF">2024-04-24T22:34:37Z</dcterms:modified>
</cp:coreProperties>
</file>